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o" sheetId="1" r:id="rId4"/>
    <sheet state="visible" name="PARA GD MAYO+ajustes" sheetId="2" r:id="rId5"/>
  </sheets>
  <definedNames>
    <definedName hidden="1" localSheetId="0" name="_xlnm._FilterDatabase">Calculo!$A$1:$Z$469</definedName>
  </definedNames>
  <calcPr/>
</workbook>
</file>

<file path=xl/sharedStrings.xml><?xml version="1.0" encoding="utf-8"?>
<sst xmlns="http://schemas.openxmlformats.org/spreadsheetml/2006/main" count="3064" uniqueCount="718">
  <si>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</si>
  <si>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</si>
  <si>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</si>
  <si>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</si>
  <si>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</si>
  <si>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</si>
  <si>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</si>
  <si>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</si>
  <si>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1 ONCEAVA</t>
  </si>
  <si>
    <t>PARA GIRO MUNICPIO</t>
  </si>
  <si>
    <t>GIRO DIRECTO MUNICIPIO MAYO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</si>
  <si>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</si>
  <si>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</si>
  <si>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</si>
  <si>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</si>
  <si>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</si>
  <si>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</si>
  <si>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</si>
  <si>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PARA GIRO DIRECTO ESFUERZO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</si>
  <si>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</si>
  <si>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</si>
  <si>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</si>
  <si>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</si>
  <si>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</si>
  <si>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</si>
  <si>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</si>
  <si>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</si>
  <si>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</si>
  <si>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</si>
  <si>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EPSS03</t>
  </si>
  <si>
    <t>CAFESALUD</t>
  </si>
  <si>
    <t>ESS002</t>
  </si>
  <si>
    <t>EMDISALUD</t>
  </si>
  <si>
    <t>Total MEDELLIN</t>
  </si>
  <si>
    <t>ABEJORRAL</t>
  </si>
  <si>
    <t>EPS020</t>
  </si>
  <si>
    <t>CAPRECOM</t>
  </si>
  <si>
    <t>EPSS09</t>
  </si>
  <si>
    <t>COMFENALCO ANTIOQUIA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</si>
  <si>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</si>
  <si>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</si>
  <si>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</si>
  <si>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</si>
  <si>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</si>
  <si>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</si>
  <si>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</si>
  <si>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</si>
  <si>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</si>
  <si>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</si>
  <si>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</si>
  <si>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</si>
  <si>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</si>
  <si>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</si>
  <si>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</si>
  <si>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</si>
  <si>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</si>
  <si>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</si>
  <si>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</si>
  <si>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</si>
  <si>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</si>
  <si>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</si>
  <si>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</si>
  <si>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</si>
  <si>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</si>
  <si>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</si>
  <si>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EPSI03</t>
  </si>
  <si>
    <t>A.I.C.</t>
  </si>
  <si>
    <t>Total APARTADO</t>
  </si>
  <si>
    <t>ARBOLETES</t>
  </si>
  <si>
    <t>Total ARBOLETES</t>
  </si>
  <si>
    <t>ARGELIA</t>
  </si>
  <si>
    <t>ESS062</t>
  </si>
  <si>
    <t>ASMET SALUD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</si>
  <si>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</si>
  <si>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</si>
  <si>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</si>
  <si>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</si>
  <si>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</si>
  <si>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</si>
  <si>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</si>
  <si>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</si>
  <si>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</si>
  <si>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</si>
  <si>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</si>
  <si>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</si>
  <si>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</si>
  <si>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</si>
  <si>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</si>
  <si>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</si>
  <si>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</si>
  <si>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</si>
  <si>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</si>
  <si>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</si>
  <si>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</si>
  <si>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</si>
  <si>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EPS030</t>
  </si>
  <si>
    <t>CONDOR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</si>
  <si>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</si>
  <si>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</si>
  <si>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</si>
  <si>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</si>
  <si>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</si>
  <si>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</si>
  <si>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</si>
  <si>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</si>
  <si>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</si>
  <si>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</si>
  <si>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</si>
  <si>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</si>
  <si>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</si>
  <si>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</si>
  <si>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</si>
  <si>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</si>
  <si>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</si>
  <si>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</si>
  <si>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</si>
  <si>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</si>
  <si>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</si>
  <si>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</si>
  <si>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</si>
  <si>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</si>
  <si>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</si>
  <si>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</si>
  <si>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</si>
  <si>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</si>
  <si>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</si>
  <si>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</si>
  <si>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</si>
  <si>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</si>
  <si>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</si>
  <si>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</si>
  <si>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</si>
  <si>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</si>
  <si>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</si>
  <si>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</si>
  <si>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</si>
  <si>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</si>
  <si>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</si>
  <si>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</si>
  <si>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</si>
  <si>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</si>
  <si>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</si>
  <si>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</si>
  <si>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</si>
  <si>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</si>
  <si>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</si>
  <si>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</si>
  <si>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</si>
  <si>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</si>
  <si>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</si>
  <si>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</si>
  <si>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</si>
  <si>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</si>
  <si>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</si>
  <si>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</si>
  <si>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</si>
  <si>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</si>
  <si>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</si>
  <si>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</si>
  <si>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</si>
  <si>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</si>
  <si>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</si>
  <si>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</si>
  <si>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</si>
  <si>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</si>
  <si>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</si>
  <si>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</si>
  <si>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</si>
  <si>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</si>
  <si>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</si>
  <si>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</si>
  <si>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</si>
  <si>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</si>
  <si>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</si>
  <si>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</si>
  <si>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</si>
  <si>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</si>
  <si>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</si>
  <si>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</si>
  <si>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</si>
  <si>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</si>
  <si>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</si>
  <si>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</si>
  <si>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</si>
  <si>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</si>
  <si>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</si>
  <si>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</si>
  <si>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</si>
  <si>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</si>
  <si>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</si>
  <si>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</si>
  <si>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</si>
  <si>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</si>
  <si>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</si>
  <si>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</si>
  <si>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</si>
  <si>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</si>
  <si>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</si>
  <si>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</si>
  <si>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</si>
  <si>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</si>
  <si>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</si>
  <si>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</si>
  <si>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</si>
  <si>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</si>
  <si>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</si>
  <si>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</si>
  <si>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</si>
  <si>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</si>
  <si>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</si>
  <si>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</si>
  <si>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</si>
  <si>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</si>
  <si>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</si>
  <si>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</si>
  <si>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</si>
  <si>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</si>
  <si>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</si>
  <si>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</si>
  <si>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</si>
  <si>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</si>
  <si>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</si>
  <si>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</si>
  <si>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</si>
  <si>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</si>
  <si>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</si>
  <si>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</si>
  <si>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</si>
  <si>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</si>
  <si>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</si>
  <si>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</si>
  <si>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</si>
  <si>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</si>
  <si>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</si>
  <si>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</si>
  <si>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</si>
  <si>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</si>
  <si>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</si>
  <si>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</si>
  <si>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</si>
  <si>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</si>
  <si>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</si>
  <si>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</si>
  <si>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</si>
  <si>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</si>
  <si>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</si>
  <si>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</si>
  <si>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</si>
  <si>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</si>
  <si>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</si>
  <si>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</si>
  <si>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</si>
  <si>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</si>
  <si>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</si>
  <si>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</si>
  <si>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</si>
  <si>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</si>
  <si>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</si>
  <si>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</si>
  <si>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</si>
  <si>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</si>
  <si>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</si>
  <si>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</si>
  <si>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</si>
  <si>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</si>
  <si>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</si>
  <si>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</si>
  <si>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</si>
  <si>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</si>
  <si>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</si>
  <si>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</si>
  <si>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</si>
  <si>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</si>
  <si>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EPS031</t>
  </si>
  <si>
    <t>SELVASALUD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</si>
  <si>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</si>
  <si>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</si>
  <si>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</si>
  <si>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</si>
  <si>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</si>
  <si>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</si>
  <si>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</si>
  <si>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</si>
  <si>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</si>
  <si>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</si>
  <si>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</si>
  <si>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</si>
  <si>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</si>
  <si>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</si>
  <si>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</si>
  <si>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</si>
  <si>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</si>
  <si>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</si>
  <si>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</si>
  <si>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</si>
  <si>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</si>
  <si>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</si>
  <si>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</si>
  <si>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</si>
  <si>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</si>
  <si>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</si>
  <si>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</si>
  <si>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</si>
  <si>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MAYO DE 2014 </t>
  </si>
  <si>
    <t xml:space="preserve">MUNICIPIO </t>
  </si>
  <si>
    <t>PENDIENTE DE GIRO FEBRERO POR AJUSTE MONTO ESTIMADO FINAL</t>
  </si>
  <si>
    <t>Valores &lt; 500MIL
A Girar Meses siguientes
MAYO</t>
  </si>
  <si>
    <t>Valores &lt; 500MIL
FEBRERO</t>
  </si>
  <si>
    <t>Valores &lt; 500MIL
MARZO</t>
  </si>
  <si>
    <t>Valores &lt; 500MIL
ABRIL</t>
  </si>
  <si>
    <t>AJUSTE REPORTE ENVIADO ABRIL</t>
  </si>
  <si>
    <t>RADICADOS</t>
  </si>
  <si>
    <t>N. DE COMPROBANTE DE EGRESO 43000/</t>
  </si>
  <si>
    <t>FECHA COMPROBANTE DE EGRESO</t>
  </si>
  <si>
    <t>COMFAMA-SAVIA SALUD</t>
  </si>
  <si>
    <t>BANCOLOMBIA</t>
  </si>
  <si>
    <t>AHORROS</t>
  </si>
  <si>
    <t>201400027153</t>
  </si>
  <si>
    <t>43/53028</t>
  </si>
  <si>
    <t>CORRIENTE</t>
  </si>
  <si>
    <t>201400027154</t>
  </si>
  <si>
    <t>43/53029</t>
  </si>
  <si>
    <t>110180222788</t>
  </si>
  <si>
    <t>POPULAR</t>
  </si>
  <si>
    <t>201400027141</t>
  </si>
  <si>
    <t>43/53030</t>
  </si>
  <si>
    <t>201400027144</t>
  </si>
  <si>
    <t>43/53054</t>
  </si>
  <si>
    <t>DAVIVIENDA</t>
  </si>
  <si>
    <t>201400027090</t>
  </si>
  <si>
    <t>43/53013</t>
  </si>
  <si>
    <t>BOGOTA</t>
  </si>
  <si>
    <t>201400027361</t>
  </si>
  <si>
    <t>43/53151</t>
  </si>
  <si>
    <t>201400027362</t>
  </si>
  <si>
    <t>43/53129</t>
  </si>
  <si>
    <t>397469999858</t>
  </si>
  <si>
    <t>201400027091</t>
  </si>
  <si>
    <t>43/53016</t>
  </si>
  <si>
    <t>201400027363</t>
  </si>
  <si>
    <t>43/53127</t>
  </si>
  <si>
    <t>201400027092</t>
  </si>
  <si>
    <t>43/53014</t>
  </si>
  <si>
    <t>201400027364</t>
  </si>
  <si>
    <t>43/53105</t>
  </si>
  <si>
    <t>201400027121</t>
  </si>
  <si>
    <t>43/53043</t>
  </si>
  <si>
    <t>201400027122</t>
  </si>
  <si>
    <t>43/53057</t>
  </si>
  <si>
    <t>201400027093</t>
  </si>
  <si>
    <t>43/53017</t>
  </si>
  <si>
    <t>201400027365</t>
  </si>
  <si>
    <t>43/53143</t>
  </si>
  <si>
    <t>201400027094</t>
  </si>
  <si>
    <t>43/53019</t>
  </si>
  <si>
    <t>201400027366</t>
  </si>
  <si>
    <t>43/53098</t>
  </si>
  <si>
    <t>201400027095</t>
  </si>
  <si>
    <t>43/53007</t>
  </si>
  <si>
    <t>201400027123</t>
  </si>
  <si>
    <t>43/53041</t>
  </si>
  <si>
    <t>201400027367</t>
  </si>
  <si>
    <t>43/53084</t>
  </si>
  <si>
    <t>201400027368</t>
  </si>
  <si>
    <t>43/53085</t>
  </si>
  <si>
    <t>201400027369</t>
  </si>
  <si>
    <t>43/53086</t>
  </si>
  <si>
    <t>201400027370</t>
  </si>
  <si>
    <t>43/53087</t>
  </si>
  <si>
    <t>201400027371</t>
  </si>
  <si>
    <t>43/53088</t>
  </si>
  <si>
    <t>410-057004</t>
  </si>
  <si>
    <t>OCCIDENTE</t>
  </si>
  <si>
    <t>201400027372</t>
  </si>
  <si>
    <t>43/53089</t>
  </si>
  <si>
    <t>201400027373</t>
  </si>
  <si>
    <t>43/53090</t>
  </si>
  <si>
    <t>201400027374</t>
  </si>
  <si>
    <t>43/53091</t>
  </si>
  <si>
    <t>201400027375</t>
  </si>
  <si>
    <t>43/53103</t>
  </si>
  <si>
    <t>BBVA</t>
  </si>
  <si>
    <t>201400027376</t>
  </si>
  <si>
    <t>43/53093</t>
  </si>
  <si>
    <t>201400027377</t>
  </si>
  <si>
    <t>43/53092</t>
  </si>
  <si>
    <t>201400028202</t>
  </si>
  <si>
    <t>43/53200</t>
  </si>
  <si>
    <t>201400027378</t>
  </si>
  <si>
    <t>43/53177</t>
  </si>
  <si>
    <t>201400028203</t>
  </si>
  <si>
    <t>43/53221</t>
  </si>
  <si>
    <t>201400027379</t>
  </si>
  <si>
    <t>43/53130</t>
  </si>
  <si>
    <t>201400027380</t>
  </si>
  <si>
    <t>43/53156</t>
  </si>
  <si>
    <t>201400027096</t>
  </si>
  <si>
    <t>43/53022</t>
  </si>
  <si>
    <t>201400027381</t>
  </si>
  <si>
    <t>43/53108</t>
  </si>
  <si>
    <t>201400027382</t>
  </si>
  <si>
    <t>43/53132</t>
  </si>
  <si>
    <t>201400027383</t>
  </si>
  <si>
    <t>43/53113</t>
  </si>
  <si>
    <t>201400027124</t>
  </si>
  <si>
    <t>43/53047</t>
  </si>
  <si>
    <t>201400027384</t>
  </si>
  <si>
    <t>43/53142</t>
  </si>
  <si>
    <t>201400027385</t>
  </si>
  <si>
    <t>43/53104</t>
  </si>
  <si>
    <t>201400027098</t>
  </si>
  <si>
    <t>43/53009</t>
  </si>
  <si>
    <t>201400027386</t>
  </si>
  <si>
    <t>43/53172</t>
  </si>
  <si>
    <t>201400027099</t>
  </si>
  <si>
    <t>43/53025</t>
  </si>
  <si>
    <t>201400027387</t>
  </si>
  <si>
    <t>43/53158</t>
  </si>
  <si>
    <t>201400027125</t>
  </si>
  <si>
    <t>43/53067</t>
  </si>
  <si>
    <t>201400028204</t>
  </si>
  <si>
    <t>43/53209</t>
  </si>
  <si>
    <t>201400027100</t>
  </si>
  <si>
    <t>43/53015</t>
  </si>
  <si>
    <t>201400027388</t>
  </si>
  <si>
    <t>43/53169</t>
  </si>
  <si>
    <t>201400027389</t>
  </si>
  <si>
    <t>43/53109</t>
  </si>
  <si>
    <t>201400027390</t>
  </si>
  <si>
    <t>43/53136</t>
  </si>
  <si>
    <t>201400027391</t>
  </si>
  <si>
    <t>43/53137</t>
  </si>
  <si>
    <t>201400027392</t>
  </si>
  <si>
    <t>43/53123</t>
  </si>
  <si>
    <t>201400027393</t>
  </si>
  <si>
    <t>43/53166</t>
  </si>
  <si>
    <t>201400027394</t>
  </si>
  <si>
    <t>43/53176</t>
  </si>
  <si>
    <t>201400027395</t>
  </si>
  <si>
    <t>43/53147</t>
  </si>
  <si>
    <t>201400027126</t>
  </si>
  <si>
    <t>43/53061</t>
  </si>
  <si>
    <t>201400027396</t>
  </si>
  <si>
    <t>43/53165</t>
  </si>
  <si>
    <t>201400027397</t>
  </si>
  <si>
    <t>43/53097</t>
  </si>
  <si>
    <t>201400028206</t>
  </si>
  <si>
    <t>43/53197</t>
  </si>
  <si>
    <t>201400027101</t>
  </si>
  <si>
    <t>43/53006</t>
  </si>
  <si>
    <t>201400027398</t>
  </si>
  <si>
    <t>43/53120</t>
  </si>
  <si>
    <t>201400028207</t>
  </si>
  <si>
    <t>43/53204</t>
  </si>
  <si>
    <t>201400027399</t>
  </si>
  <si>
    <t>43/53099</t>
  </si>
  <si>
    <t>201400027400</t>
  </si>
  <si>
    <t>43/53173</t>
  </si>
  <si>
    <t>201400027127</t>
  </si>
  <si>
    <t>43/53074</t>
  </si>
  <si>
    <t>201400027401</t>
  </si>
  <si>
    <t>43/53153</t>
  </si>
  <si>
    <t>201400027128</t>
  </si>
  <si>
    <t>43/53063</t>
  </si>
  <si>
    <t>201400027402</t>
  </si>
  <si>
    <t>43/53138</t>
  </si>
  <si>
    <t>201400027129</t>
  </si>
  <si>
    <t>43/53059</t>
  </si>
  <si>
    <t>201400027130</t>
  </si>
  <si>
    <t>43/53037</t>
  </si>
  <si>
    <t>201400027403</t>
  </si>
  <si>
    <t>43/53111</t>
  </si>
  <si>
    <t>201400028208</t>
  </si>
  <si>
    <t>43/53199</t>
  </si>
  <si>
    <t>201400027102</t>
  </si>
  <si>
    <t>43/53008</t>
  </si>
  <si>
    <t>201400027404</t>
  </si>
  <si>
    <t>43/53164</t>
  </si>
  <si>
    <t>201400027405</t>
  </si>
  <si>
    <t>43/53148</t>
  </si>
  <si>
    <t>201400027406</t>
  </si>
  <si>
    <t>43/53168</t>
  </si>
  <si>
    <t>201400028209</t>
  </si>
  <si>
    <t>43/53216</t>
  </si>
  <si>
    <t>201400027103</t>
  </si>
  <si>
    <t>43/53024</t>
  </si>
  <si>
    <t>201400027407</t>
  </si>
  <si>
    <t>43/53135</t>
  </si>
  <si>
    <t>201400027408</t>
  </si>
  <si>
    <t>43/53115</t>
  </si>
  <si>
    <t>201400027409</t>
  </si>
  <si>
    <t>43/53152</t>
  </si>
  <si>
    <t>201400028210</t>
  </si>
  <si>
    <t>43/53212</t>
  </si>
  <si>
    <t>201400027104</t>
  </si>
  <si>
    <t>43/53021</t>
  </si>
  <si>
    <t>201400027131</t>
  </si>
  <si>
    <t>43/53066</t>
  </si>
  <si>
    <t>201400027410</t>
  </si>
  <si>
    <t>43/53114</t>
  </si>
  <si>
    <t>201400027411</t>
  </si>
  <si>
    <t>43/53163</t>
  </si>
  <si>
    <t>201400027412</t>
  </si>
  <si>
    <t>43/53154</t>
  </si>
  <si>
    <t>201400027132</t>
  </si>
  <si>
    <t>43/53064</t>
  </si>
  <si>
    <t>201400027413</t>
  </si>
  <si>
    <t>43/53124</t>
  </si>
  <si>
    <t>201400027414</t>
  </si>
  <si>
    <t>43/53134</t>
  </si>
  <si>
    <t>201400027415</t>
  </si>
  <si>
    <t>43/53144</t>
  </si>
  <si>
    <t>201400027416</t>
  </si>
  <si>
    <t>43/53175</t>
  </si>
  <si>
    <t>396469999769</t>
  </si>
  <si>
    <t>201400027105</t>
  </si>
  <si>
    <t>43/53026</t>
  </si>
  <si>
    <t>201400027417</t>
  </si>
  <si>
    <t>43/53102</t>
  </si>
  <si>
    <t>201400027418</t>
  </si>
  <si>
    <t>43/53139</t>
  </si>
  <si>
    <t>201400027419</t>
  </si>
  <si>
    <t>43/53140</t>
  </si>
  <si>
    <t>201400028211</t>
  </si>
  <si>
    <t>43/53210</t>
  </si>
  <si>
    <t>399269999849</t>
  </si>
  <si>
    <t>201400027106</t>
  </si>
  <si>
    <t>43/53010</t>
  </si>
  <si>
    <t>201400027420</t>
  </si>
  <si>
    <t>43/53125</t>
  </si>
  <si>
    <t>201400027133</t>
  </si>
  <si>
    <t>43/53055</t>
  </si>
  <si>
    <t>201400027421</t>
  </si>
  <si>
    <t>43/53112</t>
  </si>
  <si>
    <t>201400027422</t>
  </si>
  <si>
    <t>43/53133</t>
  </si>
  <si>
    <t>201400027423</t>
  </si>
  <si>
    <t>43/53149</t>
  </si>
  <si>
    <t>201400027424</t>
  </si>
  <si>
    <t>43/53119</t>
  </si>
  <si>
    <t>201400027425</t>
  </si>
  <si>
    <t>43/53174</t>
  </si>
  <si>
    <t>201400028212</t>
  </si>
  <si>
    <t>43/53219</t>
  </si>
  <si>
    <t>201400027426</t>
  </si>
  <si>
    <t>43/53118</t>
  </si>
  <si>
    <t>201400028213</t>
  </si>
  <si>
    <t>43/53203</t>
  </si>
  <si>
    <t>201400027427</t>
  </si>
  <si>
    <t>43/53146</t>
  </si>
  <si>
    <t>201400027134</t>
  </si>
  <si>
    <t>43/53060</t>
  </si>
  <si>
    <t>201400027135</t>
  </si>
  <si>
    <t>43/53038</t>
  </si>
  <si>
    <t>201400027428</t>
  </si>
  <si>
    <t>43/53161</t>
  </si>
  <si>
    <t>201400028214</t>
  </si>
  <si>
    <t>43/53213</t>
  </si>
  <si>
    <t>201400027107</t>
  </si>
  <si>
    <t>43/53027</t>
  </si>
  <si>
    <t>201400027429</t>
  </si>
  <si>
    <t>43/53167</t>
  </si>
  <si>
    <t>201400027430</t>
  </si>
  <si>
    <t>43/53117</t>
  </si>
  <si>
    <t>201400027136</t>
  </si>
  <si>
    <t>43/53048</t>
  </si>
  <si>
    <t>201400027431</t>
  </si>
  <si>
    <t>43/53141</t>
  </si>
  <si>
    <t>AGRARIO</t>
  </si>
  <si>
    <t>201400027108</t>
  </si>
  <si>
    <t>43/53018</t>
  </si>
  <si>
    <t>201400027432</t>
  </si>
  <si>
    <t>43/53122</t>
  </si>
  <si>
    <t>398869996718</t>
  </si>
  <si>
    <t>201400027109</t>
  </si>
  <si>
    <t>43/53011</t>
  </si>
  <si>
    <t>201400027137</t>
  </si>
  <si>
    <t>43/53050</t>
  </si>
  <si>
    <t>201400027433</t>
  </si>
  <si>
    <t>43/53101</t>
  </si>
  <si>
    <t>201400027434</t>
  </si>
  <si>
    <t>43/53121</t>
  </si>
  <si>
    <t>201400027138</t>
  </si>
  <si>
    <t>43/53049</t>
  </si>
  <si>
    <t>201400027435</t>
  </si>
  <si>
    <t>43/53162</t>
  </si>
  <si>
    <t>201400027139</t>
  </si>
  <si>
    <t>43/53069</t>
  </si>
  <si>
    <t>201400027436</t>
  </si>
  <si>
    <t>43/53170</t>
  </si>
  <si>
    <t>201400027110</t>
  </si>
  <si>
    <t>43/53072</t>
  </si>
  <si>
    <t>201400027437</t>
  </si>
  <si>
    <t>43/53150</t>
  </si>
  <si>
    <t>201400027140</t>
  </si>
  <si>
    <t>43/53062</t>
  </si>
  <si>
    <t>201400027438</t>
  </si>
  <si>
    <t>43/53155</t>
  </si>
  <si>
    <t>201400027142</t>
  </si>
  <si>
    <t>43/53065</t>
  </si>
  <si>
    <t>201400027439</t>
  </si>
  <si>
    <t>43/53110</t>
  </si>
  <si>
    <t>201400027143</t>
  </si>
  <si>
    <t>43/53046</t>
  </si>
  <si>
    <t>201400027440</t>
  </si>
  <si>
    <t>43/53131</t>
  </si>
  <si>
    <t>201400027441</t>
  </si>
  <si>
    <t>43/53096</t>
  </si>
  <si>
    <t>201400027442</t>
  </si>
  <si>
    <t>43/53100</t>
  </si>
  <si>
    <t>201400027145</t>
  </si>
  <si>
    <t>43/53042</t>
  </si>
  <si>
    <t>201400027443</t>
  </si>
  <si>
    <t>43/53095</t>
  </si>
  <si>
    <t>201400027444</t>
  </si>
  <si>
    <t>43/53094</t>
  </si>
  <si>
    <t>201400028215</t>
  </si>
  <si>
    <t>43/53195</t>
  </si>
  <si>
    <t>201400027445</t>
  </si>
  <si>
    <t>43/53171</t>
  </si>
  <si>
    <t>201400027446</t>
  </si>
  <si>
    <t>43/53160</t>
  </si>
  <si>
    <t>201400027447</t>
  </si>
  <si>
    <t>43/53178</t>
  </si>
  <si>
    <t>201400027146</t>
  </si>
  <si>
    <t>43/53058</t>
  </si>
  <si>
    <t>201400027147</t>
  </si>
  <si>
    <t>43/53036</t>
  </si>
  <si>
    <t>201400027448</t>
  </si>
  <si>
    <t>43/53116</t>
  </si>
  <si>
    <t>201400027449</t>
  </si>
  <si>
    <t>43/53145</t>
  </si>
  <si>
    <t>201400027450</t>
  </si>
  <si>
    <t>43/53106</t>
  </si>
  <si>
    <t>201400027111</t>
  </si>
  <si>
    <t>43/53044</t>
  </si>
  <si>
    <t>201400027148</t>
  </si>
  <si>
    <t>43/53035</t>
  </si>
  <si>
    <t>201400027451</t>
  </si>
  <si>
    <t>43/53128</t>
  </si>
  <si>
    <t>201400027452</t>
  </si>
  <si>
    <t>43/53157</t>
  </si>
  <si>
    <t>201400027453</t>
  </si>
  <si>
    <t>43/53159</t>
  </si>
  <si>
    <t>201400027454</t>
  </si>
  <si>
    <t>43/53126</t>
  </si>
  <si>
    <t>201400028216</t>
  </si>
  <si>
    <t>43/53208</t>
  </si>
  <si>
    <t>201400027112</t>
  </si>
  <si>
    <t>43/53056</t>
  </si>
  <si>
    <t>201400027455</t>
  </si>
  <si>
    <t>43/53107</t>
  </si>
  <si>
    <t>201400027149</t>
  </si>
  <si>
    <t>43/53045</t>
  </si>
  <si>
    <t>201400028217</t>
  </si>
  <si>
    <t>43/53205</t>
  </si>
  <si>
    <t>201400028218</t>
  </si>
  <si>
    <t>43/53207</t>
  </si>
  <si>
    <t>399469999839</t>
  </si>
  <si>
    <t>201400027113</t>
  </si>
  <si>
    <t>43/53076</t>
  </si>
  <si>
    <t>201400028219</t>
  </si>
  <si>
    <t>43/53218</t>
  </si>
  <si>
    <t>201400027114</t>
  </si>
  <si>
    <t>43/53071</t>
  </si>
  <si>
    <t>201400027115</t>
  </si>
  <si>
    <t>43/53040</t>
  </si>
  <si>
    <t>201400028220</t>
  </si>
  <si>
    <t>43/53211</t>
  </si>
  <si>
    <t>201400028221</t>
  </si>
  <si>
    <t>43/53202</t>
  </si>
  <si>
    <t>201400028222</t>
  </si>
  <si>
    <t>43/53182</t>
  </si>
  <si>
    <t>201400028223</t>
  </si>
  <si>
    <t>43/53179</t>
  </si>
  <si>
    <t>201400027116</t>
  </si>
  <si>
    <t>43/53073</t>
  </si>
  <si>
    <t>201400028224</t>
  </si>
  <si>
    <t>43/53198</t>
  </si>
  <si>
    <t>201400027117</t>
  </si>
  <si>
    <t>43/53051</t>
  </si>
  <si>
    <t>201400028225</t>
  </si>
  <si>
    <t>43/53184</t>
  </si>
  <si>
    <t>201400028226</t>
  </si>
  <si>
    <t>43/53215</t>
  </si>
  <si>
    <t>201400028227</t>
  </si>
  <si>
    <t>43/53220</t>
  </si>
  <si>
    <t>201400028228</t>
  </si>
  <si>
    <t>43/53201</t>
  </si>
  <si>
    <t>201400028229</t>
  </si>
  <si>
    <t>43/53180</t>
  </si>
  <si>
    <t>201400028230</t>
  </si>
  <si>
    <t>43/53196</t>
  </si>
  <si>
    <t>201400028231</t>
  </si>
  <si>
    <t>43/53181</t>
  </si>
  <si>
    <t>201400028232</t>
  </si>
  <si>
    <t>43/53222</t>
  </si>
  <si>
    <t>201400027118</t>
  </si>
  <si>
    <t>43/53075</t>
  </si>
  <si>
    <t>201400028233</t>
  </si>
  <si>
    <t>43/53214</t>
  </si>
  <si>
    <t>201400027119</t>
  </si>
  <si>
    <t>43/53070</t>
  </si>
  <si>
    <t>201400028234</t>
  </si>
  <si>
    <t>43/53217</t>
  </si>
  <si>
    <t>201400028235</t>
  </si>
  <si>
    <t>43/53183</t>
  </si>
  <si>
    <t>201400028236</t>
  </si>
  <si>
    <t>43/53206</t>
  </si>
  <si>
    <t>201400027120</t>
  </si>
  <si>
    <t>43/53053</t>
  </si>
  <si>
    <t>Nota: Las siguientes EPS S no han enviado información de la LMA del mes de Mayo de 2014 a la fecha (Mayo 31 de 2014)</t>
  </si>
  <si>
    <t>Elaboró:  Astrid Correa Zapata.  Mayo 31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</si>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</sst>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_(* #,##0_);_(* \(#,##0\);_(* &quot;-&quot;??_);_(@_)"/>
    <numFmt numFmtId="166" formatCode="dd/mm/yyyy"/>
  </numFmts>
  <fonts count="15">
    <font>
      <sz val="11.0"/>
      <color theme="1"/>
      <name val="Calibri"/>
      <scheme val="minor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10.0"/>
      <color theme="1"/>
      <name val="Arial"/>
    </font>
    <font>
      <sz val="11.0"/>
      <color theme="1"/>
      <name val="Calibri"/>
    </font>
    <font>
      <b/>
      <sz val="10.0"/>
      <color theme="1"/>
      <name val="Arial"/>
    </font>
    <font>
      <b/>
      <sz val="11.0"/>
      <color theme="1"/>
      <name val="Calibri"/>
    </font>
    <font/>
    <font>
      <sz val="9.0"/>
      <color rgb="FF000000"/>
      <name val="Arial"/>
    </font>
    <font>
      <sz val="9.0"/>
      <color theme="1"/>
      <name val="Calibri"/>
    </font>
    <font>
      <sz val="9.0"/>
      <color theme="1"/>
      <name val="Arial"/>
    </font>
    <font>
      <b/>
      <sz val="9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  <fill>
      <patternFill patternType="solid">
        <fgColor rgb="FFCCC0D9"/>
        <bgColor rgb="FFCCC0D9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2" numFmtId="2" xfId="0" applyAlignment="1" applyBorder="1" applyFill="1" applyFont="1" applyNumberFormat="1">
      <alignment horizontal="center" shrinkToFit="0" vertical="center" wrapText="1"/>
    </xf>
    <xf borderId="1" fillId="4" fontId="3" numFmtId="0" xfId="0" applyAlignment="1" applyBorder="1" applyFill="1" applyFont="1">
      <alignment horizontal="center" shrinkToFit="0" vertical="center" wrapText="1"/>
    </xf>
    <xf borderId="1" fillId="5" fontId="4" numFmtId="16" xfId="0" applyAlignment="1" applyBorder="1" applyFill="1" applyFont="1" applyNumberFormat="1">
      <alignment horizontal="center" shrinkToFit="0" vertical="center" wrapText="1"/>
    </xf>
    <xf borderId="1" fillId="6" fontId="4" numFmtId="16" xfId="0" applyAlignment="1" applyBorder="1" applyFill="1" applyFont="1" applyNumberFormat="1">
      <alignment horizontal="center" shrinkToFit="0" vertical="center" wrapText="1"/>
    </xf>
    <xf borderId="1" fillId="7" fontId="4" numFmtId="16" xfId="0" applyAlignment="1" applyBorder="1" applyFill="1" applyFont="1" applyNumberFormat="1">
      <alignment horizontal="center" shrinkToFit="0" vertical="center" wrapText="1"/>
    </xf>
    <xf borderId="1" fillId="7" fontId="4" numFmtId="16" xfId="0" applyAlignment="1" applyBorder="1" applyFont="1" applyNumberFormat="1">
      <alignment shrinkToFit="0" vertical="center" wrapText="1"/>
    </xf>
    <xf borderId="1" fillId="8" fontId="4" numFmtId="16" xfId="0" applyAlignment="1" applyBorder="1" applyFill="1" applyFont="1" applyNumberFormat="1">
      <alignment horizontal="center" shrinkToFit="0" vertical="center" wrapText="1"/>
    </xf>
    <xf borderId="1" fillId="9" fontId="5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1" fillId="5" fontId="1" numFmtId="164" xfId="0" applyAlignment="1" applyBorder="1" applyFont="1" applyNumberFormat="1">
      <alignment horizontal="center" shrinkToFit="0" vertical="center" wrapText="1"/>
    </xf>
    <xf borderId="1" fillId="6" fontId="1" numFmtId="164" xfId="0" applyAlignment="1" applyBorder="1" applyFont="1" applyNumberFormat="1">
      <alignment horizontal="center" shrinkToFit="0" vertical="center" wrapText="1"/>
    </xf>
    <xf borderId="1" fillId="7" fontId="1" numFmtId="164" xfId="0" applyAlignment="1" applyBorder="1" applyFont="1" applyNumberFormat="1">
      <alignment horizontal="center" shrinkToFit="0" vertical="center" wrapText="1"/>
    </xf>
    <xf borderId="1" fillId="8" fontId="1" numFmtId="164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7" numFmtId="165" xfId="0" applyAlignment="1" applyBorder="1" applyFont="1" applyNumberFormat="1">
      <alignment shrinkToFit="0" vertical="bottom" wrapText="0"/>
    </xf>
    <xf borderId="1" fillId="0" fontId="7" numFmtId="4" xfId="0" applyAlignment="1" applyBorder="1" applyFont="1" applyNumberFormat="1">
      <alignment shrinkToFit="0" vertical="bottom" wrapText="0"/>
    </xf>
    <xf borderId="1" fillId="0" fontId="7" numFmtId="164" xfId="0" applyAlignment="1" applyBorder="1" applyFont="1" applyNumberFormat="1">
      <alignment shrinkToFit="0" vertical="bottom" wrapText="0"/>
    </xf>
    <xf borderId="1" fillId="0" fontId="7" numFmtId="39" xfId="0" applyAlignment="1" applyBorder="1" applyFont="1" applyNumberFormat="1">
      <alignment shrinkToFit="1" vertical="center" wrapText="0"/>
    </xf>
    <xf borderId="1" fillId="0" fontId="8" numFmtId="0" xfId="0" applyAlignment="1" applyBorder="1" applyFont="1">
      <alignment shrinkToFit="0" vertical="bottom" wrapText="0"/>
    </xf>
    <xf borderId="1" fillId="0" fontId="9" numFmtId="0" xfId="0" applyAlignment="1" applyBorder="1" applyFont="1">
      <alignment shrinkToFit="0" vertical="bottom" wrapText="0"/>
    </xf>
    <xf borderId="1" fillId="0" fontId="9" numFmtId="165" xfId="0" applyAlignment="1" applyBorder="1" applyFont="1" applyNumberFormat="1">
      <alignment shrinkToFit="0" vertical="bottom" wrapText="0"/>
    </xf>
    <xf borderId="1" fillId="0" fontId="9" numFmtId="4" xfId="0" applyAlignment="1" applyBorder="1" applyFont="1" applyNumberFormat="1">
      <alignment shrinkToFit="0" vertical="bottom" wrapText="0"/>
    </xf>
    <xf borderId="1" fillId="0" fontId="9" numFmtId="164" xfId="0" applyAlignment="1" applyBorder="1" applyFont="1" applyNumberFormat="1">
      <alignment shrinkToFit="0" vertical="bottom" wrapText="0"/>
    </xf>
    <xf borderId="1" fillId="10" fontId="7" numFmtId="165" xfId="0" applyAlignment="1" applyBorder="1" applyFill="1" applyFont="1" applyNumberForma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7" numFmtId="164" xfId="0" applyAlignment="1" applyFont="1" applyNumberFormat="1">
      <alignment shrinkToFit="0" vertical="bottom" wrapText="0"/>
    </xf>
    <xf borderId="2" fillId="0" fontId="9" numFmtId="0" xfId="0" applyAlignment="1" applyBorder="1" applyFont="1">
      <alignment horizontal="center" shrinkToFit="0" vertical="bottom" wrapText="0"/>
    </xf>
    <xf borderId="3" fillId="0" fontId="10" numFmtId="0" xfId="0" applyBorder="1" applyFont="1"/>
    <xf borderId="4" fillId="0" fontId="10" numFmtId="0" xfId="0" applyBorder="1" applyFont="1"/>
    <xf borderId="5" fillId="0" fontId="9" numFmtId="0" xfId="0" applyAlignment="1" applyBorder="1" applyFont="1">
      <alignment horizontal="center" shrinkToFit="0" vertical="bottom" wrapText="0"/>
    </xf>
    <xf borderId="6" fillId="0" fontId="10" numFmtId="0" xfId="0" applyBorder="1" applyFont="1"/>
    <xf borderId="5" fillId="0" fontId="9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center" wrapText="1"/>
    </xf>
    <xf borderId="7" fillId="11" fontId="4" numFmtId="16" xfId="0" applyAlignment="1" applyBorder="1" applyFill="1" applyFont="1" applyNumberFormat="1">
      <alignment shrinkToFit="0" vertical="center" wrapText="1"/>
    </xf>
    <xf borderId="1" fillId="11" fontId="4" numFmtId="16" xfId="0" applyAlignment="1" applyBorder="1" applyFont="1" applyNumberFormat="1">
      <alignment shrinkToFit="0" vertical="center" wrapText="1"/>
    </xf>
    <xf borderId="1" fillId="12" fontId="4" numFmtId="16" xfId="0" applyAlignment="1" applyBorder="1" applyFill="1" applyFont="1" applyNumberFormat="1">
      <alignment shrinkToFit="0" vertical="center" wrapText="1"/>
    </xf>
    <xf borderId="1" fillId="0" fontId="4" numFmtId="16" xfId="0" applyAlignment="1" applyBorder="1" applyFont="1" applyNumberFormat="1">
      <alignment horizontal="center" shrinkToFit="0" vertical="center" wrapText="1"/>
    </xf>
    <xf borderId="1" fillId="0" fontId="11" numFmtId="1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horizontal="left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0" fontId="11" numFmtId="166" xfId="0" applyAlignment="1" applyBorder="1" applyFont="1" applyNumberFormat="1">
      <alignment horizontal="center" shrinkToFit="0" vertical="center" wrapText="1"/>
    </xf>
    <xf borderId="0" fillId="0" fontId="11" numFmtId="166" xfId="0" applyAlignment="1" applyFont="1" applyNumberForma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bottom" wrapText="0"/>
    </xf>
    <xf borderId="1" fillId="0" fontId="12" numFmtId="0" xfId="0" applyAlignment="1" applyBorder="1" applyFont="1">
      <alignment horizontal="center" shrinkToFit="0" vertical="bottom" wrapText="1"/>
    </xf>
    <xf borderId="1" fillId="0" fontId="12" numFmtId="164" xfId="0" applyAlignment="1" applyBorder="1" applyFont="1" applyNumberFormat="1">
      <alignment horizontal="center" shrinkToFit="0" vertical="bottom" wrapText="0"/>
    </xf>
    <xf borderId="1" fillId="0" fontId="12" numFmtId="4" xfId="0" applyAlignment="1" applyBorder="1" applyFont="1" applyNumberFormat="1">
      <alignment horizontal="center" shrinkToFit="0" vertical="bottom" wrapText="0"/>
    </xf>
    <xf borderId="1" fillId="0" fontId="12" numFmtId="165" xfId="0" applyAlignment="1" applyBorder="1" applyFont="1" applyNumberFormat="1">
      <alignment horizontal="center" shrinkToFit="0" vertical="bottom" wrapText="0"/>
    </xf>
    <xf borderId="1" fillId="0" fontId="12" numFmtId="4" xfId="0" applyAlignment="1" applyBorder="1" applyFont="1" applyNumberFormat="1">
      <alignment horizontal="center" shrinkToFit="0" vertical="bottom" wrapText="1"/>
    </xf>
    <xf borderId="1" fillId="0" fontId="12" numFmtId="39" xfId="0" applyAlignment="1" applyBorder="1" applyFont="1" applyNumberFormat="1">
      <alignment horizontal="center" shrinkToFit="1" vertical="bottom" wrapText="0"/>
    </xf>
    <xf borderId="1" fillId="0" fontId="12" numFmtId="1" xfId="0" applyAlignment="1" applyBorder="1" applyFont="1" applyNumberFormat="1">
      <alignment horizontal="center" shrinkToFit="0" vertical="bottom" wrapText="0"/>
    </xf>
    <xf borderId="1" fillId="0" fontId="12" numFmtId="0" xfId="0" applyAlignment="1" applyBorder="1" applyFont="1">
      <alignment horizontal="center" shrinkToFit="1" vertical="bottom" wrapText="0"/>
    </xf>
    <xf borderId="1" fillId="0" fontId="12" numFmtId="166" xfId="0" applyAlignment="1" applyBorder="1" applyFont="1" applyNumberFormat="1">
      <alignment horizontal="center" shrinkToFit="1" vertical="bottom" wrapText="0"/>
    </xf>
    <xf borderId="1" fillId="0" fontId="12" numFmtId="14" xfId="0" applyAlignment="1" applyBorder="1" applyFont="1" applyNumberFormat="1">
      <alignment horizontal="center" shrinkToFit="1" vertical="bottom" wrapText="0"/>
    </xf>
    <xf borderId="1" fillId="0" fontId="12" numFmtId="14" xfId="0" applyAlignment="1" applyBorder="1" applyFont="1" applyNumberFormat="1">
      <alignment horizontal="center" shrinkToFit="0" vertical="bottom" wrapText="0"/>
    </xf>
    <xf borderId="1" fillId="0" fontId="13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7" numFmtId="1" xfId="0" applyAlignment="1" applyFont="1" applyNumberFormat="1">
      <alignment shrinkToFit="0" vertical="bottom" wrapText="0"/>
    </xf>
    <xf borderId="0" fillId="0" fontId="7" numFmtId="0" xfId="0" applyAlignment="1" applyFont="1">
      <alignment horizontal="left" shrinkToFit="0" vertical="bottom" wrapText="1"/>
    </xf>
    <xf borderId="0" fillId="0" fontId="9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6.0" ySplit="2.0" topLeftCell="G3" activePane="bottomRight" state="frozen"/>
      <selection activeCell="G1" sqref="G1" pane="topRight"/>
      <selection activeCell="A3" sqref="A3" pane="bottomLeft"/>
      <selection activeCell="G3" sqref="G3" pane="bottomRight"/>
    </sheetView>
  </sheetViews>
  <sheetFormatPr customHeight="1" defaultColWidth="14.43" defaultRowHeight="15.0" outlineLevelRow="2"/>
  <cols>
    <col customWidth="1" min="1" max="1" width="10.57"/>
    <col customWidth="1" min="2" max="2" width="5.14"/>
    <col customWidth="1" min="3" max="3" width="10.43"/>
    <col customWidth="1" min="4" max="4" width="17.0"/>
    <col customWidth="1" min="5" max="5" width="15.86"/>
    <col customWidth="1" min="6" max="6" width="5.43"/>
    <col customWidth="1" min="7" max="7" width="18.86"/>
    <col customWidth="1" min="8" max="8" width="21.86"/>
    <col customWidth="1" min="9" max="9" width="16.14"/>
    <col customWidth="1" min="10" max="10" width="16.71"/>
    <col customWidth="1" min="11" max="11" width="17.71"/>
    <col customWidth="1" hidden="1" min="12" max="12" width="20.14"/>
    <col customWidth="1" hidden="1" min="13" max="13" width="23.71"/>
    <col customWidth="1" hidden="1" min="14" max="14" width="24.0"/>
    <col customWidth="1" min="15" max="15" width="18.86"/>
    <col customWidth="1" min="16" max="16" width="18.71"/>
    <col customWidth="1" min="17" max="17" width="17.29"/>
    <col customWidth="1" min="18" max="18" width="16.29"/>
    <col customWidth="1" min="19" max="19" width="17.29"/>
    <col customWidth="1" min="20" max="26" width="10.0"/>
  </cols>
  <sheetData>
    <row r="1" ht="77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5" t="s">
        <v>10</v>
      </c>
      <c r="L1" s="3" t="s">
        <v>11</v>
      </c>
      <c r="M1" s="6" t="s">
        <v>12</v>
      </c>
      <c r="N1" s="6" t="s">
        <v>13</v>
      </c>
      <c r="O1" s="6" t="s">
        <v>14</v>
      </c>
      <c r="P1" s="5" t="s">
        <v>15</v>
      </c>
      <c r="Q1" s="7" t="s">
        <v>16</v>
      </c>
      <c r="R1" s="7" t="s">
        <v>17</v>
      </c>
      <c r="S1" s="8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</row>
    <row r="2">
      <c r="A2" s="1"/>
      <c r="B2" s="1"/>
      <c r="C2" s="1"/>
      <c r="D2" s="10">
        <f t="shared" ref="D2:F2" si="1">+D6+D11+D14+D17+D20+D25+D30+D33+D36+D41+D46+D48+D54+D59+D63+D67+D70+D72+D76+D80+D83+D87+D91+D95+D100+D102+D105+D108+D111+D115+D119+D123+D126+D129+D136+D141+D145+D148+D152+D157+D160+D164+D167+D169+D174+D176+D179+D183+D188+D192+D196+D199+D202+D205+D209+D211+D216+D219+D223+D227+D231+D234+D239+D243+D246+D249+D252+D256+D259+D261+D264+D269+D273+D278+D281+D283+D287+D291+D296+D300+D303++D306+D311+D315+D318+D322+D325+D328+D331+D334+D337+D342+D345+D350+D354+D356+D360+D363+D369+D372+D376+D379+D383+D387+D393+D398+D401+D404+D409+D412+D415+D418+D425+D430+D434+D437+D442+D445+D447+D450+D454+D458+D462+D465+D470</f>
        <v>18446421399</v>
      </c>
      <c r="E2" s="10">
        <f t="shared" si="1"/>
        <v>1723507872</v>
      </c>
      <c r="F2" s="2">
        <f t="shared" si="1"/>
        <v>125</v>
      </c>
      <c r="G2" s="3"/>
      <c r="H2" s="3"/>
      <c r="I2" s="4"/>
      <c r="J2" s="11" t="str">
        <f t="shared" ref="J2:K2" si="2">+J6+J11+J14+J17+J20+J25+J30+J33+J36+J41+J46+J48+J54+J59+J63+J67+J70+J72+J76+J80+J83+J87+J91+J95+J100+J102+J105+J108+J111+J115+J119+J123+J126+J129+J136+J141+J145+J148+J152+J157+J160+J164+J167+J169+J174+J176+J179+J183+J188+J192+J196+J199+J202+J205+J209+J211+J216+J219+J223+J227+J231+J234+J239+J243+J246+J249+J252+J256+J259+J261+J264+J269+J273+J278+J281+J283+J287+J291+J296+J300+J303++J306+J311+J315+J318+J322+J325+J328+J331+J334+J337+J342+J345+J350+J354+J356+J360+J363+J369+J372+J376+J379+J383+J387+J393+J398+J401+J404+J409+J412+J415+J418+J425+J430+J434+J437+J442+J445+J447+J450+J454+J458+J462+J465+J470</f>
        <v>#REF!</v>
      </c>
      <c r="K2" s="12" t="str">
        <f t="shared" si="2"/>
        <v>#REF!</v>
      </c>
      <c r="L2" s="3"/>
      <c r="M2" s="6"/>
      <c r="N2" s="6"/>
      <c r="O2" s="13" t="str">
        <f t="shared" ref="O2:S2" si="3">+O6+O11+O14+O17+O20+O25+O30+O33+O36+O41+O46+O48+O54+O59+O63+O67+O70+O72+O76+O80+O83+O87+O91+O95+O100+O102+O105+O108+O111+O115+O119+O123+O126+O129+O136+O141+O145+O148+O152+O157+O160+O164+O167+O169+O174+O176+O179+O183+O188+O192+O196+O199+O202+O205+O209+O211+O216+O219+O223+O227+O231+O234+O239+O243+O246+O249+O252+O256+O259+O261+O264+O269+O273+O278+O281+O283+O287+O291+O296+O300+O303++O306+O311+O315+O318+O322+O325+O328+O331+O334+O337+O342+O345+O350+O354+O356+O360+O363+O369+O372+O376+O379+O383+O387+O393+O398+O401+O404+O409+O412+O415+O418+O425+O430+O434+O437+O442+O445+O447+O450+O454+O458+O462+O465+O470</f>
        <v>#REF!</v>
      </c>
      <c r="P2" s="12" t="str">
        <f t="shared" si="3"/>
        <v>#REF!</v>
      </c>
      <c r="Q2" s="13" t="str">
        <f t="shared" si="3"/>
        <v>#REF!</v>
      </c>
      <c r="R2" s="13" t="str">
        <f t="shared" si="3"/>
        <v>#REF!</v>
      </c>
      <c r="S2" s="14" t="str">
        <f t="shared" si="3"/>
        <v>#REF!</v>
      </c>
      <c r="T2" s="9"/>
      <c r="U2" s="9"/>
      <c r="V2" s="9"/>
      <c r="W2" s="9"/>
      <c r="X2" s="9"/>
      <c r="Y2" s="9"/>
      <c r="Z2" s="9"/>
    </row>
    <row r="3" hidden="1" outlineLevel="2">
      <c r="A3" s="15" t="s">
        <v>26</v>
      </c>
      <c r="B3" s="16" t="s">
        <v>27</v>
      </c>
      <c r="C3" s="15" t="s">
        <v>28</v>
      </c>
      <c r="D3" s="17">
        <v>8.959315431E9</v>
      </c>
      <c r="E3" s="17">
        <v>6.98365981E8</v>
      </c>
      <c r="F3" s="18">
        <f>+D3/D6</f>
        <v>1</v>
      </c>
      <c r="G3" s="19" t="str">
        <f t="shared" ref="G3:G5" si="4">VLOOKUP(A3,'[1]Hoja1'!$B$1:$F$126,3,0)</f>
        <v>#REF!</v>
      </c>
      <c r="H3" s="19" t="str">
        <f t="shared" ref="H3:H5" si="5">VLOOKUP(A3,'[1]Hoja1'!$B$1:$F$126,2,0)</f>
        <v>#REF!</v>
      </c>
      <c r="I3" s="19" t="str">
        <f t="shared" ref="I3:I5" si="6">+G3/11</f>
        <v>#REF!</v>
      </c>
      <c r="J3" s="19" t="str">
        <f t="shared" ref="J3:J5" si="7">+F3*I3</f>
        <v>#REF!</v>
      </c>
      <c r="K3" s="18" t="str">
        <f t="shared" ref="K3:K5" si="8">+D3-P3</f>
        <v>#REF!</v>
      </c>
      <c r="L3" s="17" t="str">
        <f t="shared" ref="L3:L5" si="9">VLOOKUP(A3,'[1]Hoja1'!$B$1:$F$126,5,0)</f>
        <v>#REF!</v>
      </c>
      <c r="M3" s="17" t="str">
        <f t="shared" ref="M3:M5" si="10">VLOOKUP(A3,'[1]Hoja1'!$B$1:$F$126,4,0)</f>
        <v>#REF!</v>
      </c>
      <c r="N3" s="17" t="str">
        <f t="shared" ref="N3:N5" si="11">+L3/11</f>
        <v>#REF!</v>
      </c>
      <c r="O3" s="17" t="str">
        <f t="shared" ref="O3:O5" si="12">+D3-J3</f>
        <v>#REF!</v>
      </c>
      <c r="P3" s="17" t="str">
        <f t="shared" ref="P3:P5" si="13">+ROUND(O3,0)</f>
        <v>#REF!</v>
      </c>
      <c r="Q3" s="17" t="str">
        <f t="shared" ref="Q3:Q5" si="14">+K3+P3</f>
        <v>#REF!</v>
      </c>
      <c r="R3" s="20" t="str">
        <f t="shared" ref="R3:R5" si="15">+IF(D3-K3-P3&gt;1,D3-K3-P3,0)</f>
        <v>#REF!</v>
      </c>
      <c r="S3" s="17" t="str">
        <f t="shared" ref="S3:S5" si="16">+P3</f>
        <v>#REF!</v>
      </c>
      <c r="T3" s="16"/>
      <c r="U3" s="16"/>
      <c r="V3" s="16"/>
      <c r="W3" s="16"/>
      <c r="X3" s="16"/>
      <c r="Y3" s="16"/>
      <c r="Z3" s="16"/>
    </row>
    <row r="4" hidden="1" outlineLevel="2">
      <c r="A4" s="15" t="s">
        <v>26</v>
      </c>
      <c r="B4" s="16" t="s">
        <v>29</v>
      </c>
      <c r="C4" s="15" t="s">
        <v>30</v>
      </c>
      <c r="D4" s="17">
        <v>0.0</v>
      </c>
      <c r="E4" s="17">
        <v>0.0</v>
      </c>
      <c r="F4" s="18">
        <v>0.0</v>
      </c>
      <c r="G4" s="19" t="str">
        <f t="shared" si="4"/>
        <v>#REF!</v>
      </c>
      <c r="H4" s="19" t="str">
        <f t="shared" si="5"/>
        <v>#REF!</v>
      </c>
      <c r="I4" s="19" t="str">
        <f t="shared" si="6"/>
        <v>#REF!</v>
      </c>
      <c r="J4" s="19" t="str">
        <f t="shared" si="7"/>
        <v>#REF!</v>
      </c>
      <c r="K4" s="18" t="str">
        <f t="shared" si="8"/>
        <v>#REF!</v>
      </c>
      <c r="L4" s="17" t="str">
        <f t="shared" si="9"/>
        <v>#REF!</v>
      </c>
      <c r="M4" s="17" t="str">
        <f t="shared" si="10"/>
        <v>#REF!</v>
      </c>
      <c r="N4" s="17" t="str">
        <f t="shared" si="11"/>
        <v>#REF!</v>
      </c>
      <c r="O4" s="17" t="str">
        <f t="shared" si="12"/>
        <v>#REF!</v>
      </c>
      <c r="P4" s="17" t="str">
        <f t="shared" si="13"/>
        <v>#REF!</v>
      </c>
      <c r="Q4" s="17" t="str">
        <f t="shared" si="14"/>
        <v>#REF!</v>
      </c>
      <c r="R4" s="20" t="str">
        <f t="shared" si="15"/>
        <v>#REF!</v>
      </c>
      <c r="S4" s="17" t="str">
        <f t="shared" si="16"/>
        <v>#REF!</v>
      </c>
      <c r="T4" s="16"/>
      <c r="U4" s="16"/>
      <c r="V4" s="16"/>
      <c r="W4" s="16"/>
      <c r="X4" s="16"/>
      <c r="Y4" s="16"/>
      <c r="Z4" s="16"/>
    </row>
    <row r="5" hidden="1" outlineLevel="2">
      <c r="A5" s="15" t="s">
        <v>26</v>
      </c>
      <c r="B5" s="16" t="s">
        <v>31</v>
      </c>
      <c r="C5" s="15" t="s">
        <v>32</v>
      </c>
      <c r="D5" s="17">
        <v>0.0</v>
      </c>
      <c r="E5" s="17">
        <v>0.0</v>
      </c>
      <c r="F5" s="18">
        <v>0.0</v>
      </c>
      <c r="G5" s="19" t="str">
        <f t="shared" si="4"/>
        <v>#REF!</v>
      </c>
      <c r="H5" s="19" t="str">
        <f t="shared" si="5"/>
        <v>#REF!</v>
      </c>
      <c r="I5" s="19" t="str">
        <f t="shared" si="6"/>
        <v>#REF!</v>
      </c>
      <c r="J5" s="19" t="str">
        <f t="shared" si="7"/>
        <v>#REF!</v>
      </c>
      <c r="K5" s="18" t="str">
        <f t="shared" si="8"/>
        <v>#REF!</v>
      </c>
      <c r="L5" s="17" t="str">
        <f t="shared" si="9"/>
        <v>#REF!</v>
      </c>
      <c r="M5" s="17" t="str">
        <f t="shared" si="10"/>
        <v>#REF!</v>
      </c>
      <c r="N5" s="17" t="str">
        <f t="shared" si="11"/>
        <v>#REF!</v>
      </c>
      <c r="O5" s="17" t="str">
        <f t="shared" si="12"/>
        <v>#REF!</v>
      </c>
      <c r="P5" s="17" t="str">
        <f t="shared" si="13"/>
        <v>#REF!</v>
      </c>
      <c r="Q5" s="17" t="str">
        <f t="shared" si="14"/>
        <v>#REF!</v>
      </c>
      <c r="R5" s="20" t="str">
        <f t="shared" si="15"/>
        <v>#REF!</v>
      </c>
      <c r="S5" s="17" t="str">
        <f t="shared" si="16"/>
        <v>#REF!</v>
      </c>
      <c r="T5" s="16"/>
      <c r="U5" s="16"/>
      <c r="V5" s="16"/>
      <c r="W5" s="16"/>
      <c r="X5" s="16"/>
      <c r="Y5" s="16"/>
      <c r="Z5" s="16"/>
    </row>
    <row r="6" hidden="1" outlineLevel="1">
      <c r="A6" s="21" t="s">
        <v>33</v>
      </c>
      <c r="B6" s="22"/>
      <c r="C6" s="21"/>
      <c r="D6" s="23">
        <f t="shared" ref="D6:F6" si="17">SUBTOTAL(9,D3:D5)</f>
        <v>8959315431</v>
      </c>
      <c r="E6" s="23">
        <f t="shared" si="17"/>
        <v>698365981</v>
      </c>
      <c r="F6" s="24">
        <f t="shared" si="17"/>
        <v>1</v>
      </c>
      <c r="G6" s="25"/>
      <c r="H6" s="25"/>
      <c r="I6" s="25"/>
      <c r="J6" s="25" t="str">
        <f t="shared" ref="J6:K6" si="18">SUBTOTAL(9,J3:J5)</f>
        <v>#REF!</v>
      </c>
      <c r="K6" s="24" t="str">
        <f t="shared" si="18"/>
        <v>#REF!</v>
      </c>
      <c r="L6" s="23"/>
      <c r="M6" s="23"/>
      <c r="N6" s="23"/>
      <c r="O6" s="23" t="str">
        <f t="shared" ref="O6:S6" si="19">SUBTOTAL(9,O3:O5)</f>
        <v>#REF!</v>
      </c>
      <c r="P6" s="23" t="str">
        <f t="shared" si="19"/>
        <v>#REF!</v>
      </c>
      <c r="Q6" s="23" t="str">
        <f t="shared" si="19"/>
        <v>#REF!</v>
      </c>
      <c r="R6" s="22" t="str">
        <f t="shared" si="19"/>
        <v>#REF!</v>
      </c>
      <c r="S6" s="23" t="str">
        <f t="shared" si="19"/>
        <v>#REF!</v>
      </c>
      <c r="T6" s="22"/>
      <c r="U6" s="22"/>
      <c r="V6" s="22"/>
      <c r="W6" s="22"/>
      <c r="X6" s="22"/>
      <c r="Y6" s="22"/>
      <c r="Z6" s="22"/>
    </row>
    <row r="7" hidden="1" outlineLevel="2">
      <c r="A7" s="15" t="s">
        <v>34</v>
      </c>
      <c r="B7" s="16" t="s">
        <v>27</v>
      </c>
      <c r="C7" s="15" t="s">
        <v>28</v>
      </c>
      <c r="D7" s="17">
        <v>6.936824574E7</v>
      </c>
      <c r="E7" s="17">
        <v>2156460.22</v>
      </c>
      <c r="F7" s="18">
        <f>+D7/D11</f>
        <v>0.7368193393</v>
      </c>
      <c r="G7" s="19" t="str">
        <f t="shared" ref="G7:G10" si="20">VLOOKUP(A7,'[1]Hoja1'!$B$1:$F$126,3,0)</f>
        <v>#REF!</v>
      </c>
      <c r="H7" s="19" t="str">
        <f t="shared" ref="H7:H10" si="21">VLOOKUP(A7,'[1]Hoja1'!$B$1:$F$126,2,0)</f>
        <v>#REF!</v>
      </c>
      <c r="I7" s="19" t="str">
        <f t="shared" ref="I7:I10" si="22">+G7/11</f>
        <v>#REF!</v>
      </c>
      <c r="J7" s="19" t="str">
        <f t="shared" ref="J7:J10" si="23">+F7*I7</f>
        <v>#REF!</v>
      </c>
      <c r="K7" s="18">
        <v>0.0</v>
      </c>
      <c r="L7" s="17" t="str">
        <f t="shared" ref="L7:L10" si="24">VLOOKUP(A7,'[1]Hoja1'!$B$1:$F$126,5,0)</f>
        <v>#REF!</v>
      </c>
      <c r="M7" s="17" t="str">
        <f t="shared" ref="M7:M10" si="25">VLOOKUP(A7,'[1]Hoja1'!$B$1:$F$126,4,0)</f>
        <v>#REF!</v>
      </c>
      <c r="N7" s="17" t="str">
        <f t="shared" ref="N7:N10" si="26">+L7/11</f>
        <v>#REF!</v>
      </c>
      <c r="O7" s="17" t="str">
        <f>+D7-J7</f>
        <v>#REF!</v>
      </c>
      <c r="P7" s="17" t="str">
        <f t="shared" ref="P7:P10" si="27">+ROUND(O7,0)</f>
        <v>#REF!</v>
      </c>
      <c r="Q7" s="17" t="str">
        <f t="shared" ref="Q7:Q10" si="28">+K7+P7</f>
        <v>#REF!</v>
      </c>
      <c r="R7" s="20" t="str">
        <f t="shared" ref="R7:R10" si="29">+IF(D7-K7-P7&gt;1,D7-K7-P7,0)</f>
        <v>#REF!</v>
      </c>
      <c r="S7" s="17" t="str">
        <f t="shared" ref="S7:S10" si="30">+P7</f>
        <v>#REF!</v>
      </c>
      <c r="T7" s="16"/>
      <c r="U7" s="16"/>
      <c r="V7" s="16"/>
      <c r="W7" s="16"/>
      <c r="X7" s="16"/>
      <c r="Y7" s="16"/>
      <c r="Z7" s="16"/>
    </row>
    <row r="8" hidden="1" outlineLevel="2">
      <c r="A8" s="15" t="s">
        <v>34</v>
      </c>
      <c r="B8" s="16" t="s">
        <v>35</v>
      </c>
      <c r="C8" s="15" t="s">
        <v>36</v>
      </c>
      <c r="D8" s="17">
        <v>418885.91</v>
      </c>
      <c r="E8" s="17">
        <v>13021.96</v>
      </c>
      <c r="F8" s="18">
        <f>+D8/D11</f>
        <v>0.004449344742</v>
      </c>
      <c r="G8" s="19" t="str">
        <f t="shared" si="20"/>
        <v>#REF!</v>
      </c>
      <c r="H8" s="19" t="str">
        <f t="shared" si="21"/>
        <v>#REF!</v>
      </c>
      <c r="I8" s="19" t="str">
        <f t="shared" si="22"/>
        <v>#REF!</v>
      </c>
      <c r="J8" s="19" t="str">
        <f t="shared" si="23"/>
        <v>#REF!</v>
      </c>
      <c r="K8" s="18">
        <v>0.0</v>
      </c>
      <c r="L8" s="17" t="str">
        <f t="shared" si="24"/>
        <v>#REF!</v>
      </c>
      <c r="M8" s="17" t="str">
        <f t="shared" si="25"/>
        <v>#REF!</v>
      </c>
      <c r="N8" s="17" t="str">
        <f t="shared" si="26"/>
        <v>#REF!</v>
      </c>
      <c r="O8" s="26">
        <v>0.0</v>
      </c>
      <c r="P8" s="17">
        <f t="shared" si="27"/>
        <v>0</v>
      </c>
      <c r="Q8" s="17">
        <f t="shared" si="28"/>
        <v>0</v>
      </c>
      <c r="R8" s="20">
        <f t="shared" si="29"/>
        <v>418885.91</v>
      </c>
      <c r="S8" s="17">
        <f t="shared" si="30"/>
        <v>0</v>
      </c>
      <c r="T8" s="16"/>
      <c r="U8" s="16"/>
      <c r="V8" s="16"/>
      <c r="W8" s="16"/>
      <c r="X8" s="16"/>
      <c r="Y8" s="16"/>
      <c r="Z8" s="16"/>
    </row>
    <row r="9" hidden="1" outlineLevel="2">
      <c r="A9" s="15" t="s">
        <v>34</v>
      </c>
      <c r="B9" s="16" t="s">
        <v>37</v>
      </c>
      <c r="C9" s="15" t="s">
        <v>38</v>
      </c>
      <c r="D9" s="17">
        <v>0.0</v>
      </c>
      <c r="E9" s="17">
        <v>0.0</v>
      </c>
      <c r="F9" s="18">
        <v>0.0</v>
      </c>
      <c r="G9" s="19" t="str">
        <f t="shared" si="20"/>
        <v>#REF!</v>
      </c>
      <c r="H9" s="19" t="str">
        <f t="shared" si="21"/>
        <v>#REF!</v>
      </c>
      <c r="I9" s="19" t="str">
        <f t="shared" si="22"/>
        <v>#REF!</v>
      </c>
      <c r="J9" s="19" t="str">
        <f t="shared" si="23"/>
        <v>#REF!</v>
      </c>
      <c r="K9" s="18">
        <v>0.0</v>
      </c>
      <c r="L9" s="17" t="str">
        <f t="shared" si="24"/>
        <v>#REF!</v>
      </c>
      <c r="M9" s="17" t="str">
        <f t="shared" si="25"/>
        <v>#REF!</v>
      </c>
      <c r="N9" s="17" t="str">
        <f t="shared" si="26"/>
        <v>#REF!</v>
      </c>
      <c r="O9" s="17" t="str">
        <f t="shared" ref="O9:O10" si="31">+D9-J9</f>
        <v>#REF!</v>
      </c>
      <c r="P9" s="17" t="str">
        <f t="shared" si="27"/>
        <v>#REF!</v>
      </c>
      <c r="Q9" s="17" t="str">
        <f t="shared" si="28"/>
        <v>#REF!</v>
      </c>
      <c r="R9" s="20" t="str">
        <f t="shared" si="29"/>
        <v>#REF!</v>
      </c>
      <c r="S9" s="17" t="str">
        <f t="shared" si="30"/>
        <v>#REF!</v>
      </c>
      <c r="T9" s="16"/>
      <c r="U9" s="16"/>
      <c r="V9" s="16"/>
      <c r="W9" s="16"/>
      <c r="X9" s="16"/>
      <c r="Y9" s="16"/>
      <c r="Z9" s="16"/>
    </row>
    <row r="10" hidden="1" outlineLevel="2">
      <c r="A10" s="15" t="s">
        <v>34</v>
      </c>
      <c r="B10" s="16" t="s">
        <v>39</v>
      </c>
      <c r="C10" s="15" t="s">
        <v>40</v>
      </c>
      <c r="D10" s="17">
        <v>2.435839635E7</v>
      </c>
      <c r="E10" s="17">
        <v>757232.82</v>
      </c>
      <c r="F10" s="18">
        <f>+D10/D11</f>
        <v>0.2587313159</v>
      </c>
      <c r="G10" s="19" t="str">
        <f t="shared" si="20"/>
        <v>#REF!</v>
      </c>
      <c r="H10" s="19" t="str">
        <f t="shared" si="21"/>
        <v>#REF!</v>
      </c>
      <c r="I10" s="19" t="str">
        <f t="shared" si="22"/>
        <v>#REF!</v>
      </c>
      <c r="J10" s="19" t="str">
        <f t="shared" si="23"/>
        <v>#REF!</v>
      </c>
      <c r="K10" s="18">
        <v>0.0</v>
      </c>
      <c r="L10" s="17" t="str">
        <f t="shared" si="24"/>
        <v>#REF!</v>
      </c>
      <c r="M10" s="17" t="str">
        <f t="shared" si="25"/>
        <v>#REF!</v>
      </c>
      <c r="N10" s="17" t="str">
        <f t="shared" si="26"/>
        <v>#REF!</v>
      </c>
      <c r="O10" s="17" t="str">
        <f t="shared" si="31"/>
        <v>#REF!</v>
      </c>
      <c r="P10" s="17" t="str">
        <f t="shared" si="27"/>
        <v>#REF!</v>
      </c>
      <c r="Q10" s="17" t="str">
        <f t="shared" si="28"/>
        <v>#REF!</v>
      </c>
      <c r="R10" s="20" t="str">
        <f t="shared" si="29"/>
        <v>#REF!</v>
      </c>
      <c r="S10" s="17" t="str">
        <f t="shared" si="30"/>
        <v>#REF!</v>
      </c>
      <c r="T10" s="16"/>
      <c r="U10" s="16"/>
      <c r="V10" s="16"/>
      <c r="W10" s="16"/>
      <c r="X10" s="16"/>
      <c r="Y10" s="16"/>
      <c r="Z10" s="16"/>
    </row>
    <row r="11" hidden="1" outlineLevel="1">
      <c r="A11" s="21" t="s">
        <v>41</v>
      </c>
      <c r="B11" s="22"/>
      <c r="C11" s="21"/>
      <c r="D11" s="23">
        <f t="shared" ref="D11:F11" si="32">SUBTOTAL(9,D7:D10)</f>
        <v>94145528</v>
      </c>
      <c r="E11" s="23">
        <f t="shared" si="32"/>
        <v>2926715</v>
      </c>
      <c r="F11" s="24">
        <f t="shared" si="32"/>
        <v>1</v>
      </c>
      <c r="G11" s="25"/>
      <c r="H11" s="25"/>
      <c r="I11" s="25"/>
      <c r="J11" s="25" t="str">
        <f t="shared" ref="J11:K11" si="33">SUBTOTAL(9,J7:J10)</f>
        <v>#REF!</v>
      </c>
      <c r="K11" s="24">
        <f t="shared" si="33"/>
        <v>0</v>
      </c>
      <c r="L11" s="23"/>
      <c r="M11" s="23"/>
      <c r="N11" s="23"/>
      <c r="O11" s="23" t="str">
        <f t="shared" ref="O11:S11" si="34">SUBTOTAL(9,O7:O10)</f>
        <v>#REF!</v>
      </c>
      <c r="P11" s="23" t="str">
        <f t="shared" si="34"/>
        <v>#REF!</v>
      </c>
      <c r="Q11" s="23" t="str">
        <f t="shared" si="34"/>
        <v>#REF!</v>
      </c>
      <c r="R11" s="22" t="str">
        <f t="shared" si="34"/>
        <v>#REF!</v>
      </c>
      <c r="S11" s="23" t="str">
        <f t="shared" si="34"/>
        <v>#REF!</v>
      </c>
      <c r="T11" s="22"/>
      <c r="U11" s="22"/>
      <c r="V11" s="22"/>
      <c r="W11" s="22"/>
      <c r="X11" s="22"/>
      <c r="Y11" s="22"/>
      <c r="Z11" s="22"/>
    </row>
    <row r="12" hidden="1" outlineLevel="2">
      <c r="A12" s="15" t="s">
        <v>42</v>
      </c>
      <c r="B12" s="16" t="s">
        <v>27</v>
      </c>
      <c r="C12" s="15" t="s">
        <v>28</v>
      </c>
      <c r="D12" s="17">
        <v>218450.02</v>
      </c>
      <c r="E12" s="17">
        <v>271495.26</v>
      </c>
      <c r="F12" s="18">
        <f>+D12/D14</f>
        <v>0.7151556679</v>
      </c>
      <c r="G12" s="19" t="str">
        <f t="shared" ref="G12:G13" si="35">VLOOKUP(A12,'[1]Hoja1'!$B$1:$F$126,3,0)</f>
        <v>#REF!</v>
      </c>
      <c r="H12" s="19" t="str">
        <f t="shared" ref="H12:H13" si="36">VLOOKUP(A12,'[1]Hoja1'!$B$1:$F$126,2,0)</f>
        <v>#REF!</v>
      </c>
      <c r="I12" s="19" t="str">
        <f t="shared" ref="I12:I13" si="37">+G12/11</f>
        <v>#REF!</v>
      </c>
      <c r="J12" s="19" t="str">
        <f t="shared" ref="J12:J13" si="38">+F12*I12</f>
        <v>#REF!</v>
      </c>
      <c r="K12" s="18">
        <v>0.0</v>
      </c>
      <c r="L12" s="17" t="str">
        <f t="shared" ref="L12:L13" si="39">VLOOKUP(A12,'[1]Hoja1'!$B$1:$F$126,5,0)</f>
        <v>#REF!</v>
      </c>
      <c r="M12" s="17" t="str">
        <f t="shared" ref="M12:M13" si="40">VLOOKUP(A12,'[1]Hoja1'!$B$1:$F$126,4,0)</f>
        <v>#REF!</v>
      </c>
      <c r="N12" s="17" t="str">
        <f t="shared" ref="N12:N13" si="41">+L12/11</f>
        <v>#REF!</v>
      </c>
      <c r="O12" s="26">
        <v>0.0</v>
      </c>
      <c r="P12" s="17">
        <f t="shared" ref="P12:P13" si="42">+ROUND(O12,0)</f>
        <v>0</v>
      </c>
      <c r="Q12" s="17">
        <f t="shared" ref="Q12:Q13" si="43">+K12+P12</f>
        <v>0</v>
      </c>
      <c r="R12" s="20">
        <f t="shared" ref="R12:R13" si="44">+IF(D12-K12-P12&gt;1,D12-K12-P12,0)</f>
        <v>218450.02</v>
      </c>
      <c r="S12" s="17">
        <f t="shared" ref="S12:S13" si="45">+P12</f>
        <v>0</v>
      </c>
      <c r="T12" s="16"/>
      <c r="U12" s="16"/>
      <c r="V12" s="16"/>
      <c r="W12" s="16"/>
      <c r="X12" s="16"/>
      <c r="Y12" s="16"/>
      <c r="Z12" s="16"/>
    </row>
    <row r="13" hidden="1" outlineLevel="2">
      <c r="A13" s="15" t="s">
        <v>42</v>
      </c>
      <c r="B13" s="16" t="s">
        <v>35</v>
      </c>
      <c r="C13" s="15" t="s">
        <v>36</v>
      </c>
      <c r="D13" s="17">
        <v>87007.98</v>
      </c>
      <c r="E13" s="17">
        <v>108135.74</v>
      </c>
      <c r="F13" s="18">
        <f>+D13/D14</f>
        <v>0.2848443321</v>
      </c>
      <c r="G13" s="19" t="str">
        <f t="shared" si="35"/>
        <v>#REF!</v>
      </c>
      <c r="H13" s="19" t="str">
        <f t="shared" si="36"/>
        <v>#REF!</v>
      </c>
      <c r="I13" s="19" t="str">
        <f t="shared" si="37"/>
        <v>#REF!</v>
      </c>
      <c r="J13" s="19" t="str">
        <f t="shared" si="38"/>
        <v>#REF!</v>
      </c>
      <c r="K13" s="18">
        <v>0.0</v>
      </c>
      <c r="L13" s="17" t="str">
        <f t="shared" si="39"/>
        <v>#REF!</v>
      </c>
      <c r="M13" s="17" t="str">
        <f t="shared" si="40"/>
        <v>#REF!</v>
      </c>
      <c r="N13" s="17" t="str">
        <f t="shared" si="41"/>
        <v>#REF!</v>
      </c>
      <c r="O13" s="26">
        <v>0.0</v>
      </c>
      <c r="P13" s="17">
        <f t="shared" si="42"/>
        <v>0</v>
      </c>
      <c r="Q13" s="17">
        <f t="shared" si="43"/>
        <v>0</v>
      </c>
      <c r="R13" s="20">
        <f t="shared" si="44"/>
        <v>87007.98</v>
      </c>
      <c r="S13" s="17">
        <f t="shared" si="45"/>
        <v>0</v>
      </c>
      <c r="T13" s="16"/>
      <c r="U13" s="16"/>
      <c r="V13" s="16"/>
      <c r="W13" s="16"/>
      <c r="X13" s="16"/>
      <c r="Y13" s="16"/>
      <c r="Z13" s="16"/>
    </row>
    <row r="14" hidden="1" outlineLevel="1">
      <c r="A14" s="21" t="s">
        <v>43</v>
      </c>
      <c r="B14" s="22"/>
      <c r="C14" s="21"/>
      <c r="D14" s="23">
        <f t="shared" ref="D14:F14" si="46">SUBTOTAL(9,D12:D13)</f>
        <v>305458</v>
      </c>
      <c r="E14" s="23">
        <f t="shared" si="46"/>
        <v>379631</v>
      </c>
      <c r="F14" s="24">
        <f t="shared" si="46"/>
        <v>1</v>
      </c>
      <c r="G14" s="25"/>
      <c r="H14" s="25"/>
      <c r="I14" s="25"/>
      <c r="J14" s="25" t="str">
        <f t="shared" ref="J14:K14" si="47">SUBTOTAL(9,J12:J13)</f>
        <v>#REF!</v>
      </c>
      <c r="K14" s="24">
        <f t="shared" si="47"/>
        <v>0</v>
      </c>
      <c r="L14" s="23"/>
      <c r="M14" s="23"/>
      <c r="N14" s="23"/>
      <c r="O14" s="23">
        <f t="shared" ref="O14:S14" si="48">SUBTOTAL(9,O12:O13)</f>
        <v>0</v>
      </c>
      <c r="P14" s="23">
        <f t="shared" si="48"/>
        <v>0</v>
      </c>
      <c r="Q14" s="23">
        <f t="shared" si="48"/>
        <v>0</v>
      </c>
      <c r="R14" s="22">
        <f t="shared" si="48"/>
        <v>305458</v>
      </c>
      <c r="S14" s="23">
        <f t="shared" si="48"/>
        <v>0</v>
      </c>
      <c r="T14" s="22"/>
      <c r="U14" s="22"/>
      <c r="V14" s="22"/>
      <c r="W14" s="22"/>
      <c r="X14" s="22"/>
      <c r="Y14" s="22"/>
      <c r="Z14" s="22"/>
    </row>
    <row r="15" hidden="1" outlineLevel="2">
      <c r="A15" s="15" t="s">
        <v>44</v>
      </c>
      <c r="B15" s="16" t="s">
        <v>27</v>
      </c>
      <c r="C15" s="15" t="s">
        <v>28</v>
      </c>
      <c r="D15" s="17">
        <v>1749226.33</v>
      </c>
      <c r="E15" s="17">
        <v>3542480.58</v>
      </c>
      <c r="F15" s="18">
        <f>+D15/D17</f>
        <v>0.9991582396</v>
      </c>
      <c r="G15" s="19" t="str">
        <f t="shared" ref="G15:G16" si="49">VLOOKUP(A15,'[1]Hoja1'!$B$1:$F$126,3,0)</f>
        <v>#REF!</v>
      </c>
      <c r="H15" s="19" t="str">
        <f t="shared" ref="H15:H16" si="50">VLOOKUP(A15,'[1]Hoja1'!$B$1:$F$126,2,0)</f>
        <v>#REF!</v>
      </c>
      <c r="I15" s="19" t="str">
        <f t="shared" ref="I15:I16" si="51">+G15/11</f>
        <v>#REF!</v>
      </c>
      <c r="J15" s="19" t="str">
        <f t="shared" ref="J15:J16" si="52">+F15*I15</f>
        <v>#REF!</v>
      </c>
      <c r="K15" s="18">
        <v>0.0</v>
      </c>
      <c r="L15" s="17" t="str">
        <f t="shared" ref="L15:L16" si="53">VLOOKUP(A15,'[1]Hoja1'!$B$1:$F$126,5,0)</f>
        <v>#REF!</v>
      </c>
      <c r="M15" s="17" t="str">
        <f t="shared" ref="M15:M16" si="54">VLOOKUP(A15,'[1]Hoja1'!$B$1:$F$126,4,0)</f>
        <v>#REF!</v>
      </c>
      <c r="N15" s="17" t="str">
        <f t="shared" ref="N15:N16" si="55">+L15/11</f>
        <v>#REF!</v>
      </c>
      <c r="O15" s="17" t="str">
        <f>+D15-J15</f>
        <v>#REF!</v>
      </c>
      <c r="P15" s="17" t="str">
        <f t="shared" ref="P15:P16" si="56">+ROUND(O15,0)</f>
        <v>#REF!</v>
      </c>
      <c r="Q15" s="17" t="str">
        <f t="shared" ref="Q15:Q16" si="57">+K15+P15</f>
        <v>#REF!</v>
      </c>
      <c r="R15" s="20" t="str">
        <f t="shared" ref="R15:R16" si="58">+IF(D15-K15-P15&gt;1,D15-K15-P15,0)</f>
        <v>#REF!</v>
      </c>
      <c r="S15" s="17" t="str">
        <f t="shared" ref="S15:S16" si="59">+P15</f>
        <v>#REF!</v>
      </c>
      <c r="T15" s="16"/>
      <c r="U15" s="16"/>
      <c r="V15" s="16"/>
      <c r="W15" s="16"/>
      <c r="X15" s="16"/>
      <c r="Y15" s="16"/>
      <c r="Z15" s="16"/>
    </row>
    <row r="16" hidden="1" outlineLevel="2">
      <c r="A16" s="15" t="s">
        <v>44</v>
      </c>
      <c r="B16" s="16" t="s">
        <v>35</v>
      </c>
      <c r="C16" s="15" t="s">
        <v>36</v>
      </c>
      <c r="D16" s="17">
        <v>1473.67</v>
      </c>
      <c r="E16" s="17">
        <v>2984.42</v>
      </c>
      <c r="F16" s="18">
        <f>+D16/D17</f>
        <v>0.0008417604387</v>
      </c>
      <c r="G16" s="19" t="str">
        <f t="shared" si="49"/>
        <v>#REF!</v>
      </c>
      <c r="H16" s="19" t="str">
        <f t="shared" si="50"/>
        <v>#REF!</v>
      </c>
      <c r="I16" s="19" t="str">
        <f t="shared" si="51"/>
        <v>#REF!</v>
      </c>
      <c r="J16" s="19" t="str">
        <f t="shared" si="52"/>
        <v>#REF!</v>
      </c>
      <c r="K16" s="18">
        <v>0.0</v>
      </c>
      <c r="L16" s="17" t="str">
        <f t="shared" si="53"/>
        <v>#REF!</v>
      </c>
      <c r="M16" s="17" t="str">
        <f t="shared" si="54"/>
        <v>#REF!</v>
      </c>
      <c r="N16" s="17" t="str">
        <f t="shared" si="55"/>
        <v>#REF!</v>
      </c>
      <c r="O16" s="26">
        <v>0.0</v>
      </c>
      <c r="P16" s="17">
        <f t="shared" si="56"/>
        <v>0</v>
      </c>
      <c r="Q16" s="17">
        <f t="shared" si="57"/>
        <v>0</v>
      </c>
      <c r="R16" s="20">
        <f t="shared" si="58"/>
        <v>1473.67</v>
      </c>
      <c r="S16" s="17">
        <f t="shared" si="59"/>
        <v>0</v>
      </c>
      <c r="T16" s="16"/>
      <c r="U16" s="16"/>
      <c r="V16" s="16"/>
      <c r="W16" s="16"/>
      <c r="X16" s="16"/>
      <c r="Y16" s="16"/>
      <c r="Z16" s="16"/>
    </row>
    <row r="17" hidden="1" outlineLevel="1">
      <c r="A17" s="21" t="s">
        <v>45</v>
      </c>
      <c r="B17" s="22"/>
      <c r="C17" s="21"/>
      <c r="D17" s="23">
        <f t="shared" ref="D17:F17" si="60">SUBTOTAL(9,D15:D16)</f>
        <v>1750700</v>
      </c>
      <c r="E17" s="23">
        <f t="shared" si="60"/>
        <v>3545465</v>
      </c>
      <c r="F17" s="24">
        <f t="shared" si="60"/>
        <v>1</v>
      </c>
      <c r="G17" s="25"/>
      <c r="H17" s="25"/>
      <c r="I17" s="25"/>
      <c r="J17" s="25" t="str">
        <f t="shared" ref="J17:K17" si="61">SUBTOTAL(9,J15:J16)</f>
        <v>#REF!</v>
      </c>
      <c r="K17" s="24">
        <f t="shared" si="61"/>
        <v>0</v>
      </c>
      <c r="L17" s="23"/>
      <c r="M17" s="23"/>
      <c r="N17" s="23"/>
      <c r="O17" s="23" t="str">
        <f t="shared" ref="O17:S17" si="62">SUBTOTAL(9,O15:O16)</f>
        <v>#REF!</v>
      </c>
      <c r="P17" s="23" t="str">
        <f t="shared" si="62"/>
        <v>#REF!</v>
      </c>
      <c r="Q17" s="23" t="str">
        <f t="shared" si="62"/>
        <v>#REF!</v>
      </c>
      <c r="R17" s="22" t="str">
        <f t="shared" si="62"/>
        <v>#REF!</v>
      </c>
      <c r="S17" s="23" t="str">
        <f t="shared" si="62"/>
        <v>#REF!</v>
      </c>
      <c r="T17" s="22"/>
      <c r="U17" s="22"/>
      <c r="V17" s="22"/>
      <c r="W17" s="22"/>
      <c r="X17" s="22"/>
      <c r="Y17" s="22"/>
      <c r="Z17" s="22"/>
    </row>
    <row r="18" hidden="1" outlineLevel="2">
      <c r="A18" s="15" t="s">
        <v>46</v>
      </c>
      <c r="B18" s="16" t="s">
        <v>27</v>
      </c>
      <c r="C18" s="15" t="s">
        <v>28</v>
      </c>
      <c r="D18" s="17">
        <v>9420512.63</v>
      </c>
      <c r="E18" s="17">
        <v>4878739.95</v>
      </c>
      <c r="F18" s="18">
        <f>+D18/D20</f>
        <v>0.3803779059</v>
      </c>
      <c r="G18" s="19" t="str">
        <f t="shared" ref="G18:G19" si="63">VLOOKUP(A18,'[1]Hoja1'!$B$1:$F$126,3,0)</f>
        <v>#REF!</v>
      </c>
      <c r="H18" s="19" t="str">
        <f t="shared" ref="H18:H19" si="64">VLOOKUP(A18,'[1]Hoja1'!$B$1:$F$126,2,0)</f>
        <v>#REF!</v>
      </c>
      <c r="I18" s="19" t="str">
        <f t="shared" ref="I18:I19" si="65">+G18/11</f>
        <v>#REF!</v>
      </c>
      <c r="J18" s="19" t="str">
        <f t="shared" ref="J18:J19" si="66">+F18*I18</f>
        <v>#REF!</v>
      </c>
      <c r="K18" s="18">
        <v>0.0</v>
      </c>
      <c r="L18" s="17" t="str">
        <f t="shared" ref="L18:L19" si="67">VLOOKUP(A18,'[1]Hoja1'!$B$1:$F$126,5,0)</f>
        <v>#REF!</v>
      </c>
      <c r="M18" s="17" t="str">
        <f t="shared" ref="M18:M19" si="68">VLOOKUP(A18,'[1]Hoja1'!$B$1:$F$126,4,0)</f>
        <v>#REF!</v>
      </c>
      <c r="N18" s="17" t="str">
        <f t="shared" ref="N18:N19" si="69">+L18/11</f>
        <v>#REF!</v>
      </c>
      <c r="O18" s="17" t="str">
        <f t="shared" ref="O18:O19" si="70">+D18-J18</f>
        <v>#REF!</v>
      </c>
      <c r="P18" s="17" t="str">
        <f t="shared" ref="P18:P19" si="71">+ROUND(O18,0)</f>
        <v>#REF!</v>
      </c>
      <c r="Q18" s="17" t="str">
        <f t="shared" ref="Q18:Q19" si="72">+K18+P18</f>
        <v>#REF!</v>
      </c>
      <c r="R18" s="20" t="str">
        <f t="shared" ref="R18:R19" si="73">+IF(D18-K18-P18&gt;1,D18-K18-P18,0)</f>
        <v>#REF!</v>
      </c>
      <c r="S18" s="17" t="str">
        <f t="shared" ref="S18:S19" si="74">+P18</f>
        <v>#REF!</v>
      </c>
      <c r="T18" s="16"/>
      <c r="U18" s="16"/>
      <c r="V18" s="16"/>
      <c r="W18" s="16"/>
      <c r="X18" s="16"/>
      <c r="Y18" s="16"/>
      <c r="Z18" s="16"/>
    </row>
    <row r="19" hidden="1" outlineLevel="2">
      <c r="A19" s="15" t="s">
        <v>46</v>
      </c>
      <c r="B19" s="16" t="s">
        <v>39</v>
      </c>
      <c r="C19" s="15" t="s">
        <v>40</v>
      </c>
      <c r="D19" s="17">
        <v>1.534568037E7</v>
      </c>
      <c r="E19" s="17">
        <v>7947294.05</v>
      </c>
      <c r="F19" s="18">
        <f>+D19/D20</f>
        <v>0.6196220941</v>
      </c>
      <c r="G19" s="19" t="str">
        <f t="shared" si="63"/>
        <v>#REF!</v>
      </c>
      <c r="H19" s="19" t="str">
        <f t="shared" si="64"/>
        <v>#REF!</v>
      </c>
      <c r="I19" s="19" t="str">
        <f t="shared" si="65"/>
        <v>#REF!</v>
      </c>
      <c r="J19" s="19" t="str">
        <f t="shared" si="66"/>
        <v>#REF!</v>
      </c>
      <c r="K19" s="18">
        <v>0.0</v>
      </c>
      <c r="L19" s="17" t="str">
        <f t="shared" si="67"/>
        <v>#REF!</v>
      </c>
      <c r="M19" s="17" t="str">
        <f t="shared" si="68"/>
        <v>#REF!</v>
      </c>
      <c r="N19" s="17" t="str">
        <f t="shared" si="69"/>
        <v>#REF!</v>
      </c>
      <c r="O19" s="17" t="str">
        <f t="shared" si="70"/>
        <v>#REF!</v>
      </c>
      <c r="P19" s="17" t="str">
        <f t="shared" si="71"/>
        <v>#REF!</v>
      </c>
      <c r="Q19" s="17" t="str">
        <f t="shared" si="72"/>
        <v>#REF!</v>
      </c>
      <c r="R19" s="20" t="str">
        <f t="shared" si="73"/>
        <v>#REF!</v>
      </c>
      <c r="S19" s="17" t="str">
        <f t="shared" si="74"/>
        <v>#REF!</v>
      </c>
      <c r="T19" s="16"/>
      <c r="U19" s="16"/>
      <c r="V19" s="16"/>
      <c r="W19" s="16"/>
      <c r="X19" s="16"/>
      <c r="Y19" s="16"/>
      <c r="Z19" s="16"/>
    </row>
    <row r="20" hidden="1" outlineLevel="1">
      <c r="A20" s="21" t="s">
        <v>47</v>
      </c>
      <c r="B20" s="22"/>
      <c r="C20" s="21"/>
      <c r="D20" s="23">
        <f t="shared" ref="D20:F20" si="75">SUBTOTAL(9,D18:D19)</f>
        <v>24766193</v>
      </c>
      <c r="E20" s="23">
        <f t="shared" si="75"/>
        <v>12826034</v>
      </c>
      <c r="F20" s="24">
        <f t="shared" si="75"/>
        <v>1</v>
      </c>
      <c r="G20" s="25"/>
      <c r="H20" s="25"/>
      <c r="I20" s="25"/>
      <c r="J20" s="25" t="str">
        <f t="shared" ref="J20:K20" si="76">SUBTOTAL(9,J18:J19)</f>
        <v>#REF!</v>
      </c>
      <c r="K20" s="24">
        <f t="shared" si="76"/>
        <v>0</v>
      </c>
      <c r="L20" s="23"/>
      <c r="M20" s="23"/>
      <c r="N20" s="23"/>
      <c r="O20" s="23" t="str">
        <f t="shared" ref="O20:S20" si="77">SUBTOTAL(9,O18:O19)</f>
        <v>#REF!</v>
      </c>
      <c r="P20" s="23" t="str">
        <f t="shared" si="77"/>
        <v>#REF!</v>
      </c>
      <c r="Q20" s="23" t="str">
        <f t="shared" si="77"/>
        <v>#REF!</v>
      </c>
      <c r="R20" s="22" t="str">
        <f t="shared" si="77"/>
        <v>#REF!</v>
      </c>
      <c r="S20" s="23" t="str">
        <f t="shared" si="77"/>
        <v>#REF!</v>
      </c>
      <c r="T20" s="22"/>
      <c r="U20" s="22"/>
      <c r="V20" s="22"/>
      <c r="W20" s="22"/>
      <c r="X20" s="22"/>
      <c r="Y20" s="22"/>
      <c r="Z20" s="22"/>
    </row>
    <row r="21" ht="15.75" hidden="1" customHeight="1" outlineLevel="2">
      <c r="A21" s="15" t="s">
        <v>48</v>
      </c>
      <c r="B21" s="16" t="s">
        <v>27</v>
      </c>
      <c r="C21" s="15" t="s">
        <v>28</v>
      </c>
      <c r="D21" s="17">
        <v>2.532321278E7</v>
      </c>
      <c r="E21" s="17">
        <v>1036023.66</v>
      </c>
      <c r="F21" s="18">
        <f>+D21/D25</f>
        <v>0.1758896545</v>
      </c>
      <c r="G21" s="19" t="str">
        <f t="shared" ref="G21:G24" si="78">VLOOKUP(A21,'[1]Hoja1'!$B$1:$F$126,3,0)</f>
        <v>#REF!</v>
      </c>
      <c r="H21" s="19" t="str">
        <f t="shared" ref="H21:H24" si="79">VLOOKUP(A21,'[1]Hoja1'!$B$1:$F$126,2,0)</f>
        <v>#REF!</v>
      </c>
      <c r="I21" s="19" t="str">
        <f t="shared" ref="I21:I24" si="80">+G21/11</f>
        <v>#REF!</v>
      </c>
      <c r="J21" s="19" t="str">
        <f t="shared" ref="J21:J24" si="81">+F21*I21</f>
        <v>#REF!</v>
      </c>
      <c r="K21" s="18" t="str">
        <f t="shared" ref="K21:K24" si="82">+D21-P21</f>
        <v>#REF!</v>
      </c>
      <c r="L21" s="17" t="str">
        <f t="shared" ref="L21:L24" si="83">VLOOKUP(A21,'[1]Hoja1'!$B$1:$F$126,5,0)</f>
        <v>#REF!</v>
      </c>
      <c r="M21" s="17" t="str">
        <f t="shared" ref="M21:M24" si="84">VLOOKUP(A21,'[1]Hoja1'!$B$1:$F$126,4,0)</f>
        <v>#REF!</v>
      </c>
      <c r="N21" s="17" t="str">
        <f t="shared" ref="N21:N24" si="85">+L21/11</f>
        <v>#REF!</v>
      </c>
      <c r="O21" s="17" t="str">
        <f t="shared" ref="O21:O24" si="86">+D21-J21</f>
        <v>#REF!</v>
      </c>
      <c r="P21" s="17" t="str">
        <f t="shared" ref="P21:P24" si="87">+ROUND(O21,0)</f>
        <v>#REF!</v>
      </c>
      <c r="Q21" s="17" t="str">
        <f t="shared" ref="Q21:Q24" si="88">+K21+P21</f>
        <v>#REF!</v>
      </c>
      <c r="R21" s="20" t="str">
        <f t="shared" ref="R21:R24" si="89">+IF(D21-K21-P21&gt;1,D21-K21-P21,0)</f>
        <v>#REF!</v>
      </c>
      <c r="S21" s="17" t="str">
        <f t="shared" ref="S21:S24" si="90">+P21</f>
        <v>#REF!</v>
      </c>
      <c r="T21" s="16"/>
      <c r="U21" s="16"/>
      <c r="V21" s="16"/>
      <c r="W21" s="16"/>
      <c r="X21" s="16"/>
      <c r="Y21" s="16"/>
      <c r="Z21" s="16"/>
    </row>
    <row r="22" ht="15.75" hidden="1" customHeight="1" outlineLevel="2">
      <c r="A22" s="15" t="s">
        <v>48</v>
      </c>
      <c r="B22" s="16" t="s">
        <v>35</v>
      </c>
      <c r="C22" s="15" t="s">
        <v>36</v>
      </c>
      <c r="D22" s="17">
        <v>4.557853154E7</v>
      </c>
      <c r="E22" s="17">
        <v>1864709.56</v>
      </c>
      <c r="F22" s="18">
        <f>+D22/D25</f>
        <v>0.3165787942</v>
      </c>
      <c r="G22" s="19" t="str">
        <f t="shared" si="78"/>
        <v>#REF!</v>
      </c>
      <c r="H22" s="19" t="str">
        <f t="shared" si="79"/>
        <v>#REF!</v>
      </c>
      <c r="I22" s="19" t="str">
        <f t="shared" si="80"/>
        <v>#REF!</v>
      </c>
      <c r="J22" s="19" t="str">
        <f t="shared" si="81"/>
        <v>#REF!</v>
      </c>
      <c r="K22" s="18" t="str">
        <f t="shared" si="82"/>
        <v>#REF!</v>
      </c>
      <c r="L22" s="17" t="str">
        <f t="shared" si="83"/>
        <v>#REF!</v>
      </c>
      <c r="M22" s="17" t="str">
        <f t="shared" si="84"/>
        <v>#REF!</v>
      </c>
      <c r="N22" s="17" t="str">
        <f t="shared" si="85"/>
        <v>#REF!</v>
      </c>
      <c r="O22" s="17" t="str">
        <f t="shared" si="86"/>
        <v>#REF!</v>
      </c>
      <c r="P22" s="17" t="str">
        <f t="shared" si="87"/>
        <v>#REF!</v>
      </c>
      <c r="Q22" s="17" t="str">
        <f t="shared" si="88"/>
        <v>#REF!</v>
      </c>
      <c r="R22" s="20" t="str">
        <f t="shared" si="89"/>
        <v>#REF!</v>
      </c>
      <c r="S22" s="17" t="str">
        <f t="shared" si="90"/>
        <v>#REF!</v>
      </c>
      <c r="T22" s="16"/>
      <c r="U22" s="16"/>
      <c r="V22" s="16"/>
      <c r="W22" s="16"/>
      <c r="X22" s="16"/>
      <c r="Y22" s="16"/>
      <c r="Z22" s="16"/>
    </row>
    <row r="23" ht="15.75" hidden="1" customHeight="1" outlineLevel="2">
      <c r="A23" s="15" t="s">
        <v>48</v>
      </c>
      <c r="B23" s="16" t="s">
        <v>31</v>
      </c>
      <c r="C23" s="15" t="s">
        <v>32</v>
      </c>
      <c r="D23" s="17">
        <v>0.0</v>
      </c>
      <c r="E23" s="17">
        <v>0.0</v>
      </c>
      <c r="F23" s="18">
        <v>0.0</v>
      </c>
      <c r="G23" s="19" t="str">
        <f t="shared" si="78"/>
        <v>#REF!</v>
      </c>
      <c r="H23" s="19" t="str">
        <f t="shared" si="79"/>
        <v>#REF!</v>
      </c>
      <c r="I23" s="19" t="str">
        <f t="shared" si="80"/>
        <v>#REF!</v>
      </c>
      <c r="J23" s="19" t="str">
        <f t="shared" si="81"/>
        <v>#REF!</v>
      </c>
      <c r="K23" s="18" t="str">
        <f t="shared" si="82"/>
        <v>#REF!</v>
      </c>
      <c r="L23" s="17" t="str">
        <f t="shared" si="83"/>
        <v>#REF!</v>
      </c>
      <c r="M23" s="17" t="str">
        <f t="shared" si="84"/>
        <v>#REF!</v>
      </c>
      <c r="N23" s="17" t="str">
        <f t="shared" si="85"/>
        <v>#REF!</v>
      </c>
      <c r="O23" s="17" t="str">
        <f t="shared" si="86"/>
        <v>#REF!</v>
      </c>
      <c r="P23" s="17" t="str">
        <f t="shared" si="87"/>
        <v>#REF!</v>
      </c>
      <c r="Q23" s="17" t="str">
        <f t="shared" si="88"/>
        <v>#REF!</v>
      </c>
      <c r="R23" s="20" t="str">
        <f t="shared" si="89"/>
        <v>#REF!</v>
      </c>
      <c r="S23" s="17" t="str">
        <f t="shared" si="90"/>
        <v>#REF!</v>
      </c>
      <c r="T23" s="16"/>
      <c r="U23" s="16"/>
      <c r="V23" s="16"/>
      <c r="W23" s="16"/>
      <c r="X23" s="16"/>
      <c r="Y23" s="16"/>
      <c r="Z23" s="16"/>
    </row>
    <row r="24" ht="15.75" hidden="1" customHeight="1" outlineLevel="2">
      <c r="A24" s="15" t="s">
        <v>48</v>
      </c>
      <c r="B24" s="16" t="s">
        <v>39</v>
      </c>
      <c r="C24" s="15" t="s">
        <v>40</v>
      </c>
      <c r="D24" s="17">
        <v>7.307041168E7</v>
      </c>
      <c r="E24" s="17">
        <v>2989457.78</v>
      </c>
      <c r="F24" s="18">
        <f>+D24/D25</f>
        <v>0.5075315513</v>
      </c>
      <c r="G24" s="19" t="str">
        <f t="shared" si="78"/>
        <v>#REF!</v>
      </c>
      <c r="H24" s="19" t="str">
        <f t="shared" si="79"/>
        <v>#REF!</v>
      </c>
      <c r="I24" s="19" t="str">
        <f t="shared" si="80"/>
        <v>#REF!</v>
      </c>
      <c r="J24" s="19" t="str">
        <f t="shared" si="81"/>
        <v>#REF!</v>
      </c>
      <c r="K24" s="18" t="str">
        <f t="shared" si="82"/>
        <v>#REF!</v>
      </c>
      <c r="L24" s="17" t="str">
        <f t="shared" si="83"/>
        <v>#REF!</v>
      </c>
      <c r="M24" s="17" t="str">
        <f t="shared" si="84"/>
        <v>#REF!</v>
      </c>
      <c r="N24" s="17" t="str">
        <f t="shared" si="85"/>
        <v>#REF!</v>
      </c>
      <c r="O24" s="17" t="str">
        <f t="shared" si="86"/>
        <v>#REF!</v>
      </c>
      <c r="P24" s="17" t="str">
        <f t="shared" si="87"/>
        <v>#REF!</v>
      </c>
      <c r="Q24" s="17" t="str">
        <f t="shared" si="88"/>
        <v>#REF!</v>
      </c>
      <c r="R24" s="20" t="str">
        <f t="shared" si="89"/>
        <v>#REF!</v>
      </c>
      <c r="S24" s="17" t="str">
        <f t="shared" si="90"/>
        <v>#REF!</v>
      </c>
      <c r="T24" s="16"/>
      <c r="U24" s="16"/>
      <c r="V24" s="16"/>
      <c r="W24" s="16"/>
      <c r="X24" s="16"/>
      <c r="Y24" s="16"/>
      <c r="Z24" s="16"/>
    </row>
    <row r="25" ht="15.75" hidden="1" customHeight="1" outlineLevel="1">
      <c r="A25" s="21" t="s">
        <v>49</v>
      </c>
      <c r="B25" s="22"/>
      <c r="C25" s="21"/>
      <c r="D25" s="23">
        <f t="shared" ref="D25:F25" si="91">SUBTOTAL(9,D21:D24)</f>
        <v>143972156</v>
      </c>
      <c r="E25" s="23">
        <f t="shared" si="91"/>
        <v>5890191</v>
      </c>
      <c r="F25" s="24">
        <f t="shared" si="91"/>
        <v>1</v>
      </c>
      <c r="G25" s="25"/>
      <c r="H25" s="25"/>
      <c r="I25" s="25"/>
      <c r="J25" s="25" t="str">
        <f t="shared" ref="J25:K25" si="92">SUBTOTAL(9,J21:J24)</f>
        <v>#REF!</v>
      </c>
      <c r="K25" s="24" t="str">
        <f t="shared" si="92"/>
        <v>#REF!</v>
      </c>
      <c r="L25" s="23"/>
      <c r="M25" s="23"/>
      <c r="N25" s="23"/>
      <c r="O25" s="23" t="str">
        <f t="shared" ref="O25:S25" si="93">SUBTOTAL(9,O21:O24)</f>
        <v>#REF!</v>
      </c>
      <c r="P25" s="23" t="str">
        <f t="shared" si="93"/>
        <v>#REF!</v>
      </c>
      <c r="Q25" s="23" t="str">
        <f t="shared" si="93"/>
        <v>#REF!</v>
      </c>
      <c r="R25" s="22" t="str">
        <f t="shared" si="93"/>
        <v>#REF!</v>
      </c>
      <c r="S25" s="23" t="str">
        <f t="shared" si="93"/>
        <v>#REF!</v>
      </c>
      <c r="T25" s="22"/>
      <c r="U25" s="22"/>
      <c r="V25" s="22"/>
      <c r="W25" s="22"/>
      <c r="X25" s="22"/>
      <c r="Y25" s="22"/>
      <c r="Z25" s="22"/>
    </row>
    <row r="26" ht="15.75" hidden="1" customHeight="1" outlineLevel="2">
      <c r="A26" s="15" t="s">
        <v>50</v>
      </c>
      <c r="B26" s="16" t="s">
        <v>27</v>
      </c>
      <c r="C26" s="15" t="s">
        <v>28</v>
      </c>
      <c r="D26" s="17">
        <v>9.322736302E7</v>
      </c>
      <c r="E26" s="17">
        <v>1.278909746E7</v>
      </c>
      <c r="F26" s="18">
        <f>+D26/D30</f>
        <v>0.7205042524</v>
      </c>
      <c r="G26" s="19" t="str">
        <f t="shared" ref="G26:G29" si="94">VLOOKUP(A26,'[1]Hoja1'!$B$1:$F$126,3,0)</f>
        <v>#REF!</v>
      </c>
      <c r="H26" s="19" t="str">
        <f t="shared" ref="H26:H29" si="95">VLOOKUP(A26,'[1]Hoja1'!$B$1:$F$126,2,0)</f>
        <v>#REF!</v>
      </c>
      <c r="I26" s="19" t="str">
        <f t="shared" ref="I26:I29" si="96">+G26/11</f>
        <v>#REF!</v>
      </c>
      <c r="J26" s="19" t="str">
        <f t="shared" ref="J26:J29" si="97">+F26*I26</f>
        <v>#REF!</v>
      </c>
      <c r="K26" s="18">
        <v>0.0</v>
      </c>
      <c r="L26" s="17" t="str">
        <f t="shared" ref="L26:L29" si="98">VLOOKUP(A26,'[1]Hoja1'!$B$1:$F$126,5,0)</f>
        <v>#REF!</v>
      </c>
      <c r="M26" s="17" t="str">
        <f t="shared" ref="M26:M29" si="99">VLOOKUP(A26,'[1]Hoja1'!$B$1:$F$126,4,0)</f>
        <v>#REF!</v>
      </c>
      <c r="N26" s="17" t="str">
        <f t="shared" ref="N26:N29" si="100">+L26/11</f>
        <v>#REF!</v>
      </c>
      <c r="O26" s="17" t="str">
        <f t="shared" ref="O26:O29" si="101">+D26-J26</f>
        <v>#REF!</v>
      </c>
      <c r="P26" s="17" t="str">
        <f t="shared" ref="P26:P29" si="102">+ROUND(O26,0)</f>
        <v>#REF!</v>
      </c>
      <c r="Q26" s="17" t="str">
        <f t="shared" ref="Q26:Q29" si="103">+K26+P26</f>
        <v>#REF!</v>
      </c>
      <c r="R26" s="20" t="str">
        <f t="shared" ref="R26:R29" si="104">+IF(D26-K26-P26&gt;1,D26-K26-P26,0)</f>
        <v>#REF!</v>
      </c>
      <c r="S26" s="17" t="str">
        <f t="shared" ref="S26:S29" si="105">+P26</f>
        <v>#REF!</v>
      </c>
      <c r="T26" s="16"/>
      <c r="U26" s="16"/>
      <c r="V26" s="16"/>
      <c r="W26" s="16"/>
      <c r="X26" s="16"/>
      <c r="Y26" s="16"/>
      <c r="Z26" s="16"/>
    </row>
    <row r="27" ht="15.75" hidden="1" customHeight="1" outlineLevel="2">
      <c r="A27" s="15" t="s">
        <v>50</v>
      </c>
      <c r="B27" s="16" t="s">
        <v>35</v>
      </c>
      <c r="C27" s="15" t="s">
        <v>36</v>
      </c>
      <c r="D27" s="17">
        <v>2.451640879E7</v>
      </c>
      <c r="E27" s="17">
        <v>3363205.09</v>
      </c>
      <c r="F27" s="18">
        <f>+D27/D30</f>
        <v>0.1894741653</v>
      </c>
      <c r="G27" s="19" t="str">
        <f t="shared" si="94"/>
        <v>#REF!</v>
      </c>
      <c r="H27" s="19" t="str">
        <f t="shared" si="95"/>
        <v>#REF!</v>
      </c>
      <c r="I27" s="19" t="str">
        <f t="shared" si="96"/>
        <v>#REF!</v>
      </c>
      <c r="J27" s="19" t="str">
        <f t="shared" si="97"/>
        <v>#REF!</v>
      </c>
      <c r="K27" s="18">
        <v>0.0</v>
      </c>
      <c r="L27" s="17" t="str">
        <f t="shared" si="98"/>
        <v>#REF!</v>
      </c>
      <c r="M27" s="17" t="str">
        <f t="shared" si="99"/>
        <v>#REF!</v>
      </c>
      <c r="N27" s="17" t="str">
        <f t="shared" si="100"/>
        <v>#REF!</v>
      </c>
      <c r="O27" s="17" t="str">
        <f t="shared" si="101"/>
        <v>#REF!</v>
      </c>
      <c r="P27" s="17" t="str">
        <f t="shared" si="102"/>
        <v>#REF!</v>
      </c>
      <c r="Q27" s="17" t="str">
        <f t="shared" si="103"/>
        <v>#REF!</v>
      </c>
      <c r="R27" s="20" t="str">
        <f t="shared" si="104"/>
        <v>#REF!</v>
      </c>
      <c r="S27" s="17" t="str">
        <f t="shared" si="105"/>
        <v>#REF!</v>
      </c>
      <c r="T27" s="16"/>
      <c r="U27" s="16"/>
      <c r="V27" s="16"/>
      <c r="W27" s="16"/>
      <c r="X27" s="16"/>
      <c r="Y27" s="16"/>
      <c r="Z27" s="16"/>
    </row>
    <row r="28" ht="15.75" hidden="1" customHeight="1" outlineLevel="2">
      <c r="A28" s="15" t="s">
        <v>50</v>
      </c>
      <c r="B28" s="16" t="s">
        <v>37</v>
      </c>
      <c r="C28" s="15" t="s">
        <v>38</v>
      </c>
      <c r="D28" s="17">
        <v>0.0</v>
      </c>
      <c r="E28" s="17">
        <v>0.0</v>
      </c>
      <c r="F28" s="18">
        <v>0.0</v>
      </c>
      <c r="G28" s="19" t="str">
        <f t="shared" si="94"/>
        <v>#REF!</v>
      </c>
      <c r="H28" s="19" t="str">
        <f t="shared" si="95"/>
        <v>#REF!</v>
      </c>
      <c r="I28" s="19" t="str">
        <f t="shared" si="96"/>
        <v>#REF!</v>
      </c>
      <c r="J28" s="19" t="str">
        <f t="shared" si="97"/>
        <v>#REF!</v>
      </c>
      <c r="K28" s="18">
        <v>0.0</v>
      </c>
      <c r="L28" s="17" t="str">
        <f t="shared" si="98"/>
        <v>#REF!</v>
      </c>
      <c r="M28" s="17" t="str">
        <f t="shared" si="99"/>
        <v>#REF!</v>
      </c>
      <c r="N28" s="17" t="str">
        <f t="shared" si="100"/>
        <v>#REF!</v>
      </c>
      <c r="O28" s="17" t="str">
        <f t="shared" si="101"/>
        <v>#REF!</v>
      </c>
      <c r="P28" s="17" t="str">
        <f t="shared" si="102"/>
        <v>#REF!</v>
      </c>
      <c r="Q28" s="17" t="str">
        <f t="shared" si="103"/>
        <v>#REF!</v>
      </c>
      <c r="R28" s="20" t="str">
        <f t="shared" si="104"/>
        <v>#REF!</v>
      </c>
      <c r="S28" s="17" t="str">
        <f t="shared" si="105"/>
        <v>#REF!</v>
      </c>
      <c r="T28" s="16"/>
      <c r="U28" s="16"/>
      <c r="V28" s="16"/>
      <c r="W28" s="16"/>
      <c r="X28" s="16"/>
      <c r="Y28" s="16"/>
      <c r="Z28" s="16"/>
    </row>
    <row r="29" ht="15.75" hidden="1" customHeight="1" outlineLevel="2">
      <c r="A29" s="15" t="s">
        <v>50</v>
      </c>
      <c r="B29" s="16" t="s">
        <v>51</v>
      </c>
      <c r="C29" s="15" t="s">
        <v>52</v>
      </c>
      <c r="D29" s="17">
        <v>1.164805719E7</v>
      </c>
      <c r="E29" s="17">
        <v>1597901.45</v>
      </c>
      <c r="F29" s="18">
        <f>+D29/D30</f>
        <v>0.09002158235</v>
      </c>
      <c r="G29" s="19" t="str">
        <f t="shared" si="94"/>
        <v>#REF!</v>
      </c>
      <c r="H29" s="19" t="str">
        <f t="shared" si="95"/>
        <v>#REF!</v>
      </c>
      <c r="I29" s="19" t="str">
        <f t="shared" si="96"/>
        <v>#REF!</v>
      </c>
      <c r="J29" s="19" t="str">
        <f t="shared" si="97"/>
        <v>#REF!</v>
      </c>
      <c r="K29" s="18">
        <v>0.0</v>
      </c>
      <c r="L29" s="17" t="str">
        <f t="shared" si="98"/>
        <v>#REF!</v>
      </c>
      <c r="M29" s="17" t="str">
        <f t="shared" si="99"/>
        <v>#REF!</v>
      </c>
      <c r="N29" s="17" t="str">
        <f t="shared" si="100"/>
        <v>#REF!</v>
      </c>
      <c r="O29" s="17" t="str">
        <f t="shared" si="101"/>
        <v>#REF!</v>
      </c>
      <c r="P29" s="17" t="str">
        <f t="shared" si="102"/>
        <v>#REF!</v>
      </c>
      <c r="Q29" s="17" t="str">
        <f t="shared" si="103"/>
        <v>#REF!</v>
      </c>
      <c r="R29" s="20" t="str">
        <f t="shared" si="104"/>
        <v>#REF!</v>
      </c>
      <c r="S29" s="17" t="str">
        <f t="shared" si="105"/>
        <v>#REF!</v>
      </c>
      <c r="T29" s="16"/>
      <c r="U29" s="16"/>
      <c r="V29" s="16"/>
      <c r="W29" s="16"/>
      <c r="X29" s="16"/>
      <c r="Y29" s="16"/>
      <c r="Z29" s="16"/>
    </row>
    <row r="30" ht="15.75" hidden="1" customHeight="1" outlineLevel="1">
      <c r="A30" s="21" t="s">
        <v>53</v>
      </c>
      <c r="B30" s="22"/>
      <c r="C30" s="21"/>
      <c r="D30" s="23">
        <f t="shared" ref="D30:F30" si="106">SUBTOTAL(9,D26:D29)</f>
        <v>129391829</v>
      </c>
      <c r="E30" s="23">
        <f t="shared" si="106"/>
        <v>17750204</v>
      </c>
      <c r="F30" s="24">
        <f t="shared" si="106"/>
        <v>1</v>
      </c>
      <c r="G30" s="25"/>
      <c r="H30" s="25"/>
      <c r="I30" s="25"/>
      <c r="J30" s="25" t="str">
        <f t="shared" ref="J30:K30" si="107">SUBTOTAL(9,J26:J29)</f>
        <v>#REF!</v>
      </c>
      <c r="K30" s="24">
        <f t="shared" si="107"/>
        <v>0</v>
      </c>
      <c r="L30" s="23"/>
      <c r="M30" s="23"/>
      <c r="N30" s="23"/>
      <c r="O30" s="23" t="str">
        <f t="shared" ref="O30:S30" si="108">SUBTOTAL(9,O26:O29)</f>
        <v>#REF!</v>
      </c>
      <c r="P30" s="23" t="str">
        <f t="shared" si="108"/>
        <v>#REF!</v>
      </c>
      <c r="Q30" s="23" t="str">
        <f t="shared" si="108"/>
        <v>#REF!</v>
      </c>
      <c r="R30" s="22" t="str">
        <f t="shared" si="108"/>
        <v>#REF!</v>
      </c>
      <c r="S30" s="23" t="str">
        <f t="shared" si="108"/>
        <v>#REF!</v>
      </c>
      <c r="T30" s="22"/>
      <c r="U30" s="22"/>
      <c r="V30" s="22"/>
      <c r="W30" s="22"/>
      <c r="X30" s="22"/>
      <c r="Y30" s="22"/>
      <c r="Z30" s="22"/>
    </row>
    <row r="31" ht="15.75" hidden="1" customHeight="1" outlineLevel="2">
      <c r="A31" s="15" t="s">
        <v>54</v>
      </c>
      <c r="B31" s="16" t="s">
        <v>35</v>
      </c>
      <c r="C31" s="15" t="s">
        <v>36</v>
      </c>
      <c r="D31" s="17">
        <v>75739.22</v>
      </c>
      <c r="E31" s="17">
        <v>7018.3</v>
      </c>
      <c r="F31" s="18">
        <f>+D31/D33</f>
        <v>0.003824530124</v>
      </c>
      <c r="G31" s="19" t="str">
        <f t="shared" ref="G31:G32" si="109">VLOOKUP(A31,'[1]Hoja1'!$B$1:$F$126,3,0)</f>
        <v>#REF!</v>
      </c>
      <c r="H31" s="19" t="str">
        <f t="shared" ref="H31:H32" si="110">VLOOKUP(A31,'[1]Hoja1'!$B$1:$F$126,2,0)</f>
        <v>#REF!</v>
      </c>
      <c r="I31" s="19" t="str">
        <f t="shared" ref="I31:I32" si="111">+G31/11</f>
        <v>#REF!</v>
      </c>
      <c r="J31" s="19" t="str">
        <f t="shared" ref="J31:J32" si="112">+F31*I31</f>
        <v>#REF!</v>
      </c>
      <c r="K31" s="18">
        <f>+D31-P31</f>
        <v>75739.22</v>
      </c>
      <c r="L31" s="17" t="str">
        <f t="shared" ref="L31:L32" si="113">VLOOKUP(A31,'[1]Hoja1'!$B$1:$F$126,5,0)</f>
        <v>#REF!</v>
      </c>
      <c r="M31" s="17" t="str">
        <f t="shared" ref="M31:M32" si="114">VLOOKUP(A31,'[1]Hoja1'!$B$1:$F$126,4,0)</f>
        <v>#REF!</v>
      </c>
      <c r="N31" s="17" t="str">
        <f t="shared" ref="N31:N32" si="115">+L31/11</f>
        <v>#REF!</v>
      </c>
      <c r="O31" s="26">
        <v>0.0</v>
      </c>
      <c r="P31" s="17">
        <f t="shared" ref="P31:P32" si="116">+ROUND(O31,0)</f>
        <v>0</v>
      </c>
      <c r="Q31" s="17">
        <f t="shared" ref="Q31:Q32" si="117">+K31+P31</f>
        <v>75739.22</v>
      </c>
      <c r="R31" s="20">
        <f t="shared" ref="R31:R32" si="118">+IF(D31-K31-P31&gt;1,D31-K31-P31,0)</f>
        <v>0</v>
      </c>
      <c r="S31" s="17">
        <f t="shared" ref="S31:S32" si="119">+P31</f>
        <v>0</v>
      </c>
      <c r="T31" s="16"/>
      <c r="U31" s="16"/>
      <c r="V31" s="16"/>
      <c r="W31" s="16"/>
      <c r="X31" s="16"/>
      <c r="Y31" s="16"/>
      <c r="Z31" s="16"/>
    </row>
    <row r="32" ht="15.75" hidden="1" customHeight="1" outlineLevel="2">
      <c r="A32" s="15" t="s">
        <v>54</v>
      </c>
      <c r="B32" s="16" t="s">
        <v>51</v>
      </c>
      <c r="C32" s="15" t="s">
        <v>52</v>
      </c>
      <c r="D32" s="17">
        <v>1.972779678E7</v>
      </c>
      <c r="E32" s="17">
        <v>1828057.7</v>
      </c>
      <c r="F32" s="18">
        <f>+D32/D33</f>
        <v>0.9961754699</v>
      </c>
      <c r="G32" s="19" t="str">
        <f t="shared" si="109"/>
        <v>#REF!</v>
      </c>
      <c r="H32" s="19" t="str">
        <f t="shared" si="110"/>
        <v>#REF!</v>
      </c>
      <c r="I32" s="19" t="str">
        <f t="shared" si="111"/>
        <v>#REF!</v>
      </c>
      <c r="J32" s="19" t="str">
        <f t="shared" si="112"/>
        <v>#REF!</v>
      </c>
      <c r="K32" s="18">
        <v>0.0</v>
      </c>
      <c r="L32" s="17" t="str">
        <f t="shared" si="113"/>
        <v>#REF!</v>
      </c>
      <c r="M32" s="17" t="str">
        <f t="shared" si="114"/>
        <v>#REF!</v>
      </c>
      <c r="N32" s="17" t="str">
        <f t="shared" si="115"/>
        <v>#REF!</v>
      </c>
      <c r="O32" s="17" t="str">
        <f>+D32-J32</f>
        <v>#REF!</v>
      </c>
      <c r="P32" s="17" t="str">
        <f t="shared" si="116"/>
        <v>#REF!</v>
      </c>
      <c r="Q32" s="17" t="str">
        <f t="shared" si="117"/>
        <v>#REF!</v>
      </c>
      <c r="R32" s="20" t="str">
        <f t="shared" si="118"/>
        <v>#REF!</v>
      </c>
      <c r="S32" s="17" t="str">
        <f t="shared" si="119"/>
        <v>#REF!</v>
      </c>
      <c r="T32" s="16"/>
      <c r="U32" s="16"/>
      <c r="V32" s="16"/>
      <c r="W32" s="16"/>
      <c r="X32" s="16"/>
      <c r="Y32" s="16"/>
      <c r="Z32" s="16"/>
    </row>
    <row r="33" ht="15.75" hidden="1" customHeight="1" outlineLevel="1">
      <c r="A33" s="21" t="s">
        <v>55</v>
      </c>
      <c r="B33" s="22"/>
      <c r="C33" s="21"/>
      <c r="D33" s="23">
        <f t="shared" ref="D33:F33" si="120">SUBTOTAL(9,D31:D32)</f>
        <v>19803536</v>
      </c>
      <c r="E33" s="23">
        <f t="shared" si="120"/>
        <v>1835076</v>
      </c>
      <c r="F33" s="24">
        <f t="shared" si="120"/>
        <v>1</v>
      </c>
      <c r="G33" s="25"/>
      <c r="H33" s="25"/>
      <c r="I33" s="25"/>
      <c r="J33" s="25" t="str">
        <f t="shared" ref="J33:K33" si="121">SUBTOTAL(9,J31:J32)</f>
        <v>#REF!</v>
      </c>
      <c r="K33" s="24">
        <f t="shared" si="121"/>
        <v>75739.22</v>
      </c>
      <c r="L33" s="23"/>
      <c r="M33" s="23"/>
      <c r="N33" s="23"/>
      <c r="O33" s="23" t="str">
        <f t="shared" ref="O33:S33" si="122">SUBTOTAL(9,O31:O32)</f>
        <v>#REF!</v>
      </c>
      <c r="P33" s="23" t="str">
        <f t="shared" si="122"/>
        <v>#REF!</v>
      </c>
      <c r="Q33" s="23" t="str">
        <f t="shared" si="122"/>
        <v>#REF!</v>
      </c>
      <c r="R33" s="22" t="str">
        <f t="shared" si="122"/>
        <v>#REF!</v>
      </c>
      <c r="S33" s="23" t="str">
        <f t="shared" si="122"/>
        <v>#REF!</v>
      </c>
      <c r="T33" s="22"/>
      <c r="U33" s="22"/>
      <c r="V33" s="22"/>
      <c r="W33" s="22"/>
      <c r="X33" s="22"/>
      <c r="Y33" s="22"/>
      <c r="Z33" s="22"/>
    </row>
    <row r="34" ht="15.75" hidden="1" customHeight="1" outlineLevel="2">
      <c r="A34" s="15" t="s">
        <v>56</v>
      </c>
      <c r="B34" s="16" t="s">
        <v>35</v>
      </c>
      <c r="C34" s="15" t="s">
        <v>36</v>
      </c>
      <c r="D34" s="17">
        <v>3768318.13</v>
      </c>
      <c r="E34" s="17">
        <v>268514.26</v>
      </c>
      <c r="F34" s="18">
        <f>+D34/D36</f>
        <v>0.08491060691</v>
      </c>
      <c r="G34" s="19" t="str">
        <f t="shared" ref="G34:G35" si="123">VLOOKUP(A34,'[1]Hoja1'!$B$1:$F$126,3,0)</f>
        <v>#REF!</v>
      </c>
      <c r="H34" s="19" t="str">
        <f t="shared" ref="H34:H35" si="124">VLOOKUP(A34,'[1]Hoja1'!$B$1:$F$126,2,0)</f>
        <v>#REF!</v>
      </c>
      <c r="I34" s="19" t="str">
        <f t="shared" ref="I34:I35" si="125">+G34/11</f>
        <v>#REF!</v>
      </c>
      <c r="J34" s="19" t="str">
        <f t="shared" ref="J34:J35" si="126">+F34*I34</f>
        <v>#REF!</v>
      </c>
      <c r="K34" s="18">
        <v>0.0</v>
      </c>
      <c r="L34" s="17" t="str">
        <f t="shared" ref="L34:L35" si="127">VLOOKUP(A34,'[1]Hoja1'!$B$1:$F$126,5,0)</f>
        <v>#REF!</v>
      </c>
      <c r="M34" s="17" t="str">
        <f t="shared" ref="M34:M35" si="128">VLOOKUP(A34,'[1]Hoja1'!$B$1:$F$126,4,0)</f>
        <v>#REF!</v>
      </c>
      <c r="N34" s="17" t="str">
        <f t="shared" ref="N34:N35" si="129">+L34/11</f>
        <v>#REF!</v>
      </c>
      <c r="O34" s="17" t="str">
        <f t="shared" ref="O34:O35" si="130">+D34-J34</f>
        <v>#REF!</v>
      </c>
      <c r="P34" s="17" t="str">
        <f t="shared" ref="P34:P35" si="131">+ROUND(O34,0)</f>
        <v>#REF!</v>
      </c>
      <c r="Q34" s="17" t="str">
        <f t="shared" ref="Q34:Q35" si="132">+K34+P34</f>
        <v>#REF!</v>
      </c>
      <c r="R34" s="20" t="str">
        <f t="shared" ref="R34:R35" si="133">+IF(D34-K34-P34&gt;1,D34-K34-P34,0)</f>
        <v>#REF!</v>
      </c>
      <c r="S34" s="17" t="str">
        <f t="shared" ref="S34:S35" si="134">+P34</f>
        <v>#REF!</v>
      </c>
      <c r="T34" s="16"/>
      <c r="U34" s="16"/>
      <c r="V34" s="16"/>
      <c r="W34" s="16"/>
      <c r="X34" s="16"/>
      <c r="Y34" s="16"/>
      <c r="Z34" s="16"/>
    </row>
    <row r="35" ht="15.75" hidden="1" customHeight="1" outlineLevel="2">
      <c r="A35" s="15" t="s">
        <v>56</v>
      </c>
      <c r="B35" s="16" t="s">
        <v>39</v>
      </c>
      <c r="C35" s="15" t="s">
        <v>40</v>
      </c>
      <c r="D35" s="17">
        <v>4.061150987E7</v>
      </c>
      <c r="E35" s="17">
        <v>2893802.74</v>
      </c>
      <c r="F35" s="18">
        <f>+D35/D36</f>
        <v>0.9150893931</v>
      </c>
      <c r="G35" s="19" t="str">
        <f t="shared" si="123"/>
        <v>#REF!</v>
      </c>
      <c r="H35" s="19" t="str">
        <f t="shared" si="124"/>
        <v>#REF!</v>
      </c>
      <c r="I35" s="19" t="str">
        <f t="shared" si="125"/>
        <v>#REF!</v>
      </c>
      <c r="J35" s="19" t="str">
        <f t="shared" si="126"/>
        <v>#REF!</v>
      </c>
      <c r="K35" s="18">
        <v>0.0</v>
      </c>
      <c r="L35" s="17" t="str">
        <f t="shared" si="127"/>
        <v>#REF!</v>
      </c>
      <c r="M35" s="17" t="str">
        <f t="shared" si="128"/>
        <v>#REF!</v>
      </c>
      <c r="N35" s="17" t="str">
        <f t="shared" si="129"/>
        <v>#REF!</v>
      </c>
      <c r="O35" s="17" t="str">
        <f t="shared" si="130"/>
        <v>#REF!</v>
      </c>
      <c r="P35" s="17" t="str">
        <f t="shared" si="131"/>
        <v>#REF!</v>
      </c>
      <c r="Q35" s="17" t="str">
        <f t="shared" si="132"/>
        <v>#REF!</v>
      </c>
      <c r="R35" s="20" t="str">
        <f t="shared" si="133"/>
        <v>#REF!</v>
      </c>
      <c r="S35" s="17" t="str">
        <f t="shared" si="134"/>
        <v>#REF!</v>
      </c>
      <c r="T35" s="16"/>
      <c r="U35" s="16"/>
      <c r="V35" s="16"/>
      <c r="W35" s="16"/>
      <c r="X35" s="16"/>
      <c r="Y35" s="16"/>
      <c r="Z35" s="16"/>
    </row>
    <row r="36" ht="15.75" hidden="1" customHeight="1" outlineLevel="1">
      <c r="A36" s="21" t="s">
        <v>57</v>
      </c>
      <c r="B36" s="22"/>
      <c r="C36" s="21"/>
      <c r="D36" s="23">
        <f t="shared" ref="D36:F36" si="135">SUBTOTAL(9,D34:D35)</f>
        <v>44379828</v>
      </c>
      <c r="E36" s="23">
        <f t="shared" si="135"/>
        <v>3162317</v>
      </c>
      <c r="F36" s="24">
        <f t="shared" si="135"/>
        <v>1</v>
      </c>
      <c r="G36" s="25"/>
      <c r="H36" s="25"/>
      <c r="I36" s="25"/>
      <c r="J36" s="25" t="str">
        <f t="shared" ref="J36:K36" si="136">SUBTOTAL(9,J34:J35)</f>
        <v>#REF!</v>
      </c>
      <c r="K36" s="24">
        <f t="shared" si="136"/>
        <v>0</v>
      </c>
      <c r="L36" s="23"/>
      <c r="M36" s="23"/>
      <c r="N36" s="23"/>
      <c r="O36" s="23" t="str">
        <f t="shared" ref="O36:S36" si="137">SUBTOTAL(9,O34:O35)</f>
        <v>#REF!</v>
      </c>
      <c r="P36" s="23" t="str">
        <f t="shared" si="137"/>
        <v>#REF!</v>
      </c>
      <c r="Q36" s="23" t="str">
        <f t="shared" si="137"/>
        <v>#REF!</v>
      </c>
      <c r="R36" s="22" t="str">
        <f t="shared" si="137"/>
        <v>#REF!</v>
      </c>
      <c r="S36" s="23" t="str">
        <f t="shared" si="137"/>
        <v>#REF!</v>
      </c>
      <c r="T36" s="22"/>
      <c r="U36" s="22"/>
      <c r="V36" s="22"/>
      <c r="W36" s="22"/>
      <c r="X36" s="22"/>
      <c r="Y36" s="22"/>
      <c r="Z36" s="22"/>
    </row>
    <row r="37" ht="15.75" hidden="1" customHeight="1" outlineLevel="2">
      <c r="A37" s="15" t="s">
        <v>58</v>
      </c>
      <c r="B37" s="16" t="s">
        <v>27</v>
      </c>
      <c r="C37" s="15" t="s">
        <v>28</v>
      </c>
      <c r="D37" s="17">
        <v>1.877302949E7</v>
      </c>
      <c r="E37" s="17">
        <v>665938.31</v>
      </c>
      <c r="F37" s="18">
        <f>+D37/D41</f>
        <v>0.1992058867</v>
      </c>
      <c r="G37" s="19" t="str">
        <f t="shared" ref="G37:G40" si="138">VLOOKUP(A37,'[1]Hoja1'!$B$1:$F$126,3,0)</f>
        <v>#REF!</v>
      </c>
      <c r="H37" s="19" t="str">
        <f t="shared" ref="H37:H40" si="139">VLOOKUP(A37,'[1]Hoja1'!$B$1:$F$126,2,0)</f>
        <v>#REF!</v>
      </c>
      <c r="I37" s="19" t="str">
        <f t="shared" ref="I37:I40" si="140">+G37/11</f>
        <v>#REF!</v>
      </c>
      <c r="J37" s="19" t="str">
        <f t="shared" ref="J37:J40" si="141">+F37*I37</f>
        <v>#REF!</v>
      </c>
      <c r="K37" s="18">
        <v>0.0</v>
      </c>
      <c r="L37" s="17" t="str">
        <f t="shared" ref="L37:L40" si="142">VLOOKUP(A37,'[1]Hoja1'!$B$1:$F$126,5,0)</f>
        <v>#REF!</v>
      </c>
      <c r="M37" s="17" t="str">
        <f t="shared" ref="M37:M40" si="143">VLOOKUP(A37,'[1]Hoja1'!$B$1:$F$126,4,0)</f>
        <v>#REF!</v>
      </c>
      <c r="N37" s="17" t="str">
        <f t="shared" ref="N37:N40" si="144">+L37/11</f>
        <v>#REF!</v>
      </c>
      <c r="O37" s="17" t="str">
        <f t="shared" ref="O37:O40" si="145">+D37-J37</f>
        <v>#REF!</v>
      </c>
      <c r="P37" s="17" t="str">
        <f t="shared" ref="P37:P40" si="146">+ROUND(O37,0)</f>
        <v>#REF!</v>
      </c>
      <c r="Q37" s="17" t="str">
        <f t="shared" ref="Q37:Q40" si="147">+K37+P37</f>
        <v>#REF!</v>
      </c>
      <c r="R37" s="20" t="str">
        <f t="shared" ref="R37:R40" si="148">+IF(D37-K37-P37&gt;1,D37-K37-P37,0)</f>
        <v>#REF!</v>
      </c>
      <c r="S37" s="17" t="str">
        <f t="shared" ref="S37:S40" si="149">+P37</f>
        <v>#REF!</v>
      </c>
      <c r="T37" s="16"/>
      <c r="U37" s="16"/>
      <c r="V37" s="16"/>
      <c r="W37" s="16"/>
      <c r="X37" s="16"/>
      <c r="Y37" s="16"/>
      <c r="Z37" s="16"/>
    </row>
    <row r="38" ht="15.75" hidden="1" customHeight="1" outlineLevel="2">
      <c r="A38" s="15" t="s">
        <v>58</v>
      </c>
      <c r="B38" s="16" t="s">
        <v>35</v>
      </c>
      <c r="C38" s="15" t="s">
        <v>36</v>
      </c>
      <c r="D38" s="17">
        <v>1.839174864E7</v>
      </c>
      <c r="E38" s="17">
        <v>652413.08</v>
      </c>
      <c r="F38" s="18">
        <f>+D38/D41</f>
        <v>0.1951600085</v>
      </c>
      <c r="G38" s="19" t="str">
        <f t="shared" si="138"/>
        <v>#REF!</v>
      </c>
      <c r="H38" s="19" t="str">
        <f t="shared" si="139"/>
        <v>#REF!</v>
      </c>
      <c r="I38" s="19" t="str">
        <f t="shared" si="140"/>
        <v>#REF!</v>
      </c>
      <c r="J38" s="19" t="str">
        <f t="shared" si="141"/>
        <v>#REF!</v>
      </c>
      <c r="K38" s="18">
        <v>0.0</v>
      </c>
      <c r="L38" s="17" t="str">
        <f t="shared" si="142"/>
        <v>#REF!</v>
      </c>
      <c r="M38" s="17" t="str">
        <f t="shared" si="143"/>
        <v>#REF!</v>
      </c>
      <c r="N38" s="17" t="str">
        <f t="shared" si="144"/>
        <v>#REF!</v>
      </c>
      <c r="O38" s="17" t="str">
        <f t="shared" si="145"/>
        <v>#REF!</v>
      </c>
      <c r="P38" s="17" t="str">
        <f t="shared" si="146"/>
        <v>#REF!</v>
      </c>
      <c r="Q38" s="17" t="str">
        <f t="shared" si="147"/>
        <v>#REF!</v>
      </c>
      <c r="R38" s="20" t="str">
        <f t="shared" si="148"/>
        <v>#REF!</v>
      </c>
      <c r="S38" s="17" t="str">
        <f t="shared" si="149"/>
        <v>#REF!</v>
      </c>
      <c r="T38" s="16"/>
      <c r="U38" s="16"/>
      <c r="V38" s="16"/>
      <c r="W38" s="16"/>
      <c r="X38" s="16"/>
      <c r="Y38" s="16"/>
      <c r="Z38" s="16"/>
    </row>
    <row r="39" ht="15.75" hidden="1" customHeight="1" outlineLevel="2">
      <c r="A39" s="15" t="s">
        <v>58</v>
      </c>
      <c r="B39" s="16" t="s">
        <v>31</v>
      </c>
      <c r="C39" s="15" t="s">
        <v>32</v>
      </c>
      <c r="D39" s="17">
        <v>0.0</v>
      </c>
      <c r="E39" s="17">
        <v>0.0</v>
      </c>
      <c r="F39" s="18">
        <v>0.0</v>
      </c>
      <c r="G39" s="19" t="str">
        <f t="shared" si="138"/>
        <v>#REF!</v>
      </c>
      <c r="H39" s="19" t="str">
        <f t="shared" si="139"/>
        <v>#REF!</v>
      </c>
      <c r="I39" s="19" t="str">
        <f t="shared" si="140"/>
        <v>#REF!</v>
      </c>
      <c r="J39" s="19" t="str">
        <f t="shared" si="141"/>
        <v>#REF!</v>
      </c>
      <c r="K39" s="18">
        <v>0.0</v>
      </c>
      <c r="L39" s="17" t="str">
        <f t="shared" si="142"/>
        <v>#REF!</v>
      </c>
      <c r="M39" s="17" t="str">
        <f t="shared" si="143"/>
        <v>#REF!</v>
      </c>
      <c r="N39" s="17" t="str">
        <f t="shared" si="144"/>
        <v>#REF!</v>
      </c>
      <c r="O39" s="17" t="str">
        <f t="shared" si="145"/>
        <v>#REF!</v>
      </c>
      <c r="P39" s="17" t="str">
        <f t="shared" si="146"/>
        <v>#REF!</v>
      </c>
      <c r="Q39" s="17" t="str">
        <f t="shared" si="147"/>
        <v>#REF!</v>
      </c>
      <c r="R39" s="20" t="str">
        <f t="shared" si="148"/>
        <v>#REF!</v>
      </c>
      <c r="S39" s="17" t="str">
        <f t="shared" si="149"/>
        <v>#REF!</v>
      </c>
      <c r="T39" s="16"/>
      <c r="U39" s="16"/>
      <c r="V39" s="16"/>
      <c r="W39" s="16"/>
      <c r="X39" s="16"/>
      <c r="Y39" s="16"/>
      <c r="Z39" s="16"/>
    </row>
    <row r="40" ht="15.75" hidden="1" customHeight="1" outlineLevel="2">
      <c r="A40" s="15" t="s">
        <v>58</v>
      </c>
      <c r="B40" s="16" t="s">
        <v>39</v>
      </c>
      <c r="C40" s="15" t="s">
        <v>40</v>
      </c>
      <c r="D40" s="17">
        <v>5.707455287E7</v>
      </c>
      <c r="E40" s="17">
        <v>2024613.61</v>
      </c>
      <c r="F40" s="18">
        <f>+D40/D41</f>
        <v>0.6056341048</v>
      </c>
      <c r="G40" s="19" t="str">
        <f t="shared" si="138"/>
        <v>#REF!</v>
      </c>
      <c r="H40" s="19" t="str">
        <f t="shared" si="139"/>
        <v>#REF!</v>
      </c>
      <c r="I40" s="19" t="str">
        <f t="shared" si="140"/>
        <v>#REF!</v>
      </c>
      <c r="J40" s="19" t="str">
        <f t="shared" si="141"/>
        <v>#REF!</v>
      </c>
      <c r="K40" s="18">
        <v>0.0</v>
      </c>
      <c r="L40" s="17" t="str">
        <f t="shared" si="142"/>
        <v>#REF!</v>
      </c>
      <c r="M40" s="17" t="str">
        <f t="shared" si="143"/>
        <v>#REF!</v>
      </c>
      <c r="N40" s="17" t="str">
        <f t="shared" si="144"/>
        <v>#REF!</v>
      </c>
      <c r="O40" s="17" t="str">
        <f t="shared" si="145"/>
        <v>#REF!</v>
      </c>
      <c r="P40" s="17" t="str">
        <f t="shared" si="146"/>
        <v>#REF!</v>
      </c>
      <c r="Q40" s="17" t="str">
        <f t="shared" si="147"/>
        <v>#REF!</v>
      </c>
      <c r="R40" s="20" t="str">
        <f t="shared" si="148"/>
        <v>#REF!</v>
      </c>
      <c r="S40" s="17" t="str">
        <f t="shared" si="149"/>
        <v>#REF!</v>
      </c>
      <c r="T40" s="16"/>
      <c r="U40" s="16"/>
      <c r="V40" s="16"/>
      <c r="W40" s="16"/>
      <c r="X40" s="16"/>
      <c r="Y40" s="16"/>
      <c r="Z40" s="16"/>
    </row>
    <row r="41" ht="15.75" hidden="1" customHeight="1" outlineLevel="1">
      <c r="A41" s="21" t="s">
        <v>59</v>
      </c>
      <c r="B41" s="22"/>
      <c r="C41" s="21"/>
      <c r="D41" s="23">
        <f t="shared" ref="D41:F41" si="150">SUBTOTAL(9,D37:D40)</f>
        <v>94239331</v>
      </c>
      <c r="E41" s="23">
        <f t="shared" si="150"/>
        <v>3342965</v>
      </c>
      <c r="F41" s="24">
        <f t="shared" si="150"/>
        <v>1</v>
      </c>
      <c r="G41" s="25"/>
      <c r="H41" s="25"/>
      <c r="I41" s="25"/>
      <c r="J41" s="25" t="str">
        <f t="shared" ref="J41:K41" si="151">SUBTOTAL(9,J37:J40)</f>
        <v>#REF!</v>
      </c>
      <c r="K41" s="24">
        <f t="shared" si="151"/>
        <v>0</v>
      </c>
      <c r="L41" s="23"/>
      <c r="M41" s="23"/>
      <c r="N41" s="23"/>
      <c r="O41" s="23" t="str">
        <f t="shared" ref="O41:S41" si="152">SUBTOTAL(9,O37:O40)</f>
        <v>#REF!</v>
      </c>
      <c r="P41" s="23" t="str">
        <f t="shared" si="152"/>
        <v>#REF!</v>
      </c>
      <c r="Q41" s="23" t="str">
        <f t="shared" si="152"/>
        <v>#REF!</v>
      </c>
      <c r="R41" s="22" t="str">
        <f t="shared" si="152"/>
        <v>#REF!</v>
      </c>
      <c r="S41" s="23" t="str">
        <f t="shared" si="152"/>
        <v>#REF!</v>
      </c>
      <c r="T41" s="22"/>
      <c r="U41" s="22"/>
      <c r="V41" s="22"/>
      <c r="W41" s="22"/>
      <c r="X41" s="22"/>
      <c r="Y41" s="22"/>
      <c r="Z41" s="22"/>
    </row>
    <row r="42" ht="15.75" hidden="1" customHeight="1" outlineLevel="2">
      <c r="A42" s="15" t="s">
        <v>60</v>
      </c>
      <c r="B42" s="16" t="s">
        <v>27</v>
      </c>
      <c r="C42" s="15" t="s">
        <v>28</v>
      </c>
      <c r="D42" s="17">
        <v>3.921781211E7</v>
      </c>
      <c r="E42" s="17">
        <v>3659778.68</v>
      </c>
      <c r="F42" s="18">
        <f>+D42/D46</f>
        <v>0.4422372607</v>
      </c>
      <c r="G42" s="19" t="str">
        <f t="shared" ref="G42:G45" si="153">VLOOKUP(A42,'[1]Hoja1'!$B$1:$F$126,3,0)</f>
        <v>#REF!</v>
      </c>
      <c r="H42" s="19" t="str">
        <f t="shared" ref="H42:H45" si="154">VLOOKUP(A42,'[1]Hoja1'!$B$1:$F$126,2,0)</f>
        <v>#REF!</v>
      </c>
      <c r="I42" s="19" t="str">
        <f t="shared" ref="I42:I45" si="155">+G42/11</f>
        <v>#REF!</v>
      </c>
      <c r="J42" s="19" t="str">
        <f t="shared" ref="J42:J45" si="156">+F42*I42</f>
        <v>#REF!</v>
      </c>
      <c r="K42" s="18" t="str">
        <f t="shared" ref="K42:K45" si="157">+D42-P42</f>
        <v>#REF!</v>
      </c>
      <c r="L42" s="17" t="str">
        <f t="shared" ref="L42:L45" si="158">VLOOKUP(A42,'[1]Hoja1'!$B$1:$F$126,5,0)</f>
        <v>#REF!</v>
      </c>
      <c r="M42" s="17" t="str">
        <f t="shared" ref="M42:M45" si="159">VLOOKUP(A42,'[1]Hoja1'!$B$1:$F$126,4,0)</f>
        <v>#REF!</v>
      </c>
      <c r="N42" s="17" t="str">
        <f t="shared" ref="N42:N45" si="160">+L42/11</f>
        <v>#REF!</v>
      </c>
      <c r="O42" s="17" t="str">
        <f t="shared" ref="O42:O45" si="161">+D42-J42</f>
        <v>#REF!</v>
      </c>
      <c r="P42" s="17" t="str">
        <f t="shared" ref="P42:P45" si="162">+ROUND(O42,0)</f>
        <v>#REF!</v>
      </c>
      <c r="Q42" s="17" t="str">
        <f t="shared" ref="Q42:Q45" si="163">+K42+P42</f>
        <v>#REF!</v>
      </c>
      <c r="R42" s="20" t="str">
        <f t="shared" ref="R42:R45" si="164">+IF(D42-K42-P42&gt;1,D42-K42-P42,0)</f>
        <v>#REF!</v>
      </c>
      <c r="S42" s="17" t="str">
        <f t="shared" ref="S42:S45" si="165">+P42</f>
        <v>#REF!</v>
      </c>
      <c r="T42" s="16"/>
      <c r="U42" s="16"/>
      <c r="V42" s="16"/>
      <c r="W42" s="16"/>
      <c r="X42" s="16"/>
      <c r="Y42" s="16"/>
      <c r="Z42" s="16"/>
    </row>
    <row r="43" ht="15.75" hidden="1" customHeight="1" outlineLevel="2">
      <c r="A43" s="15" t="s">
        <v>60</v>
      </c>
      <c r="B43" s="16" t="s">
        <v>37</v>
      </c>
      <c r="C43" s="15" t="s">
        <v>38</v>
      </c>
      <c r="D43" s="17">
        <v>0.0</v>
      </c>
      <c r="E43" s="17">
        <v>0.0</v>
      </c>
      <c r="F43" s="18">
        <v>0.0</v>
      </c>
      <c r="G43" s="19" t="str">
        <f t="shared" si="153"/>
        <v>#REF!</v>
      </c>
      <c r="H43" s="19" t="str">
        <f t="shared" si="154"/>
        <v>#REF!</v>
      </c>
      <c r="I43" s="19" t="str">
        <f t="shared" si="155"/>
        <v>#REF!</v>
      </c>
      <c r="J43" s="19" t="str">
        <f t="shared" si="156"/>
        <v>#REF!</v>
      </c>
      <c r="K43" s="18" t="str">
        <f t="shared" si="157"/>
        <v>#REF!</v>
      </c>
      <c r="L43" s="17" t="str">
        <f t="shared" si="158"/>
        <v>#REF!</v>
      </c>
      <c r="M43" s="17" t="str">
        <f t="shared" si="159"/>
        <v>#REF!</v>
      </c>
      <c r="N43" s="17" t="str">
        <f t="shared" si="160"/>
        <v>#REF!</v>
      </c>
      <c r="O43" s="17" t="str">
        <f t="shared" si="161"/>
        <v>#REF!</v>
      </c>
      <c r="P43" s="17" t="str">
        <f t="shared" si="162"/>
        <v>#REF!</v>
      </c>
      <c r="Q43" s="17" t="str">
        <f t="shared" si="163"/>
        <v>#REF!</v>
      </c>
      <c r="R43" s="20" t="str">
        <f t="shared" si="164"/>
        <v>#REF!</v>
      </c>
      <c r="S43" s="17" t="str">
        <f t="shared" si="165"/>
        <v>#REF!</v>
      </c>
      <c r="T43" s="16"/>
      <c r="U43" s="16"/>
      <c r="V43" s="16"/>
      <c r="W43" s="16"/>
      <c r="X43" s="16"/>
      <c r="Y43" s="16"/>
      <c r="Z43" s="16"/>
    </row>
    <row r="44" ht="15.75" hidden="1" customHeight="1" outlineLevel="2">
      <c r="A44" s="15" t="s">
        <v>60</v>
      </c>
      <c r="B44" s="16" t="s">
        <v>39</v>
      </c>
      <c r="C44" s="15" t="s">
        <v>40</v>
      </c>
      <c r="D44" s="17">
        <v>4.82050562E7</v>
      </c>
      <c r="E44" s="17">
        <v>4498461.97</v>
      </c>
      <c r="F44" s="18">
        <f>+D44/D46</f>
        <v>0.5435813692</v>
      </c>
      <c r="G44" s="19" t="str">
        <f t="shared" si="153"/>
        <v>#REF!</v>
      </c>
      <c r="H44" s="19" t="str">
        <f t="shared" si="154"/>
        <v>#REF!</v>
      </c>
      <c r="I44" s="19" t="str">
        <f t="shared" si="155"/>
        <v>#REF!</v>
      </c>
      <c r="J44" s="19" t="str">
        <f t="shared" si="156"/>
        <v>#REF!</v>
      </c>
      <c r="K44" s="18" t="str">
        <f t="shared" si="157"/>
        <v>#REF!</v>
      </c>
      <c r="L44" s="17" t="str">
        <f t="shared" si="158"/>
        <v>#REF!</v>
      </c>
      <c r="M44" s="17" t="str">
        <f t="shared" si="159"/>
        <v>#REF!</v>
      </c>
      <c r="N44" s="17" t="str">
        <f t="shared" si="160"/>
        <v>#REF!</v>
      </c>
      <c r="O44" s="17" t="str">
        <f t="shared" si="161"/>
        <v>#REF!</v>
      </c>
      <c r="P44" s="17" t="str">
        <f t="shared" si="162"/>
        <v>#REF!</v>
      </c>
      <c r="Q44" s="17" t="str">
        <f t="shared" si="163"/>
        <v>#REF!</v>
      </c>
      <c r="R44" s="20" t="str">
        <f t="shared" si="164"/>
        <v>#REF!</v>
      </c>
      <c r="S44" s="17" t="str">
        <f t="shared" si="165"/>
        <v>#REF!</v>
      </c>
      <c r="T44" s="16"/>
      <c r="U44" s="16"/>
      <c r="V44" s="16"/>
      <c r="W44" s="16"/>
      <c r="X44" s="16"/>
      <c r="Y44" s="16"/>
      <c r="Z44" s="16"/>
    </row>
    <row r="45" ht="15.75" hidden="1" customHeight="1" outlineLevel="2">
      <c r="A45" s="15" t="s">
        <v>60</v>
      </c>
      <c r="B45" s="16" t="s">
        <v>51</v>
      </c>
      <c r="C45" s="15" t="s">
        <v>52</v>
      </c>
      <c r="D45" s="17">
        <v>1257610.69</v>
      </c>
      <c r="E45" s="17">
        <v>117359.35</v>
      </c>
      <c r="F45" s="18">
        <f>+D45/D46</f>
        <v>0.01418137006</v>
      </c>
      <c r="G45" s="19" t="str">
        <f t="shared" si="153"/>
        <v>#REF!</v>
      </c>
      <c r="H45" s="19" t="str">
        <f t="shared" si="154"/>
        <v>#REF!</v>
      </c>
      <c r="I45" s="19" t="str">
        <f t="shared" si="155"/>
        <v>#REF!</v>
      </c>
      <c r="J45" s="19" t="str">
        <f t="shared" si="156"/>
        <v>#REF!</v>
      </c>
      <c r="K45" s="18" t="str">
        <f t="shared" si="157"/>
        <v>#REF!</v>
      </c>
      <c r="L45" s="17" t="str">
        <f t="shared" si="158"/>
        <v>#REF!</v>
      </c>
      <c r="M45" s="17" t="str">
        <f t="shared" si="159"/>
        <v>#REF!</v>
      </c>
      <c r="N45" s="17" t="str">
        <f t="shared" si="160"/>
        <v>#REF!</v>
      </c>
      <c r="O45" s="17" t="str">
        <f t="shared" si="161"/>
        <v>#REF!</v>
      </c>
      <c r="P45" s="17" t="str">
        <f t="shared" si="162"/>
        <v>#REF!</v>
      </c>
      <c r="Q45" s="17" t="str">
        <f t="shared" si="163"/>
        <v>#REF!</v>
      </c>
      <c r="R45" s="20" t="str">
        <f t="shared" si="164"/>
        <v>#REF!</v>
      </c>
      <c r="S45" s="17" t="str">
        <f t="shared" si="165"/>
        <v>#REF!</v>
      </c>
      <c r="T45" s="16"/>
      <c r="U45" s="16"/>
      <c r="V45" s="16"/>
      <c r="W45" s="16"/>
      <c r="X45" s="16"/>
      <c r="Y45" s="16"/>
      <c r="Z45" s="16"/>
    </row>
    <row r="46" ht="15.75" hidden="1" customHeight="1" outlineLevel="1">
      <c r="A46" s="21" t="s">
        <v>61</v>
      </c>
      <c r="B46" s="22"/>
      <c r="C46" s="21"/>
      <c r="D46" s="23">
        <f t="shared" ref="D46:F46" si="166">SUBTOTAL(9,D42:D45)</f>
        <v>88680479</v>
      </c>
      <c r="E46" s="23">
        <f t="shared" si="166"/>
        <v>8275600</v>
      </c>
      <c r="F46" s="24">
        <f t="shared" si="166"/>
        <v>1</v>
      </c>
      <c r="G46" s="25"/>
      <c r="H46" s="25"/>
      <c r="I46" s="25"/>
      <c r="J46" s="25" t="str">
        <f t="shared" ref="J46:K46" si="167">SUBTOTAL(9,J42:J45)</f>
        <v>#REF!</v>
      </c>
      <c r="K46" s="24" t="str">
        <f t="shared" si="167"/>
        <v>#REF!</v>
      </c>
      <c r="L46" s="23"/>
      <c r="M46" s="23"/>
      <c r="N46" s="23"/>
      <c r="O46" s="23" t="str">
        <f t="shared" ref="O46:S46" si="168">SUBTOTAL(9,O42:O45)</f>
        <v>#REF!</v>
      </c>
      <c r="P46" s="23" t="str">
        <f t="shared" si="168"/>
        <v>#REF!</v>
      </c>
      <c r="Q46" s="23" t="str">
        <f t="shared" si="168"/>
        <v>#REF!</v>
      </c>
      <c r="R46" s="22" t="str">
        <f t="shared" si="168"/>
        <v>#REF!</v>
      </c>
      <c r="S46" s="23" t="str">
        <f t="shared" si="168"/>
        <v>#REF!</v>
      </c>
      <c r="T46" s="22"/>
      <c r="U46" s="22"/>
      <c r="V46" s="22"/>
      <c r="W46" s="22"/>
      <c r="X46" s="22"/>
      <c r="Y46" s="22"/>
      <c r="Z46" s="22"/>
    </row>
    <row r="47" ht="15.75" hidden="1" customHeight="1" outlineLevel="2">
      <c r="A47" s="15" t="s">
        <v>62</v>
      </c>
      <c r="B47" s="16" t="s">
        <v>27</v>
      </c>
      <c r="C47" s="15" t="s">
        <v>28</v>
      </c>
      <c r="D47" s="17">
        <v>0.0</v>
      </c>
      <c r="E47" s="17">
        <v>2544698.0</v>
      </c>
      <c r="F47" s="18">
        <v>1.0</v>
      </c>
      <c r="G47" s="19" t="str">
        <f>VLOOKUP(A47,'[1]Hoja1'!$B$1:$F$126,3,0)</f>
        <v>#REF!</v>
      </c>
      <c r="H47" s="19" t="str">
        <f>VLOOKUP(A47,'[1]Hoja1'!$B$1:$F$126,2,0)</f>
        <v>#REF!</v>
      </c>
      <c r="I47" s="19" t="str">
        <f>+G47/11</f>
        <v>#REF!</v>
      </c>
      <c r="J47" s="19" t="str">
        <f>+F47*I47</f>
        <v>#REF!</v>
      </c>
      <c r="K47" s="18" t="str">
        <f>+D47-P47</f>
        <v>#REF!</v>
      </c>
      <c r="L47" s="17" t="str">
        <f>VLOOKUP(A47,'[1]Hoja1'!$B$1:$F$126,5,0)</f>
        <v>#REF!</v>
      </c>
      <c r="M47" s="17" t="str">
        <f>VLOOKUP(A47,'[1]Hoja1'!$B$1:$F$126,4,0)</f>
        <v>#REF!</v>
      </c>
      <c r="N47" s="17" t="str">
        <f>+L47/11</f>
        <v>#REF!</v>
      </c>
      <c r="O47" s="17" t="str">
        <f>+D47-J47</f>
        <v>#REF!</v>
      </c>
      <c r="P47" s="17" t="str">
        <f>+ROUND(O47,0)</f>
        <v>#REF!</v>
      </c>
      <c r="Q47" s="17" t="str">
        <f>+K47+P47</f>
        <v>#REF!</v>
      </c>
      <c r="R47" s="20" t="str">
        <f>+IF(D47-K47-P47&gt;1,D47-K47-P47,0)</f>
        <v>#REF!</v>
      </c>
      <c r="S47" s="17" t="str">
        <f>+P47</f>
        <v>#REF!</v>
      </c>
      <c r="T47" s="16"/>
      <c r="U47" s="16"/>
      <c r="V47" s="16"/>
      <c r="W47" s="16"/>
      <c r="X47" s="16"/>
      <c r="Y47" s="16"/>
      <c r="Z47" s="16"/>
    </row>
    <row r="48" ht="15.75" hidden="1" customHeight="1" outlineLevel="1">
      <c r="A48" s="21" t="s">
        <v>63</v>
      </c>
      <c r="B48" s="22"/>
      <c r="C48" s="21"/>
      <c r="D48" s="23">
        <f t="shared" ref="D48:F48" si="169">SUBTOTAL(9,D47)</f>
        <v>0</v>
      </c>
      <c r="E48" s="23">
        <f t="shared" si="169"/>
        <v>2544698</v>
      </c>
      <c r="F48" s="24">
        <f t="shared" si="169"/>
        <v>1</v>
      </c>
      <c r="G48" s="25"/>
      <c r="H48" s="25"/>
      <c r="I48" s="25"/>
      <c r="J48" s="25" t="str">
        <f t="shared" ref="J48:K48" si="170">SUBTOTAL(9,J47)</f>
        <v>#REF!</v>
      </c>
      <c r="K48" s="24" t="str">
        <f t="shared" si="170"/>
        <v>#REF!</v>
      </c>
      <c r="L48" s="23"/>
      <c r="M48" s="23"/>
      <c r="N48" s="23"/>
      <c r="O48" s="23" t="str">
        <f t="shared" ref="O48:S48" si="171">SUBTOTAL(9,O47)</f>
        <v>#REF!</v>
      </c>
      <c r="P48" s="23" t="str">
        <f t="shared" si="171"/>
        <v>#REF!</v>
      </c>
      <c r="Q48" s="23" t="str">
        <f t="shared" si="171"/>
        <v>#REF!</v>
      </c>
      <c r="R48" s="22" t="str">
        <f t="shared" si="171"/>
        <v>#REF!</v>
      </c>
      <c r="S48" s="23" t="str">
        <f t="shared" si="171"/>
        <v>#REF!</v>
      </c>
      <c r="T48" s="22"/>
      <c r="U48" s="22"/>
      <c r="V48" s="22"/>
      <c r="W48" s="22"/>
      <c r="X48" s="22"/>
      <c r="Y48" s="22"/>
      <c r="Z48" s="22"/>
    </row>
    <row r="49" ht="15.75" hidden="1" customHeight="1" outlineLevel="2">
      <c r="A49" s="15" t="s">
        <v>64</v>
      </c>
      <c r="B49" s="16" t="s">
        <v>27</v>
      </c>
      <c r="C49" s="15" t="s">
        <v>28</v>
      </c>
      <c r="D49" s="17">
        <v>4.0836752775E8</v>
      </c>
      <c r="E49" s="17">
        <v>2.306886662E7</v>
      </c>
      <c r="F49" s="18">
        <f>+D49/D54</f>
        <v>0.9419789097</v>
      </c>
      <c r="G49" s="19" t="str">
        <f t="shared" ref="G49:G53" si="172">VLOOKUP(A49,'[1]Hoja1'!$B$1:$F$126,3,0)</f>
        <v>#REF!</v>
      </c>
      <c r="H49" s="19" t="str">
        <f t="shared" ref="H49:H53" si="173">VLOOKUP(A49,'[1]Hoja1'!$B$1:$F$126,2,0)</f>
        <v>#REF!</v>
      </c>
      <c r="I49" s="19" t="str">
        <f t="shared" ref="I49:I53" si="174">+G49/11</f>
        <v>#REF!</v>
      </c>
      <c r="J49" s="19" t="str">
        <f t="shared" ref="J49:J53" si="175">+F49*I49</f>
        <v>#REF!</v>
      </c>
      <c r="K49" s="18" t="str">
        <f t="shared" ref="K49:K53" si="176">+D49-P49</f>
        <v>#REF!</v>
      </c>
      <c r="L49" s="17" t="str">
        <f t="shared" ref="L49:L53" si="177">VLOOKUP(A49,'[1]Hoja1'!$B$1:$F$126,5,0)</f>
        <v>#REF!</v>
      </c>
      <c r="M49" s="17" t="str">
        <f t="shared" ref="M49:M53" si="178">VLOOKUP(A49,'[1]Hoja1'!$B$1:$F$126,4,0)</f>
        <v>#REF!</v>
      </c>
      <c r="N49" s="17" t="str">
        <f t="shared" ref="N49:N53" si="179">+L49/11</f>
        <v>#REF!</v>
      </c>
      <c r="O49" s="17" t="str">
        <f t="shared" ref="O49:O53" si="180">+D49-J49</f>
        <v>#REF!</v>
      </c>
      <c r="P49" s="17" t="str">
        <f t="shared" ref="P49:P53" si="181">+ROUND(O49,0)</f>
        <v>#REF!</v>
      </c>
      <c r="Q49" s="17" t="str">
        <f t="shared" ref="Q49:Q53" si="182">+K49+P49</f>
        <v>#REF!</v>
      </c>
      <c r="R49" s="20" t="str">
        <f t="shared" ref="R49:R53" si="183">+IF(D49-K49-P49&gt;1,D49-K49-P49,0)</f>
        <v>#REF!</v>
      </c>
      <c r="S49" s="17" t="str">
        <f t="shared" ref="S49:S53" si="184">+P49</f>
        <v>#REF!</v>
      </c>
      <c r="T49" s="16"/>
      <c r="U49" s="16"/>
      <c r="V49" s="16"/>
      <c r="W49" s="16"/>
      <c r="X49" s="16"/>
      <c r="Y49" s="16"/>
      <c r="Z49" s="16"/>
    </row>
    <row r="50" ht="15.75" hidden="1" customHeight="1" outlineLevel="2">
      <c r="A50" s="15" t="s">
        <v>64</v>
      </c>
      <c r="B50" s="16" t="s">
        <v>35</v>
      </c>
      <c r="C50" s="15" t="s">
        <v>36</v>
      </c>
      <c r="D50" s="17">
        <v>1.876400225E7</v>
      </c>
      <c r="E50" s="17">
        <v>1059986.99</v>
      </c>
      <c r="F50" s="18">
        <f>+D50/D54</f>
        <v>0.04328281065</v>
      </c>
      <c r="G50" s="19" t="str">
        <f t="shared" si="172"/>
        <v>#REF!</v>
      </c>
      <c r="H50" s="19" t="str">
        <f t="shared" si="173"/>
        <v>#REF!</v>
      </c>
      <c r="I50" s="19" t="str">
        <f t="shared" si="174"/>
        <v>#REF!</v>
      </c>
      <c r="J50" s="19" t="str">
        <f t="shared" si="175"/>
        <v>#REF!</v>
      </c>
      <c r="K50" s="18" t="str">
        <f t="shared" si="176"/>
        <v>#REF!</v>
      </c>
      <c r="L50" s="17" t="str">
        <f t="shared" si="177"/>
        <v>#REF!</v>
      </c>
      <c r="M50" s="17" t="str">
        <f t="shared" si="178"/>
        <v>#REF!</v>
      </c>
      <c r="N50" s="17" t="str">
        <f t="shared" si="179"/>
        <v>#REF!</v>
      </c>
      <c r="O50" s="17" t="str">
        <f t="shared" si="180"/>
        <v>#REF!</v>
      </c>
      <c r="P50" s="17" t="str">
        <f t="shared" si="181"/>
        <v>#REF!</v>
      </c>
      <c r="Q50" s="17" t="str">
        <f t="shared" si="182"/>
        <v>#REF!</v>
      </c>
      <c r="R50" s="20" t="str">
        <f t="shared" si="183"/>
        <v>#REF!</v>
      </c>
      <c r="S50" s="17" t="str">
        <f t="shared" si="184"/>
        <v>#REF!</v>
      </c>
      <c r="T50" s="16"/>
      <c r="U50" s="16"/>
      <c r="V50" s="16"/>
      <c r="W50" s="16"/>
      <c r="X50" s="16"/>
      <c r="Y50" s="16"/>
      <c r="Z50" s="16"/>
    </row>
    <row r="51" ht="15.75" hidden="1" customHeight="1" outlineLevel="2">
      <c r="A51" s="15" t="s">
        <v>64</v>
      </c>
      <c r="B51" s="16" t="s">
        <v>65</v>
      </c>
      <c r="C51" s="15" t="s">
        <v>66</v>
      </c>
      <c r="D51" s="17">
        <v>6389352.0</v>
      </c>
      <c r="E51" s="17">
        <v>360937.39</v>
      </c>
      <c r="F51" s="18">
        <f>+D51/D54</f>
        <v>0.01473827967</v>
      </c>
      <c r="G51" s="19" t="str">
        <f t="shared" si="172"/>
        <v>#REF!</v>
      </c>
      <c r="H51" s="19" t="str">
        <f t="shared" si="173"/>
        <v>#REF!</v>
      </c>
      <c r="I51" s="19" t="str">
        <f t="shared" si="174"/>
        <v>#REF!</v>
      </c>
      <c r="J51" s="19" t="str">
        <f t="shared" si="175"/>
        <v>#REF!</v>
      </c>
      <c r="K51" s="18" t="str">
        <f t="shared" si="176"/>
        <v>#REF!</v>
      </c>
      <c r="L51" s="17" t="str">
        <f t="shared" si="177"/>
        <v>#REF!</v>
      </c>
      <c r="M51" s="17" t="str">
        <f t="shared" si="178"/>
        <v>#REF!</v>
      </c>
      <c r="N51" s="17" t="str">
        <f t="shared" si="179"/>
        <v>#REF!</v>
      </c>
      <c r="O51" s="17" t="str">
        <f t="shared" si="180"/>
        <v>#REF!</v>
      </c>
      <c r="P51" s="17" t="str">
        <f t="shared" si="181"/>
        <v>#REF!</v>
      </c>
      <c r="Q51" s="17" t="str">
        <f t="shared" si="182"/>
        <v>#REF!</v>
      </c>
      <c r="R51" s="20" t="str">
        <f t="shared" si="183"/>
        <v>#REF!</v>
      </c>
      <c r="S51" s="17" t="str">
        <f t="shared" si="184"/>
        <v>#REF!</v>
      </c>
      <c r="T51" s="16"/>
      <c r="U51" s="16"/>
      <c r="V51" s="16"/>
      <c r="W51" s="16"/>
      <c r="X51" s="16"/>
      <c r="Y51" s="16"/>
      <c r="Z51" s="16"/>
    </row>
    <row r="52" ht="15.75" hidden="1" customHeight="1" outlineLevel="2">
      <c r="A52" s="15" t="s">
        <v>64</v>
      </c>
      <c r="B52" s="16" t="s">
        <v>37</v>
      </c>
      <c r="C52" s="15" t="s">
        <v>38</v>
      </c>
      <c r="D52" s="17">
        <v>0.0</v>
      </c>
      <c r="E52" s="17">
        <v>0.0</v>
      </c>
      <c r="F52" s="18">
        <v>0.0</v>
      </c>
      <c r="G52" s="19" t="str">
        <f t="shared" si="172"/>
        <v>#REF!</v>
      </c>
      <c r="H52" s="19" t="str">
        <f t="shared" si="173"/>
        <v>#REF!</v>
      </c>
      <c r="I52" s="19" t="str">
        <f t="shared" si="174"/>
        <v>#REF!</v>
      </c>
      <c r="J52" s="19" t="str">
        <f t="shared" si="175"/>
        <v>#REF!</v>
      </c>
      <c r="K52" s="18" t="str">
        <f t="shared" si="176"/>
        <v>#REF!</v>
      </c>
      <c r="L52" s="17" t="str">
        <f t="shared" si="177"/>
        <v>#REF!</v>
      </c>
      <c r="M52" s="17" t="str">
        <f t="shared" si="178"/>
        <v>#REF!</v>
      </c>
      <c r="N52" s="17" t="str">
        <f t="shared" si="179"/>
        <v>#REF!</v>
      </c>
      <c r="O52" s="17" t="str">
        <f t="shared" si="180"/>
        <v>#REF!</v>
      </c>
      <c r="P52" s="17" t="str">
        <f t="shared" si="181"/>
        <v>#REF!</v>
      </c>
      <c r="Q52" s="17" t="str">
        <f t="shared" si="182"/>
        <v>#REF!</v>
      </c>
      <c r="R52" s="20" t="str">
        <f t="shared" si="183"/>
        <v>#REF!</v>
      </c>
      <c r="S52" s="17" t="str">
        <f t="shared" si="184"/>
        <v>#REF!</v>
      </c>
      <c r="T52" s="16"/>
      <c r="U52" s="16"/>
      <c r="V52" s="16"/>
      <c r="W52" s="16"/>
      <c r="X52" s="16"/>
      <c r="Y52" s="16"/>
      <c r="Z52" s="16"/>
    </row>
    <row r="53" ht="15.75" hidden="1" customHeight="1" outlineLevel="2">
      <c r="A53" s="15" t="s">
        <v>64</v>
      </c>
      <c r="B53" s="16" t="s">
        <v>31</v>
      </c>
      <c r="C53" s="15" t="s">
        <v>32</v>
      </c>
      <c r="D53" s="17">
        <v>0.0</v>
      </c>
      <c r="E53" s="17">
        <v>0.0</v>
      </c>
      <c r="F53" s="18">
        <v>0.0</v>
      </c>
      <c r="G53" s="19" t="str">
        <f t="shared" si="172"/>
        <v>#REF!</v>
      </c>
      <c r="H53" s="19" t="str">
        <f t="shared" si="173"/>
        <v>#REF!</v>
      </c>
      <c r="I53" s="19" t="str">
        <f t="shared" si="174"/>
        <v>#REF!</v>
      </c>
      <c r="J53" s="19" t="str">
        <f t="shared" si="175"/>
        <v>#REF!</v>
      </c>
      <c r="K53" s="18" t="str">
        <f t="shared" si="176"/>
        <v>#REF!</v>
      </c>
      <c r="L53" s="17" t="str">
        <f t="shared" si="177"/>
        <v>#REF!</v>
      </c>
      <c r="M53" s="17" t="str">
        <f t="shared" si="178"/>
        <v>#REF!</v>
      </c>
      <c r="N53" s="17" t="str">
        <f t="shared" si="179"/>
        <v>#REF!</v>
      </c>
      <c r="O53" s="17" t="str">
        <f t="shared" si="180"/>
        <v>#REF!</v>
      </c>
      <c r="P53" s="17" t="str">
        <f t="shared" si="181"/>
        <v>#REF!</v>
      </c>
      <c r="Q53" s="17" t="str">
        <f t="shared" si="182"/>
        <v>#REF!</v>
      </c>
      <c r="R53" s="20" t="str">
        <f t="shared" si="183"/>
        <v>#REF!</v>
      </c>
      <c r="S53" s="17" t="str">
        <f t="shared" si="184"/>
        <v>#REF!</v>
      </c>
      <c r="T53" s="16"/>
      <c r="U53" s="16"/>
      <c r="V53" s="16"/>
      <c r="W53" s="16"/>
      <c r="X53" s="16"/>
      <c r="Y53" s="16"/>
      <c r="Z53" s="16"/>
    </row>
    <row r="54" ht="15.75" hidden="1" customHeight="1" outlineLevel="1">
      <c r="A54" s="21" t="s">
        <v>67</v>
      </c>
      <c r="B54" s="22"/>
      <c r="C54" s="21"/>
      <c r="D54" s="23">
        <f t="shared" ref="D54:F54" si="185">SUBTOTAL(9,D49:D53)</f>
        <v>433520882</v>
      </c>
      <c r="E54" s="23">
        <f t="shared" si="185"/>
        <v>24489791</v>
      </c>
      <c r="F54" s="24">
        <f t="shared" si="185"/>
        <v>1</v>
      </c>
      <c r="G54" s="25"/>
      <c r="H54" s="25"/>
      <c r="I54" s="25"/>
      <c r="J54" s="25" t="str">
        <f t="shared" ref="J54:K54" si="186">SUBTOTAL(9,J49:J53)</f>
        <v>#REF!</v>
      </c>
      <c r="K54" s="24" t="str">
        <f t="shared" si="186"/>
        <v>#REF!</v>
      </c>
      <c r="L54" s="23"/>
      <c r="M54" s="23"/>
      <c r="N54" s="23"/>
      <c r="O54" s="23" t="str">
        <f t="shared" ref="O54:S54" si="187">SUBTOTAL(9,O49:O53)</f>
        <v>#REF!</v>
      </c>
      <c r="P54" s="23" t="str">
        <f t="shared" si="187"/>
        <v>#REF!</v>
      </c>
      <c r="Q54" s="23" t="str">
        <f t="shared" si="187"/>
        <v>#REF!</v>
      </c>
      <c r="R54" s="22" t="str">
        <f t="shared" si="187"/>
        <v>#REF!</v>
      </c>
      <c r="S54" s="23" t="str">
        <f t="shared" si="187"/>
        <v>#REF!</v>
      </c>
      <c r="T54" s="22"/>
      <c r="U54" s="22"/>
      <c r="V54" s="22"/>
      <c r="W54" s="22"/>
      <c r="X54" s="22"/>
      <c r="Y54" s="22"/>
      <c r="Z54" s="22"/>
    </row>
    <row r="55" ht="15.75" hidden="1" customHeight="1" outlineLevel="2">
      <c r="A55" s="15" t="s">
        <v>68</v>
      </c>
      <c r="B55" s="16" t="s">
        <v>27</v>
      </c>
      <c r="C55" s="15" t="s">
        <v>28</v>
      </c>
      <c r="D55" s="17">
        <v>2.0507464883E8</v>
      </c>
      <c r="E55" s="17">
        <v>5916781.87</v>
      </c>
      <c r="F55" s="18">
        <f>+D55/D59</f>
        <v>0.9227717276</v>
      </c>
      <c r="G55" s="19" t="str">
        <f t="shared" ref="G55:G58" si="188">VLOOKUP(A55,'[1]Hoja1'!$B$1:$F$126,3,0)</f>
        <v>#REF!</v>
      </c>
      <c r="H55" s="19" t="str">
        <f t="shared" ref="H55:H58" si="189">VLOOKUP(A55,'[1]Hoja1'!$B$1:$F$126,2,0)</f>
        <v>#REF!</v>
      </c>
      <c r="I55" s="19" t="str">
        <f t="shared" ref="I55:I58" si="190">+G55/11</f>
        <v>#REF!</v>
      </c>
      <c r="J55" s="19" t="str">
        <f t="shared" ref="J55:J58" si="191">+F55*I55</f>
        <v>#REF!</v>
      </c>
      <c r="K55" s="18">
        <v>0.0</v>
      </c>
      <c r="L55" s="17" t="str">
        <f t="shared" ref="L55:L58" si="192">VLOOKUP(A55,'[1]Hoja1'!$B$1:$F$126,5,0)</f>
        <v>#REF!</v>
      </c>
      <c r="M55" s="17" t="str">
        <f t="shared" ref="M55:M58" si="193">VLOOKUP(A55,'[1]Hoja1'!$B$1:$F$126,4,0)</f>
        <v>#REF!</v>
      </c>
      <c r="N55" s="17" t="str">
        <f t="shared" ref="N55:N58" si="194">+L55/11</f>
        <v>#REF!</v>
      </c>
      <c r="O55" s="17" t="str">
        <f t="shared" ref="O55:O58" si="195">+D55-J55</f>
        <v>#REF!</v>
      </c>
      <c r="P55" s="17" t="str">
        <f t="shared" ref="P55:P58" si="196">+ROUND(O55,0)</f>
        <v>#REF!</v>
      </c>
      <c r="Q55" s="17" t="str">
        <f t="shared" ref="Q55:Q58" si="197">+K55+P55</f>
        <v>#REF!</v>
      </c>
      <c r="R55" s="20" t="str">
        <f t="shared" ref="R55:R58" si="198">+IF(D55-K55-P55&gt;1,D55-K55-P55,0)</f>
        <v>#REF!</v>
      </c>
      <c r="S55" s="17" t="str">
        <f t="shared" ref="S55:S58" si="199">+P55</f>
        <v>#REF!</v>
      </c>
      <c r="T55" s="16"/>
      <c r="U55" s="16"/>
      <c r="V55" s="16"/>
      <c r="W55" s="16"/>
      <c r="X55" s="16"/>
      <c r="Y55" s="16"/>
      <c r="Z55" s="16"/>
    </row>
    <row r="56" ht="15.75" hidden="1" customHeight="1" outlineLevel="2">
      <c r="A56" s="15" t="s">
        <v>68</v>
      </c>
      <c r="B56" s="16" t="s">
        <v>35</v>
      </c>
      <c r="C56" s="15" t="s">
        <v>36</v>
      </c>
      <c r="D56" s="17">
        <v>3884894.61</v>
      </c>
      <c r="E56" s="17">
        <v>112086.37</v>
      </c>
      <c r="F56" s="18">
        <f>+D56/D59</f>
        <v>0.0174808097</v>
      </c>
      <c r="G56" s="19" t="str">
        <f t="shared" si="188"/>
        <v>#REF!</v>
      </c>
      <c r="H56" s="19" t="str">
        <f t="shared" si="189"/>
        <v>#REF!</v>
      </c>
      <c r="I56" s="19" t="str">
        <f t="shared" si="190"/>
        <v>#REF!</v>
      </c>
      <c r="J56" s="19" t="str">
        <f t="shared" si="191"/>
        <v>#REF!</v>
      </c>
      <c r="K56" s="18">
        <v>0.0</v>
      </c>
      <c r="L56" s="17" t="str">
        <f t="shared" si="192"/>
        <v>#REF!</v>
      </c>
      <c r="M56" s="17" t="str">
        <f t="shared" si="193"/>
        <v>#REF!</v>
      </c>
      <c r="N56" s="17" t="str">
        <f t="shared" si="194"/>
        <v>#REF!</v>
      </c>
      <c r="O56" s="17" t="str">
        <f t="shared" si="195"/>
        <v>#REF!</v>
      </c>
      <c r="P56" s="17" t="str">
        <f t="shared" si="196"/>
        <v>#REF!</v>
      </c>
      <c r="Q56" s="17" t="str">
        <f t="shared" si="197"/>
        <v>#REF!</v>
      </c>
      <c r="R56" s="20" t="str">
        <f t="shared" si="198"/>
        <v>#REF!</v>
      </c>
      <c r="S56" s="17" t="str">
        <f t="shared" si="199"/>
        <v>#REF!</v>
      </c>
      <c r="T56" s="16"/>
      <c r="U56" s="16"/>
      <c r="V56" s="16"/>
      <c r="W56" s="16"/>
      <c r="X56" s="16"/>
      <c r="Y56" s="16"/>
      <c r="Z56" s="16"/>
    </row>
    <row r="57" ht="15.75" hidden="1" customHeight="1" outlineLevel="2">
      <c r="A57" s="15" t="s">
        <v>68</v>
      </c>
      <c r="B57" s="16" t="s">
        <v>65</v>
      </c>
      <c r="C57" s="15" t="s">
        <v>66</v>
      </c>
      <c r="D57" s="17">
        <v>1.327813756E7</v>
      </c>
      <c r="E57" s="17">
        <v>383098.76</v>
      </c>
      <c r="F57" s="18">
        <f>+D57/D59</f>
        <v>0.05974746272</v>
      </c>
      <c r="G57" s="19" t="str">
        <f t="shared" si="188"/>
        <v>#REF!</v>
      </c>
      <c r="H57" s="19" t="str">
        <f t="shared" si="189"/>
        <v>#REF!</v>
      </c>
      <c r="I57" s="19" t="str">
        <f t="shared" si="190"/>
        <v>#REF!</v>
      </c>
      <c r="J57" s="19" t="str">
        <f t="shared" si="191"/>
        <v>#REF!</v>
      </c>
      <c r="K57" s="18">
        <v>0.0</v>
      </c>
      <c r="L57" s="17" t="str">
        <f t="shared" si="192"/>
        <v>#REF!</v>
      </c>
      <c r="M57" s="17" t="str">
        <f t="shared" si="193"/>
        <v>#REF!</v>
      </c>
      <c r="N57" s="17" t="str">
        <f t="shared" si="194"/>
        <v>#REF!</v>
      </c>
      <c r="O57" s="17" t="str">
        <f t="shared" si="195"/>
        <v>#REF!</v>
      </c>
      <c r="P57" s="17" t="str">
        <f t="shared" si="196"/>
        <v>#REF!</v>
      </c>
      <c r="Q57" s="17" t="str">
        <f t="shared" si="197"/>
        <v>#REF!</v>
      </c>
      <c r="R57" s="20" t="str">
        <f t="shared" si="198"/>
        <v>#REF!</v>
      </c>
      <c r="S57" s="17" t="str">
        <f t="shared" si="199"/>
        <v>#REF!</v>
      </c>
      <c r="T57" s="16"/>
      <c r="U57" s="16"/>
      <c r="V57" s="16"/>
      <c r="W57" s="16"/>
      <c r="X57" s="16"/>
      <c r="Y57" s="16"/>
      <c r="Z57" s="16"/>
    </row>
    <row r="58" ht="15.75" hidden="1" customHeight="1" outlineLevel="2">
      <c r="A58" s="15" t="s">
        <v>68</v>
      </c>
      <c r="B58" s="16" t="s">
        <v>31</v>
      </c>
      <c r="C58" s="15" t="s">
        <v>32</v>
      </c>
      <c r="D58" s="17">
        <v>0.0</v>
      </c>
      <c r="E58" s="17">
        <v>0.0</v>
      </c>
      <c r="F58" s="18">
        <v>0.0</v>
      </c>
      <c r="G58" s="19" t="str">
        <f t="shared" si="188"/>
        <v>#REF!</v>
      </c>
      <c r="H58" s="19" t="str">
        <f t="shared" si="189"/>
        <v>#REF!</v>
      </c>
      <c r="I58" s="19" t="str">
        <f t="shared" si="190"/>
        <v>#REF!</v>
      </c>
      <c r="J58" s="19" t="str">
        <f t="shared" si="191"/>
        <v>#REF!</v>
      </c>
      <c r="K58" s="18">
        <v>0.0</v>
      </c>
      <c r="L58" s="17" t="str">
        <f t="shared" si="192"/>
        <v>#REF!</v>
      </c>
      <c r="M58" s="17" t="str">
        <f t="shared" si="193"/>
        <v>#REF!</v>
      </c>
      <c r="N58" s="17" t="str">
        <f t="shared" si="194"/>
        <v>#REF!</v>
      </c>
      <c r="O58" s="17" t="str">
        <f t="shared" si="195"/>
        <v>#REF!</v>
      </c>
      <c r="P58" s="17" t="str">
        <f t="shared" si="196"/>
        <v>#REF!</v>
      </c>
      <c r="Q58" s="17" t="str">
        <f t="shared" si="197"/>
        <v>#REF!</v>
      </c>
      <c r="R58" s="20" t="str">
        <f t="shared" si="198"/>
        <v>#REF!</v>
      </c>
      <c r="S58" s="17" t="str">
        <f t="shared" si="199"/>
        <v>#REF!</v>
      </c>
      <c r="T58" s="16"/>
      <c r="U58" s="16"/>
      <c r="V58" s="16"/>
      <c r="W58" s="16"/>
      <c r="X58" s="16"/>
      <c r="Y58" s="16"/>
      <c r="Z58" s="16"/>
    </row>
    <row r="59" ht="15.75" hidden="1" customHeight="1" outlineLevel="1">
      <c r="A59" s="21" t="s">
        <v>69</v>
      </c>
      <c r="B59" s="22"/>
      <c r="C59" s="21"/>
      <c r="D59" s="23">
        <f t="shared" ref="D59:F59" si="200">SUBTOTAL(9,D55:D58)</f>
        <v>222237681</v>
      </c>
      <c r="E59" s="23">
        <f t="shared" si="200"/>
        <v>6411967</v>
      </c>
      <c r="F59" s="24">
        <f t="shared" si="200"/>
        <v>1</v>
      </c>
      <c r="G59" s="25"/>
      <c r="H59" s="25"/>
      <c r="I59" s="25"/>
      <c r="J59" s="25" t="str">
        <f t="shared" ref="J59:K59" si="201">SUBTOTAL(9,J55:J58)</f>
        <v>#REF!</v>
      </c>
      <c r="K59" s="24">
        <f t="shared" si="201"/>
        <v>0</v>
      </c>
      <c r="L59" s="23"/>
      <c r="M59" s="23"/>
      <c r="N59" s="23"/>
      <c r="O59" s="23" t="str">
        <f t="shared" ref="O59:S59" si="202">SUBTOTAL(9,O55:O58)</f>
        <v>#REF!</v>
      </c>
      <c r="P59" s="23" t="str">
        <f t="shared" si="202"/>
        <v>#REF!</v>
      </c>
      <c r="Q59" s="23" t="str">
        <f t="shared" si="202"/>
        <v>#REF!</v>
      </c>
      <c r="R59" s="22" t="str">
        <f t="shared" si="202"/>
        <v>#REF!</v>
      </c>
      <c r="S59" s="23" t="str">
        <f t="shared" si="202"/>
        <v>#REF!</v>
      </c>
      <c r="T59" s="22"/>
      <c r="U59" s="22"/>
      <c r="V59" s="22"/>
      <c r="W59" s="22"/>
      <c r="X59" s="22"/>
      <c r="Y59" s="22"/>
      <c r="Z59" s="22"/>
    </row>
    <row r="60" ht="15.75" hidden="1" customHeight="1" outlineLevel="2">
      <c r="A60" s="15" t="s">
        <v>70</v>
      </c>
      <c r="B60" s="16" t="s">
        <v>27</v>
      </c>
      <c r="C60" s="15" t="s">
        <v>28</v>
      </c>
      <c r="D60" s="17">
        <v>2.327647282E7</v>
      </c>
      <c r="E60" s="17">
        <v>1547681.9</v>
      </c>
      <c r="F60" s="18">
        <f>+D60/D63</f>
        <v>0.9007975557</v>
      </c>
      <c r="G60" s="19" t="str">
        <f t="shared" ref="G60:G62" si="203">VLOOKUP(A60,'[1]Hoja1'!$B$1:$F$126,3,0)</f>
        <v>#REF!</v>
      </c>
      <c r="H60" s="19" t="str">
        <f t="shared" ref="H60:H62" si="204">VLOOKUP(A60,'[1]Hoja1'!$B$1:$F$126,2,0)</f>
        <v>#REF!</v>
      </c>
      <c r="I60" s="19" t="str">
        <f t="shared" ref="I60:I62" si="205">+G60/11</f>
        <v>#REF!</v>
      </c>
      <c r="J60" s="19" t="str">
        <f t="shared" ref="J60:J62" si="206">+F60*I60</f>
        <v>#REF!</v>
      </c>
      <c r="K60" s="18">
        <v>0.0</v>
      </c>
      <c r="L60" s="17" t="str">
        <f t="shared" ref="L60:L62" si="207">VLOOKUP(A60,'[1]Hoja1'!$B$1:$F$126,5,0)</f>
        <v>#REF!</v>
      </c>
      <c r="M60" s="17" t="str">
        <f t="shared" ref="M60:M62" si="208">VLOOKUP(A60,'[1]Hoja1'!$B$1:$F$126,4,0)</f>
        <v>#REF!</v>
      </c>
      <c r="N60" s="17" t="str">
        <f t="shared" ref="N60:N62" si="209">+L60/11</f>
        <v>#REF!</v>
      </c>
      <c r="O60" s="17" t="str">
        <f t="shared" ref="O60:O62" si="210">+D60-J60</f>
        <v>#REF!</v>
      </c>
      <c r="P60" s="17" t="str">
        <f t="shared" ref="P60:P62" si="211">+ROUND(O60,0)</f>
        <v>#REF!</v>
      </c>
      <c r="Q60" s="17" t="str">
        <f t="shared" ref="Q60:Q62" si="212">+K60+P60</f>
        <v>#REF!</v>
      </c>
      <c r="R60" s="20" t="str">
        <f t="shared" ref="R60:R62" si="213">+IF(D60-K60-P60&gt;1,D60-K60-P60,0)</f>
        <v>#REF!</v>
      </c>
      <c r="S60" s="17" t="str">
        <f t="shared" ref="S60:S62" si="214">+P60</f>
        <v>#REF!</v>
      </c>
      <c r="T60" s="16"/>
      <c r="U60" s="16"/>
      <c r="V60" s="16"/>
      <c r="W60" s="16"/>
      <c r="X60" s="16"/>
      <c r="Y60" s="16"/>
      <c r="Z60" s="16"/>
    </row>
    <row r="61" ht="15.75" hidden="1" customHeight="1" outlineLevel="2">
      <c r="A61" s="15" t="s">
        <v>70</v>
      </c>
      <c r="B61" s="16" t="s">
        <v>35</v>
      </c>
      <c r="C61" s="15" t="s">
        <v>36</v>
      </c>
      <c r="D61" s="17">
        <v>2563376.18</v>
      </c>
      <c r="E61" s="17">
        <v>170442.1</v>
      </c>
      <c r="F61" s="18">
        <f>+D61/D63</f>
        <v>0.09920244426</v>
      </c>
      <c r="G61" s="19" t="str">
        <f t="shared" si="203"/>
        <v>#REF!</v>
      </c>
      <c r="H61" s="19" t="str">
        <f t="shared" si="204"/>
        <v>#REF!</v>
      </c>
      <c r="I61" s="19" t="str">
        <f t="shared" si="205"/>
        <v>#REF!</v>
      </c>
      <c r="J61" s="19" t="str">
        <f t="shared" si="206"/>
        <v>#REF!</v>
      </c>
      <c r="K61" s="18">
        <v>0.0</v>
      </c>
      <c r="L61" s="17" t="str">
        <f t="shared" si="207"/>
        <v>#REF!</v>
      </c>
      <c r="M61" s="17" t="str">
        <f t="shared" si="208"/>
        <v>#REF!</v>
      </c>
      <c r="N61" s="17" t="str">
        <f t="shared" si="209"/>
        <v>#REF!</v>
      </c>
      <c r="O61" s="17" t="str">
        <f t="shared" si="210"/>
        <v>#REF!</v>
      </c>
      <c r="P61" s="17" t="str">
        <f t="shared" si="211"/>
        <v>#REF!</v>
      </c>
      <c r="Q61" s="17" t="str">
        <f t="shared" si="212"/>
        <v>#REF!</v>
      </c>
      <c r="R61" s="20" t="str">
        <f t="shared" si="213"/>
        <v>#REF!</v>
      </c>
      <c r="S61" s="17" t="str">
        <f t="shared" si="214"/>
        <v>#REF!</v>
      </c>
      <c r="T61" s="16"/>
      <c r="U61" s="16"/>
      <c r="V61" s="16"/>
      <c r="W61" s="16"/>
      <c r="X61" s="16"/>
      <c r="Y61" s="16"/>
      <c r="Z61" s="16"/>
    </row>
    <row r="62" ht="15.75" hidden="1" customHeight="1" outlineLevel="2">
      <c r="A62" s="15" t="s">
        <v>70</v>
      </c>
      <c r="B62" s="16" t="s">
        <v>71</v>
      </c>
      <c r="C62" s="15" t="s">
        <v>72</v>
      </c>
      <c r="D62" s="17">
        <v>0.0</v>
      </c>
      <c r="E62" s="17">
        <v>0.0</v>
      </c>
      <c r="F62" s="18">
        <v>0.0</v>
      </c>
      <c r="G62" s="19" t="str">
        <f t="shared" si="203"/>
        <v>#REF!</v>
      </c>
      <c r="H62" s="19" t="str">
        <f t="shared" si="204"/>
        <v>#REF!</v>
      </c>
      <c r="I62" s="19" t="str">
        <f t="shared" si="205"/>
        <v>#REF!</v>
      </c>
      <c r="J62" s="19" t="str">
        <f t="shared" si="206"/>
        <v>#REF!</v>
      </c>
      <c r="K62" s="18" t="str">
        <f>+D62-P62</f>
        <v>#REF!</v>
      </c>
      <c r="L62" s="17" t="str">
        <f t="shared" si="207"/>
        <v>#REF!</v>
      </c>
      <c r="M62" s="17" t="str">
        <f t="shared" si="208"/>
        <v>#REF!</v>
      </c>
      <c r="N62" s="17" t="str">
        <f t="shared" si="209"/>
        <v>#REF!</v>
      </c>
      <c r="O62" s="17" t="str">
        <f t="shared" si="210"/>
        <v>#REF!</v>
      </c>
      <c r="P62" s="17" t="str">
        <f t="shared" si="211"/>
        <v>#REF!</v>
      </c>
      <c r="Q62" s="17" t="str">
        <f t="shared" si="212"/>
        <v>#REF!</v>
      </c>
      <c r="R62" s="20" t="str">
        <f t="shared" si="213"/>
        <v>#REF!</v>
      </c>
      <c r="S62" s="17" t="str">
        <f t="shared" si="214"/>
        <v>#REF!</v>
      </c>
      <c r="T62" s="16"/>
      <c r="U62" s="16"/>
      <c r="V62" s="16"/>
      <c r="W62" s="16"/>
      <c r="X62" s="16"/>
      <c r="Y62" s="16"/>
      <c r="Z62" s="16"/>
    </row>
    <row r="63" ht="15.75" hidden="1" customHeight="1" outlineLevel="1">
      <c r="A63" s="21" t="s">
        <v>73</v>
      </c>
      <c r="B63" s="22"/>
      <c r="C63" s="21"/>
      <c r="D63" s="23">
        <f t="shared" ref="D63:F63" si="215">SUBTOTAL(9,D60:D62)</f>
        <v>25839849</v>
      </c>
      <c r="E63" s="23">
        <f t="shared" si="215"/>
        <v>1718124</v>
      </c>
      <c r="F63" s="24">
        <f t="shared" si="215"/>
        <v>1</v>
      </c>
      <c r="G63" s="25"/>
      <c r="H63" s="25"/>
      <c r="I63" s="25"/>
      <c r="J63" s="25" t="str">
        <f t="shared" ref="J63:K63" si="216">SUBTOTAL(9,J60:J62)</f>
        <v>#REF!</v>
      </c>
      <c r="K63" s="24" t="str">
        <f t="shared" si="216"/>
        <v>#REF!</v>
      </c>
      <c r="L63" s="23"/>
      <c r="M63" s="23"/>
      <c r="N63" s="23"/>
      <c r="O63" s="23" t="str">
        <f t="shared" ref="O63:S63" si="217">SUBTOTAL(9,O60:O62)</f>
        <v>#REF!</v>
      </c>
      <c r="P63" s="23" t="str">
        <f t="shared" si="217"/>
        <v>#REF!</v>
      </c>
      <c r="Q63" s="23" t="str">
        <f t="shared" si="217"/>
        <v>#REF!</v>
      </c>
      <c r="R63" s="22" t="str">
        <f t="shared" si="217"/>
        <v>#REF!</v>
      </c>
      <c r="S63" s="23" t="str">
        <f t="shared" si="217"/>
        <v>#REF!</v>
      </c>
      <c r="T63" s="22"/>
      <c r="U63" s="22"/>
      <c r="V63" s="22"/>
      <c r="W63" s="22"/>
      <c r="X63" s="22"/>
      <c r="Y63" s="22"/>
      <c r="Z63" s="22"/>
    </row>
    <row r="64" ht="15.75" hidden="1" customHeight="1" outlineLevel="2">
      <c r="A64" s="15" t="s">
        <v>74</v>
      </c>
      <c r="B64" s="16" t="s">
        <v>27</v>
      </c>
      <c r="C64" s="15" t="s">
        <v>28</v>
      </c>
      <c r="D64" s="17">
        <v>2170403.58</v>
      </c>
      <c r="E64" s="17">
        <v>272157.66</v>
      </c>
      <c r="F64" s="18">
        <f>+D64/D67</f>
        <v>0.2124565235</v>
      </c>
      <c r="G64" s="19" t="str">
        <f t="shared" ref="G64:G66" si="218">VLOOKUP(A64,'[1]Hoja1'!$B$1:$F$126,3,0)</f>
        <v>#REF!</v>
      </c>
      <c r="H64" s="19" t="str">
        <f t="shared" ref="H64:H66" si="219">VLOOKUP(A64,'[1]Hoja1'!$B$1:$F$126,2,0)</f>
        <v>#REF!</v>
      </c>
      <c r="I64" s="19" t="str">
        <f t="shared" ref="I64:I66" si="220">+G64/11</f>
        <v>#REF!</v>
      </c>
      <c r="J64" s="19" t="str">
        <f t="shared" ref="J64:J66" si="221">+F64*I64</f>
        <v>#REF!</v>
      </c>
      <c r="K64" s="18">
        <v>0.0</v>
      </c>
      <c r="L64" s="17" t="str">
        <f t="shared" ref="L64:L66" si="222">VLOOKUP(A64,'[1]Hoja1'!$B$1:$F$126,5,0)</f>
        <v>#REF!</v>
      </c>
      <c r="M64" s="17" t="str">
        <f t="shared" ref="M64:M66" si="223">VLOOKUP(A64,'[1]Hoja1'!$B$1:$F$126,4,0)</f>
        <v>#REF!</v>
      </c>
      <c r="N64" s="17" t="str">
        <f t="shared" ref="N64:N66" si="224">+L64/11</f>
        <v>#REF!</v>
      </c>
      <c r="O64" s="17" t="str">
        <f>+D64-J64</f>
        <v>#REF!</v>
      </c>
      <c r="P64" s="17" t="str">
        <f t="shared" ref="P64:P66" si="225">+ROUND(O64,0)</f>
        <v>#REF!</v>
      </c>
      <c r="Q64" s="17" t="str">
        <f t="shared" ref="Q64:Q66" si="226">+K64+P64</f>
        <v>#REF!</v>
      </c>
      <c r="R64" s="20" t="str">
        <f t="shared" ref="R64:R66" si="227">+IF(D64-K64-P64&gt;1,D64-K64-P64,0)</f>
        <v>#REF!</v>
      </c>
      <c r="S64" s="17" t="str">
        <f t="shared" ref="S64:S66" si="228">+P64</f>
        <v>#REF!</v>
      </c>
      <c r="T64" s="16"/>
      <c r="U64" s="16"/>
      <c r="V64" s="16"/>
      <c r="W64" s="16"/>
      <c r="X64" s="16"/>
      <c r="Y64" s="16"/>
      <c r="Z64" s="16"/>
    </row>
    <row r="65" ht="15.75" hidden="1" customHeight="1" outlineLevel="2">
      <c r="A65" s="15" t="s">
        <v>74</v>
      </c>
      <c r="B65" s="16" t="s">
        <v>75</v>
      </c>
      <c r="C65" s="15" t="s">
        <v>76</v>
      </c>
      <c r="D65" s="17">
        <v>6665.3</v>
      </c>
      <c r="E65" s="17">
        <v>835.79</v>
      </c>
      <c r="F65" s="18">
        <f>+D65/D67</f>
        <v>0.0006524530642</v>
      </c>
      <c r="G65" s="19" t="str">
        <f t="shared" si="218"/>
        <v>#REF!</v>
      </c>
      <c r="H65" s="19" t="str">
        <f t="shared" si="219"/>
        <v>#REF!</v>
      </c>
      <c r="I65" s="19" t="str">
        <f t="shared" si="220"/>
        <v>#REF!</v>
      </c>
      <c r="J65" s="19" t="str">
        <f t="shared" si="221"/>
        <v>#REF!</v>
      </c>
      <c r="K65" s="18">
        <v>0.0</v>
      </c>
      <c r="L65" s="17" t="str">
        <f t="shared" si="222"/>
        <v>#REF!</v>
      </c>
      <c r="M65" s="17" t="str">
        <f t="shared" si="223"/>
        <v>#REF!</v>
      </c>
      <c r="N65" s="17" t="str">
        <f t="shared" si="224"/>
        <v>#REF!</v>
      </c>
      <c r="O65" s="26">
        <v>0.0</v>
      </c>
      <c r="P65" s="17">
        <f t="shared" si="225"/>
        <v>0</v>
      </c>
      <c r="Q65" s="17">
        <f t="shared" si="226"/>
        <v>0</v>
      </c>
      <c r="R65" s="20">
        <f t="shared" si="227"/>
        <v>6665.3</v>
      </c>
      <c r="S65" s="17">
        <f t="shared" si="228"/>
        <v>0</v>
      </c>
      <c r="T65" s="16"/>
      <c r="U65" s="16"/>
      <c r="V65" s="16"/>
      <c r="W65" s="16"/>
      <c r="X65" s="16"/>
      <c r="Y65" s="16"/>
      <c r="Z65" s="16"/>
    </row>
    <row r="66" ht="15.75" hidden="1" customHeight="1" outlineLevel="2">
      <c r="A66" s="15" t="s">
        <v>74</v>
      </c>
      <c r="B66" s="16" t="s">
        <v>39</v>
      </c>
      <c r="C66" s="15" t="s">
        <v>40</v>
      </c>
      <c r="D66" s="17">
        <v>8038685.12</v>
      </c>
      <c r="E66" s="17">
        <v>1008010.55</v>
      </c>
      <c r="F66" s="18">
        <f>+D66/D67</f>
        <v>0.7868910234</v>
      </c>
      <c r="G66" s="19" t="str">
        <f t="shared" si="218"/>
        <v>#REF!</v>
      </c>
      <c r="H66" s="19" t="str">
        <f t="shared" si="219"/>
        <v>#REF!</v>
      </c>
      <c r="I66" s="19" t="str">
        <f t="shared" si="220"/>
        <v>#REF!</v>
      </c>
      <c r="J66" s="19" t="str">
        <f t="shared" si="221"/>
        <v>#REF!</v>
      </c>
      <c r="K66" s="18">
        <v>0.0</v>
      </c>
      <c r="L66" s="17" t="str">
        <f t="shared" si="222"/>
        <v>#REF!</v>
      </c>
      <c r="M66" s="17" t="str">
        <f t="shared" si="223"/>
        <v>#REF!</v>
      </c>
      <c r="N66" s="17" t="str">
        <f t="shared" si="224"/>
        <v>#REF!</v>
      </c>
      <c r="O66" s="17" t="str">
        <f>+D66-J66</f>
        <v>#REF!</v>
      </c>
      <c r="P66" s="17" t="str">
        <f t="shared" si="225"/>
        <v>#REF!</v>
      </c>
      <c r="Q66" s="17" t="str">
        <f t="shared" si="226"/>
        <v>#REF!</v>
      </c>
      <c r="R66" s="20" t="str">
        <f t="shared" si="227"/>
        <v>#REF!</v>
      </c>
      <c r="S66" s="17" t="str">
        <f t="shared" si="228"/>
        <v>#REF!</v>
      </c>
      <c r="T66" s="16"/>
      <c r="U66" s="16"/>
      <c r="V66" s="16"/>
      <c r="W66" s="16"/>
      <c r="X66" s="16"/>
      <c r="Y66" s="16"/>
      <c r="Z66" s="16"/>
    </row>
    <row r="67" ht="15.75" hidden="1" customHeight="1" outlineLevel="1">
      <c r="A67" s="21" t="s">
        <v>77</v>
      </c>
      <c r="B67" s="22"/>
      <c r="C67" s="21"/>
      <c r="D67" s="23">
        <f t="shared" ref="D67:F67" si="229">SUBTOTAL(9,D64:D66)</f>
        <v>10215754</v>
      </c>
      <c r="E67" s="23">
        <f t="shared" si="229"/>
        <v>1281004</v>
      </c>
      <c r="F67" s="24">
        <f t="shared" si="229"/>
        <v>1</v>
      </c>
      <c r="G67" s="25"/>
      <c r="H67" s="25"/>
      <c r="I67" s="25"/>
      <c r="J67" s="25" t="str">
        <f t="shared" ref="J67:K67" si="230">SUBTOTAL(9,J64:J66)</f>
        <v>#REF!</v>
      </c>
      <c r="K67" s="24">
        <f t="shared" si="230"/>
        <v>0</v>
      </c>
      <c r="L67" s="23"/>
      <c r="M67" s="23"/>
      <c r="N67" s="23"/>
      <c r="O67" s="23" t="str">
        <f t="shared" ref="O67:S67" si="231">SUBTOTAL(9,O64:O66)</f>
        <v>#REF!</v>
      </c>
      <c r="P67" s="23" t="str">
        <f t="shared" si="231"/>
        <v>#REF!</v>
      </c>
      <c r="Q67" s="23" t="str">
        <f t="shared" si="231"/>
        <v>#REF!</v>
      </c>
      <c r="R67" s="22" t="str">
        <f t="shared" si="231"/>
        <v>#REF!</v>
      </c>
      <c r="S67" s="23" t="str">
        <f t="shared" si="231"/>
        <v>#REF!</v>
      </c>
      <c r="T67" s="22"/>
      <c r="U67" s="22"/>
      <c r="V67" s="22"/>
      <c r="W67" s="22"/>
      <c r="X67" s="22"/>
      <c r="Y67" s="22"/>
      <c r="Z67" s="22"/>
    </row>
    <row r="68" ht="15.75" hidden="1" customHeight="1" outlineLevel="2">
      <c r="A68" s="15" t="s">
        <v>78</v>
      </c>
      <c r="B68" s="16" t="s">
        <v>27</v>
      </c>
      <c r="C68" s="15" t="s">
        <v>28</v>
      </c>
      <c r="D68" s="17">
        <v>4.5436554E7</v>
      </c>
      <c r="E68" s="17">
        <v>1.6525044E7</v>
      </c>
      <c r="F68" s="18">
        <f>+D68/D70</f>
        <v>1</v>
      </c>
      <c r="G68" s="19" t="str">
        <f t="shared" ref="G68:G69" si="232">VLOOKUP(A68,'[1]Hoja1'!$B$1:$F$126,3,0)</f>
        <v>#REF!</v>
      </c>
      <c r="H68" s="19" t="str">
        <f t="shared" ref="H68:H69" si="233">VLOOKUP(A68,'[1]Hoja1'!$B$1:$F$126,2,0)</f>
        <v>#REF!</v>
      </c>
      <c r="I68" s="19" t="str">
        <f t="shared" ref="I68:I69" si="234">+G68/11</f>
        <v>#REF!</v>
      </c>
      <c r="J68" s="19" t="str">
        <f t="shared" ref="J68:J69" si="235">+F68*I68</f>
        <v>#REF!</v>
      </c>
      <c r="K68" s="18" t="str">
        <f t="shared" ref="K68:K69" si="236">+D68-P68</f>
        <v>#REF!</v>
      </c>
      <c r="L68" s="17" t="str">
        <f t="shared" ref="L68:L69" si="237">VLOOKUP(A68,'[1]Hoja1'!$B$1:$F$126,5,0)</f>
        <v>#REF!</v>
      </c>
      <c r="M68" s="17" t="str">
        <f t="shared" ref="M68:M69" si="238">VLOOKUP(A68,'[1]Hoja1'!$B$1:$F$126,4,0)</f>
        <v>#REF!</v>
      </c>
      <c r="N68" s="17" t="str">
        <f t="shared" ref="N68:N69" si="239">+L68/11</f>
        <v>#REF!</v>
      </c>
      <c r="O68" s="17" t="str">
        <f t="shared" ref="O68:O69" si="240">+D68-J68</f>
        <v>#REF!</v>
      </c>
      <c r="P68" s="17" t="str">
        <f t="shared" ref="P68:P69" si="241">+ROUND(O68,0)</f>
        <v>#REF!</v>
      </c>
      <c r="Q68" s="17" t="str">
        <f t="shared" ref="Q68:Q69" si="242">+K68+P68</f>
        <v>#REF!</v>
      </c>
      <c r="R68" s="20" t="str">
        <f t="shared" ref="R68:R69" si="243">+IF(D68-K68-P68&gt;1,D68-K68-P68,0)</f>
        <v>#REF!</v>
      </c>
      <c r="S68" s="17" t="str">
        <f t="shared" ref="S68:S69" si="244">+P68</f>
        <v>#REF!</v>
      </c>
      <c r="T68" s="16"/>
      <c r="U68" s="16"/>
      <c r="V68" s="16"/>
      <c r="W68" s="16"/>
      <c r="X68" s="16"/>
      <c r="Y68" s="16"/>
      <c r="Z68" s="16"/>
    </row>
    <row r="69" ht="15.75" hidden="1" customHeight="1" outlineLevel="2">
      <c r="A69" s="15" t="s">
        <v>78</v>
      </c>
      <c r="B69" s="16" t="s">
        <v>37</v>
      </c>
      <c r="C69" s="15" t="s">
        <v>38</v>
      </c>
      <c r="D69" s="17">
        <v>0.0</v>
      </c>
      <c r="E69" s="17">
        <v>0.0</v>
      </c>
      <c r="F69" s="18">
        <v>0.0</v>
      </c>
      <c r="G69" s="19" t="str">
        <f t="shared" si="232"/>
        <v>#REF!</v>
      </c>
      <c r="H69" s="19" t="str">
        <f t="shared" si="233"/>
        <v>#REF!</v>
      </c>
      <c r="I69" s="19" t="str">
        <f t="shared" si="234"/>
        <v>#REF!</v>
      </c>
      <c r="J69" s="19" t="str">
        <f t="shared" si="235"/>
        <v>#REF!</v>
      </c>
      <c r="K69" s="18" t="str">
        <f t="shared" si="236"/>
        <v>#REF!</v>
      </c>
      <c r="L69" s="17" t="str">
        <f t="shared" si="237"/>
        <v>#REF!</v>
      </c>
      <c r="M69" s="17" t="str">
        <f t="shared" si="238"/>
        <v>#REF!</v>
      </c>
      <c r="N69" s="17" t="str">
        <f t="shared" si="239"/>
        <v>#REF!</v>
      </c>
      <c r="O69" s="17" t="str">
        <f t="shared" si="240"/>
        <v>#REF!</v>
      </c>
      <c r="P69" s="17" t="str">
        <f t="shared" si="241"/>
        <v>#REF!</v>
      </c>
      <c r="Q69" s="17" t="str">
        <f t="shared" si="242"/>
        <v>#REF!</v>
      </c>
      <c r="R69" s="20" t="str">
        <f t="shared" si="243"/>
        <v>#REF!</v>
      </c>
      <c r="S69" s="17" t="str">
        <f t="shared" si="244"/>
        <v>#REF!</v>
      </c>
      <c r="T69" s="16"/>
      <c r="U69" s="16"/>
      <c r="V69" s="16"/>
      <c r="W69" s="16"/>
      <c r="X69" s="16"/>
      <c r="Y69" s="16"/>
      <c r="Z69" s="16"/>
    </row>
    <row r="70" ht="15.75" hidden="1" customHeight="1" outlineLevel="1">
      <c r="A70" s="21" t="s">
        <v>79</v>
      </c>
      <c r="B70" s="22"/>
      <c r="C70" s="21"/>
      <c r="D70" s="23">
        <f t="shared" ref="D70:F70" si="245">SUBTOTAL(9,D68:D69)</f>
        <v>45436554</v>
      </c>
      <c r="E70" s="23">
        <f t="shared" si="245"/>
        <v>16525044</v>
      </c>
      <c r="F70" s="24">
        <f t="shared" si="245"/>
        <v>1</v>
      </c>
      <c r="G70" s="25"/>
      <c r="H70" s="25"/>
      <c r="I70" s="25"/>
      <c r="J70" s="25" t="str">
        <f t="shared" ref="J70:K70" si="246">SUBTOTAL(9,J68:J69)</f>
        <v>#REF!</v>
      </c>
      <c r="K70" s="24" t="str">
        <f t="shared" si="246"/>
        <v>#REF!</v>
      </c>
      <c r="L70" s="23"/>
      <c r="M70" s="23"/>
      <c r="N70" s="23"/>
      <c r="O70" s="23" t="str">
        <f t="shared" ref="O70:S70" si="247">SUBTOTAL(9,O68:O69)</f>
        <v>#REF!</v>
      </c>
      <c r="P70" s="23" t="str">
        <f t="shared" si="247"/>
        <v>#REF!</v>
      </c>
      <c r="Q70" s="23" t="str">
        <f t="shared" si="247"/>
        <v>#REF!</v>
      </c>
      <c r="R70" s="22" t="str">
        <f t="shared" si="247"/>
        <v>#REF!</v>
      </c>
      <c r="S70" s="23" t="str">
        <f t="shared" si="247"/>
        <v>#REF!</v>
      </c>
      <c r="T70" s="22"/>
      <c r="U70" s="22"/>
      <c r="V70" s="22"/>
      <c r="W70" s="22"/>
      <c r="X70" s="22"/>
      <c r="Y70" s="22"/>
      <c r="Z70" s="22"/>
    </row>
    <row r="71" ht="15.75" hidden="1" customHeight="1" outlineLevel="2">
      <c r="A71" s="15" t="s">
        <v>80</v>
      </c>
      <c r="B71" s="16" t="s">
        <v>27</v>
      </c>
      <c r="C71" s="15" t="s">
        <v>28</v>
      </c>
      <c r="D71" s="17">
        <v>4.2798926E7</v>
      </c>
      <c r="E71" s="17">
        <v>828894.0</v>
      </c>
      <c r="F71" s="18">
        <f>+D71/D72</f>
        <v>1</v>
      </c>
      <c r="G71" s="19" t="str">
        <f>VLOOKUP(A71,'[1]Hoja1'!$B$1:$F$126,3,0)</f>
        <v>#REF!</v>
      </c>
      <c r="H71" s="19" t="str">
        <f>VLOOKUP(A71,'[1]Hoja1'!$B$1:$F$126,2,0)</f>
        <v>#REF!</v>
      </c>
      <c r="I71" s="19" t="str">
        <f>+G71/11</f>
        <v>#REF!</v>
      </c>
      <c r="J71" s="19" t="str">
        <f>+F71*I71</f>
        <v>#REF!</v>
      </c>
      <c r="K71" s="18" t="str">
        <f>+D71-P71</f>
        <v>#REF!</v>
      </c>
      <c r="L71" s="17" t="str">
        <f>VLOOKUP(A71,'[1]Hoja1'!$B$1:$F$126,5,0)</f>
        <v>#REF!</v>
      </c>
      <c r="M71" s="17" t="str">
        <f>VLOOKUP(A71,'[1]Hoja1'!$B$1:$F$126,4,0)</f>
        <v>#REF!</v>
      </c>
      <c r="N71" s="17" t="str">
        <f>+L71/11</f>
        <v>#REF!</v>
      </c>
      <c r="O71" s="17" t="str">
        <f>+D71-J71</f>
        <v>#REF!</v>
      </c>
      <c r="P71" s="17" t="str">
        <f>+ROUND(O71,0)</f>
        <v>#REF!</v>
      </c>
      <c r="Q71" s="17" t="str">
        <f>+K71+P71</f>
        <v>#REF!</v>
      </c>
      <c r="R71" s="20" t="str">
        <f>+IF(D71-K71-P71&gt;1,D71-K71-P71,0)</f>
        <v>#REF!</v>
      </c>
      <c r="S71" s="17" t="str">
        <f>+P71</f>
        <v>#REF!</v>
      </c>
      <c r="T71" s="16"/>
      <c r="U71" s="16"/>
      <c r="V71" s="16"/>
      <c r="W71" s="16"/>
      <c r="X71" s="16"/>
      <c r="Y71" s="16"/>
      <c r="Z71" s="16"/>
    </row>
    <row r="72" ht="15.75" hidden="1" customHeight="1" outlineLevel="1">
      <c r="A72" s="21" t="s">
        <v>81</v>
      </c>
      <c r="B72" s="22"/>
      <c r="C72" s="21"/>
      <c r="D72" s="23">
        <f t="shared" ref="D72:F72" si="248">SUBTOTAL(9,D71)</f>
        <v>42798926</v>
      </c>
      <c r="E72" s="23">
        <f t="shared" si="248"/>
        <v>828894</v>
      </c>
      <c r="F72" s="24">
        <f t="shared" si="248"/>
        <v>1</v>
      </c>
      <c r="G72" s="25"/>
      <c r="H72" s="25"/>
      <c r="I72" s="25"/>
      <c r="J72" s="25" t="str">
        <f t="shared" ref="J72:K72" si="249">SUBTOTAL(9,J71)</f>
        <v>#REF!</v>
      </c>
      <c r="K72" s="24" t="str">
        <f t="shared" si="249"/>
        <v>#REF!</v>
      </c>
      <c r="L72" s="23"/>
      <c r="M72" s="23"/>
      <c r="N72" s="23"/>
      <c r="O72" s="23" t="str">
        <f t="shared" ref="O72:S72" si="250">SUBTOTAL(9,O71)</f>
        <v>#REF!</v>
      </c>
      <c r="P72" s="23" t="str">
        <f t="shared" si="250"/>
        <v>#REF!</v>
      </c>
      <c r="Q72" s="23" t="str">
        <f t="shared" si="250"/>
        <v>#REF!</v>
      </c>
      <c r="R72" s="22" t="str">
        <f t="shared" si="250"/>
        <v>#REF!</v>
      </c>
      <c r="S72" s="23" t="str">
        <f t="shared" si="250"/>
        <v>#REF!</v>
      </c>
      <c r="T72" s="22"/>
      <c r="U72" s="22"/>
      <c r="V72" s="22"/>
      <c r="W72" s="22"/>
      <c r="X72" s="22"/>
      <c r="Y72" s="22"/>
      <c r="Z72" s="22"/>
    </row>
    <row r="73" ht="15.75" hidden="1" customHeight="1" outlineLevel="2">
      <c r="A73" s="15" t="s">
        <v>82</v>
      </c>
      <c r="B73" s="16" t="s">
        <v>27</v>
      </c>
      <c r="C73" s="15" t="s">
        <v>28</v>
      </c>
      <c r="D73" s="17">
        <v>8654210.28</v>
      </c>
      <c r="E73" s="17">
        <v>5.503867064E7</v>
      </c>
      <c r="F73" s="18">
        <f>+D73/D76</f>
        <v>0.8224888379</v>
      </c>
      <c r="G73" s="19" t="str">
        <f t="shared" ref="G73:G75" si="251">VLOOKUP(A73,'[1]Hoja1'!$B$1:$F$126,3,0)</f>
        <v>#REF!</v>
      </c>
      <c r="H73" s="19" t="str">
        <f t="shared" ref="H73:H75" si="252">VLOOKUP(A73,'[1]Hoja1'!$B$1:$F$126,2,0)</f>
        <v>#REF!</v>
      </c>
      <c r="I73" s="19" t="str">
        <f t="shared" ref="I73:I75" si="253">+G73/11</f>
        <v>#REF!</v>
      </c>
      <c r="J73" s="19" t="str">
        <f t="shared" ref="J73:J75" si="254">+F73*I73</f>
        <v>#REF!</v>
      </c>
      <c r="K73" s="18">
        <f t="shared" ref="K73:K75" si="255">+D73-P73</f>
        <v>8654210.28</v>
      </c>
      <c r="L73" s="17" t="str">
        <f t="shared" ref="L73:L75" si="256">VLOOKUP(A73,'[1]Hoja1'!$B$1:$F$126,5,0)</f>
        <v>#REF!</v>
      </c>
      <c r="M73" s="17" t="str">
        <f t="shared" ref="M73:M75" si="257">VLOOKUP(A73,'[1]Hoja1'!$B$1:$F$126,4,0)</f>
        <v>#REF!</v>
      </c>
      <c r="N73" s="17" t="str">
        <f t="shared" ref="N73:N75" si="258">+L73/11</f>
        <v>#REF!</v>
      </c>
      <c r="O73" s="17">
        <v>0.0</v>
      </c>
      <c r="P73" s="17">
        <f t="shared" ref="P73:P75" si="259">+ROUND(O73,0)</f>
        <v>0</v>
      </c>
      <c r="Q73" s="17">
        <f t="shared" ref="Q73:Q75" si="260">+K73+P73</f>
        <v>8654210.28</v>
      </c>
      <c r="R73" s="20">
        <f t="shared" ref="R73:R75" si="261">+IF(D73-K73-P73&gt;1,D73-K73-P73,0)</f>
        <v>0</v>
      </c>
      <c r="S73" s="17">
        <f t="shared" ref="S73:S75" si="262">+P73</f>
        <v>0</v>
      </c>
      <c r="T73" s="16"/>
      <c r="U73" s="16"/>
      <c r="V73" s="16"/>
      <c r="W73" s="16"/>
      <c r="X73" s="16"/>
      <c r="Y73" s="16"/>
      <c r="Z73" s="16"/>
    </row>
    <row r="74" ht="15.75" hidden="1" customHeight="1" outlineLevel="2">
      <c r="A74" s="15" t="s">
        <v>82</v>
      </c>
      <c r="B74" s="16" t="s">
        <v>35</v>
      </c>
      <c r="C74" s="15" t="s">
        <v>36</v>
      </c>
      <c r="D74" s="17">
        <v>1867768.72</v>
      </c>
      <c r="E74" s="17">
        <v>1.187855436E7</v>
      </c>
      <c r="F74" s="18">
        <f>+D74/D76</f>
        <v>0.1775111621</v>
      </c>
      <c r="G74" s="19" t="str">
        <f t="shared" si="251"/>
        <v>#REF!</v>
      </c>
      <c r="H74" s="19" t="str">
        <f t="shared" si="252"/>
        <v>#REF!</v>
      </c>
      <c r="I74" s="19" t="str">
        <f t="shared" si="253"/>
        <v>#REF!</v>
      </c>
      <c r="J74" s="19" t="str">
        <f t="shared" si="254"/>
        <v>#REF!</v>
      </c>
      <c r="K74" s="18">
        <f t="shared" si="255"/>
        <v>1867768.72</v>
      </c>
      <c r="L74" s="17" t="str">
        <f t="shared" si="256"/>
        <v>#REF!</v>
      </c>
      <c r="M74" s="17" t="str">
        <f t="shared" si="257"/>
        <v>#REF!</v>
      </c>
      <c r="N74" s="17" t="str">
        <f t="shared" si="258"/>
        <v>#REF!</v>
      </c>
      <c r="O74" s="17">
        <v>0.0</v>
      </c>
      <c r="P74" s="17">
        <f t="shared" si="259"/>
        <v>0</v>
      </c>
      <c r="Q74" s="17">
        <f t="shared" si="260"/>
        <v>1867768.72</v>
      </c>
      <c r="R74" s="20">
        <f t="shared" si="261"/>
        <v>0</v>
      </c>
      <c r="S74" s="17">
        <f t="shared" si="262"/>
        <v>0</v>
      </c>
      <c r="T74" s="16"/>
      <c r="U74" s="16"/>
      <c r="V74" s="16"/>
      <c r="W74" s="16"/>
      <c r="X74" s="16"/>
      <c r="Y74" s="16"/>
      <c r="Z74" s="16"/>
    </row>
    <row r="75" ht="15.75" hidden="1" customHeight="1" outlineLevel="2">
      <c r="A75" s="15" t="s">
        <v>82</v>
      </c>
      <c r="B75" s="16" t="s">
        <v>37</v>
      </c>
      <c r="C75" s="15" t="s">
        <v>38</v>
      </c>
      <c r="D75" s="17">
        <v>0.0</v>
      </c>
      <c r="E75" s="17">
        <v>0.0</v>
      </c>
      <c r="F75" s="18">
        <v>0.0</v>
      </c>
      <c r="G75" s="19" t="str">
        <f t="shared" si="251"/>
        <v>#REF!</v>
      </c>
      <c r="H75" s="19" t="str">
        <f t="shared" si="252"/>
        <v>#REF!</v>
      </c>
      <c r="I75" s="19" t="str">
        <f t="shared" si="253"/>
        <v>#REF!</v>
      </c>
      <c r="J75" s="19" t="str">
        <f t="shared" si="254"/>
        <v>#REF!</v>
      </c>
      <c r="K75" s="18" t="str">
        <f t="shared" si="255"/>
        <v>#REF!</v>
      </c>
      <c r="L75" s="17" t="str">
        <f t="shared" si="256"/>
        <v>#REF!</v>
      </c>
      <c r="M75" s="17" t="str">
        <f t="shared" si="257"/>
        <v>#REF!</v>
      </c>
      <c r="N75" s="17" t="str">
        <f t="shared" si="258"/>
        <v>#REF!</v>
      </c>
      <c r="O75" s="17" t="str">
        <f>+D75-J75</f>
        <v>#REF!</v>
      </c>
      <c r="P75" s="17" t="str">
        <f t="shared" si="259"/>
        <v>#REF!</v>
      </c>
      <c r="Q75" s="17" t="str">
        <f t="shared" si="260"/>
        <v>#REF!</v>
      </c>
      <c r="R75" s="20" t="str">
        <f t="shared" si="261"/>
        <v>#REF!</v>
      </c>
      <c r="S75" s="17" t="str">
        <f t="shared" si="262"/>
        <v>#REF!</v>
      </c>
      <c r="T75" s="16"/>
      <c r="U75" s="16"/>
      <c r="V75" s="16"/>
      <c r="W75" s="16"/>
      <c r="X75" s="16"/>
      <c r="Y75" s="16"/>
      <c r="Z75" s="16"/>
    </row>
    <row r="76" ht="15.75" hidden="1" customHeight="1" outlineLevel="1">
      <c r="A76" s="21" t="s">
        <v>83</v>
      </c>
      <c r="B76" s="22"/>
      <c r="C76" s="21"/>
      <c r="D76" s="23">
        <f t="shared" ref="D76:F76" si="263">SUBTOTAL(9,D73:D75)</f>
        <v>10521979</v>
      </c>
      <c r="E76" s="23">
        <f t="shared" si="263"/>
        <v>66917225</v>
      </c>
      <c r="F76" s="24">
        <f t="shared" si="263"/>
        <v>1</v>
      </c>
      <c r="G76" s="25"/>
      <c r="H76" s="25"/>
      <c r="I76" s="25"/>
      <c r="J76" s="25" t="str">
        <f t="shared" ref="J76:K76" si="264">SUBTOTAL(9,J73:J75)</f>
        <v>#REF!</v>
      </c>
      <c r="K76" s="24" t="str">
        <f t="shared" si="264"/>
        <v>#REF!</v>
      </c>
      <c r="L76" s="23"/>
      <c r="M76" s="23"/>
      <c r="N76" s="23"/>
      <c r="O76" s="23" t="str">
        <f t="shared" ref="O76:S76" si="265">SUBTOTAL(9,O73:O75)</f>
        <v>#REF!</v>
      </c>
      <c r="P76" s="23" t="str">
        <f t="shared" si="265"/>
        <v>#REF!</v>
      </c>
      <c r="Q76" s="23" t="str">
        <f t="shared" si="265"/>
        <v>#REF!</v>
      </c>
      <c r="R76" s="22" t="str">
        <f t="shared" si="265"/>
        <v>#REF!</v>
      </c>
      <c r="S76" s="23" t="str">
        <f t="shared" si="265"/>
        <v>#REF!</v>
      </c>
      <c r="T76" s="22"/>
      <c r="U76" s="22"/>
      <c r="V76" s="22"/>
      <c r="W76" s="22"/>
      <c r="X76" s="22"/>
      <c r="Y76" s="22"/>
      <c r="Z76" s="22"/>
    </row>
    <row r="77" ht="15.75" hidden="1" customHeight="1" outlineLevel="2">
      <c r="A77" s="15" t="s">
        <v>84</v>
      </c>
      <c r="B77" s="16" t="s">
        <v>27</v>
      </c>
      <c r="C77" s="15" t="s">
        <v>28</v>
      </c>
      <c r="D77" s="17">
        <v>2.127071631E7</v>
      </c>
      <c r="E77" s="17">
        <v>2073865.85</v>
      </c>
      <c r="F77" s="18">
        <f>+D77/D80</f>
        <v>0.5415005406</v>
      </c>
      <c r="G77" s="19" t="str">
        <f t="shared" ref="G77:G79" si="266">VLOOKUP(A77,'[1]Hoja1'!$B$1:$F$126,3,0)</f>
        <v>#REF!</v>
      </c>
      <c r="H77" s="19" t="str">
        <f t="shared" ref="H77:H79" si="267">VLOOKUP(A77,'[1]Hoja1'!$B$1:$F$126,2,0)</f>
        <v>#REF!</v>
      </c>
      <c r="I77" s="19" t="str">
        <f t="shared" ref="I77:I79" si="268">+G77/11</f>
        <v>#REF!</v>
      </c>
      <c r="J77" s="19" t="str">
        <f t="shared" ref="J77:J79" si="269">+F77*I77</f>
        <v>#REF!</v>
      </c>
      <c r="K77" s="18" t="str">
        <f t="shared" ref="K77:K79" si="270">+D77-P77</f>
        <v>#REF!</v>
      </c>
      <c r="L77" s="17" t="str">
        <f t="shared" ref="L77:L79" si="271">VLOOKUP(A77,'[1]Hoja1'!$B$1:$F$126,5,0)</f>
        <v>#REF!</v>
      </c>
      <c r="M77" s="17" t="str">
        <f t="shared" ref="M77:M79" si="272">VLOOKUP(A77,'[1]Hoja1'!$B$1:$F$126,4,0)</f>
        <v>#REF!</v>
      </c>
      <c r="N77" s="17" t="str">
        <f t="shared" ref="N77:N79" si="273">+L77/11</f>
        <v>#REF!</v>
      </c>
      <c r="O77" s="17" t="str">
        <f>+D77-J77</f>
        <v>#REF!</v>
      </c>
      <c r="P77" s="17" t="str">
        <f t="shared" ref="P77:P79" si="274">+ROUND(O77,0)</f>
        <v>#REF!</v>
      </c>
      <c r="Q77" s="17" t="str">
        <f t="shared" ref="Q77:Q79" si="275">+K77+P77</f>
        <v>#REF!</v>
      </c>
      <c r="R77" s="20" t="str">
        <f t="shared" ref="R77:R79" si="276">+IF(D77-K77-P77&gt;1,D77-K77-P77,0)</f>
        <v>#REF!</v>
      </c>
      <c r="S77" s="17" t="str">
        <f t="shared" ref="S77:S79" si="277">+P77</f>
        <v>#REF!</v>
      </c>
      <c r="T77" s="16"/>
      <c r="U77" s="16"/>
      <c r="V77" s="16"/>
      <c r="W77" s="16"/>
      <c r="X77" s="16"/>
      <c r="Y77" s="16"/>
      <c r="Z77" s="16"/>
    </row>
    <row r="78" ht="15.75" hidden="1" customHeight="1" outlineLevel="2">
      <c r="A78" s="15" t="s">
        <v>84</v>
      </c>
      <c r="B78" s="16" t="s">
        <v>35</v>
      </c>
      <c r="C78" s="15" t="s">
        <v>36</v>
      </c>
      <c r="D78" s="17">
        <v>3374.66</v>
      </c>
      <c r="E78" s="17">
        <v>329.02</v>
      </c>
      <c r="F78" s="18">
        <f>+D78/D80</f>
        <v>0.00008591061005</v>
      </c>
      <c r="G78" s="19" t="str">
        <f t="shared" si="266"/>
        <v>#REF!</v>
      </c>
      <c r="H78" s="19" t="str">
        <f t="shared" si="267"/>
        <v>#REF!</v>
      </c>
      <c r="I78" s="19" t="str">
        <f t="shared" si="268"/>
        <v>#REF!</v>
      </c>
      <c r="J78" s="19" t="str">
        <f t="shared" si="269"/>
        <v>#REF!</v>
      </c>
      <c r="K78" s="18">
        <f t="shared" si="270"/>
        <v>3374.66</v>
      </c>
      <c r="L78" s="17" t="str">
        <f t="shared" si="271"/>
        <v>#REF!</v>
      </c>
      <c r="M78" s="17" t="str">
        <f t="shared" si="272"/>
        <v>#REF!</v>
      </c>
      <c r="N78" s="17" t="str">
        <f t="shared" si="273"/>
        <v>#REF!</v>
      </c>
      <c r="O78" s="17">
        <v>0.0</v>
      </c>
      <c r="P78" s="17">
        <f t="shared" si="274"/>
        <v>0</v>
      </c>
      <c r="Q78" s="17">
        <f t="shared" si="275"/>
        <v>3374.66</v>
      </c>
      <c r="R78" s="20">
        <f t="shared" si="276"/>
        <v>0</v>
      </c>
      <c r="S78" s="17">
        <f t="shared" si="277"/>
        <v>0</v>
      </c>
      <c r="T78" s="16"/>
      <c r="U78" s="16"/>
      <c r="V78" s="16"/>
      <c r="W78" s="16"/>
      <c r="X78" s="16"/>
      <c r="Y78" s="16"/>
      <c r="Z78" s="16"/>
    </row>
    <row r="79" ht="15.75" hidden="1" customHeight="1" outlineLevel="2">
      <c r="A79" s="15" t="s">
        <v>84</v>
      </c>
      <c r="B79" s="16" t="s">
        <v>51</v>
      </c>
      <c r="C79" s="15" t="s">
        <v>52</v>
      </c>
      <c r="D79" s="17">
        <v>1.800697103E7</v>
      </c>
      <c r="E79" s="17">
        <v>1755655.13</v>
      </c>
      <c r="F79" s="18">
        <f>+D79/D80</f>
        <v>0.4584135487</v>
      </c>
      <c r="G79" s="19" t="str">
        <f t="shared" si="266"/>
        <v>#REF!</v>
      </c>
      <c r="H79" s="19" t="str">
        <f t="shared" si="267"/>
        <v>#REF!</v>
      </c>
      <c r="I79" s="19" t="str">
        <f t="shared" si="268"/>
        <v>#REF!</v>
      </c>
      <c r="J79" s="19" t="str">
        <f t="shared" si="269"/>
        <v>#REF!</v>
      </c>
      <c r="K79" s="18">
        <f t="shared" si="270"/>
        <v>962278.03</v>
      </c>
      <c r="L79" s="17" t="str">
        <f t="shared" si="271"/>
        <v>#REF!</v>
      </c>
      <c r="M79" s="17" t="str">
        <f t="shared" si="272"/>
        <v>#REF!</v>
      </c>
      <c r="N79" s="17" t="str">
        <f t="shared" si="273"/>
        <v>#REF!</v>
      </c>
      <c r="O79" s="17">
        <v>1.7044692726018738E7</v>
      </c>
      <c r="P79" s="17">
        <f t="shared" si="274"/>
        <v>17044693</v>
      </c>
      <c r="Q79" s="17">
        <f t="shared" si="275"/>
        <v>18006971.03</v>
      </c>
      <c r="R79" s="20">
        <f t="shared" si="276"/>
        <v>0</v>
      </c>
      <c r="S79" s="17">
        <f t="shared" si="277"/>
        <v>17044693</v>
      </c>
      <c r="T79" s="16"/>
      <c r="U79" s="16"/>
      <c r="V79" s="16"/>
      <c r="W79" s="16"/>
      <c r="X79" s="16"/>
      <c r="Y79" s="16"/>
      <c r="Z79" s="16"/>
    </row>
    <row r="80" ht="15.75" hidden="1" customHeight="1" outlineLevel="1">
      <c r="A80" s="21" t="s">
        <v>85</v>
      </c>
      <c r="B80" s="22"/>
      <c r="C80" s="21"/>
      <c r="D80" s="23">
        <f t="shared" ref="D80:F80" si="278">SUBTOTAL(9,D77:D79)</f>
        <v>39281062</v>
      </c>
      <c r="E80" s="23">
        <f t="shared" si="278"/>
        <v>3829850</v>
      </c>
      <c r="F80" s="24">
        <f t="shared" si="278"/>
        <v>1</v>
      </c>
      <c r="G80" s="25"/>
      <c r="H80" s="25"/>
      <c r="I80" s="25"/>
      <c r="J80" s="25" t="str">
        <f t="shared" ref="J80:K80" si="279">SUBTOTAL(9,J77:J79)</f>
        <v>#REF!</v>
      </c>
      <c r="K80" s="24" t="str">
        <f t="shared" si="279"/>
        <v>#REF!</v>
      </c>
      <c r="L80" s="23"/>
      <c r="M80" s="23"/>
      <c r="N80" s="23"/>
      <c r="O80" s="23" t="str">
        <f t="shared" ref="O80:S80" si="280">SUBTOTAL(9,O77:O79)</f>
        <v>#REF!</v>
      </c>
      <c r="P80" s="23" t="str">
        <f t="shared" si="280"/>
        <v>#REF!</v>
      </c>
      <c r="Q80" s="23" t="str">
        <f t="shared" si="280"/>
        <v>#REF!</v>
      </c>
      <c r="R80" s="22" t="str">
        <f t="shared" si="280"/>
        <v>#REF!</v>
      </c>
      <c r="S80" s="23" t="str">
        <f t="shared" si="280"/>
        <v>#REF!</v>
      </c>
      <c r="T80" s="22"/>
      <c r="U80" s="22"/>
      <c r="V80" s="22"/>
      <c r="W80" s="22"/>
      <c r="X80" s="22"/>
      <c r="Y80" s="22"/>
      <c r="Z80" s="22"/>
    </row>
    <row r="81" ht="15.75" hidden="1" customHeight="1" outlineLevel="2">
      <c r="A81" s="15" t="s">
        <v>86</v>
      </c>
      <c r="B81" s="16" t="s">
        <v>27</v>
      </c>
      <c r="C81" s="15" t="s">
        <v>28</v>
      </c>
      <c r="D81" s="17">
        <v>5.721408271E7</v>
      </c>
      <c r="E81" s="17">
        <v>7185627.62</v>
      </c>
      <c r="F81" s="18">
        <f>+D81/D83</f>
        <v>0.9734423968</v>
      </c>
      <c r="G81" s="19" t="str">
        <f t="shared" ref="G81:G82" si="281">VLOOKUP(A81,'[1]Hoja1'!$B$1:$F$126,3,0)</f>
        <v>#REF!</v>
      </c>
      <c r="H81" s="19" t="str">
        <f t="shared" ref="H81:H82" si="282">VLOOKUP(A81,'[1]Hoja1'!$B$1:$F$126,2,0)</f>
        <v>#REF!</v>
      </c>
      <c r="I81" s="19" t="str">
        <f t="shared" ref="I81:I82" si="283">+G81/11</f>
        <v>#REF!</v>
      </c>
      <c r="J81" s="19" t="str">
        <f t="shared" ref="J81:J82" si="284">+F81*I81</f>
        <v>#REF!</v>
      </c>
      <c r="K81" s="18" t="str">
        <f t="shared" ref="K81:K82" si="285">+D81-P81</f>
        <v>#REF!</v>
      </c>
      <c r="L81" s="17" t="str">
        <f t="shared" ref="L81:L82" si="286">VLOOKUP(A81,'[1]Hoja1'!$B$1:$F$126,5,0)</f>
        <v>#REF!</v>
      </c>
      <c r="M81" s="17" t="str">
        <f t="shared" ref="M81:M82" si="287">VLOOKUP(A81,'[1]Hoja1'!$B$1:$F$126,4,0)</f>
        <v>#REF!</v>
      </c>
      <c r="N81" s="17" t="str">
        <f t="shared" ref="N81:N82" si="288">+L81/11</f>
        <v>#REF!</v>
      </c>
      <c r="O81" s="17" t="str">
        <f t="shared" ref="O81:O82" si="289">+D81-J81</f>
        <v>#REF!</v>
      </c>
      <c r="P81" s="17" t="str">
        <f t="shared" ref="P81:P82" si="290">+ROUND(O81,0)</f>
        <v>#REF!</v>
      </c>
      <c r="Q81" s="17" t="str">
        <f t="shared" ref="Q81:Q82" si="291">+K81+P81</f>
        <v>#REF!</v>
      </c>
      <c r="R81" s="20" t="str">
        <f t="shared" ref="R81:R82" si="292">+IF(D81-K81-P81&gt;1,D81-K81-P81,0)</f>
        <v>#REF!</v>
      </c>
      <c r="S81" s="17" t="str">
        <f t="shared" ref="S81:S82" si="293">+P81</f>
        <v>#REF!</v>
      </c>
      <c r="T81" s="16"/>
      <c r="U81" s="16"/>
      <c r="V81" s="16"/>
      <c r="W81" s="16"/>
      <c r="X81" s="16"/>
      <c r="Y81" s="16"/>
      <c r="Z81" s="16"/>
    </row>
    <row r="82" ht="15.75" hidden="1" customHeight="1" outlineLevel="2">
      <c r="A82" s="15" t="s">
        <v>86</v>
      </c>
      <c r="B82" s="16" t="s">
        <v>35</v>
      </c>
      <c r="C82" s="15" t="s">
        <v>36</v>
      </c>
      <c r="D82" s="17">
        <v>1560923.29</v>
      </c>
      <c r="E82" s="17">
        <v>196039.38</v>
      </c>
      <c r="F82" s="18">
        <f>+D82/D83</f>
        <v>0.02655760324</v>
      </c>
      <c r="G82" s="19" t="str">
        <f t="shared" si="281"/>
        <v>#REF!</v>
      </c>
      <c r="H82" s="19" t="str">
        <f t="shared" si="282"/>
        <v>#REF!</v>
      </c>
      <c r="I82" s="19" t="str">
        <f t="shared" si="283"/>
        <v>#REF!</v>
      </c>
      <c r="J82" s="19" t="str">
        <f t="shared" si="284"/>
        <v>#REF!</v>
      </c>
      <c r="K82" s="18" t="str">
        <f t="shared" si="285"/>
        <v>#REF!</v>
      </c>
      <c r="L82" s="17" t="str">
        <f t="shared" si="286"/>
        <v>#REF!</v>
      </c>
      <c r="M82" s="17" t="str">
        <f t="shared" si="287"/>
        <v>#REF!</v>
      </c>
      <c r="N82" s="17" t="str">
        <f t="shared" si="288"/>
        <v>#REF!</v>
      </c>
      <c r="O82" s="17" t="str">
        <f t="shared" si="289"/>
        <v>#REF!</v>
      </c>
      <c r="P82" s="17" t="str">
        <f t="shared" si="290"/>
        <v>#REF!</v>
      </c>
      <c r="Q82" s="17" t="str">
        <f t="shared" si="291"/>
        <v>#REF!</v>
      </c>
      <c r="R82" s="20" t="str">
        <f t="shared" si="292"/>
        <v>#REF!</v>
      </c>
      <c r="S82" s="17" t="str">
        <f t="shared" si="293"/>
        <v>#REF!</v>
      </c>
      <c r="T82" s="16"/>
      <c r="U82" s="16"/>
      <c r="V82" s="16"/>
      <c r="W82" s="16"/>
      <c r="X82" s="16"/>
      <c r="Y82" s="16"/>
      <c r="Z82" s="16"/>
    </row>
    <row r="83" ht="15.75" hidden="1" customHeight="1" outlineLevel="1">
      <c r="A83" s="21" t="s">
        <v>87</v>
      </c>
      <c r="B83" s="22"/>
      <c r="C83" s="21"/>
      <c r="D83" s="23">
        <f t="shared" ref="D83:F83" si="294">SUBTOTAL(9,D81:D82)</f>
        <v>58775006</v>
      </c>
      <c r="E83" s="23">
        <f t="shared" si="294"/>
        <v>7381667</v>
      </c>
      <c r="F83" s="24">
        <f t="shared" si="294"/>
        <v>1</v>
      </c>
      <c r="G83" s="25"/>
      <c r="H83" s="25"/>
      <c r="I83" s="25"/>
      <c r="J83" s="25" t="str">
        <f t="shared" ref="J83:K83" si="295">SUBTOTAL(9,J81:J82)</f>
        <v>#REF!</v>
      </c>
      <c r="K83" s="24" t="str">
        <f t="shared" si="295"/>
        <v>#REF!</v>
      </c>
      <c r="L83" s="23"/>
      <c r="M83" s="23"/>
      <c r="N83" s="23"/>
      <c r="O83" s="23" t="str">
        <f t="shared" ref="O83:S83" si="296">SUBTOTAL(9,O81:O82)</f>
        <v>#REF!</v>
      </c>
      <c r="P83" s="23" t="str">
        <f t="shared" si="296"/>
        <v>#REF!</v>
      </c>
      <c r="Q83" s="23" t="str">
        <f t="shared" si="296"/>
        <v>#REF!</v>
      </c>
      <c r="R83" s="22" t="str">
        <f t="shared" si="296"/>
        <v>#REF!</v>
      </c>
      <c r="S83" s="23" t="str">
        <f t="shared" si="296"/>
        <v>#REF!</v>
      </c>
      <c r="T83" s="22"/>
      <c r="U83" s="22"/>
      <c r="V83" s="22"/>
      <c r="W83" s="22"/>
      <c r="X83" s="22"/>
      <c r="Y83" s="22"/>
      <c r="Z83" s="22"/>
    </row>
    <row r="84" ht="15.75" hidden="1" customHeight="1" outlineLevel="2">
      <c r="A84" s="15" t="s">
        <v>88</v>
      </c>
      <c r="B84" s="16" t="s">
        <v>27</v>
      </c>
      <c r="C84" s="15" t="s">
        <v>28</v>
      </c>
      <c r="D84" s="17">
        <v>3.673612665E7</v>
      </c>
      <c r="E84" s="17">
        <v>2874651.88</v>
      </c>
      <c r="F84" s="18">
        <f>+D84/D87</f>
        <v>0.4084673496</v>
      </c>
      <c r="G84" s="19" t="str">
        <f t="shared" ref="G84:G86" si="297">VLOOKUP(A84,'[1]Hoja1'!$B$1:$F$126,3,0)</f>
        <v>#REF!</v>
      </c>
      <c r="H84" s="19" t="str">
        <f t="shared" ref="H84:H86" si="298">VLOOKUP(A84,'[1]Hoja1'!$B$1:$F$126,2,0)</f>
        <v>#REF!</v>
      </c>
      <c r="I84" s="19" t="str">
        <f t="shared" ref="I84:I86" si="299">+G84/11</f>
        <v>#REF!</v>
      </c>
      <c r="J84" s="19" t="str">
        <f t="shared" ref="J84:J86" si="300">+F84*I84</f>
        <v>#REF!</v>
      </c>
      <c r="K84" s="18">
        <v>0.0</v>
      </c>
      <c r="L84" s="17" t="str">
        <f t="shared" ref="L84:L86" si="301">VLOOKUP(A84,'[1]Hoja1'!$B$1:$F$126,5,0)</f>
        <v>#REF!</v>
      </c>
      <c r="M84" s="17" t="str">
        <f t="shared" ref="M84:M86" si="302">VLOOKUP(A84,'[1]Hoja1'!$B$1:$F$126,4,0)</f>
        <v>#REF!</v>
      </c>
      <c r="N84" s="17" t="str">
        <f t="shared" ref="N84:N86" si="303">+L84/11</f>
        <v>#REF!</v>
      </c>
      <c r="O84" s="17" t="str">
        <f t="shared" ref="O84:O86" si="304">+D84-J84</f>
        <v>#REF!</v>
      </c>
      <c r="P84" s="17" t="str">
        <f t="shared" ref="P84:P86" si="305">+ROUND(O84,0)</f>
        <v>#REF!</v>
      </c>
      <c r="Q84" s="17" t="str">
        <f t="shared" ref="Q84:Q86" si="306">+K84+P84</f>
        <v>#REF!</v>
      </c>
      <c r="R84" s="20" t="str">
        <f t="shared" ref="R84:R86" si="307">+IF(D84-K84-P84&gt;1,D84-K84-P84,0)</f>
        <v>#REF!</v>
      </c>
      <c r="S84" s="17" t="str">
        <f t="shared" ref="S84:S86" si="308">+P84</f>
        <v>#REF!</v>
      </c>
      <c r="T84" s="16"/>
      <c r="U84" s="16"/>
      <c r="V84" s="16"/>
      <c r="W84" s="16"/>
      <c r="X84" s="16"/>
      <c r="Y84" s="16"/>
      <c r="Z84" s="16"/>
    </row>
    <row r="85" ht="15.75" hidden="1" customHeight="1" outlineLevel="2">
      <c r="A85" s="15" t="s">
        <v>88</v>
      </c>
      <c r="B85" s="16" t="s">
        <v>35</v>
      </c>
      <c r="C85" s="15" t="s">
        <v>36</v>
      </c>
      <c r="D85" s="17">
        <v>8897192.13</v>
      </c>
      <c r="E85" s="17">
        <v>696217.39</v>
      </c>
      <c r="F85" s="18">
        <f>+D85/D87</f>
        <v>0.09892748147</v>
      </c>
      <c r="G85" s="19" t="str">
        <f t="shared" si="297"/>
        <v>#REF!</v>
      </c>
      <c r="H85" s="19" t="str">
        <f t="shared" si="298"/>
        <v>#REF!</v>
      </c>
      <c r="I85" s="19" t="str">
        <f t="shared" si="299"/>
        <v>#REF!</v>
      </c>
      <c r="J85" s="19" t="str">
        <f t="shared" si="300"/>
        <v>#REF!</v>
      </c>
      <c r="K85" s="18">
        <v>0.0</v>
      </c>
      <c r="L85" s="17" t="str">
        <f t="shared" si="301"/>
        <v>#REF!</v>
      </c>
      <c r="M85" s="17" t="str">
        <f t="shared" si="302"/>
        <v>#REF!</v>
      </c>
      <c r="N85" s="17" t="str">
        <f t="shared" si="303"/>
        <v>#REF!</v>
      </c>
      <c r="O85" s="17" t="str">
        <f t="shared" si="304"/>
        <v>#REF!</v>
      </c>
      <c r="P85" s="17" t="str">
        <f t="shared" si="305"/>
        <v>#REF!</v>
      </c>
      <c r="Q85" s="17" t="str">
        <f t="shared" si="306"/>
        <v>#REF!</v>
      </c>
      <c r="R85" s="20" t="str">
        <f t="shared" si="307"/>
        <v>#REF!</v>
      </c>
      <c r="S85" s="17" t="str">
        <f t="shared" si="308"/>
        <v>#REF!</v>
      </c>
      <c r="T85" s="16"/>
      <c r="U85" s="16"/>
      <c r="V85" s="16"/>
      <c r="W85" s="16"/>
      <c r="X85" s="16"/>
      <c r="Y85" s="16"/>
      <c r="Z85" s="16"/>
    </row>
    <row r="86" ht="15.75" hidden="1" customHeight="1" outlineLevel="2">
      <c r="A86" s="15" t="s">
        <v>88</v>
      </c>
      <c r="B86" s="16" t="s">
        <v>39</v>
      </c>
      <c r="C86" s="15" t="s">
        <v>40</v>
      </c>
      <c r="D86" s="17">
        <v>4.430318822E7</v>
      </c>
      <c r="E86" s="17">
        <v>3466784.73</v>
      </c>
      <c r="F86" s="18">
        <f>+D86/D87</f>
        <v>0.4926051689</v>
      </c>
      <c r="G86" s="19" t="str">
        <f t="shared" si="297"/>
        <v>#REF!</v>
      </c>
      <c r="H86" s="19" t="str">
        <f t="shared" si="298"/>
        <v>#REF!</v>
      </c>
      <c r="I86" s="19" t="str">
        <f t="shared" si="299"/>
        <v>#REF!</v>
      </c>
      <c r="J86" s="19" t="str">
        <f t="shared" si="300"/>
        <v>#REF!</v>
      </c>
      <c r="K86" s="18">
        <v>0.0</v>
      </c>
      <c r="L86" s="17" t="str">
        <f t="shared" si="301"/>
        <v>#REF!</v>
      </c>
      <c r="M86" s="17" t="str">
        <f t="shared" si="302"/>
        <v>#REF!</v>
      </c>
      <c r="N86" s="17" t="str">
        <f t="shared" si="303"/>
        <v>#REF!</v>
      </c>
      <c r="O86" s="17" t="str">
        <f t="shared" si="304"/>
        <v>#REF!</v>
      </c>
      <c r="P86" s="17" t="str">
        <f t="shared" si="305"/>
        <v>#REF!</v>
      </c>
      <c r="Q86" s="17" t="str">
        <f t="shared" si="306"/>
        <v>#REF!</v>
      </c>
      <c r="R86" s="20" t="str">
        <f t="shared" si="307"/>
        <v>#REF!</v>
      </c>
      <c r="S86" s="17" t="str">
        <f t="shared" si="308"/>
        <v>#REF!</v>
      </c>
      <c r="T86" s="16"/>
      <c r="U86" s="16"/>
      <c r="V86" s="16"/>
      <c r="W86" s="16"/>
      <c r="X86" s="16"/>
      <c r="Y86" s="16"/>
      <c r="Z86" s="16"/>
    </row>
    <row r="87" ht="15.75" hidden="1" customHeight="1" outlineLevel="1">
      <c r="A87" s="21" t="s">
        <v>89</v>
      </c>
      <c r="B87" s="22"/>
      <c r="C87" s="21"/>
      <c r="D87" s="23">
        <f t="shared" ref="D87:F87" si="309">SUBTOTAL(9,D84:D86)</f>
        <v>89936507</v>
      </c>
      <c r="E87" s="23">
        <f t="shared" si="309"/>
        <v>7037654</v>
      </c>
      <c r="F87" s="24">
        <f t="shared" si="309"/>
        <v>1</v>
      </c>
      <c r="G87" s="25"/>
      <c r="H87" s="25"/>
      <c r="I87" s="25"/>
      <c r="J87" s="25" t="str">
        <f t="shared" ref="J87:K87" si="310">SUBTOTAL(9,J84:J86)</f>
        <v>#REF!</v>
      </c>
      <c r="K87" s="24">
        <f t="shared" si="310"/>
        <v>0</v>
      </c>
      <c r="L87" s="23"/>
      <c r="M87" s="23"/>
      <c r="N87" s="23"/>
      <c r="O87" s="23" t="str">
        <f t="shared" ref="O87:S87" si="311">SUBTOTAL(9,O84:O86)</f>
        <v>#REF!</v>
      </c>
      <c r="P87" s="23" t="str">
        <f t="shared" si="311"/>
        <v>#REF!</v>
      </c>
      <c r="Q87" s="23" t="str">
        <f t="shared" si="311"/>
        <v>#REF!</v>
      </c>
      <c r="R87" s="22" t="str">
        <f t="shared" si="311"/>
        <v>#REF!</v>
      </c>
      <c r="S87" s="23" t="str">
        <f t="shared" si="311"/>
        <v>#REF!</v>
      </c>
      <c r="T87" s="22"/>
      <c r="U87" s="22"/>
      <c r="V87" s="22"/>
      <c r="W87" s="22"/>
      <c r="X87" s="22"/>
      <c r="Y87" s="22"/>
      <c r="Z87" s="22"/>
    </row>
    <row r="88" ht="15.75" hidden="1" customHeight="1" outlineLevel="2">
      <c r="A88" s="15" t="s">
        <v>90</v>
      </c>
      <c r="B88" s="16" t="s">
        <v>27</v>
      </c>
      <c r="C88" s="15" t="s">
        <v>28</v>
      </c>
      <c r="D88" s="17">
        <v>1.331422449E7</v>
      </c>
      <c r="E88" s="17">
        <v>578884.66</v>
      </c>
      <c r="F88" s="18">
        <f>+D88/D91</f>
        <v>0.3640030831</v>
      </c>
      <c r="G88" s="19" t="str">
        <f t="shared" ref="G88:G90" si="312">VLOOKUP(A88,'[1]Hoja1'!$B$1:$F$126,3,0)</f>
        <v>#REF!</v>
      </c>
      <c r="H88" s="19" t="str">
        <f t="shared" ref="H88:H90" si="313">VLOOKUP(A88,'[1]Hoja1'!$B$1:$F$126,2,0)</f>
        <v>#REF!</v>
      </c>
      <c r="I88" s="19" t="str">
        <f t="shared" ref="I88:I90" si="314">+G88/11</f>
        <v>#REF!</v>
      </c>
      <c r="J88" s="19" t="str">
        <f t="shared" ref="J88:J90" si="315">+F88*I88</f>
        <v>#REF!</v>
      </c>
      <c r="K88" s="18">
        <v>0.0</v>
      </c>
      <c r="L88" s="17" t="str">
        <f t="shared" ref="L88:L90" si="316">VLOOKUP(A88,'[1]Hoja1'!$B$1:$F$126,5,0)</f>
        <v>#REF!</v>
      </c>
      <c r="M88" s="17" t="str">
        <f t="shared" ref="M88:M90" si="317">VLOOKUP(A88,'[1]Hoja1'!$B$1:$F$126,4,0)</f>
        <v>#REF!</v>
      </c>
      <c r="N88" s="17" t="str">
        <f t="shared" ref="N88:N90" si="318">+L88/11</f>
        <v>#REF!</v>
      </c>
      <c r="O88" s="17" t="str">
        <f t="shared" ref="O88:O90" si="319">+D88-J88</f>
        <v>#REF!</v>
      </c>
      <c r="P88" s="17" t="str">
        <f t="shared" ref="P88:P90" si="320">+ROUND(O88,0)</f>
        <v>#REF!</v>
      </c>
      <c r="Q88" s="17" t="str">
        <f t="shared" ref="Q88:Q90" si="321">+K88+P88</f>
        <v>#REF!</v>
      </c>
      <c r="R88" s="20" t="str">
        <f t="shared" ref="R88:R90" si="322">+IF(D88-K88-P88&gt;1,D88-K88-P88,0)</f>
        <v>#REF!</v>
      </c>
      <c r="S88" s="17" t="str">
        <f t="shared" ref="S88:S90" si="323">+P88</f>
        <v>#REF!</v>
      </c>
      <c r="T88" s="16"/>
      <c r="U88" s="16"/>
      <c r="V88" s="16"/>
      <c r="W88" s="16"/>
      <c r="X88" s="16"/>
      <c r="Y88" s="16"/>
      <c r="Z88" s="16"/>
    </row>
    <row r="89" ht="15.75" hidden="1" customHeight="1" outlineLevel="2">
      <c r="A89" s="15" t="s">
        <v>90</v>
      </c>
      <c r="B89" s="16" t="s">
        <v>35</v>
      </c>
      <c r="C89" s="15" t="s">
        <v>36</v>
      </c>
      <c r="D89" s="17">
        <v>3005648.78</v>
      </c>
      <c r="E89" s="17">
        <v>130681.59</v>
      </c>
      <c r="F89" s="18">
        <f>+D89/D91</f>
        <v>0.08217267355</v>
      </c>
      <c r="G89" s="19" t="str">
        <f t="shared" si="312"/>
        <v>#REF!</v>
      </c>
      <c r="H89" s="19" t="str">
        <f t="shared" si="313"/>
        <v>#REF!</v>
      </c>
      <c r="I89" s="19" t="str">
        <f t="shared" si="314"/>
        <v>#REF!</v>
      </c>
      <c r="J89" s="19" t="str">
        <f t="shared" si="315"/>
        <v>#REF!</v>
      </c>
      <c r="K89" s="18">
        <v>0.0</v>
      </c>
      <c r="L89" s="17" t="str">
        <f t="shared" si="316"/>
        <v>#REF!</v>
      </c>
      <c r="M89" s="17" t="str">
        <f t="shared" si="317"/>
        <v>#REF!</v>
      </c>
      <c r="N89" s="17" t="str">
        <f t="shared" si="318"/>
        <v>#REF!</v>
      </c>
      <c r="O89" s="17" t="str">
        <f t="shared" si="319"/>
        <v>#REF!</v>
      </c>
      <c r="P89" s="17" t="str">
        <f t="shared" si="320"/>
        <v>#REF!</v>
      </c>
      <c r="Q89" s="17" t="str">
        <f t="shared" si="321"/>
        <v>#REF!</v>
      </c>
      <c r="R89" s="20" t="str">
        <f t="shared" si="322"/>
        <v>#REF!</v>
      </c>
      <c r="S89" s="17" t="str">
        <f t="shared" si="323"/>
        <v>#REF!</v>
      </c>
      <c r="T89" s="16"/>
      <c r="U89" s="16"/>
      <c r="V89" s="16"/>
      <c r="W89" s="16"/>
      <c r="X89" s="16"/>
      <c r="Y89" s="16"/>
      <c r="Z89" s="16"/>
    </row>
    <row r="90" ht="15.75" hidden="1" customHeight="1" outlineLevel="2">
      <c r="A90" s="15" t="s">
        <v>90</v>
      </c>
      <c r="B90" s="16" t="s">
        <v>39</v>
      </c>
      <c r="C90" s="15" t="s">
        <v>40</v>
      </c>
      <c r="D90" s="17">
        <v>2.025735673E7</v>
      </c>
      <c r="E90" s="17">
        <v>880762.75</v>
      </c>
      <c r="F90" s="18">
        <f>+D90/D91</f>
        <v>0.5538242434</v>
      </c>
      <c r="G90" s="19" t="str">
        <f t="shared" si="312"/>
        <v>#REF!</v>
      </c>
      <c r="H90" s="19" t="str">
        <f t="shared" si="313"/>
        <v>#REF!</v>
      </c>
      <c r="I90" s="19" t="str">
        <f t="shared" si="314"/>
        <v>#REF!</v>
      </c>
      <c r="J90" s="19" t="str">
        <f t="shared" si="315"/>
        <v>#REF!</v>
      </c>
      <c r="K90" s="18">
        <v>0.0</v>
      </c>
      <c r="L90" s="17" t="str">
        <f t="shared" si="316"/>
        <v>#REF!</v>
      </c>
      <c r="M90" s="17" t="str">
        <f t="shared" si="317"/>
        <v>#REF!</v>
      </c>
      <c r="N90" s="17" t="str">
        <f t="shared" si="318"/>
        <v>#REF!</v>
      </c>
      <c r="O90" s="17" t="str">
        <f t="shared" si="319"/>
        <v>#REF!</v>
      </c>
      <c r="P90" s="17" t="str">
        <f t="shared" si="320"/>
        <v>#REF!</v>
      </c>
      <c r="Q90" s="17" t="str">
        <f t="shared" si="321"/>
        <v>#REF!</v>
      </c>
      <c r="R90" s="20" t="str">
        <f t="shared" si="322"/>
        <v>#REF!</v>
      </c>
      <c r="S90" s="17" t="str">
        <f t="shared" si="323"/>
        <v>#REF!</v>
      </c>
      <c r="T90" s="16"/>
      <c r="U90" s="16"/>
      <c r="V90" s="16"/>
      <c r="W90" s="16"/>
      <c r="X90" s="16"/>
      <c r="Y90" s="16"/>
      <c r="Z90" s="16"/>
    </row>
    <row r="91" ht="15.75" hidden="1" customHeight="1" outlineLevel="1">
      <c r="A91" s="21" t="s">
        <v>91</v>
      </c>
      <c r="B91" s="22"/>
      <c r="C91" s="21"/>
      <c r="D91" s="23">
        <f t="shared" ref="D91:F91" si="324">SUBTOTAL(9,D88:D90)</f>
        <v>36577230</v>
      </c>
      <c r="E91" s="23">
        <f t="shared" si="324"/>
        <v>1590329</v>
      </c>
      <c r="F91" s="24">
        <f t="shared" si="324"/>
        <v>1</v>
      </c>
      <c r="G91" s="25"/>
      <c r="H91" s="25"/>
      <c r="I91" s="25"/>
      <c r="J91" s="25" t="str">
        <f t="shared" ref="J91:K91" si="325">SUBTOTAL(9,J88:J90)</f>
        <v>#REF!</v>
      </c>
      <c r="K91" s="24">
        <f t="shared" si="325"/>
        <v>0</v>
      </c>
      <c r="L91" s="23"/>
      <c r="M91" s="23"/>
      <c r="N91" s="23"/>
      <c r="O91" s="23" t="str">
        <f t="shared" ref="O91:S91" si="326">SUBTOTAL(9,O88:O90)</f>
        <v>#REF!</v>
      </c>
      <c r="P91" s="23" t="str">
        <f t="shared" si="326"/>
        <v>#REF!</v>
      </c>
      <c r="Q91" s="23" t="str">
        <f t="shared" si="326"/>
        <v>#REF!</v>
      </c>
      <c r="R91" s="22" t="str">
        <f t="shared" si="326"/>
        <v>#REF!</v>
      </c>
      <c r="S91" s="23" t="str">
        <f t="shared" si="326"/>
        <v>#REF!</v>
      </c>
      <c r="T91" s="22"/>
      <c r="U91" s="22"/>
      <c r="V91" s="22"/>
      <c r="W91" s="22"/>
      <c r="X91" s="22"/>
      <c r="Y91" s="22"/>
      <c r="Z91" s="22"/>
    </row>
    <row r="92" ht="15.75" hidden="1" customHeight="1" outlineLevel="2">
      <c r="A92" s="15" t="s">
        <v>92</v>
      </c>
      <c r="B92" s="16" t="s">
        <v>27</v>
      </c>
      <c r="C92" s="15" t="s">
        <v>28</v>
      </c>
      <c r="D92" s="17">
        <v>1.963821185E7</v>
      </c>
      <c r="E92" s="17">
        <v>898156.99</v>
      </c>
      <c r="F92" s="18">
        <f>+D92/D95</f>
        <v>0.7406215946</v>
      </c>
      <c r="G92" s="19" t="str">
        <f t="shared" ref="G92:G94" si="327">VLOOKUP(A92,'[1]Hoja1'!$B$1:$F$126,3,0)</f>
        <v>#REF!</v>
      </c>
      <c r="H92" s="19" t="str">
        <f t="shared" ref="H92:H94" si="328">VLOOKUP(A92,'[1]Hoja1'!$B$1:$F$126,2,0)</f>
        <v>#REF!</v>
      </c>
      <c r="I92" s="19" t="str">
        <f t="shared" ref="I92:I94" si="329">+G92/11</f>
        <v>#REF!</v>
      </c>
      <c r="J92" s="19" t="str">
        <f t="shared" ref="J92:J94" si="330">+F92*I92</f>
        <v>#REF!</v>
      </c>
      <c r="K92" s="18">
        <v>0.0</v>
      </c>
      <c r="L92" s="17" t="str">
        <f t="shared" ref="L92:L94" si="331">VLOOKUP(A92,'[1]Hoja1'!$B$1:$F$126,5,0)</f>
        <v>#REF!</v>
      </c>
      <c r="M92" s="17" t="str">
        <f t="shared" ref="M92:M94" si="332">VLOOKUP(A92,'[1]Hoja1'!$B$1:$F$126,4,0)</f>
        <v>#REF!</v>
      </c>
      <c r="N92" s="17" t="str">
        <f t="shared" ref="N92:N94" si="333">+L92/11</f>
        <v>#REF!</v>
      </c>
      <c r="O92" s="17" t="str">
        <f t="shared" ref="O92:O94" si="334">+D92-J92</f>
        <v>#REF!</v>
      </c>
      <c r="P92" s="17" t="str">
        <f t="shared" ref="P92:P94" si="335">+ROUND(O92,0)</f>
        <v>#REF!</v>
      </c>
      <c r="Q92" s="17" t="str">
        <f t="shared" ref="Q92:Q94" si="336">+K92+P92</f>
        <v>#REF!</v>
      </c>
      <c r="R92" s="20" t="str">
        <f t="shared" ref="R92:R94" si="337">+IF(D92-K92-P92&gt;1,D92-K92-P92,0)</f>
        <v>#REF!</v>
      </c>
      <c r="S92" s="17" t="str">
        <f t="shared" ref="S92:S94" si="338">+P92</f>
        <v>#REF!</v>
      </c>
      <c r="T92" s="16"/>
      <c r="U92" s="16"/>
      <c r="V92" s="16"/>
      <c r="W92" s="16"/>
      <c r="X92" s="16"/>
      <c r="Y92" s="16"/>
      <c r="Z92" s="16"/>
    </row>
    <row r="93" ht="15.75" hidden="1" customHeight="1" outlineLevel="2">
      <c r="A93" s="15" t="s">
        <v>92</v>
      </c>
      <c r="B93" s="16" t="s">
        <v>35</v>
      </c>
      <c r="C93" s="15" t="s">
        <v>36</v>
      </c>
      <c r="D93" s="17">
        <v>3894193.05</v>
      </c>
      <c r="E93" s="17">
        <v>178101.59</v>
      </c>
      <c r="F93" s="18">
        <f>+D93/D95</f>
        <v>0.146862835</v>
      </c>
      <c r="G93" s="19" t="str">
        <f t="shared" si="327"/>
        <v>#REF!</v>
      </c>
      <c r="H93" s="19" t="str">
        <f t="shared" si="328"/>
        <v>#REF!</v>
      </c>
      <c r="I93" s="19" t="str">
        <f t="shared" si="329"/>
        <v>#REF!</v>
      </c>
      <c r="J93" s="19" t="str">
        <f t="shared" si="330"/>
        <v>#REF!</v>
      </c>
      <c r="K93" s="18">
        <v>0.0</v>
      </c>
      <c r="L93" s="17" t="str">
        <f t="shared" si="331"/>
        <v>#REF!</v>
      </c>
      <c r="M93" s="17" t="str">
        <f t="shared" si="332"/>
        <v>#REF!</v>
      </c>
      <c r="N93" s="17" t="str">
        <f t="shared" si="333"/>
        <v>#REF!</v>
      </c>
      <c r="O93" s="17" t="str">
        <f t="shared" si="334"/>
        <v>#REF!</v>
      </c>
      <c r="P93" s="17" t="str">
        <f t="shared" si="335"/>
        <v>#REF!</v>
      </c>
      <c r="Q93" s="17" t="str">
        <f t="shared" si="336"/>
        <v>#REF!</v>
      </c>
      <c r="R93" s="20" t="str">
        <f t="shared" si="337"/>
        <v>#REF!</v>
      </c>
      <c r="S93" s="17" t="str">
        <f t="shared" si="338"/>
        <v>#REF!</v>
      </c>
      <c r="T93" s="16"/>
      <c r="U93" s="16"/>
      <c r="V93" s="16"/>
      <c r="W93" s="16"/>
      <c r="X93" s="16"/>
      <c r="Y93" s="16"/>
      <c r="Z93" s="16"/>
    </row>
    <row r="94" ht="15.75" hidden="1" customHeight="1" outlineLevel="2">
      <c r="A94" s="15" t="s">
        <v>92</v>
      </c>
      <c r="B94" s="16" t="s">
        <v>51</v>
      </c>
      <c r="C94" s="15" t="s">
        <v>52</v>
      </c>
      <c r="D94" s="17">
        <v>2983446.1</v>
      </c>
      <c r="E94" s="17">
        <v>136448.42</v>
      </c>
      <c r="F94" s="18">
        <f>+D94/D95</f>
        <v>0.1125155704</v>
      </c>
      <c r="G94" s="19" t="str">
        <f t="shared" si="327"/>
        <v>#REF!</v>
      </c>
      <c r="H94" s="19" t="str">
        <f t="shared" si="328"/>
        <v>#REF!</v>
      </c>
      <c r="I94" s="19" t="str">
        <f t="shared" si="329"/>
        <v>#REF!</v>
      </c>
      <c r="J94" s="19" t="str">
        <f t="shared" si="330"/>
        <v>#REF!</v>
      </c>
      <c r="K94" s="18">
        <v>0.0</v>
      </c>
      <c r="L94" s="17" t="str">
        <f t="shared" si="331"/>
        <v>#REF!</v>
      </c>
      <c r="M94" s="17" t="str">
        <f t="shared" si="332"/>
        <v>#REF!</v>
      </c>
      <c r="N94" s="17" t="str">
        <f t="shared" si="333"/>
        <v>#REF!</v>
      </c>
      <c r="O94" s="17" t="str">
        <f t="shared" si="334"/>
        <v>#REF!</v>
      </c>
      <c r="P94" s="17" t="str">
        <f t="shared" si="335"/>
        <v>#REF!</v>
      </c>
      <c r="Q94" s="17" t="str">
        <f t="shared" si="336"/>
        <v>#REF!</v>
      </c>
      <c r="R94" s="20" t="str">
        <f t="shared" si="337"/>
        <v>#REF!</v>
      </c>
      <c r="S94" s="17" t="str">
        <f t="shared" si="338"/>
        <v>#REF!</v>
      </c>
      <c r="T94" s="16"/>
      <c r="U94" s="16"/>
      <c r="V94" s="16"/>
      <c r="W94" s="16"/>
      <c r="X94" s="16"/>
      <c r="Y94" s="16"/>
      <c r="Z94" s="16"/>
    </row>
    <row r="95" ht="15.75" hidden="1" customHeight="1" outlineLevel="1">
      <c r="A95" s="21" t="s">
        <v>93</v>
      </c>
      <c r="B95" s="22"/>
      <c r="C95" s="21"/>
      <c r="D95" s="23">
        <f t="shared" ref="D95:F95" si="339">SUBTOTAL(9,D92:D94)</f>
        <v>26515851</v>
      </c>
      <c r="E95" s="23">
        <f t="shared" si="339"/>
        <v>1212707</v>
      </c>
      <c r="F95" s="24">
        <f t="shared" si="339"/>
        <v>1</v>
      </c>
      <c r="G95" s="25"/>
      <c r="H95" s="25"/>
      <c r="I95" s="25"/>
      <c r="J95" s="25" t="str">
        <f t="shared" ref="J95:K95" si="340">SUBTOTAL(9,J92:J94)</f>
        <v>#REF!</v>
      </c>
      <c r="K95" s="24">
        <f t="shared" si="340"/>
        <v>0</v>
      </c>
      <c r="L95" s="23"/>
      <c r="M95" s="23"/>
      <c r="N95" s="23"/>
      <c r="O95" s="23" t="str">
        <f t="shared" ref="O95:S95" si="341">SUBTOTAL(9,O92:O94)</f>
        <v>#REF!</v>
      </c>
      <c r="P95" s="23" t="str">
        <f t="shared" si="341"/>
        <v>#REF!</v>
      </c>
      <c r="Q95" s="23" t="str">
        <f t="shared" si="341"/>
        <v>#REF!</v>
      </c>
      <c r="R95" s="22" t="str">
        <f t="shared" si="341"/>
        <v>#REF!</v>
      </c>
      <c r="S95" s="23" t="str">
        <f t="shared" si="341"/>
        <v>#REF!</v>
      </c>
      <c r="T95" s="22"/>
      <c r="U95" s="22"/>
      <c r="V95" s="22"/>
      <c r="W95" s="22"/>
      <c r="X95" s="22"/>
      <c r="Y95" s="22"/>
      <c r="Z95" s="22"/>
    </row>
    <row r="96" ht="15.75" hidden="1" customHeight="1" outlineLevel="2">
      <c r="A96" s="15" t="s">
        <v>94</v>
      </c>
      <c r="B96" s="16" t="s">
        <v>35</v>
      </c>
      <c r="C96" s="15" t="s">
        <v>36</v>
      </c>
      <c r="D96" s="17">
        <v>3.183435316E7</v>
      </c>
      <c r="E96" s="17">
        <v>1417261.32</v>
      </c>
      <c r="F96" s="18">
        <f>+D96/D100</f>
        <v>0.1997397975</v>
      </c>
      <c r="G96" s="19" t="str">
        <f t="shared" ref="G96:G99" si="342">VLOOKUP(A96,'[1]Hoja1'!$B$1:$F$126,3,0)</f>
        <v>#REF!</v>
      </c>
      <c r="H96" s="19" t="str">
        <f t="shared" ref="H96:H99" si="343">VLOOKUP(A96,'[1]Hoja1'!$B$1:$F$126,2,0)</f>
        <v>#REF!</v>
      </c>
      <c r="I96" s="19" t="str">
        <f t="shared" ref="I96:I99" si="344">+G96/11</f>
        <v>#REF!</v>
      </c>
      <c r="J96" s="19" t="str">
        <f t="shared" ref="J96:J99" si="345">+F96*I96</f>
        <v>#REF!</v>
      </c>
      <c r="K96" s="18">
        <v>0.0</v>
      </c>
      <c r="L96" s="17" t="str">
        <f t="shared" ref="L96:L99" si="346">VLOOKUP(A96,'[1]Hoja1'!$B$1:$F$126,5,0)</f>
        <v>#REF!</v>
      </c>
      <c r="M96" s="17" t="str">
        <f t="shared" ref="M96:M99" si="347">VLOOKUP(A96,'[1]Hoja1'!$B$1:$F$126,4,0)</f>
        <v>#REF!</v>
      </c>
      <c r="N96" s="17" t="str">
        <f t="shared" ref="N96:N99" si="348">+L96/11</f>
        <v>#REF!</v>
      </c>
      <c r="O96" s="17" t="str">
        <f t="shared" ref="O96:O99" si="349">+D96-J96</f>
        <v>#REF!</v>
      </c>
      <c r="P96" s="17" t="str">
        <f t="shared" ref="P96:P99" si="350">+ROUND(O96,0)</f>
        <v>#REF!</v>
      </c>
      <c r="Q96" s="17" t="str">
        <f t="shared" ref="Q96:Q99" si="351">+K96+P96</f>
        <v>#REF!</v>
      </c>
      <c r="R96" s="20" t="str">
        <f t="shared" ref="R96:R99" si="352">+IF(D96-K96-P96&gt;1,D96-K96-P96,0)</f>
        <v>#REF!</v>
      </c>
      <c r="S96" s="17" t="str">
        <f t="shared" ref="S96:S99" si="353">+P96</f>
        <v>#REF!</v>
      </c>
      <c r="T96" s="16"/>
      <c r="U96" s="16"/>
      <c r="V96" s="16"/>
      <c r="W96" s="16"/>
      <c r="X96" s="16"/>
      <c r="Y96" s="16"/>
      <c r="Z96" s="16"/>
    </row>
    <row r="97" ht="15.75" hidden="1" customHeight="1" outlineLevel="2">
      <c r="A97" s="15" t="s">
        <v>94</v>
      </c>
      <c r="B97" s="16" t="s">
        <v>95</v>
      </c>
      <c r="C97" s="15" t="s">
        <v>96</v>
      </c>
      <c r="D97" s="17">
        <v>0.0</v>
      </c>
      <c r="E97" s="17">
        <v>0.0</v>
      </c>
      <c r="F97" s="18">
        <v>0.0</v>
      </c>
      <c r="G97" s="19" t="str">
        <f t="shared" si="342"/>
        <v>#REF!</v>
      </c>
      <c r="H97" s="19" t="str">
        <f t="shared" si="343"/>
        <v>#REF!</v>
      </c>
      <c r="I97" s="19" t="str">
        <f t="shared" si="344"/>
        <v>#REF!</v>
      </c>
      <c r="J97" s="19" t="str">
        <f t="shared" si="345"/>
        <v>#REF!</v>
      </c>
      <c r="K97" s="18">
        <v>0.0</v>
      </c>
      <c r="L97" s="17" t="str">
        <f t="shared" si="346"/>
        <v>#REF!</v>
      </c>
      <c r="M97" s="17" t="str">
        <f t="shared" si="347"/>
        <v>#REF!</v>
      </c>
      <c r="N97" s="17" t="str">
        <f t="shared" si="348"/>
        <v>#REF!</v>
      </c>
      <c r="O97" s="17" t="str">
        <f t="shared" si="349"/>
        <v>#REF!</v>
      </c>
      <c r="P97" s="17" t="str">
        <f t="shared" si="350"/>
        <v>#REF!</v>
      </c>
      <c r="Q97" s="17" t="str">
        <f t="shared" si="351"/>
        <v>#REF!</v>
      </c>
      <c r="R97" s="20" t="str">
        <f t="shared" si="352"/>
        <v>#REF!</v>
      </c>
      <c r="S97" s="17" t="str">
        <f t="shared" si="353"/>
        <v>#REF!</v>
      </c>
      <c r="T97" s="16"/>
      <c r="U97" s="16"/>
      <c r="V97" s="16"/>
      <c r="W97" s="16"/>
      <c r="X97" s="16"/>
      <c r="Y97" s="16"/>
      <c r="Z97" s="16"/>
    </row>
    <row r="98" ht="15.75" hidden="1" customHeight="1" outlineLevel="2">
      <c r="A98" s="15" t="s">
        <v>94</v>
      </c>
      <c r="B98" s="16" t="s">
        <v>65</v>
      </c>
      <c r="C98" s="15" t="s">
        <v>66</v>
      </c>
      <c r="D98" s="17">
        <v>1.070746983E7</v>
      </c>
      <c r="E98" s="17">
        <v>476695.19</v>
      </c>
      <c r="F98" s="18">
        <f>+D98/D100</f>
        <v>0.06718238769</v>
      </c>
      <c r="G98" s="19" t="str">
        <f t="shared" si="342"/>
        <v>#REF!</v>
      </c>
      <c r="H98" s="19" t="str">
        <f t="shared" si="343"/>
        <v>#REF!</v>
      </c>
      <c r="I98" s="19" t="str">
        <f t="shared" si="344"/>
        <v>#REF!</v>
      </c>
      <c r="J98" s="19" t="str">
        <f t="shared" si="345"/>
        <v>#REF!</v>
      </c>
      <c r="K98" s="18">
        <v>0.0</v>
      </c>
      <c r="L98" s="17" t="str">
        <f t="shared" si="346"/>
        <v>#REF!</v>
      </c>
      <c r="M98" s="17" t="str">
        <f t="shared" si="347"/>
        <v>#REF!</v>
      </c>
      <c r="N98" s="17" t="str">
        <f t="shared" si="348"/>
        <v>#REF!</v>
      </c>
      <c r="O98" s="17" t="str">
        <f t="shared" si="349"/>
        <v>#REF!</v>
      </c>
      <c r="P98" s="17" t="str">
        <f t="shared" si="350"/>
        <v>#REF!</v>
      </c>
      <c r="Q98" s="17" t="str">
        <f t="shared" si="351"/>
        <v>#REF!</v>
      </c>
      <c r="R98" s="20" t="str">
        <f t="shared" si="352"/>
        <v>#REF!</v>
      </c>
      <c r="S98" s="17" t="str">
        <f t="shared" si="353"/>
        <v>#REF!</v>
      </c>
      <c r="T98" s="16"/>
      <c r="U98" s="16"/>
      <c r="V98" s="16"/>
      <c r="W98" s="16"/>
      <c r="X98" s="16"/>
      <c r="Y98" s="16"/>
      <c r="Z98" s="16"/>
    </row>
    <row r="99" ht="15.75" hidden="1" customHeight="1" outlineLevel="2">
      <c r="A99" s="15" t="s">
        <v>94</v>
      </c>
      <c r="B99" s="16" t="s">
        <v>39</v>
      </c>
      <c r="C99" s="15" t="s">
        <v>40</v>
      </c>
      <c r="D99" s="17">
        <v>1.1683729701E8</v>
      </c>
      <c r="E99" s="17">
        <v>5201581.49</v>
      </c>
      <c r="F99" s="18">
        <f>+D99/D100</f>
        <v>0.7330778148</v>
      </c>
      <c r="G99" s="19" t="str">
        <f t="shared" si="342"/>
        <v>#REF!</v>
      </c>
      <c r="H99" s="19" t="str">
        <f t="shared" si="343"/>
        <v>#REF!</v>
      </c>
      <c r="I99" s="19" t="str">
        <f t="shared" si="344"/>
        <v>#REF!</v>
      </c>
      <c r="J99" s="19" t="str">
        <f t="shared" si="345"/>
        <v>#REF!</v>
      </c>
      <c r="K99" s="18">
        <v>0.0</v>
      </c>
      <c r="L99" s="17" t="str">
        <f t="shared" si="346"/>
        <v>#REF!</v>
      </c>
      <c r="M99" s="17" t="str">
        <f t="shared" si="347"/>
        <v>#REF!</v>
      </c>
      <c r="N99" s="17" t="str">
        <f t="shared" si="348"/>
        <v>#REF!</v>
      </c>
      <c r="O99" s="17" t="str">
        <f t="shared" si="349"/>
        <v>#REF!</v>
      </c>
      <c r="P99" s="17" t="str">
        <f t="shared" si="350"/>
        <v>#REF!</v>
      </c>
      <c r="Q99" s="17" t="str">
        <f t="shared" si="351"/>
        <v>#REF!</v>
      </c>
      <c r="R99" s="20" t="str">
        <f t="shared" si="352"/>
        <v>#REF!</v>
      </c>
      <c r="S99" s="17" t="str">
        <f t="shared" si="353"/>
        <v>#REF!</v>
      </c>
      <c r="T99" s="16"/>
      <c r="U99" s="16"/>
      <c r="V99" s="16"/>
      <c r="W99" s="16"/>
      <c r="X99" s="16"/>
      <c r="Y99" s="16"/>
      <c r="Z99" s="16"/>
    </row>
    <row r="100" ht="15.75" hidden="1" customHeight="1" outlineLevel="1">
      <c r="A100" s="21" t="s">
        <v>97</v>
      </c>
      <c r="B100" s="22"/>
      <c r="C100" s="21"/>
      <c r="D100" s="23">
        <f t="shared" ref="D100:F100" si="354">SUBTOTAL(9,D96:D99)</f>
        <v>159379120</v>
      </c>
      <c r="E100" s="23">
        <f t="shared" si="354"/>
        <v>7095538</v>
      </c>
      <c r="F100" s="24">
        <f t="shared" si="354"/>
        <v>1</v>
      </c>
      <c r="G100" s="25"/>
      <c r="H100" s="25"/>
      <c r="I100" s="25"/>
      <c r="J100" s="25" t="str">
        <f t="shared" ref="J100:K100" si="355">SUBTOTAL(9,J96:J99)</f>
        <v>#REF!</v>
      </c>
      <c r="K100" s="24">
        <f t="shared" si="355"/>
        <v>0</v>
      </c>
      <c r="L100" s="23"/>
      <c r="M100" s="23"/>
      <c r="N100" s="23"/>
      <c r="O100" s="23" t="str">
        <f t="shared" ref="O100:S100" si="356">SUBTOTAL(9,O96:O99)</f>
        <v>#REF!</v>
      </c>
      <c r="P100" s="23" t="str">
        <f t="shared" si="356"/>
        <v>#REF!</v>
      </c>
      <c r="Q100" s="23" t="str">
        <f t="shared" si="356"/>
        <v>#REF!</v>
      </c>
      <c r="R100" s="22" t="str">
        <f t="shared" si="356"/>
        <v>#REF!</v>
      </c>
      <c r="S100" s="23" t="str">
        <f t="shared" si="356"/>
        <v>#REF!</v>
      </c>
      <c r="T100" s="22"/>
      <c r="U100" s="22"/>
      <c r="V100" s="22"/>
      <c r="W100" s="22"/>
      <c r="X100" s="22"/>
      <c r="Y100" s="22"/>
      <c r="Z100" s="22"/>
    </row>
    <row r="101" ht="15.75" hidden="1" customHeight="1" outlineLevel="2">
      <c r="A101" s="15" t="s">
        <v>98</v>
      </c>
      <c r="B101" s="16" t="s">
        <v>27</v>
      </c>
      <c r="C101" s="15" t="s">
        <v>28</v>
      </c>
      <c r="D101" s="17">
        <v>6.5663262E7</v>
      </c>
      <c r="E101" s="17">
        <v>3600064.0</v>
      </c>
      <c r="F101" s="18">
        <f>+D101/D102</f>
        <v>1</v>
      </c>
      <c r="G101" s="19" t="str">
        <f>VLOOKUP(A101,'[1]Hoja1'!$B$1:$F$126,3,0)</f>
        <v>#REF!</v>
      </c>
      <c r="H101" s="19" t="str">
        <f>VLOOKUP(A101,'[1]Hoja1'!$B$1:$F$126,2,0)</f>
        <v>#REF!</v>
      </c>
      <c r="I101" s="19" t="str">
        <f>+G101/11</f>
        <v>#REF!</v>
      </c>
      <c r="J101" s="19" t="str">
        <f>+F101*I101</f>
        <v>#REF!</v>
      </c>
      <c r="K101" s="18" t="str">
        <f>+D101-P101</f>
        <v>#REF!</v>
      </c>
      <c r="L101" s="17" t="str">
        <f>VLOOKUP(A101,'[1]Hoja1'!$B$1:$F$126,5,0)</f>
        <v>#REF!</v>
      </c>
      <c r="M101" s="17" t="str">
        <f>VLOOKUP(A101,'[1]Hoja1'!$B$1:$F$126,4,0)</f>
        <v>#REF!</v>
      </c>
      <c r="N101" s="17" t="str">
        <f>+L101/11</f>
        <v>#REF!</v>
      </c>
      <c r="O101" s="17" t="str">
        <f>+D101-J101</f>
        <v>#REF!</v>
      </c>
      <c r="P101" s="17" t="str">
        <f>+ROUND(O101,0)</f>
        <v>#REF!</v>
      </c>
      <c r="Q101" s="17" t="str">
        <f>+K101+P101</f>
        <v>#REF!</v>
      </c>
      <c r="R101" s="20" t="str">
        <f>+IF(D101-K101-P101&gt;1,D101-K101-P101,0)</f>
        <v>#REF!</v>
      </c>
      <c r="S101" s="17" t="str">
        <f>+P101</f>
        <v>#REF!</v>
      </c>
      <c r="T101" s="16"/>
      <c r="U101" s="16"/>
      <c r="V101" s="16"/>
      <c r="W101" s="16"/>
      <c r="X101" s="16"/>
      <c r="Y101" s="16"/>
      <c r="Z101" s="16"/>
    </row>
    <row r="102" ht="15.75" hidden="1" customHeight="1" outlineLevel="1">
      <c r="A102" s="21" t="s">
        <v>99</v>
      </c>
      <c r="B102" s="22"/>
      <c r="C102" s="21"/>
      <c r="D102" s="23">
        <f t="shared" ref="D102:F102" si="357">SUBTOTAL(9,D101)</f>
        <v>65663262</v>
      </c>
      <c r="E102" s="23">
        <f t="shared" si="357"/>
        <v>3600064</v>
      </c>
      <c r="F102" s="24">
        <f t="shared" si="357"/>
        <v>1</v>
      </c>
      <c r="G102" s="25"/>
      <c r="H102" s="25"/>
      <c r="I102" s="25"/>
      <c r="J102" s="25" t="str">
        <f t="shared" ref="J102:K102" si="358">SUBTOTAL(9,J101)</f>
        <v>#REF!</v>
      </c>
      <c r="K102" s="24" t="str">
        <f t="shared" si="358"/>
        <v>#REF!</v>
      </c>
      <c r="L102" s="23"/>
      <c r="M102" s="23"/>
      <c r="N102" s="23"/>
      <c r="O102" s="23" t="str">
        <f t="shared" ref="O102:S102" si="359">SUBTOTAL(9,O101)</f>
        <v>#REF!</v>
      </c>
      <c r="P102" s="23" t="str">
        <f t="shared" si="359"/>
        <v>#REF!</v>
      </c>
      <c r="Q102" s="23" t="str">
        <f t="shared" si="359"/>
        <v>#REF!</v>
      </c>
      <c r="R102" s="22" t="str">
        <f t="shared" si="359"/>
        <v>#REF!</v>
      </c>
      <c r="S102" s="23" t="str">
        <f t="shared" si="359"/>
        <v>#REF!</v>
      </c>
      <c r="T102" s="22"/>
      <c r="U102" s="22"/>
      <c r="V102" s="22"/>
      <c r="W102" s="22"/>
      <c r="X102" s="22"/>
      <c r="Y102" s="22"/>
      <c r="Z102" s="22"/>
    </row>
    <row r="103" ht="15.75" hidden="1" customHeight="1" outlineLevel="2">
      <c r="A103" s="15" t="s">
        <v>100</v>
      </c>
      <c r="B103" s="16" t="s">
        <v>27</v>
      </c>
      <c r="C103" s="15" t="s">
        <v>28</v>
      </c>
      <c r="D103" s="17">
        <v>1.4814012565E8</v>
      </c>
      <c r="E103" s="17">
        <v>3.591315204E7</v>
      </c>
      <c r="F103" s="18">
        <f>+D103/D105</f>
        <v>0.9927742837</v>
      </c>
      <c r="G103" s="19" t="str">
        <f t="shared" ref="G103:G104" si="360">VLOOKUP(A103,'[1]Hoja1'!$B$1:$F$126,3,0)</f>
        <v>#REF!</v>
      </c>
      <c r="H103" s="19" t="str">
        <f t="shared" ref="H103:H104" si="361">VLOOKUP(A103,'[1]Hoja1'!$B$1:$F$126,2,0)</f>
        <v>#REF!</v>
      </c>
      <c r="I103" s="19" t="str">
        <f t="shared" ref="I103:I104" si="362">+G103/11</f>
        <v>#REF!</v>
      </c>
      <c r="J103" s="19" t="str">
        <f t="shared" ref="J103:J104" si="363">+F103*I103</f>
        <v>#REF!</v>
      </c>
      <c r="K103" s="18" t="str">
        <f t="shared" ref="K103:K104" si="364">+D103-P103</f>
        <v>#REF!</v>
      </c>
      <c r="L103" s="17" t="str">
        <f t="shared" ref="L103:L104" si="365">VLOOKUP(A103,'[1]Hoja1'!$B$1:$F$126,5,0)</f>
        <v>#REF!</v>
      </c>
      <c r="M103" s="17" t="str">
        <f t="shared" ref="M103:M104" si="366">VLOOKUP(A103,'[1]Hoja1'!$B$1:$F$126,4,0)</f>
        <v>#REF!</v>
      </c>
      <c r="N103" s="17" t="str">
        <f t="shared" ref="N103:N104" si="367">+L103/11</f>
        <v>#REF!</v>
      </c>
      <c r="O103" s="17" t="str">
        <f t="shared" ref="O103:O104" si="368">+D103-J103</f>
        <v>#REF!</v>
      </c>
      <c r="P103" s="17" t="str">
        <f t="shared" ref="P103:P104" si="369">+ROUND(O103,0)</f>
        <v>#REF!</v>
      </c>
      <c r="Q103" s="17" t="str">
        <f t="shared" ref="Q103:Q104" si="370">+K103+P103</f>
        <v>#REF!</v>
      </c>
      <c r="R103" s="20" t="str">
        <f t="shared" ref="R103:R104" si="371">+IF(D103-K103-P103&gt;1,D103-K103-P103,0)</f>
        <v>#REF!</v>
      </c>
      <c r="S103" s="17" t="str">
        <f t="shared" ref="S103:S104" si="372">+P103</f>
        <v>#REF!</v>
      </c>
      <c r="T103" s="16"/>
      <c r="U103" s="16"/>
      <c r="V103" s="16"/>
      <c r="W103" s="16"/>
      <c r="X103" s="16"/>
      <c r="Y103" s="16"/>
      <c r="Z103" s="16"/>
    </row>
    <row r="104" ht="15.75" hidden="1" customHeight="1" outlineLevel="2">
      <c r="A104" s="15" t="s">
        <v>100</v>
      </c>
      <c r="B104" s="16" t="s">
        <v>35</v>
      </c>
      <c r="C104" s="15" t="s">
        <v>36</v>
      </c>
      <c r="D104" s="17">
        <v>1078209.35</v>
      </c>
      <c r="E104" s="17">
        <v>261386.96</v>
      </c>
      <c r="F104" s="18">
        <f>+D104/D105</f>
        <v>0.007225716263</v>
      </c>
      <c r="G104" s="19" t="str">
        <f t="shared" si="360"/>
        <v>#REF!</v>
      </c>
      <c r="H104" s="19" t="str">
        <f t="shared" si="361"/>
        <v>#REF!</v>
      </c>
      <c r="I104" s="19" t="str">
        <f t="shared" si="362"/>
        <v>#REF!</v>
      </c>
      <c r="J104" s="19" t="str">
        <f t="shared" si="363"/>
        <v>#REF!</v>
      </c>
      <c r="K104" s="18" t="str">
        <f t="shared" si="364"/>
        <v>#REF!</v>
      </c>
      <c r="L104" s="17" t="str">
        <f t="shared" si="365"/>
        <v>#REF!</v>
      </c>
      <c r="M104" s="17" t="str">
        <f t="shared" si="366"/>
        <v>#REF!</v>
      </c>
      <c r="N104" s="17" t="str">
        <f t="shared" si="367"/>
        <v>#REF!</v>
      </c>
      <c r="O104" s="17" t="str">
        <f t="shared" si="368"/>
        <v>#REF!</v>
      </c>
      <c r="P104" s="17" t="str">
        <f t="shared" si="369"/>
        <v>#REF!</v>
      </c>
      <c r="Q104" s="17" t="str">
        <f t="shared" si="370"/>
        <v>#REF!</v>
      </c>
      <c r="R104" s="20" t="str">
        <f t="shared" si="371"/>
        <v>#REF!</v>
      </c>
      <c r="S104" s="17" t="str">
        <f t="shared" si="372"/>
        <v>#REF!</v>
      </c>
      <c r="T104" s="16"/>
      <c r="U104" s="16"/>
      <c r="V104" s="16"/>
      <c r="W104" s="16"/>
      <c r="X104" s="16"/>
      <c r="Y104" s="16"/>
      <c r="Z104" s="16"/>
    </row>
    <row r="105" ht="15.75" hidden="1" customHeight="1" outlineLevel="1">
      <c r="A105" s="21" t="s">
        <v>101</v>
      </c>
      <c r="B105" s="22"/>
      <c r="C105" s="21"/>
      <c r="D105" s="23">
        <f t="shared" ref="D105:F105" si="373">SUBTOTAL(9,D103:D104)</f>
        <v>149218335</v>
      </c>
      <c r="E105" s="23">
        <f t="shared" si="373"/>
        <v>36174539</v>
      </c>
      <c r="F105" s="24">
        <f t="shared" si="373"/>
        <v>1</v>
      </c>
      <c r="G105" s="25"/>
      <c r="H105" s="25"/>
      <c r="I105" s="25"/>
      <c r="J105" s="25" t="str">
        <f t="shared" ref="J105:K105" si="374">SUBTOTAL(9,J103:J104)</f>
        <v>#REF!</v>
      </c>
      <c r="K105" s="24" t="str">
        <f t="shared" si="374"/>
        <v>#REF!</v>
      </c>
      <c r="L105" s="23"/>
      <c r="M105" s="23"/>
      <c r="N105" s="23"/>
      <c r="O105" s="23" t="str">
        <f t="shared" ref="O105:S105" si="375">SUBTOTAL(9,O103:O104)</f>
        <v>#REF!</v>
      </c>
      <c r="P105" s="23" t="str">
        <f t="shared" si="375"/>
        <v>#REF!</v>
      </c>
      <c r="Q105" s="23" t="str">
        <f t="shared" si="375"/>
        <v>#REF!</v>
      </c>
      <c r="R105" s="22" t="str">
        <f t="shared" si="375"/>
        <v>#REF!</v>
      </c>
      <c r="S105" s="23" t="str">
        <f t="shared" si="375"/>
        <v>#REF!</v>
      </c>
      <c r="T105" s="22"/>
      <c r="U105" s="22"/>
      <c r="V105" s="22"/>
      <c r="W105" s="22"/>
      <c r="X105" s="22"/>
      <c r="Y105" s="22"/>
      <c r="Z105" s="22"/>
    </row>
    <row r="106" ht="15.75" hidden="1" customHeight="1" outlineLevel="2">
      <c r="A106" s="15" t="s">
        <v>102</v>
      </c>
      <c r="B106" s="16" t="s">
        <v>27</v>
      </c>
      <c r="C106" s="15" t="s">
        <v>28</v>
      </c>
      <c r="D106" s="17">
        <v>1.301451926E7</v>
      </c>
      <c r="E106" s="17">
        <v>940731.54</v>
      </c>
      <c r="F106" s="18">
        <f>+D106/D108</f>
        <v>0.5807845223</v>
      </c>
      <c r="G106" s="19" t="str">
        <f t="shared" ref="G106:G107" si="376">VLOOKUP(A106,'[1]Hoja1'!$B$1:$F$126,3,0)</f>
        <v>#REF!</v>
      </c>
      <c r="H106" s="19" t="str">
        <f t="shared" ref="H106:H107" si="377">VLOOKUP(A106,'[1]Hoja1'!$B$1:$F$126,2,0)</f>
        <v>#REF!</v>
      </c>
      <c r="I106" s="19" t="str">
        <f t="shared" ref="I106:I107" si="378">+G106/11</f>
        <v>#REF!</v>
      </c>
      <c r="J106" s="19" t="str">
        <f t="shared" ref="J106:J107" si="379">+F106*I106</f>
        <v>#REF!</v>
      </c>
      <c r="K106" s="18">
        <v>0.0</v>
      </c>
      <c r="L106" s="17" t="str">
        <f t="shared" ref="L106:L107" si="380">VLOOKUP(A106,'[1]Hoja1'!$B$1:$F$126,5,0)</f>
        <v>#REF!</v>
      </c>
      <c r="M106" s="17" t="str">
        <f t="shared" ref="M106:M107" si="381">VLOOKUP(A106,'[1]Hoja1'!$B$1:$F$126,4,0)</f>
        <v>#REF!</v>
      </c>
      <c r="N106" s="17" t="str">
        <f t="shared" ref="N106:N107" si="382">+L106/11</f>
        <v>#REF!</v>
      </c>
      <c r="O106" s="17" t="str">
        <f t="shared" ref="O106:O107" si="383">+D106-J106</f>
        <v>#REF!</v>
      </c>
      <c r="P106" s="17" t="str">
        <f t="shared" ref="P106:P107" si="384">+ROUND(O106,0)</f>
        <v>#REF!</v>
      </c>
      <c r="Q106" s="17" t="str">
        <f t="shared" ref="Q106:Q107" si="385">+K106+P106</f>
        <v>#REF!</v>
      </c>
      <c r="R106" s="20" t="str">
        <f t="shared" ref="R106:R107" si="386">+IF(D106-K106-P106&gt;1,D106-K106-P106,0)</f>
        <v>#REF!</v>
      </c>
      <c r="S106" s="17" t="str">
        <f t="shared" ref="S106:S107" si="387">+P106</f>
        <v>#REF!</v>
      </c>
      <c r="T106" s="16"/>
      <c r="U106" s="16"/>
      <c r="V106" s="16"/>
      <c r="W106" s="16"/>
      <c r="X106" s="16"/>
      <c r="Y106" s="16"/>
      <c r="Z106" s="16"/>
    </row>
    <row r="107" ht="15.75" hidden="1" customHeight="1" outlineLevel="2">
      <c r="A107" s="15" t="s">
        <v>102</v>
      </c>
      <c r="B107" s="16" t="s">
        <v>35</v>
      </c>
      <c r="C107" s="15" t="s">
        <v>36</v>
      </c>
      <c r="D107" s="17">
        <v>9393996.74</v>
      </c>
      <c r="E107" s="17">
        <v>679028.46</v>
      </c>
      <c r="F107" s="18">
        <f>+D107/D108</f>
        <v>0.4192154777</v>
      </c>
      <c r="G107" s="19" t="str">
        <f t="shared" si="376"/>
        <v>#REF!</v>
      </c>
      <c r="H107" s="19" t="str">
        <f t="shared" si="377"/>
        <v>#REF!</v>
      </c>
      <c r="I107" s="19" t="str">
        <f t="shared" si="378"/>
        <v>#REF!</v>
      </c>
      <c r="J107" s="19" t="str">
        <f t="shared" si="379"/>
        <v>#REF!</v>
      </c>
      <c r="K107" s="18">
        <v>0.0</v>
      </c>
      <c r="L107" s="17" t="str">
        <f t="shared" si="380"/>
        <v>#REF!</v>
      </c>
      <c r="M107" s="17" t="str">
        <f t="shared" si="381"/>
        <v>#REF!</v>
      </c>
      <c r="N107" s="17" t="str">
        <f t="shared" si="382"/>
        <v>#REF!</v>
      </c>
      <c r="O107" s="17" t="str">
        <f t="shared" si="383"/>
        <v>#REF!</v>
      </c>
      <c r="P107" s="17" t="str">
        <f t="shared" si="384"/>
        <v>#REF!</v>
      </c>
      <c r="Q107" s="17" t="str">
        <f t="shared" si="385"/>
        <v>#REF!</v>
      </c>
      <c r="R107" s="20" t="str">
        <f t="shared" si="386"/>
        <v>#REF!</v>
      </c>
      <c r="S107" s="17" t="str">
        <f t="shared" si="387"/>
        <v>#REF!</v>
      </c>
      <c r="T107" s="16"/>
      <c r="U107" s="16"/>
      <c r="V107" s="16"/>
      <c r="W107" s="16"/>
      <c r="X107" s="16"/>
      <c r="Y107" s="16"/>
      <c r="Z107" s="16"/>
    </row>
    <row r="108" ht="15.75" hidden="1" customHeight="1" outlineLevel="1">
      <c r="A108" s="21" t="s">
        <v>103</v>
      </c>
      <c r="B108" s="22"/>
      <c r="C108" s="21"/>
      <c r="D108" s="23">
        <f t="shared" ref="D108:F108" si="388">SUBTOTAL(9,D106:D107)</f>
        <v>22408516</v>
      </c>
      <c r="E108" s="23">
        <f t="shared" si="388"/>
        <v>1619760</v>
      </c>
      <c r="F108" s="24">
        <f t="shared" si="388"/>
        <v>1</v>
      </c>
      <c r="G108" s="25"/>
      <c r="H108" s="25"/>
      <c r="I108" s="25"/>
      <c r="J108" s="25" t="str">
        <f t="shared" ref="J108:K108" si="389">SUBTOTAL(9,J106:J107)</f>
        <v>#REF!</v>
      </c>
      <c r="K108" s="24">
        <f t="shared" si="389"/>
        <v>0</v>
      </c>
      <c r="L108" s="23"/>
      <c r="M108" s="23"/>
      <c r="N108" s="23"/>
      <c r="O108" s="23" t="str">
        <f t="shared" ref="O108:S108" si="390">SUBTOTAL(9,O106:O107)</f>
        <v>#REF!</v>
      </c>
      <c r="P108" s="23" t="str">
        <f t="shared" si="390"/>
        <v>#REF!</v>
      </c>
      <c r="Q108" s="23" t="str">
        <f t="shared" si="390"/>
        <v>#REF!</v>
      </c>
      <c r="R108" s="22" t="str">
        <f t="shared" si="390"/>
        <v>#REF!</v>
      </c>
      <c r="S108" s="23" t="str">
        <f t="shared" si="390"/>
        <v>#REF!</v>
      </c>
      <c r="T108" s="22"/>
      <c r="U108" s="22"/>
      <c r="V108" s="22"/>
      <c r="W108" s="22"/>
      <c r="X108" s="22"/>
      <c r="Y108" s="22"/>
      <c r="Z108" s="22"/>
    </row>
    <row r="109" ht="15.75" hidden="1" customHeight="1" outlineLevel="2">
      <c r="A109" s="15" t="s">
        <v>104</v>
      </c>
      <c r="B109" s="16" t="s">
        <v>27</v>
      </c>
      <c r="C109" s="15" t="s">
        <v>28</v>
      </c>
      <c r="D109" s="17">
        <v>2.5466305E7</v>
      </c>
      <c r="E109" s="17">
        <v>3458478.0</v>
      </c>
      <c r="F109" s="18">
        <f>+D109/D111</f>
        <v>1</v>
      </c>
      <c r="G109" s="19" t="str">
        <f t="shared" ref="G109:G110" si="391">VLOOKUP(A109,'[1]Hoja1'!$B$1:$F$126,3,0)</f>
        <v>#REF!</v>
      </c>
      <c r="H109" s="19" t="str">
        <f t="shared" ref="H109:H110" si="392">VLOOKUP(A109,'[1]Hoja1'!$B$1:$F$126,2,0)</f>
        <v>#REF!</v>
      </c>
      <c r="I109" s="19" t="str">
        <f t="shared" ref="I109:I110" si="393">+G109/11</f>
        <v>#REF!</v>
      </c>
      <c r="J109" s="19" t="str">
        <f t="shared" ref="J109:J110" si="394">+F109*I109</f>
        <v>#REF!</v>
      </c>
      <c r="K109" s="18" t="str">
        <f t="shared" ref="K109:K110" si="395">+D109-P109</f>
        <v>#REF!</v>
      </c>
      <c r="L109" s="17" t="str">
        <f t="shared" ref="L109:L110" si="396">VLOOKUP(A109,'[1]Hoja1'!$B$1:$F$126,5,0)</f>
        <v>#REF!</v>
      </c>
      <c r="M109" s="17" t="str">
        <f t="shared" ref="M109:M110" si="397">VLOOKUP(A109,'[1]Hoja1'!$B$1:$F$126,4,0)</f>
        <v>#REF!</v>
      </c>
      <c r="N109" s="17" t="str">
        <f t="shared" ref="N109:N110" si="398">+L109/11</f>
        <v>#REF!</v>
      </c>
      <c r="O109" s="17" t="str">
        <f t="shared" ref="O109:O110" si="399">+D109-J109</f>
        <v>#REF!</v>
      </c>
      <c r="P109" s="17" t="str">
        <f t="shared" ref="P109:P110" si="400">+ROUND(O109,0)</f>
        <v>#REF!</v>
      </c>
      <c r="Q109" s="17" t="str">
        <f t="shared" ref="Q109:Q110" si="401">+K109+P109</f>
        <v>#REF!</v>
      </c>
      <c r="R109" s="20" t="str">
        <f t="shared" ref="R109:R110" si="402">+IF(D109-K109-P109&gt;1,D109-K109-P109,0)</f>
        <v>#REF!</v>
      </c>
      <c r="S109" s="17" t="str">
        <f t="shared" ref="S109:S110" si="403">+P109</f>
        <v>#REF!</v>
      </c>
      <c r="T109" s="16"/>
      <c r="U109" s="16"/>
      <c r="V109" s="16"/>
      <c r="W109" s="16"/>
      <c r="X109" s="16"/>
      <c r="Y109" s="16"/>
      <c r="Z109" s="16"/>
    </row>
    <row r="110" ht="15.75" hidden="1" customHeight="1" outlineLevel="2">
      <c r="A110" s="15" t="s">
        <v>104</v>
      </c>
      <c r="B110" s="16" t="s">
        <v>37</v>
      </c>
      <c r="C110" s="15" t="s">
        <v>38</v>
      </c>
      <c r="D110" s="17">
        <v>0.0</v>
      </c>
      <c r="E110" s="17">
        <v>0.0</v>
      </c>
      <c r="F110" s="18">
        <v>0.0</v>
      </c>
      <c r="G110" s="19" t="str">
        <f t="shared" si="391"/>
        <v>#REF!</v>
      </c>
      <c r="H110" s="19" t="str">
        <f t="shared" si="392"/>
        <v>#REF!</v>
      </c>
      <c r="I110" s="19" t="str">
        <f t="shared" si="393"/>
        <v>#REF!</v>
      </c>
      <c r="J110" s="19" t="str">
        <f t="shared" si="394"/>
        <v>#REF!</v>
      </c>
      <c r="K110" s="18" t="str">
        <f t="shared" si="395"/>
        <v>#REF!</v>
      </c>
      <c r="L110" s="17" t="str">
        <f t="shared" si="396"/>
        <v>#REF!</v>
      </c>
      <c r="M110" s="17" t="str">
        <f t="shared" si="397"/>
        <v>#REF!</v>
      </c>
      <c r="N110" s="17" t="str">
        <f t="shared" si="398"/>
        <v>#REF!</v>
      </c>
      <c r="O110" s="17" t="str">
        <f t="shared" si="399"/>
        <v>#REF!</v>
      </c>
      <c r="P110" s="17" t="str">
        <f t="shared" si="400"/>
        <v>#REF!</v>
      </c>
      <c r="Q110" s="17" t="str">
        <f t="shared" si="401"/>
        <v>#REF!</v>
      </c>
      <c r="R110" s="20" t="str">
        <f t="shared" si="402"/>
        <v>#REF!</v>
      </c>
      <c r="S110" s="17" t="str">
        <f t="shared" si="403"/>
        <v>#REF!</v>
      </c>
      <c r="T110" s="16"/>
      <c r="U110" s="16"/>
      <c r="V110" s="16"/>
      <c r="W110" s="16"/>
      <c r="X110" s="16"/>
      <c r="Y110" s="16"/>
      <c r="Z110" s="16"/>
    </row>
    <row r="111" ht="15.75" hidden="1" customHeight="1" outlineLevel="1">
      <c r="A111" s="21" t="s">
        <v>105</v>
      </c>
      <c r="B111" s="22"/>
      <c r="C111" s="21"/>
      <c r="D111" s="23">
        <f t="shared" ref="D111:F111" si="404">SUBTOTAL(9,D109:D110)</f>
        <v>25466305</v>
      </c>
      <c r="E111" s="23">
        <f t="shared" si="404"/>
        <v>3458478</v>
      </c>
      <c r="F111" s="24">
        <f t="shared" si="404"/>
        <v>1</v>
      </c>
      <c r="G111" s="25"/>
      <c r="H111" s="25"/>
      <c r="I111" s="25"/>
      <c r="J111" s="25" t="str">
        <f t="shared" ref="J111:K111" si="405">SUBTOTAL(9,J109:J110)</f>
        <v>#REF!</v>
      </c>
      <c r="K111" s="24" t="str">
        <f t="shared" si="405"/>
        <v>#REF!</v>
      </c>
      <c r="L111" s="23"/>
      <c r="M111" s="23"/>
      <c r="N111" s="23"/>
      <c r="O111" s="23" t="str">
        <f t="shared" ref="O111:S111" si="406">SUBTOTAL(9,O109:O110)</f>
        <v>#REF!</v>
      </c>
      <c r="P111" s="23" t="str">
        <f t="shared" si="406"/>
        <v>#REF!</v>
      </c>
      <c r="Q111" s="23" t="str">
        <f t="shared" si="406"/>
        <v>#REF!</v>
      </c>
      <c r="R111" s="22" t="str">
        <f t="shared" si="406"/>
        <v>#REF!</v>
      </c>
      <c r="S111" s="23" t="str">
        <f t="shared" si="406"/>
        <v>#REF!</v>
      </c>
      <c r="T111" s="22"/>
      <c r="U111" s="22"/>
      <c r="V111" s="22"/>
      <c r="W111" s="22"/>
      <c r="X111" s="22"/>
      <c r="Y111" s="22"/>
      <c r="Z111" s="22"/>
    </row>
    <row r="112" ht="15.75" hidden="1" customHeight="1" outlineLevel="2">
      <c r="A112" s="15" t="s">
        <v>106</v>
      </c>
      <c r="B112" s="16" t="s">
        <v>27</v>
      </c>
      <c r="C112" s="15" t="s">
        <v>28</v>
      </c>
      <c r="D112" s="17">
        <v>9068446.49</v>
      </c>
      <c r="E112" s="17">
        <v>1137280.17</v>
      </c>
      <c r="F112" s="18">
        <f>+D112/D115</f>
        <v>0.9992928258</v>
      </c>
      <c r="G112" s="19" t="str">
        <f t="shared" ref="G112:G114" si="407">VLOOKUP(A112,'[1]Hoja1'!$B$1:$F$126,3,0)</f>
        <v>#REF!</v>
      </c>
      <c r="H112" s="19" t="str">
        <f t="shared" ref="H112:H114" si="408">VLOOKUP(A112,'[1]Hoja1'!$B$1:$F$126,2,0)</f>
        <v>#REF!</v>
      </c>
      <c r="I112" s="19" t="str">
        <f t="shared" ref="I112:I114" si="409">+G112/11</f>
        <v>#REF!</v>
      </c>
      <c r="J112" s="19" t="str">
        <f t="shared" ref="J112:J114" si="410">+F112*I112</f>
        <v>#REF!</v>
      </c>
      <c r="K112" s="18">
        <v>0.0</v>
      </c>
      <c r="L112" s="17" t="str">
        <f t="shared" ref="L112:L114" si="411">VLOOKUP(A112,'[1]Hoja1'!$B$1:$F$126,5,0)</f>
        <v>#REF!</v>
      </c>
      <c r="M112" s="17" t="str">
        <f t="shared" ref="M112:M114" si="412">VLOOKUP(A112,'[1]Hoja1'!$B$1:$F$126,4,0)</f>
        <v>#REF!</v>
      </c>
      <c r="N112" s="17" t="str">
        <f t="shared" ref="N112:N114" si="413">+L112/11</f>
        <v>#REF!</v>
      </c>
      <c r="O112" s="17" t="str">
        <f>+D112-J112</f>
        <v>#REF!</v>
      </c>
      <c r="P112" s="17" t="str">
        <f t="shared" ref="P112:P114" si="414">+ROUND(O112,0)</f>
        <v>#REF!</v>
      </c>
      <c r="Q112" s="17" t="str">
        <f t="shared" ref="Q112:Q114" si="415">+K112+P112</f>
        <v>#REF!</v>
      </c>
      <c r="R112" s="20" t="str">
        <f t="shared" ref="R112:R114" si="416">+IF(D112-K112-P112&gt;1,D112-K112-P112,0)</f>
        <v>#REF!</v>
      </c>
      <c r="S112" s="17" t="str">
        <f t="shared" ref="S112:S114" si="417">+P112</f>
        <v>#REF!</v>
      </c>
      <c r="T112" s="16"/>
      <c r="U112" s="16"/>
      <c r="V112" s="16"/>
      <c r="W112" s="16"/>
      <c r="X112" s="16"/>
      <c r="Y112" s="16"/>
      <c r="Z112" s="16"/>
    </row>
    <row r="113" ht="15.75" hidden="1" customHeight="1" outlineLevel="2">
      <c r="A113" s="15" t="s">
        <v>106</v>
      </c>
      <c r="B113" s="16" t="s">
        <v>35</v>
      </c>
      <c r="C113" s="15" t="s">
        <v>36</v>
      </c>
      <c r="D113" s="17">
        <v>6417.51</v>
      </c>
      <c r="E113" s="17">
        <v>804.83</v>
      </c>
      <c r="F113" s="18">
        <f>+D113/D115</f>
        <v>0.0007071742342</v>
      </c>
      <c r="G113" s="19" t="str">
        <f t="shared" si="407"/>
        <v>#REF!</v>
      </c>
      <c r="H113" s="19" t="str">
        <f t="shared" si="408"/>
        <v>#REF!</v>
      </c>
      <c r="I113" s="19" t="str">
        <f t="shared" si="409"/>
        <v>#REF!</v>
      </c>
      <c r="J113" s="19" t="str">
        <f t="shared" si="410"/>
        <v>#REF!</v>
      </c>
      <c r="K113" s="18">
        <v>0.0</v>
      </c>
      <c r="L113" s="17" t="str">
        <f t="shared" si="411"/>
        <v>#REF!</v>
      </c>
      <c r="M113" s="17" t="str">
        <f t="shared" si="412"/>
        <v>#REF!</v>
      </c>
      <c r="N113" s="17" t="str">
        <f t="shared" si="413"/>
        <v>#REF!</v>
      </c>
      <c r="O113" s="26">
        <v>0.0</v>
      </c>
      <c r="P113" s="17">
        <f t="shared" si="414"/>
        <v>0</v>
      </c>
      <c r="Q113" s="17">
        <f t="shared" si="415"/>
        <v>0</v>
      </c>
      <c r="R113" s="20">
        <f t="shared" si="416"/>
        <v>6417.51</v>
      </c>
      <c r="S113" s="17">
        <f t="shared" si="417"/>
        <v>0</v>
      </c>
      <c r="T113" s="16"/>
      <c r="U113" s="16"/>
      <c r="V113" s="16"/>
      <c r="W113" s="16"/>
      <c r="X113" s="16"/>
      <c r="Y113" s="16"/>
      <c r="Z113" s="16"/>
    </row>
    <row r="114" ht="15.75" hidden="1" customHeight="1" outlineLevel="2">
      <c r="A114" s="15" t="s">
        <v>106</v>
      </c>
      <c r="B114" s="16" t="s">
        <v>31</v>
      </c>
      <c r="C114" s="15" t="s">
        <v>32</v>
      </c>
      <c r="D114" s="17">
        <v>0.0</v>
      </c>
      <c r="E114" s="17">
        <v>0.0</v>
      </c>
      <c r="F114" s="18">
        <v>0.0</v>
      </c>
      <c r="G114" s="19" t="str">
        <f t="shared" si="407"/>
        <v>#REF!</v>
      </c>
      <c r="H114" s="19" t="str">
        <f t="shared" si="408"/>
        <v>#REF!</v>
      </c>
      <c r="I114" s="19" t="str">
        <f t="shared" si="409"/>
        <v>#REF!</v>
      </c>
      <c r="J114" s="19" t="str">
        <f t="shared" si="410"/>
        <v>#REF!</v>
      </c>
      <c r="K114" s="18" t="str">
        <f>+D114-P114</f>
        <v>#REF!</v>
      </c>
      <c r="L114" s="17" t="str">
        <f t="shared" si="411"/>
        <v>#REF!</v>
      </c>
      <c r="M114" s="17" t="str">
        <f t="shared" si="412"/>
        <v>#REF!</v>
      </c>
      <c r="N114" s="17" t="str">
        <f t="shared" si="413"/>
        <v>#REF!</v>
      </c>
      <c r="O114" s="17" t="str">
        <f>+D114-J114</f>
        <v>#REF!</v>
      </c>
      <c r="P114" s="17" t="str">
        <f t="shared" si="414"/>
        <v>#REF!</v>
      </c>
      <c r="Q114" s="17" t="str">
        <f t="shared" si="415"/>
        <v>#REF!</v>
      </c>
      <c r="R114" s="20" t="str">
        <f t="shared" si="416"/>
        <v>#REF!</v>
      </c>
      <c r="S114" s="17" t="str">
        <f t="shared" si="417"/>
        <v>#REF!</v>
      </c>
      <c r="T114" s="16"/>
      <c r="U114" s="16"/>
      <c r="V114" s="16"/>
      <c r="W114" s="16"/>
      <c r="X114" s="16"/>
      <c r="Y114" s="16"/>
      <c r="Z114" s="16"/>
    </row>
    <row r="115" ht="15.75" hidden="1" customHeight="1" outlineLevel="1">
      <c r="A115" s="21" t="s">
        <v>107</v>
      </c>
      <c r="B115" s="22"/>
      <c r="C115" s="21"/>
      <c r="D115" s="23">
        <f t="shared" ref="D115:F115" si="418">SUBTOTAL(9,D112:D114)</f>
        <v>9074864</v>
      </c>
      <c r="E115" s="23">
        <f t="shared" si="418"/>
        <v>1138085</v>
      </c>
      <c r="F115" s="24">
        <f t="shared" si="418"/>
        <v>1</v>
      </c>
      <c r="G115" s="25"/>
      <c r="H115" s="25"/>
      <c r="I115" s="25"/>
      <c r="J115" s="25" t="str">
        <f t="shared" ref="J115:K115" si="419">SUBTOTAL(9,J112:J114)</f>
        <v>#REF!</v>
      </c>
      <c r="K115" s="24" t="str">
        <f t="shared" si="419"/>
        <v>#REF!</v>
      </c>
      <c r="L115" s="23"/>
      <c r="M115" s="23"/>
      <c r="N115" s="23"/>
      <c r="O115" s="23" t="str">
        <f t="shared" ref="O115:S115" si="420">SUBTOTAL(9,O112:O114)</f>
        <v>#REF!</v>
      </c>
      <c r="P115" s="23" t="str">
        <f t="shared" si="420"/>
        <v>#REF!</v>
      </c>
      <c r="Q115" s="23" t="str">
        <f t="shared" si="420"/>
        <v>#REF!</v>
      </c>
      <c r="R115" s="22" t="str">
        <f t="shared" si="420"/>
        <v>#REF!</v>
      </c>
      <c r="S115" s="23" t="str">
        <f t="shared" si="420"/>
        <v>#REF!</v>
      </c>
      <c r="T115" s="22"/>
      <c r="U115" s="22"/>
      <c r="V115" s="22"/>
      <c r="W115" s="22"/>
      <c r="X115" s="22"/>
      <c r="Y115" s="22"/>
      <c r="Z115" s="22"/>
    </row>
    <row r="116" ht="15.75" hidden="1" customHeight="1" outlineLevel="2">
      <c r="A116" s="15" t="s">
        <v>108</v>
      </c>
      <c r="B116" s="16" t="s">
        <v>27</v>
      </c>
      <c r="C116" s="15" t="s">
        <v>28</v>
      </c>
      <c r="D116" s="17">
        <v>8595636.0</v>
      </c>
      <c r="E116" s="17">
        <v>931988.0</v>
      </c>
      <c r="F116" s="18">
        <f>+D116/D119</f>
        <v>1</v>
      </c>
      <c r="G116" s="19" t="str">
        <f t="shared" ref="G116:G118" si="421">VLOOKUP(A116,'[1]Hoja1'!$B$1:$F$126,3,0)</f>
        <v>#REF!</v>
      </c>
      <c r="H116" s="19" t="str">
        <f t="shared" ref="H116:H118" si="422">VLOOKUP(A116,'[1]Hoja1'!$B$1:$F$126,2,0)</f>
        <v>#REF!</v>
      </c>
      <c r="I116" s="19" t="str">
        <f t="shared" ref="I116:I118" si="423">+G116/11</f>
        <v>#REF!</v>
      </c>
      <c r="J116" s="19" t="str">
        <f t="shared" ref="J116:J118" si="424">+F116*I116</f>
        <v>#REF!</v>
      </c>
      <c r="K116" s="18" t="str">
        <f t="shared" ref="K116:K118" si="425">+D116-P116</f>
        <v>#REF!</v>
      </c>
      <c r="L116" s="17" t="str">
        <f t="shared" ref="L116:L118" si="426">VLOOKUP(A116,'[1]Hoja1'!$B$1:$F$126,5,0)</f>
        <v>#REF!</v>
      </c>
      <c r="M116" s="17" t="str">
        <f t="shared" ref="M116:M118" si="427">VLOOKUP(A116,'[1]Hoja1'!$B$1:$F$126,4,0)</f>
        <v>#REF!</v>
      </c>
      <c r="N116" s="17" t="str">
        <f t="shared" ref="N116:N118" si="428">+L116/11</f>
        <v>#REF!</v>
      </c>
      <c r="O116" s="17" t="str">
        <f t="shared" ref="O116:O118" si="429">+D116-J116</f>
        <v>#REF!</v>
      </c>
      <c r="P116" s="17" t="str">
        <f t="shared" ref="P116:P118" si="430">+ROUND(O116,0)</f>
        <v>#REF!</v>
      </c>
      <c r="Q116" s="17" t="str">
        <f t="shared" ref="Q116:Q118" si="431">+K116+P116</f>
        <v>#REF!</v>
      </c>
      <c r="R116" s="20" t="str">
        <f t="shared" ref="R116:R118" si="432">+IF(D116-K116-P116&gt;1,D116-K116-P116,0)</f>
        <v>#REF!</v>
      </c>
      <c r="S116" s="17" t="str">
        <f t="shared" ref="S116:S118" si="433">+P116</f>
        <v>#REF!</v>
      </c>
      <c r="T116" s="16"/>
      <c r="U116" s="16"/>
      <c r="V116" s="16"/>
      <c r="W116" s="16"/>
      <c r="X116" s="16"/>
      <c r="Y116" s="16"/>
      <c r="Z116" s="16"/>
    </row>
    <row r="117" ht="15.75" hidden="1" customHeight="1" outlineLevel="2">
      <c r="A117" s="15" t="s">
        <v>108</v>
      </c>
      <c r="B117" s="16" t="s">
        <v>35</v>
      </c>
      <c r="C117" s="15" t="s">
        <v>36</v>
      </c>
      <c r="D117" s="17">
        <v>0.0</v>
      </c>
      <c r="E117" s="17">
        <v>0.0</v>
      </c>
      <c r="F117" s="18">
        <v>0.0</v>
      </c>
      <c r="G117" s="19" t="str">
        <f t="shared" si="421"/>
        <v>#REF!</v>
      </c>
      <c r="H117" s="19" t="str">
        <f t="shared" si="422"/>
        <v>#REF!</v>
      </c>
      <c r="I117" s="19" t="str">
        <f t="shared" si="423"/>
        <v>#REF!</v>
      </c>
      <c r="J117" s="19" t="str">
        <f t="shared" si="424"/>
        <v>#REF!</v>
      </c>
      <c r="K117" s="18" t="str">
        <f t="shared" si="425"/>
        <v>#REF!</v>
      </c>
      <c r="L117" s="17" t="str">
        <f t="shared" si="426"/>
        <v>#REF!</v>
      </c>
      <c r="M117" s="17" t="str">
        <f t="shared" si="427"/>
        <v>#REF!</v>
      </c>
      <c r="N117" s="17" t="str">
        <f t="shared" si="428"/>
        <v>#REF!</v>
      </c>
      <c r="O117" s="17" t="str">
        <f t="shared" si="429"/>
        <v>#REF!</v>
      </c>
      <c r="P117" s="17" t="str">
        <f t="shared" si="430"/>
        <v>#REF!</v>
      </c>
      <c r="Q117" s="17" t="str">
        <f t="shared" si="431"/>
        <v>#REF!</v>
      </c>
      <c r="R117" s="20" t="str">
        <f t="shared" si="432"/>
        <v>#REF!</v>
      </c>
      <c r="S117" s="17" t="str">
        <f t="shared" si="433"/>
        <v>#REF!</v>
      </c>
      <c r="T117" s="16"/>
      <c r="U117" s="16"/>
      <c r="V117" s="16"/>
      <c r="W117" s="16"/>
      <c r="X117" s="16"/>
      <c r="Y117" s="16"/>
      <c r="Z117" s="16"/>
    </row>
    <row r="118" ht="15.75" hidden="1" customHeight="1" outlineLevel="2">
      <c r="A118" s="15" t="s">
        <v>108</v>
      </c>
      <c r="B118" s="16" t="s">
        <v>37</v>
      </c>
      <c r="C118" s="15" t="s">
        <v>38</v>
      </c>
      <c r="D118" s="17">
        <v>0.0</v>
      </c>
      <c r="E118" s="17">
        <v>0.0</v>
      </c>
      <c r="F118" s="18">
        <v>0.0</v>
      </c>
      <c r="G118" s="19" t="str">
        <f t="shared" si="421"/>
        <v>#REF!</v>
      </c>
      <c r="H118" s="19" t="str">
        <f t="shared" si="422"/>
        <v>#REF!</v>
      </c>
      <c r="I118" s="19" t="str">
        <f t="shared" si="423"/>
        <v>#REF!</v>
      </c>
      <c r="J118" s="19" t="str">
        <f t="shared" si="424"/>
        <v>#REF!</v>
      </c>
      <c r="K118" s="18" t="str">
        <f t="shared" si="425"/>
        <v>#REF!</v>
      </c>
      <c r="L118" s="17" t="str">
        <f t="shared" si="426"/>
        <v>#REF!</v>
      </c>
      <c r="M118" s="17" t="str">
        <f t="shared" si="427"/>
        <v>#REF!</v>
      </c>
      <c r="N118" s="17" t="str">
        <f t="shared" si="428"/>
        <v>#REF!</v>
      </c>
      <c r="O118" s="17" t="str">
        <f t="shared" si="429"/>
        <v>#REF!</v>
      </c>
      <c r="P118" s="17" t="str">
        <f t="shared" si="430"/>
        <v>#REF!</v>
      </c>
      <c r="Q118" s="17" t="str">
        <f t="shared" si="431"/>
        <v>#REF!</v>
      </c>
      <c r="R118" s="20" t="str">
        <f t="shared" si="432"/>
        <v>#REF!</v>
      </c>
      <c r="S118" s="17" t="str">
        <f t="shared" si="433"/>
        <v>#REF!</v>
      </c>
      <c r="T118" s="16"/>
      <c r="U118" s="16"/>
      <c r="V118" s="16"/>
      <c r="W118" s="16"/>
      <c r="X118" s="16"/>
      <c r="Y118" s="16"/>
      <c r="Z118" s="16"/>
    </row>
    <row r="119" ht="15.75" hidden="1" customHeight="1" outlineLevel="1">
      <c r="A119" s="21" t="s">
        <v>109</v>
      </c>
      <c r="B119" s="22"/>
      <c r="C119" s="21"/>
      <c r="D119" s="23">
        <f t="shared" ref="D119:F119" si="434">SUBTOTAL(9,D116:D118)</f>
        <v>8595636</v>
      </c>
      <c r="E119" s="23">
        <f t="shared" si="434"/>
        <v>931988</v>
      </c>
      <c r="F119" s="24">
        <f t="shared" si="434"/>
        <v>1</v>
      </c>
      <c r="G119" s="25"/>
      <c r="H119" s="25"/>
      <c r="I119" s="25"/>
      <c r="J119" s="25" t="str">
        <f t="shared" ref="J119:K119" si="435">SUBTOTAL(9,J116:J118)</f>
        <v>#REF!</v>
      </c>
      <c r="K119" s="24" t="str">
        <f t="shared" si="435"/>
        <v>#REF!</v>
      </c>
      <c r="L119" s="23"/>
      <c r="M119" s="23"/>
      <c r="N119" s="23"/>
      <c r="O119" s="23" t="str">
        <f t="shared" ref="O119:S119" si="436">SUBTOTAL(9,O116:O118)</f>
        <v>#REF!</v>
      </c>
      <c r="P119" s="23" t="str">
        <f t="shared" si="436"/>
        <v>#REF!</v>
      </c>
      <c r="Q119" s="23" t="str">
        <f t="shared" si="436"/>
        <v>#REF!</v>
      </c>
      <c r="R119" s="22" t="str">
        <f t="shared" si="436"/>
        <v>#REF!</v>
      </c>
      <c r="S119" s="23" t="str">
        <f t="shared" si="436"/>
        <v>#REF!</v>
      </c>
      <c r="T119" s="22"/>
      <c r="U119" s="22"/>
      <c r="V119" s="22"/>
      <c r="W119" s="22"/>
      <c r="X119" s="22"/>
      <c r="Y119" s="22"/>
      <c r="Z119" s="22"/>
    </row>
    <row r="120" ht="15.75" hidden="1" customHeight="1" outlineLevel="2">
      <c r="A120" s="15" t="s">
        <v>110</v>
      </c>
      <c r="B120" s="16" t="s">
        <v>27</v>
      </c>
      <c r="C120" s="15" t="s">
        <v>28</v>
      </c>
      <c r="D120" s="17">
        <v>9.751005944E7</v>
      </c>
      <c r="E120" s="17">
        <v>1.229465773E7</v>
      </c>
      <c r="F120" s="18">
        <f>+D120/D123</f>
        <v>0.9133982072</v>
      </c>
      <c r="G120" s="19" t="str">
        <f t="shared" ref="G120:G122" si="437">VLOOKUP(A120,'[1]Hoja1'!$B$1:$F$126,3,0)</f>
        <v>#REF!</v>
      </c>
      <c r="H120" s="19" t="str">
        <f t="shared" ref="H120:H122" si="438">VLOOKUP(A120,'[1]Hoja1'!$B$1:$F$126,2,0)</f>
        <v>#REF!</v>
      </c>
      <c r="I120" s="19" t="str">
        <f t="shared" ref="I120:I122" si="439">+G120/11</f>
        <v>#REF!</v>
      </c>
      <c r="J120" s="19" t="str">
        <f t="shared" ref="J120:J122" si="440">+F120*I120</f>
        <v>#REF!</v>
      </c>
      <c r="K120" s="18">
        <v>0.0</v>
      </c>
      <c r="L120" s="17" t="str">
        <f t="shared" ref="L120:L122" si="441">VLOOKUP(A120,'[1]Hoja1'!$B$1:$F$126,5,0)</f>
        <v>#REF!</v>
      </c>
      <c r="M120" s="17" t="str">
        <f t="shared" ref="M120:M122" si="442">VLOOKUP(A120,'[1]Hoja1'!$B$1:$F$126,4,0)</f>
        <v>#REF!</v>
      </c>
      <c r="N120" s="17" t="str">
        <f t="shared" ref="N120:N122" si="443">+L120/11</f>
        <v>#REF!</v>
      </c>
      <c r="O120" s="17" t="str">
        <f t="shared" ref="O120:O122" si="444">+D120-J120</f>
        <v>#REF!</v>
      </c>
      <c r="P120" s="17" t="str">
        <f t="shared" ref="P120:P122" si="445">+ROUND(O120,0)</f>
        <v>#REF!</v>
      </c>
      <c r="Q120" s="17" t="str">
        <f t="shared" ref="Q120:Q122" si="446">+K120+P120</f>
        <v>#REF!</v>
      </c>
      <c r="R120" s="20" t="str">
        <f t="shared" ref="R120:R122" si="447">+IF(D120-K120-P120&gt;1,D120-K120-P120,0)</f>
        <v>#REF!</v>
      </c>
      <c r="S120" s="17" t="str">
        <f t="shared" ref="S120:S122" si="448">+P120</f>
        <v>#REF!</v>
      </c>
      <c r="T120" s="16"/>
      <c r="U120" s="16"/>
      <c r="V120" s="16"/>
      <c r="W120" s="16"/>
      <c r="X120" s="16"/>
      <c r="Y120" s="16"/>
      <c r="Z120" s="16"/>
    </row>
    <row r="121" ht="15.75" hidden="1" customHeight="1" outlineLevel="2">
      <c r="A121" s="15" t="s">
        <v>110</v>
      </c>
      <c r="B121" s="16" t="s">
        <v>35</v>
      </c>
      <c r="C121" s="15" t="s">
        <v>36</v>
      </c>
      <c r="D121" s="17">
        <v>9245196.56</v>
      </c>
      <c r="E121" s="17">
        <v>1165690.27</v>
      </c>
      <c r="F121" s="18">
        <f>+D121/D123</f>
        <v>0.0866017928</v>
      </c>
      <c r="G121" s="19" t="str">
        <f t="shared" si="437"/>
        <v>#REF!</v>
      </c>
      <c r="H121" s="19" t="str">
        <f t="shared" si="438"/>
        <v>#REF!</v>
      </c>
      <c r="I121" s="19" t="str">
        <f t="shared" si="439"/>
        <v>#REF!</v>
      </c>
      <c r="J121" s="19" t="str">
        <f t="shared" si="440"/>
        <v>#REF!</v>
      </c>
      <c r="K121" s="18">
        <v>0.0</v>
      </c>
      <c r="L121" s="17" t="str">
        <f t="shared" si="441"/>
        <v>#REF!</v>
      </c>
      <c r="M121" s="17" t="str">
        <f t="shared" si="442"/>
        <v>#REF!</v>
      </c>
      <c r="N121" s="17" t="str">
        <f t="shared" si="443"/>
        <v>#REF!</v>
      </c>
      <c r="O121" s="17" t="str">
        <f t="shared" si="444"/>
        <v>#REF!</v>
      </c>
      <c r="P121" s="17" t="str">
        <f t="shared" si="445"/>
        <v>#REF!</v>
      </c>
      <c r="Q121" s="17" t="str">
        <f t="shared" si="446"/>
        <v>#REF!</v>
      </c>
      <c r="R121" s="20" t="str">
        <f t="shared" si="447"/>
        <v>#REF!</v>
      </c>
      <c r="S121" s="17" t="str">
        <f t="shared" si="448"/>
        <v>#REF!</v>
      </c>
      <c r="T121" s="16"/>
      <c r="U121" s="16"/>
      <c r="V121" s="16"/>
      <c r="W121" s="16"/>
      <c r="X121" s="16"/>
      <c r="Y121" s="16"/>
      <c r="Z121" s="16"/>
    </row>
    <row r="122" ht="15.75" hidden="1" customHeight="1" outlineLevel="2">
      <c r="A122" s="15" t="s">
        <v>110</v>
      </c>
      <c r="B122" s="16" t="s">
        <v>31</v>
      </c>
      <c r="C122" s="15" t="s">
        <v>32</v>
      </c>
      <c r="D122" s="17">
        <v>0.0</v>
      </c>
      <c r="E122" s="17">
        <v>0.0</v>
      </c>
      <c r="F122" s="18">
        <v>0.0</v>
      </c>
      <c r="G122" s="19" t="str">
        <f t="shared" si="437"/>
        <v>#REF!</v>
      </c>
      <c r="H122" s="19" t="str">
        <f t="shared" si="438"/>
        <v>#REF!</v>
      </c>
      <c r="I122" s="19" t="str">
        <f t="shared" si="439"/>
        <v>#REF!</v>
      </c>
      <c r="J122" s="19" t="str">
        <f t="shared" si="440"/>
        <v>#REF!</v>
      </c>
      <c r="K122" s="18">
        <v>0.0</v>
      </c>
      <c r="L122" s="17" t="str">
        <f t="shared" si="441"/>
        <v>#REF!</v>
      </c>
      <c r="M122" s="17" t="str">
        <f t="shared" si="442"/>
        <v>#REF!</v>
      </c>
      <c r="N122" s="17" t="str">
        <f t="shared" si="443"/>
        <v>#REF!</v>
      </c>
      <c r="O122" s="17" t="str">
        <f t="shared" si="444"/>
        <v>#REF!</v>
      </c>
      <c r="P122" s="17" t="str">
        <f t="shared" si="445"/>
        <v>#REF!</v>
      </c>
      <c r="Q122" s="17" t="str">
        <f t="shared" si="446"/>
        <v>#REF!</v>
      </c>
      <c r="R122" s="20" t="str">
        <f t="shared" si="447"/>
        <v>#REF!</v>
      </c>
      <c r="S122" s="17" t="str">
        <f t="shared" si="448"/>
        <v>#REF!</v>
      </c>
      <c r="T122" s="16"/>
      <c r="U122" s="16"/>
      <c r="V122" s="16"/>
      <c r="W122" s="16"/>
      <c r="X122" s="16"/>
      <c r="Y122" s="16"/>
      <c r="Z122" s="16"/>
    </row>
    <row r="123" ht="15.75" hidden="1" customHeight="1" outlineLevel="1">
      <c r="A123" s="21" t="s">
        <v>111</v>
      </c>
      <c r="B123" s="22"/>
      <c r="C123" s="21"/>
      <c r="D123" s="23">
        <f t="shared" ref="D123:F123" si="449">SUBTOTAL(9,D120:D122)</f>
        <v>106755256</v>
      </c>
      <c r="E123" s="23">
        <f t="shared" si="449"/>
        <v>13460348</v>
      </c>
      <c r="F123" s="24">
        <f t="shared" si="449"/>
        <v>1</v>
      </c>
      <c r="G123" s="25"/>
      <c r="H123" s="25"/>
      <c r="I123" s="25"/>
      <c r="J123" s="25" t="str">
        <f t="shared" ref="J123:K123" si="450">SUBTOTAL(9,J120:J122)</f>
        <v>#REF!</v>
      </c>
      <c r="K123" s="24">
        <f t="shared" si="450"/>
        <v>0</v>
      </c>
      <c r="L123" s="23"/>
      <c r="M123" s="23"/>
      <c r="N123" s="23"/>
      <c r="O123" s="23" t="str">
        <f t="shared" ref="O123:S123" si="451">SUBTOTAL(9,O120:O122)</f>
        <v>#REF!</v>
      </c>
      <c r="P123" s="23" t="str">
        <f t="shared" si="451"/>
        <v>#REF!</v>
      </c>
      <c r="Q123" s="23" t="str">
        <f t="shared" si="451"/>
        <v>#REF!</v>
      </c>
      <c r="R123" s="22" t="str">
        <f t="shared" si="451"/>
        <v>#REF!</v>
      </c>
      <c r="S123" s="23" t="str">
        <f t="shared" si="451"/>
        <v>#REF!</v>
      </c>
      <c r="T123" s="22"/>
      <c r="U123" s="22"/>
      <c r="V123" s="22"/>
      <c r="W123" s="22"/>
      <c r="X123" s="22"/>
      <c r="Y123" s="22"/>
      <c r="Z123" s="22"/>
    </row>
    <row r="124" ht="15.75" hidden="1" customHeight="1" outlineLevel="2">
      <c r="A124" s="15" t="s">
        <v>112</v>
      </c>
      <c r="B124" s="16" t="s">
        <v>27</v>
      </c>
      <c r="C124" s="15" t="s">
        <v>28</v>
      </c>
      <c r="D124" s="17">
        <v>2.426689718E7</v>
      </c>
      <c r="E124" s="17">
        <v>1.381660919E7</v>
      </c>
      <c r="F124" s="18">
        <f>+D124/D126</f>
        <v>0.8098447119</v>
      </c>
      <c r="G124" s="19" t="str">
        <f t="shared" ref="G124:G125" si="452">VLOOKUP(A124,'[1]Hoja1'!$B$1:$F$126,3,0)</f>
        <v>#REF!</v>
      </c>
      <c r="H124" s="19" t="str">
        <f t="shared" ref="H124:H125" si="453">VLOOKUP(A124,'[1]Hoja1'!$B$1:$F$126,2,0)</f>
        <v>#REF!</v>
      </c>
      <c r="I124" s="19" t="str">
        <f t="shared" ref="I124:I125" si="454">+G124/11</f>
        <v>#REF!</v>
      </c>
      <c r="J124" s="19" t="str">
        <f t="shared" ref="J124:J125" si="455">+F124*I124</f>
        <v>#REF!</v>
      </c>
      <c r="K124" s="18">
        <v>0.0</v>
      </c>
      <c r="L124" s="17" t="str">
        <f t="shared" ref="L124:L125" si="456">VLOOKUP(A124,'[1]Hoja1'!$B$1:$F$126,5,0)</f>
        <v>#REF!</v>
      </c>
      <c r="M124" s="17" t="str">
        <f t="shared" ref="M124:M125" si="457">VLOOKUP(A124,'[1]Hoja1'!$B$1:$F$126,4,0)</f>
        <v>#REF!</v>
      </c>
      <c r="N124" s="17" t="str">
        <f t="shared" ref="N124:N125" si="458">+L124/11</f>
        <v>#REF!</v>
      </c>
      <c r="O124" s="17" t="str">
        <f t="shared" ref="O124:O125" si="459">+D124-J124</f>
        <v>#REF!</v>
      </c>
      <c r="P124" s="17" t="str">
        <f t="shared" ref="P124:P125" si="460">+ROUND(O124,0)</f>
        <v>#REF!</v>
      </c>
      <c r="Q124" s="17" t="str">
        <f t="shared" ref="Q124:Q125" si="461">+K124+P124</f>
        <v>#REF!</v>
      </c>
      <c r="R124" s="20" t="str">
        <f t="shared" ref="R124:R125" si="462">+IF(D124-K124-P124&gt;1,D124-K124-P124,0)</f>
        <v>#REF!</v>
      </c>
      <c r="S124" s="17" t="str">
        <f t="shared" ref="S124:S125" si="463">+P124</f>
        <v>#REF!</v>
      </c>
      <c r="T124" s="16"/>
      <c r="U124" s="16"/>
      <c r="V124" s="16"/>
      <c r="W124" s="16"/>
      <c r="X124" s="16"/>
      <c r="Y124" s="16"/>
      <c r="Z124" s="16"/>
    </row>
    <row r="125" ht="15.75" hidden="1" customHeight="1" outlineLevel="2">
      <c r="A125" s="15" t="s">
        <v>112</v>
      </c>
      <c r="B125" s="16" t="s">
        <v>51</v>
      </c>
      <c r="C125" s="15" t="s">
        <v>52</v>
      </c>
      <c r="D125" s="17">
        <v>5697979.82</v>
      </c>
      <c r="E125" s="17">
        <v>3244203.81</v>
      </c>
      <c r="F125" s="18">
        <f>+D125/D126</f>
        <v>0.1901552881</v>
      </c>
      <c r="G125" s="19" t="str">
        <f t="shared" si="452"/>
        <v>#REF!</v>
      </c>
      <c r="H125" s="19" t="str">
        <f t="shared" si="453"/>
        <v>#REF!</v>
      </c>
      <c r="I125" s="19" t="str">
        <f t="shared" si="454"/>
        <v>#REF!</v>
      </c>
      <c r="J125" s="19" t="str">
        <f t="shared" si="455"/>
        <v>#REF!</v>
      </c>
      <c r="K125" s="18">
        <v>0.0</v>
      </c>
      <c r="L125" s="17" t="str">
        <f t="shared" si="456"/>
        <v>#REF!</v>
      </c>
      <c r="M125" s="17" t="str">
        <f t="shared" si="457"/>
        <v>#REF!</v>
      </c>
      <c r="N125" s="17" t="str">
        <f t="shared" si="458"/>
        <v>#REF!</v>
      </c>
      <c r="O125" s="17" t="str">
        <f t="shared" si="459"/>
        <v>#REF!</v>
      </c>
      <c r="P125" s="17" t="str">
        <f t="shared" si="460"/>
        <v>#REF!</v>
      </c>
      <c r="Q125" s="17" t="str">
        <f t="shared" si="461"/>
        <v>#REF!</v>
      </c>
      <c r="R125" s="20" t="str">
        <f t="shared" si="462"/>
        <v>#REF!</v>
      </c>
      <c r="S125" s="17" t="str">
        <f t="shared" si="463"/>
        <v>#REF!</v>
      </c>
      <c r="T125" s="16"/>
      <c r="U125" s="16"/>
      <c r="V125" s="16"/>
      <c r="W125" s="16"/>
      <c r="X125" s="16"/>
      <c r="Y125" s="16"/>
      <c r="Z125" s="16"/>
    </row>
    <row r="126" ht="15.75" hidden="1" customHeight="1" outlineLevel="1">
      <c r="A126" s="21" t="s">
        <v>113</v>
      </c>
      <c r="B126" s="22"/>
      <c r="C126" s="21"/>
      <c r="D126" s="23">
        <f t="shared" ref="D126:F126" si="464">SUBTOTAL(9,D124:D125)</f>
        <v>29964877</v>
      </c>
      <c r="E126" s="23">
        <f t="shared" si="464"/>
        <v>17060813</v>
      </c>
      <c r="F126" s="24">
        <f t="shared" si="464"/>
        <v>1</v>
      </c>
      <c r="G126" s="25"/>
      <c r="H126" s="25"/>
      <c r="I126" s="25"/>
      <c r="J126" s="25" t="str">
        <f t="shared" ref="J126:K126" si="465">SUBTOTAL(9,J124:J125)</f>
        <v>#REF!</v>
      </c>
      <c r="K126" s="24">
        <f t="shared" si="465"/>
        <v>0</v>
      </c>
      <c r="L126" s="23"/>
      <c r="M126" s="23"/>
      <c r="N126" s="23"/>
      <c r="O126" s="23" t="str">
        <f t="shared" ref="O126:S126" si="466">SUBTOTAL(9,O124:O125)</f>
        <v>#REF!</v>
      </c>
      <c r="P126" s="23" t="str">
        <f t="shared" si="466"/>
        <v>#REF!</v>
      </c>
      <c r="Q126" s="23" t="str">
        <f t="shared" si="466"/>
        <v>#REF!</v>
      </c>
      <c r="R126" s="22" t="str">
        <f t="shared" si="466"/>
        <v>#REF!</v>
      </c>
      <c r="S126" s="23" t="str">
        <f t="shared" si="466"/>
        <v>#REF!</v>
      </c>
      <c r="T126" s="22"/>
      <c r="U126" s="22"/>
      <c r="V126" s="22"/>
      <c r="W126" s="22"/>
      <c r="X126" s="22"/>
      <c r="Y126" s="22"/>
      <c r="Z126" s="22"/>
    </row>
    <row r="127" ht="15.75" hidden="1" customHeight="1" outlineLevel="2">
      <c r="A127" s="15" t="s">
        <v>114</v>
      </c>
      <c r="B127" s="16" t="s">
        <v>27</v>
      </c>
      <c r="C127" s="15" t="s">
        <v>28</v>
      </c>
      <c r="D127" s="17">
        <v>4368756.0</v>
      </c>
      <c r="E127" s="17">
        <v>392526.0</v>
      </c>
      <c r="F127" s="18">
        <f>+D127/D129</f>
        <v>1</v>
      </c>
      <c r="G127" s="19" t="str">
        <f t="shared" ref="G127:G128" si="467">VLOOKUP(A127,'[1]Hoja1'!$B$1:$F$126,3,0)</f>
        <v>#REF!</v>
      </c>
      <c r="H127" s="19" t="str">
        <f t="shared" ref="H127:H128" si="468">VLOOKUP(A127,'[1]Hoja1'!$B$1:$F$126,2,0)</f>
        <v>#REF!</v>
      </c>
      <c r="I127" s="19" t="str">
        <f t="shared" ref="I127:I128" si="469">+G127/11</f>
        <v>#REF!</v>
      </c>
      <c r="J127" s="19" t="str">
        <f t="shared" ref="J127:J128" si="470">+F127*I127</f>
        <v>#REF!</v>
      </c>
      <c r="K127" s="18" t="str">
        <f t="shared" ref="K127:K128" si="471">+D127-P127</f>
        <v>#REF!</v>
      </c>
      <c r="L127" s="17" t="str">
        <f t="shared" ref="L127:L128" si="472">VLOOKUP(A127,'[1]Hoja1'!$B$1:$F$126,5,0)</f>
        <v>#REF!</v>
      </c>
      <c r="M127" s="17" t="str">
        <f t="shared" ref="M127:M128" si="473">VLOOKUP(A127,'[1]Hoja1'!$B$1:$F$126,4,0)</f>
        <v>#REF!</v>
      </c>
      <c r="N127" s="17" t="str">
        <f t="shared" ref="N127:N128" si="474">+L127/11</f>
        <v>#REF!</v>
      </c>
      <c r="O127" s="17" t="str">
        <f t="shared" ref="O127:O128" si="475">+D127-J127</f>
        <v>#REF!</v>
      </c>
      <c r="P127" s="17" t="str">
        <f t="shared" ref="P127:P128" si="476">+ROUND(O127,0)</f>
        <v>#REF!</v>
      </c>
      <c r="Q127" s="17" t="str">
        <f t="shared" ref="Q127:Q128" si="477">+K127+P127</f>
        <v>#REF!</v>
      </c>
      <c r="R127" s="20" t="str">
        <f t="shared" ref="R127:R128" si="478">+IF(D127-K127-P127&gt;1,D127-K127-P127,0)</f>
        <v>#REF!</v>
      </c>
      <c r="S127" s="17" t="str">
        <f t="shared" ref="S127:S128" si="479">+P127</f>
        <v>#REF!</v>
      </c>
      <c r="T127" s="16"/>
      <c r="U127" s="16"/>
      <c r="V127" s="16"/>
      <c r="W127" s="16"/>
      <c r="X127" s="16"/>
      <c r="Y127" s="16"/>
      <c r="Z127" s="16"/>
    </row>
    <row r="128" ht="15.75" hidden="1" customHeight="1" outlineLevel="2">
      <c r="A128" s="15" t="s">
        <v>114</v>
      </c>
      <c r="B128" s="16" t="s">
        <v>31</v>
      </c>
      <c r="C128" s="15" t="s">
        <v>32</v>
      </c>
      <c r="D128" s="17">
        <v>0.0</v>
      </c>
      <c r="E128" s="17">
        <v>0.0</v>
      </c>
      <c r="F128" s="18">
        <v>0.0</v>
      </c>
      <c r="G128" s="19" t="str">
        <f t="shared" si="467"/>
        <v>#REF!</v>
      </c>
      <c r="H128" s="19" t="str">
        <f t="shared" si="468"/>
        <v>#REF!</v>
      </c>
      <c r="I128" s="19" t="str">
        <f t="shared" si="469"/>
        <v>#REF!</v>
      </c>
      <c r="J128" s="19" t="str">
        <f t="shared" si="470"/>
        <v>#REF!</v>
      </c>
      <c r="K128" s="18" t="str">
        <f t="shared" si="471"/>
        <v>#REF!</v>
      </c>
      <c r="L128" s="17" t="str">
        <f t="shared" si="472"/>
        <v>#REF!</v>
      </c>
      <c r="M128" s="17" t="str">
        <f t="shared" si="473"/>
        <v>#REF!</v>
      </c>
      <c r="N128" s="17" t="str">
        <f t="shared" si="474"/>
        <v>#REF!</v>
      </c>
      <c r="O128" s="17" t="str">
        <f t="shared" si="475"/>
        <v>#REF!</v>
      </c>
      <c r="P128" s="17" t="str">
        <f t="shared" si="476"/>
        <v>#REF!</v>
      </c>
      <c r="Q128" s="17" t="str">
        <f t="shared" si="477"/>
        <v>#REF!</v>
      </c>
      <c r="R128" s="20" t="str">
        <f t="shared" si="478"/>
        <v>#REF!</v>
      </c>
      <c r="S128" s="17" t="str">
        <f t="shared" si="479"/>
        <v>#REF!</v>
      </c>
      <c r="T128" s="16"/>
      <c r="U128" s="16"/>
      <c r="V128" s="16"/>
      <c r="W128" s="16"/>
      <c r="X128" s="16"/>
      <c r="Y128" s="16"/>
      <c r="Z128" s="16"/>
    </row>
    <row r="129" ht="15.75" hidden="1" customHeight="1" outlineLevel="1">
      <c r="A129" s="21" t="s">
        <v>115</v>
      </c>
      <c r="B129" s="22"/>
      <c r="C129" s="21"/>
      <c r="D129" s="23">
        <f t="shared" ref="D129:F129" si="480">SUBTOTAL(9,D127:D128)</f>
        <v>4368756</v>
      </c>
      <c r="E129" s="23">
        <f t="shared" si="480"/>
        <v>392526</v>
      </c>
      <c r="F129" s="24">
        <f t="shared" si="480"/>
        <v>1</v>
      </c>
      <c r="G129" s="25"/>
      <c r="H129" s="25"/>
      <c r="I129" s="25"/>
      <c r="J129" s="25" t="str">
        <f t="shared" ref="J129:K129" si="481">SUBTOTAL(9,J127:J128)</f>
        <v>#REF!</v>
      </c>
      <c r="K129" s="24" t="str">
        <f t="shared" si="481"/>
        <v>#REF!</v>
      </c>
      <c r="L129" s="23"/>
      <c r="M129" s="23"/>
      <c r="N129" s="23"/>
      <c r="O129" s="23" t="str">
        <f t="shared" ref="O129:S129" si="482">SUBTOTAL(9,O127:O128)</f>
        <v>#REF!</v>
      </c>
      <c r="P129" s="23" t="str">
        <f t="shared" si="482"/>
        <v>#REF!</v>
      </c>
      <c r="Q129" s="23" t="str">
        <f t="shared" si="482"/>
        <v>#REF!</v>
      </c>
      <c r="R129" s="22" t="str">
        <f t="shared" si="482"/>
        <v>#REF!</v>
      </c>
      <c r="S129" s="23" t="str">
        <f t="shared" si="482"/>
        <v>#REF!</v>
      </c>
      <c r="T129" s="22"/>
      <c r="U129" s="22"/>
      <c r="V129" s="22"/>
      <c r="W129" s="22"/>
      <c r="X129" s="22"/>
      <c r="Y129" s="22"/>
      <c r="Z129" s="22"/>
    </row>
    <row r="130" ht="15.75" hidden="1" customHeight="1" outlineLevel="2">
      <c r="A130" s="15" t="s">
        <v>116</v>
      </c>
      <c r="B130" s="16" t="s">
        <v>27</v>
      </c>
      <c r="C130" s="15" t="s">
        <v>28</v>
      </c>
      <c r="D130" s="17">
        <v>1.8371653705E8</v>
      </c>
      <c r="E130" s="17">
        <v>7877831.02</v>
      </c>
      <c r="F130" s="18">
        <f>+D130/D136</f>
        <v>0.4075853594</v>
      </c>
      <c r="G130" s="19" t="str">
        <f t="shared" ref="G130:G135" si="483">VLOOKUP(A130,'[1]Hoja1'!$B$1:$F$126,3,0)</f>
        <v>#REF!</v>
      </c>
      <c r="H130" s="19" t="str">
        <f t="shared" ref="H130:H135" si="484">VLOOKUP(A130,'[1]Hoja1'!$B$1:$F$126,2,0)</f>
        <v>#REF!</v>
      </c>
      <c r="I130" s="19" t="str">
        <f t="shared" ref="I130:I135" si="485">+G130/11</f>
        <v>#REF!</v>
      </c>
      <c r="J130" s="19" t="str">
        <f t="shared" ref="J130:J135" si="486">+F130*I130</f>
        <v>#REF!</v>
      </c>
      <c r="K130" s="18" t="str">
        <f t="shared" ref="K130:K135" si="487">+D130-P130</f>
        <v>#REF!</v>
      </c>
      <c r="L130" s="17" t="str">
        <f t="shared" ref="L130:L135" si="488">VLOOKUP(A130,'[1]Hoja1'!$B$1:$F$126,5,0)</f>
        <v>#REF!</v>
      </c>
      <c r="M130" s="17" t="str">
        <f t="shared" ref="M130:M135" si="489">VLOOKUP(A130,'[1]Hoja1'!$B$1:$F$126,4,0)</f>
        <v>#REF!</v>
      </c>
      <c r="N130" s="17" t="str">
        <f t="shared" ref="N130:N135" si="490">+L130/11</f>
        <v>#REF!</v>
      </c>
      <c r="O130" s="17" t="str">
        <f t="shared" ref="O130:O135" si="491">+D130-J130</f>
        <v>#REF!</v>
      </c>
      <c r="P130" s="17" t="str">
        <f t="shared" ref="P130:P135" si="492">+ROUND(O130,0)</f>
        <v>#REF!</v>
      </c>
      <c r="Q130" s="17" t="str">
        <f t="shared" ref="Q130:Q135" si="493">+K130+P130</f>
        <v>#REF!</v>
      </c>
      <c r="R130" s="20" t="str">
        <f t="shared" ref="R130:R135" si="494">+IF(D130-K130-P130&gt;1,D130-K130-P130,0)</f>
        <v>#REF!</v>
      </c>
      <c r="S130" s="17" t="str">
        <f t="shared" ref="S130:S135" si="495">+P130</f>
        <v>#REF!</v>
      </c>
      <c r="T130" s="16"/>
      <c r="U130" s="16"/>
      <c r="V130" s="16"/>
      <c r="W130" s="16"/>
      <c r="X130" s="16"/>
      <c r="Y130" s="16"/>
      <c r="Z130" s="16"/>
    </row>
    <row r="131" ht="15.75" hidden="1" customHeight="1" outlineLevel="2">
      <c r="A131" s="15" t="s">
        <v>116</v>
      </c>
      <c r="B131" s="16" t="s">
        <v>35</v>
      </c>
      <c r="C131" s="15" t="s">
        <v>36</v>
      </c>
      <c r="D131" s="17">
        <v>5.643512816E7</v>
      </c>
      <c r="E131" s="17">
        <v>2419958.54</v>
      </c>
      <c r="F131" s="18">
        <f>+D131/D136</f>
        <v>0.1252044719</v>
      </c>
      <c r="G131" s="19" t="str">
        <f t="shared" si="483"/>
        <v>#REF!</v>
      </c>
      <c r="H131" s="19" t="str">
        <f t="shared" si="484"/>
        <v>#REF!</v>
      </c>
      <c r="I131" s="19" t="str">
        <f t="shared" si="485"/>
        <v>#REF!</v>
      </c>
      <c r="J131" s="19" t="str">
        <f t="shared" si="486"/>
        <v>#REF!</v>
      </c>
      <c r="K131" s="18" t="str">
        <f t="shared" si="487"/>
        <v>#REF!</v>
      </c>
      <c r="L131" s="17" t="str">
        <f t="shared" si="488"/>
        <v>#REF!</v>
      </c>
      <c r="M131" s="17" t="str">
        <f t="shared" si="489"/>
        <v>#REF!</v>
      </c>
      <c r="N131" s="17" t="str">
        <f t="shared" si="490"/>
        <v>#REF!</v>
      </c>
      <c r="O131" s="17" t="str">
        <f t="shared" si="491"/>
        <v>#REF!</v>
      </c>
      <c r="P131" s="17" t="str">
        <f t="shared" si="492"/>
        <v>#REF!</v>
      </c>
      <c r="Q131" s="17" t="str">
        <f t="shared" si="493"/>
        <v>#REF!</v>
      </c>
      <c r="R131" s="20" t="str">
        <f t="shared" si="494"/>
        <v>#REF!</v>
      </c>
      <c r="S131" s="17" t="str">
        <f t="shared" si="495"/>
        <v>#REF!</v>
      </c>
      <c r="T131" s="16"/>
      <c r="U131" s="16"/>
      <c r="V131" s="16"/>
      <c r="W131" s="16"/>
      <c r="X131" s="16"/>
      <c r="Y131" s="16"/>
      <c r="Z131" s="16"/>
    </row>
    <row r="132" ht="15.75" hidden="1" customHeight="1" outlineLevel="2">
      <c r="A132" s="15" t="s">
        <v>116</v>
      </c>
      <c r="B132" s="16" t="s">
        <v>95</v>
      </c>
      <c r="C132" s="15" t="s">
        <v>96</v>
      </c>
      <c r="D132" s="17">
        <v>0.0</v>
      </c>
      <c r="E132" s="17">
        <v>0.0</v>
      </c>
      <c r="F132" s="18">
        <v>0.0</v>
      </c>
      <c r="G132" s="19" t="str">
        <f t="shared" si="483"/>
        <v>#REF!</v>
      </c>
      <c r="H132" s="19" t="str">
        <f t="shared" si="484"/>
        <v>#REF!</v>
      </c>
      <c r="I132" s="19" t="str">
        <f t="shared" si="485"/>
        <v>#REF!</v>
      </c>
      <c r="J132" s="19" t="str">
        <f t="shared" si="486"/>
        <v>#REF!</v>
      </c>
      <c r="K132" s="18" t="str">
        <f t="shared" si="487"/>
        <v>#REF!</v>
      </c>
      <c r="L132" s="17" t="str">
        <f t="shared" si="488"/>
        <v>#REF!</v>
      </c>
      <c r="M132" s="17" t="str">
        <f t="shared" si="489"/>
        <v>#REF!</v>
      </c>
      <c r="N132" s="17" t="str">
        <f t="shared" si="490"/>
        <v>#REF!</v>
      </c>
      <c r="O132" s="17" t="str">
        <f t="shared" si="491"/>
        <v>#REF!</v>
      </c>
      <c r="P132" s="17" t="str">
        <f t="shared" si="492"/>
        <v>#REF!</v>
      </c>
      <c r="Q132" s="17" t="str">
        <f t="shared" si="493"/>
        <v>#REF!</v>
      </c>
      <c r="R132" s="20" t="str">
        <f t="shared" si="494"/>
        <v>#REF!</v>
      </c>
      <c r="S132" s="17" t="str">
        <f t="shared" si="495"/>
        <v>#REF!</v>
      </c>
      <c r="T132" s="16"/>
      <c r="U132" s="16"/>
      <c r="V132" s="16"/>
      <c r="W132" s="16"/>
      <c r="X132" s="16"/>
      <c r="Y132" s="16"/>
      <c r="Z132" s="16"/>
    </row>
    <row r="133" ht="15.75" hidden="1" customHeight="1" outlineLevel="2">
      <c r="A133" s="15" t="s">
        <v>116</v>
      </c>
      <c r="B133" s="16" t="s">
        <v>65</v>
      </c>
      <c r="C133" s="15" t="s">
        <v>66</v>
      </c>
      <c r="D133" s="17">
        <v>1.298463867E7</v>
      </c>
      <c r="E133" s="17">
        <v>556785.96</v>
      </c>
      <c r="F133" s="18">
        <f>+D133/D136</f>
        <v>0.02880714335</v>
      </c>
      <c r="G133" s="19" t="str">
        <f t="shared" si="483"/>
        <v>#REF!</v>
      </c>
      <c r="H133" s="19" t="str">
        <f t="shared" si="484"/>
        <v>#REF!</v>
      </c>
      <c r="I133" s="19" t="str">
        <f t="shared" si="485"/>
        <v>#REF!</v>
      </c>
      <c r="J133" s="19" t="str">
        <f t="shared" si="486"/>
        <v>#REF!</v>
      </c>
      <c r="K133" s="18" t="str">
        <f t="shared" si="487"/>
        <v>#REF!</v>
      </c>
      <c r="L133" s="17" t="str">
        <f t="shared" si="488"/>
        <v>#REF!</v>
      </c>
      <c r="M133" s="17" t="str">
        <f t="shared" si="489"/>
        <v>#REF!</v>
      </c>
      <c r="N133" s="17" t="str">
        <f t="shared" si="490"/>
        <v>#REF!</v>
      </c>
      <c r="O133" s="17" t="str">
        <f t="shared" si="491"/>
        <v>#REF!</v>
      </c>
      <c r="P133" s="17" t="str">
        <f t="shared" si="492"/>
        <v>#REF!</v>
      </c>
      <c r="Q133" s="17" t="str">
        <f t="shared" si="493"/>
        <v>#REF!</v>
      </c>
      <c r="R133" s="20" t="str">
        <f t="shared" si="494"/>
        <v>#REF!</v>
      </c>
      <c r="S133" s="17" t="str">
        <f t="shared" si="495"/>
        <v>#REF!</v>
      </c>
      <c r="T133" s="16"/>
      <c r="U133" s="16"/>
      <c r="V133" s="16"/>
      <c r="W133" s="16"/>
      <c r="X133" s="16"/>
      <c r="Y133" s="16"/>
      <c r="Z133" s="16"/>
    </row>
    <row r="134" ht="15.75" hidden="1" customHeight="1" outlineLevel="2">
      <c r="A134" s="15" t="s">
        <v>116</v>
      </c>
      <c r="B134" s="16" t="s">
        <v>37</v>
      </c>
      <c r="C134" s="15" t="s">
        <v>38</v>
      </c>
      <c r="D134" s="17">
        <v>0.0</v>
      </c>
      <c r="E134" s="17">
        <v>0.0</v>
      </c>
      <c r="F134" s="18">
        <v>0.0</v>
      </c>
      <c r="G134" s="19" t="str">
        <f t="shared" si="483"/>
        <v>#REF!</v>
      </c>
      <c r="H134" s="19" t="str">
        <f t="shared" si="484"/>
        <v>#REF!</v>
      </c>
      <c r="I134" s="19" t="str">
        <f t="shared" si="485"/>
        <v>#REF!</v>
      </c>
      <c r="J134" s="19" t="str">
        <f t="shared" si="486"/>
        <v>#REF!</v>
      </c>
      <c r="K134" s="18" t="str">
        <f t="shared" si="487"/>
        <v>#REF!</v>
      </c>
      <c r="L134" s="17" t="str">
        <f t="shared" si="488"/>
        <v>#REF!</v>
      </c>
      <c r="M134" s="17" t="str">
        <f t="shared" si="489"/>
        <v>#REF!</v>
      </c>
      <c r="N134" s="17" t="str">
        <f t="shared" si="490"/>
        <v>#REF!</v>
      </c>
      <c r="O134" s="17" t="str">
        <f t="shared" si="491"/>
        <v>#REF!</v>
      </c>
      <c r="P134" s="17" t="str">
        <f t="shared" si="492"/>
        <v>#REF!</v>
      </c>
      <c r="Q134" s="17" t="str">
        <f t="shared" si="493"/>
        <v>#REF!</v>
      </c>
      <c r="R134" s="20" t="str">
        <f t="shared" si="494"/>
        <v>#REF!</v>
      </c>
      <c r="S134" s="17" t="str">
        <f t="shared" si="495"/>
        <v>#REF!</v>
      </c>
      <c r="T134" s="16"/>
      <c r="U134" s="16"/>
      <c r="V134" s="16"/>
      <c r="W134" s="16"/>
      <c r="X134" s="16"/>
      <c r="Y134" s="16"/>
      <c r="Z134" s="16"/>
    </row>
    <row r="135" ht="15.75" hidden="1" customHeight="1" outlineLevel="2">
      <c r="A135" s="15" t="s">
        <v>116</v>
      </c>
      <c r="B135" s="16" t="s">
        <v>39</v>
      </c>
      <c r="C135" s="15" t="s">
        <v>40</v>
      </c>
      <c r="D135" s="17">
        <v>1.9760740612E8</v>
      </c>
      <c r="E135" s="17">
        <v>8473476.48</v>
      </c>
      <c r="F135" s="18">
        <f>+D135/D136</f>
        <v>0.4384030253</v>
      </c>
      <c r="G135" s="19" t="str">
        <f t="shared" si="483"/>
        <v>#REF!</v>
      </c>
      <c r="H135" s="19" t="str">
        <f t="shared" si="484"/>
        <v>#REF!</v>
      </c>
      <c r="I135" s="19" t="str">
        <f t="shared" si="485"/>
        <v>#REF!</v>
      </c>
      <c r="J135" s="19" t="str">
        <f t="shared" si="486"/>
        <v>#REF!</v>
      </c>
      <c r="K135" s="18" t="str">
        <f t="shared" si="487"/>
        <v>#REF!</v>
      </c>
      <c r="L135" s="17" t="str">
        <f t="shared" si="488"/>
        <v>#REF!</v>
      </c>
      <c r="M135" s="17" t="str">
        <f t="shared" si="489"/>
        <v>#REF!</v>
      </c>
      <c r="N135" s="17" t="str">
        <f t="shared" si="490"/>
        <v>#REF!</v>
      </c>
      <c r="O135" s="17" t="str">
        <f t="shared" si="491"/>
        <v>#REF!</v>
      </c>
      <c r="P135" s="17" t="str">
        <f t="shared" si="492"/>
        <v>#REF!</v>
      </c>
      <c r="Q135" s="17" t="str">
        <f t="shared" si="493"/>
        <v>#REF!</v>
      </c>
      <c r="R135" s="20" t="str">
        <f t="shared" si="494"/>
        <v>#REF!</v>
      </c>
      <c r="S135" s="17" t="str">
        <f t="shared" si="495"/>
        <v>#REF!</v>
      </c>
      <c r="T135" s="16"/>
      <c r="U135" s="16"/>
      <c r="V135" s="16"/>
      <c r="W135" s="16"/>
      <c r="X135" s="16"/>
      <c r="Y135" s="16"/>
      <c r="Z135" s="16"/>
    </row>
    <row r="136" ht="15.75" hidden="1" customHeight="1" outlineLevel="1">
      <c r="A136" s="21" t="s">
        <v>117</v>
      </c>
      <c r="B136" s="22"/>
      <c r="C136" s="21"/>
      <c r="D136" s="23">
        <f t="shared" ref="D136:F136" si="496">SUBTOTAL(9,D130:D135)</f>
        <v>450743710</v>
      </c>
      <c r="E136" s="23">
        <f t="shared" si="496"/>
        <v>19328052</v>
      </c>
      <c r="F136" s="24">
        <f t="shared" si="496"/>
        <v>1</v>
      </c>
      <c r="G136" s="25"/>
      <c r="H136" s="25"/>
      <c r="I136" s="25"/>
      <c r="J136" s="25" t="str">
        <f t="shared" ref="J136:K136" si="497">SUBTOTAL(9,J130:J135)</f>
        <v>#REF!</v>
      </c>
      <c r="K136" s="24" t="str">
        <f t="shared" si="497"/>
        <v>#REF!</v>
      </c>
      <c r="L136" s="23"/>
      <c r="M136" s="23"/>
      <c r="N136" s="23"/>
      <c r="O136" s="23" t="str">
        <f t="shared" ref="O136:S136" si="498">SUBTOTAL(9,O130:O135)</f>
        <v>#REF!</v>
      </c>
      <c r="P136" s="23" t="str">
        <f t="shared" si="498"/>
        <v>#REF!</v>
      </c>
      <c r="Q136" s="23" t="str">
        <f t="shared" si="498"/>
        <v>#REF!</v>
      </c>
      <c r="R136" s="22" t="str">
        <f t="shared" si="498"/>
        <v>#REF!</v>
      </c>
      <c r="S136" s="23" t="str">
        <f t="shared" si="498"/>
        <v>#REF!</v>
      </c>
      <c r="T136" s="22"/>
      <c r="U136" s="22"/>
      <c r="V136" s="22"/>
      <c r="W136" s="22"/>
      <c r="X136" s="22"/>
      <c r="Y136" s="22"/>
      <c r="Z136" s="22"/>
    </row>
    <row r="137" ht="15.75" hidden="1" customHeight="1" outlineLevel="2">
      <c r="A137" s="15" t="s">
        <v>118</v>
      </c>
      <c r="B137" s="16" t="s">
        <v>27</v>
      </c>
      <c r="C137" s="15" t="s">
        <v>28</v>
      </c>
      <c r="D137" s="17">
        <v>1.2355297048E8</v>
      </c>
      <c r="E137" s="17">
        <v>8665173.56</v>
      </c>
      <c r="F137" s="18">
        <f>+D137/D141</f>
        <v>0.8573170576</v>
      </c>
      <c r="G137" s="19" t="str">
        <f t="shared" ref="G137:G140" si="499">VLOOKUP(A137,'[1]Hoja1'!$B$1:$F$126,3,0)</f>
        <v>#REF!</v>
      </c>
      <c r="H137" s="19" t="str">
        <f t="shared" ref="H137:H140" si="500">VLOOKUP(A137,'[1]Hoja1'!$B$1:$F$126,2,0)</f>
        <v>#REF!</v>
      </c>
      <c r="I137" s="19" t="str">
        <f t="shared" ref="I137:I140" si="501">+G137/11</f>
        <v>#REF!</v>
      </c>
      <c r="J137" s="19" t="str">
        <f t="shared" ref="J137:J140" si="502">+F137*I137</f>
        <v>#REF!</v>
      </c>
      <c r="K137" s="18">
        <v>0.0</v>
      </c>
      <c r="L137" s="17" t="str">
        <f t="shared" ref="L137:L140" si="503">VLOOKUP(A137,'[1]Hoja1'!$B$1:$F$126,5,0)</f>
        <v>#REF!</v>
      </c>
      <c r="M137" s="17" t="str">
        <f t="shared" ref="M137:M140" si="504">VLOOKUP(A137,'[1]Hoja1'!$B$1:$F$126,4,0)</f>
        <v>#REF!</v>
      </c>
      <c r="N137" s="17" t="str">
        <f t="shared" ref="N137:N140" si="505">+L137/11</f>
        <v>#REF!</v>
      </c>
      <c r="O137" s="17" t="str">
        <f t="shared" ref="O137:O140" si="506">+D137-J137</f>
        <v>#REF!</v>
      </c>
      <c r="P137" s="17" t="str">
        <f t="shared" ref="P137:P140" si="507">+ROUND(O137,0)</f>
        <v>#REF!</v>
      </c>
      <c r="Q137" s="17" t="str">
        <f t="shared" ref="Q137:Q140" si="508">+K137+P137</f>
        <v>#REF!</v>
      </c>
      <c r="R137" s="20" t="str">
        <f t="shared" ref="R137:R140" si="509">+IF(D137-K137-P137&gt;1,D137-K137-P137,0)</f>
        <v>#REF!</v>
      </c>
      <c r="S137" s="17" t="str">
        <f t="shared" ref="S137:S140" si="510">+P137</f>
        <v>#REF!</v>
      </c>
      <c r="T137" s="16"/>
      <c r="U137" s="16"/>
      <c r="V137" s="16"/>
      <c r="W137" s="16"/>
      <c r="X137" s="16"/>
      <c r="Y137" s="16"/>
      <c r="Z137" s="16"/>
    </row>
    <row r="138" ht="15.75" hidden="1" customHeight="1" outlineLevel="2">
      <c r="A138" s="15" t="s">
        <v>118</v>
      </c>
      <c r="B138" s="16" t="s">
        <v>35</v>
      </c>
      <c r="C138" s="15" t="s">
        <v>36</v>
      </c>
      <c r="D138" s="17">
        <v>1.393094863E7</v>
      </c>
      <c r="E138" s="17">
        <v>977022.95</v>
      </c>
      <c r="F138" s="18">
        <f>+D138/D141</f>
        <v>0.09666493524</v>
      </c>
      <c r="G138" s="19" t="str">
        <f t="shared" si="499"/>
        <v>#REF!</v>
      </c>
      <c r="H138" s="19" t="str">
        <f t="shared" si="500"/>
        <v>#REF!</v>
      </c>
      <c r="I138" s="19" t="str">
        <f t="shared" si="501"/>
        <v>#REF!</v>
      </c>
      <c r="J138" s="19" t="str">
        <f t="shared" si="502"/>
        <v>#REF!</v>
      </c>
      <c r="K138" s="18">
        <v>0.0</v>
      </c>
      <c r="L138" s="17" t="str">
        <f t="shared" si="503"/>
        <v>#REF!</v>
      </c>
      <c r="M138" s="17" t="str">
        <f t="shared" si="504"/>
        <v>#REF!</v>
      </c>
      <c r="N138" s="17" t="str">
        <f t="shared" si="505"/>
        <v>#REF!</v>
      </c>
      <c r="O138" s="17" t="str">
        <f t="shared" si="506"/>
        <v>#REF!</v>
      </c>
      <c r="P138" s="17" t="str">
        <f t="shared" si="507"/>
        <v>#REF!</v>
      </c>
      <c r="Q138" s="17" t="str">
        <f t="shared" si="508"/>
        <v>#REF!</v>
      </c>
      <c r="R138" s="20" t="str">
        <f t="shared" si="509"/>
        <v>#REF!</v>
      </c>
      <c r="S138" s="17" t="str">
        <f t="shared" si="510"/>
        <v>#REF!</v>
      </c>
      <c r="T138" s="16"/>
      <c r="U138" s="16"/>
      <c r="V138" s="16"/>
      <c r="W138" s="16"/>
      <c r="X138" s="16"/>
      <c r="Y138" s="16"/>
      <c r="Z138" s="16"/>
    </row>
    <row r="139" ht="15.75" hidden="1" customHeight="1" outlineLevel="2">
      <c r="A139" s="15" t="s">
        <v>118</v>
      </c>
      <c r="B139" s="16" t="s">
        <v>65</v>
      </c>
      <c r="C139" s="15" t="s">
        <v>66</v>
      </c>
      <c r="D139" s="17">
        <v>6631923.89</v>
      </c>
      <c r="E139" s="17">
        <v>465118.49</v>
      </c>
      <c r="F139" s="18">
        <f>+D139/D141</f>
        <v>0.04601800713</v>
      </c>
      <c r="G139" s="19" t="str">
        <f t="shared" si="499"/>
        <v>#REF!</v>
      </c>
      <c r="H139" s="19" t="str">
        <f t="shared" si="500"/>
        <v>#REF!</v>
      </c>
      <c r="I139" s="19" t="str">
        <f t="shared" si="501"/>
        <v>#REF!</v>
      </c>
      <c r="J139" s="19" t="str">
        <f t="shared" si="502"/>
        <v>#REF!</v>
      </c>
      <c r="K139" s="18">
        <v>0.0</v>
      </c>
      <c r="L139" s="17" t="str">
        <f t="shared" si="503"/>
        <v>#REF!</v>
      </c>
      <c r="M139" s="17" t="str">
        <f t="shared" si="504"/>
        <v>#REF!</v>
      </c>
      <c r="N139" s="17" t="str">
        <f t="shared" si="505"/>
        <v>#REF!</v>
      </c>
      <c r="O139" s="17" t="str">
        <f t="shared" si="506"/>
        <v>#REF!</v>
      </c>
      <c r="P139" s="17" t="str">
        <f t="shared" si="507"/>
        <v>#REF!</v>
      </c>
      <c r="Q139" s="17" t="str">
        <f t="shared" si="508"/>
        <v>#REF!</v>
      </c>
      <c r="R139" s="20" t="str">
        <f t="shared" si="509"/>
        <v>#REF!</v>
      </c>
      <c r="S139" s="17" t="str">
        <f t="shared" si="510"/>
        <v>#REF!</v>
      </c>
      <c r="T139" s="16"/>
      <c r="U139" s="16"/>
      <c r="V139" s="16"/>
      <c r="W139" s="16"/>
      <c r="X139" s="16"/>
      <c r="Y139" s="16"/>
      <c r="Z139" s="16"/>
    </row>
    <row r="140" ht="15.75" hidden="1" customHeight="1" outlineLevel="2">
      <c r="A140" s="15" t="s">
        <v>118</v>
      </c>
      <c r="B140" s="16" t="s">
        <v>31</v>
      </c>
      <c r="C140" s="15" t="s">
        <v>32</v>
      </c>
      <c r="D140" s="17">
        <v>0.0</v>
      </c>
      <c r="E140" s="17">
        <v>0.0</v>
      </c>
      <c r="F140" s="18">
        <v>0.0</v>
      </c>
      <c r="G140" s="19" t="str">
        <f t="shared" si="499"/>
        <v>#REF!</v>
      </c>
      <c r="H140" s="19" t="str">
        <f t="shared" si="500"/>
        <v>#REF!</v>
      </c>
      <c r="I140" s="19" t="str">
        <f t="shared" si="501"/>
        <v>#REF!</v>
      </c>
      <c r="J140" s="19" t="str">
        <f t="shared" si="502"/>
        <v>#REF!</v>
      </c>
      <c r="K140" s="18" t="str">
        <f>+D140-P140</f>
        <v>#REF!</v>
      </c>
      <c r="L140" s="17" t="str">
        <f t="shared" si="503"/>
        <v>#REF!</v>
      </c>
      <c r="M140" s="17" t="str">
        <f t="shared" si="504"/>
        <v>#REF!</v>
      </c>
      <c r="N140" s="17" t="str">
        <f t="shared" si="505"/>
        <v>#REF!</v>
      </c>
      <c r="O140" s="17" t="str">
        <f t="shared" si="506"/>
        <v>#REF!</v>
      </c>
      <c r="P140" s="17" t="str">
        <f t="shared" si="507"/>
        <v>#REF!</v>
      </c>
      <c r="Q140" s="17" t="str">
        <f t="shared" si="508"/>
        <v>#REF!</v>
      </c>
      <c r="R140" s="20" t="str">
        <f t="shared" si="509"/>
        <v>#REF!</v>
      </c>
      <c r="S140" s="17" t="str">
        <f t="shared" si="510"/>
        <v>#REF!</v>
      </c>
      <c r="T140" s="16"/>
      <c r="U140" s="16"/>
      <c r="V140" s="16"/>
      <c r="W140" s="16"/>
      <c r="X140" s="16"/>
      <c r="Y140" s="16"/>
      <c r="Z140" s="16"/>
    </row>
    <row r="141" ht="15.75" hidden="1" customHeight="1" outlineLevel="1">
      <c r="A141" s="21" t="s">
        <v>119</v>
      </c>
      <c r="B141" s="22"/>
      <c r="C141" s="21"/>
      <c r="D141" s="23">
        <f t="shared" ref="D141:F141" si="511">SUBTOTAL(9,D137:D140)</f>
        <v>144115843</v>
      </c>
      <c r="E141" s="23">
        <f t="shared" si="511"/>
        <v>10107315</v>
      </c>
      <c r="F141" s="24">
        <f t="shared" si="511"/>
        <v>1</v>
      </c>
      <c r="G141" s="25"/>
      <c r="H141" s="25"/>
      <c r="I141" s="25"/>
      <c r="J141" s="25" t="str">
        <f t="shared" ref="J141:K141" si="512">SUBTOTAL(9,J137:J140)</f>
        <v>#REF!</v>
      </c>
      <c r="K141" s="24" t="str">
        <f t="shared" si="512"/>
        <v>#REF!</v>
      </c>
      <c r="L141" s="23"/>
      <c r="M141" s="23"/>
      <c r="N141" s="23"/>
      <c r="O141" s="23" t="str">
        <f t="shared" ref="O141:S141" si="513">SUBTOTAL(9,O137:O140)</f>
        <v>#REF!</v>
      </c>
      <c r="P141" s="23" t="str">
        <f t="shared" si="513"/>
        <v>#REF!</v>
      </c>
      <c r="Q141" s="23" t="str">
        <f t="shared" si="513"/>
        <v>#REF!</v>
      </c>
      <c r="R141" s="22" t="str">
        <f t="shared" si="513"/>
        <v>#REF!</v>
      </c>
      <c r="S141" s="23" t="str">
        <f t="shared" si="513"/>
        <v>#REF!</v>
      </c>
      <c r="T141" s="22"/>
      <c r="U141" s="22"/>
      <c r="V141" s="22"/>
      <c r="W141" s="22"/>
      <c r="X141" s="22"/>
      <c r="Y141" s="22"/>
      <c r="Z141" s="22"/>
    </row>
    <row r="142" ht="15.75" hidden="1" customHeight="1" outlineLevel="2">
      <c r="A142" s="15" t="s">
        <v>120</v>
      </c>
      <c r="B142" s="16" t="s">
        <v>27</v>
      </c>
      <c r="C142" s="15" t="s">
        <v>28</v>
      </c>
      <c r="D142" s="17">
        <v>3.094437436E7</v>
      </c>
      <c r="E142" s="17">
        <v>1.142605032E7</v>
      </c>
      <c r="F142" s="18">
        <f>+D142/D145</f>
        <v>0.9970736564</v>
      </c>
      <c r="G142" s="19" t="str">
        <f t="shared" ref="G142:G144" si="514">VLOOKUP(A142,'[1]Hoja1'!$B$1:$F$126,3,0)</f>
        <v>#REF!</v>
      </c>
      <c r="H142" s="19" t="str">
        <f t="shared" ref="H142:H144" si="515">VLOOKUP(A142,'[1]Hoja1'!$B$1:$F$126,2,0)</f>
        <v>#REF!</v>
      </c>
      <c r="I142" s="19" t="str">
        <f t="shared" ref="I142:I144" si="516">+G142/11</f>
        <v>#REF!</v>
      </c>
      <c r="J142" s="19" t="str">
        <f t="shared" ref="J142:J144" si="517">+F142*I142</f>
        <v>#REF!</v>
      </c>
      <c r="K142" s="18">
        <v>0.0</v>
      </c>
      <c r="L142" s="17" t="str">
        <f t="shared" ref="L142:L144" si="518">VLOOKUP(A142,'[1]Hoja1'!$B$1:$F$126,5,0)</f>
        <v>#REF!</v>
      </c>
      <c r="M142" s="17" t="str">
        <f t="shared" ref="M142:M144" si="519">VLOOKUP(A142,'[1]Hoja1'!$B$1:$F$126,4,0)</f>
        <v>#REF!</v>
      </c>
      <c r="N142" s="17" t="str">
        <f t="shared" ref="N142:N144" si="520">+L142/11</f>
        <v>#REF!</v>
      </c>
      <c r="O142" s="17" t="str">
        <f>+D142-J142</f>
        <v>#REF!</v>
      </c>
      <c r="P142" s="17" t="str">
        <f t="shared" ref="P142:P144" si="521">+ROUND(O142,0)</f>
        <v>#REF!</v>
      </c>
      <c r="Q142" s="17" t="str">
        <f t="shared" ref="Q142:Q144" si="522">+K142+P142</f>
        <v>#REF!</v>
      </c>
      <c r="R142" s="20" t="str">
        <f t="shared" ref="R142:R144" si="523">+IF(D142-K142-P142&gt;1,D142-K142-P142,0)</f>
        <v>#REF!</v>
      </c>
      <c r="S142" s="17" t="str">
        <f t="shared" ref="S142:S144" si="524">+P142</f>
        <v>#REF!</v>
      </c>
      <c r="T142" s="16"/>
      <c r="U142" s="16"/>
      <c r="V142" s="16"/>
      <c r="W142" s="16"/>
      <c r="X142" s="16"/>
      <c r="Y142" s="16"/>
      <c r="Z142" s="16"/>
    </row>
    <row r="143" ht="15.75" hidden="1" customHeight="1" outlineLevel="2">
      <c r="A143" s="15" t="s">
        <v>120</v>
      </c>
      <c r="B143" s="16" t="s">
        <v>35</v>
      </c>
      <c r="C143" s="15" t="s">
        <v>36</v>
      </c>
      <c r="D143" s="17">
        <v>90819.64</v>
      </c>
      <c r="E143" s="17">
        <v>33534.68</v>
      </c>
      <c r="F143" s="18">
        <f>+D143/D145</f>
        <v>0.002926343557</v>
      </c>
      <c r="G143" s="19" t="str">
        <f t="shared" si="514"/>
        <v>#REF!</v>
      </c>
      <c r="H143" s="19" t="str">
        <f t="shared" si="515"/>
        <v>#REF!</v>
      </c>
      <c r="I143" s="19" t="str">
        <f t="shared" si="516"/>
        <v>#REF!</v>
      </c>
      <c r="J143" s="19" t="str">
        <f t="shared" si="517"/>
        <v>#REF!</v>
      </c>
      <c r="K143" s="18">
        <v>0.0</v>
      </c>
      <c r="L143" s="17" t="str">
        <f t="shared" si="518"/>
        <v>#REF!</v>
      </c>
      <c r="M143" s="17" t="str">
        <f t="shared" si="519"/>
        <v>#REF!</v>
      </c>
      <c r="N143" s="17" t="str">
        <f t="shared" si="520"/>
        <v>#REF!</v>
      </c>
      <c r="O143" s="26">
        <v>0.0</v>
      </c>
      <c r="P143" s="17">
        <f t="shared" si="521"/>
        <v>0</v>
      </c>
      <c r="Q143" s="17">
        <f t="shared" si="522"/>
        <v>0</v>
      </c>
      <c r="R143" s="20">
        <f t="shared" si="523"/>
        <v>90819.64</v>
      </c>
      <c r="S143" s="17">
        <f t="shared" si="524"/>
        <v>0</v>
      </c>
      <c r="T143" s="16"/>
      <c r="U143" s="16"/>
      <c r="V143" s="16"/>
      <c r="W143" s="16"/>
      <c r="X143" s="16"/>
      <c r="Y143" s="16"/>
      <c r="Z143" s="16"/>
    </row>
    <row r="144" ht="15.75" hidden="1" customHeight="1" outlineLevel="2">
      <c r="A144" s="15" t="s">
        <v>120</v>
      </c>
      <c r="B144" s="16" t="s">
        <v>37</v>
      </c>
      <c r="C144" s="15" t="s">
        <v>38</v>
      </c>
      <c r="D144" s="17">
        <v>0.0</v>
      </c>
      <c r="E144" s="17">
        <v>0.0</v>
      </c>
      <c r="F144" s="18">
        <v>0.0</v>
      </c>
      <c r="G144" s="19" t="str">
        <f t="shared" si="514"/>
        <v>#REF!</v>
      </c>
      <c r="H144" s="19" t="str">
        <f t="shared" si="515"/>
        <v>#REF!</v>
      </c>
      <c r="I144" s="19" t="str">
        <f t="shared" si="516"/>
        <v>#REF!</v>
      </c>
      <c r="J144" s="19" t="str">
        <f t="shared" si="517"/>
        <v>#REF!</v>
      </c>
      <c r="K144" s="18">
        <v>0.0</v>
      </c>
      <c r="L144" s="17" t="str">
        <f t="shared" si="518"/>
        <v>#REF!</v>
      </c>
      <c r="M144" s="17" t="str">
        <f t="shared" si="519"/>
        <v>#REF!</v>
      </c>
      <c r="N144" s="17" t="str">
        <f t="shared" si="520"/>
        <v>#REF!</v>
      </c>
      <c r="O144" s="17" t="str">
        <f>+D144-J144</f>
        <v>#REF!</v>
      </c>
      <c r="P144" s="17" t="str">
        <f t="shared" si="521"/>
        <v>#REF!</v>
      </c>
      <c r="Q144" s="17" t="str">
        <f t="shared" si="522"/>
        <v>#REF!</v>
      </c>
      <c r="R144" s="20" t="str">
        <f t="shared" si="523"/>
        <v>#REF!</v>
      </c>
      <c r="S144" s="17" t="str">
        <f t="shared" si="524"/>
        <v>#REF!</v>
      </c>
      <c r="T144" s="16"/>
      <c r="U144" s="16"/>
      <c r="V144" s="16"/>
      <c r="W144" s="16"/>
      <c r="X144" s="16"/>
      <c r="Y144" s="16"/>
      <c r="Z144" s="16"/>
    </row>
    <row r="145" ht="15.75" hidden="1" customHeight="1" outlineLevel="1">
      <c r="A145" s="21" t="s">
        <v>121</v>
      </c>
      <c r="B145" s="22"/>
      <c r="C145" s="21"/>
      <c r="D145" s="23">
        <f t="shared" ref="D145:F145" si="525">SUBTOTAL(9,D142:D144)</f>
        <v>31035194</v>
      </c>
      <c r="E145" s="23">
        <f t="shared" si="525"/>
        <v>11459585</v>
      </c>
      <c r="F145" s="24">
        <f t="shared" si="525"/>
        <v>1</v>
      </c>
      <c r="G145" s="25"/>
      <c r="H145" s="25"/>
      <c r="I145" s="25"/>
      <c r="J145" s="25" t="str">
        <f t="shared" ref="J145:K145" si="526">SUBTOTAL(9,J142:J144)</f>
        <v>#REF!</v>
      </c>
      <c r="K145" s="24">
        <f t="shared" si="526"/>
        <v>0</v>
      </c>
      <c r="L145" s="23"/>
      <c r="M145" s="23"/>
      <c r="N145" s="23"/>
      <c r="O145" s="23" t="str">
        <f t="shared" ref="O145:S145" si="527">SUBTOTAL(9,O142:O144)</f>
        <v>#REF!</v>
      </c>
      <c r="P145" s="23" t="str">
        <f t="shared" si="527"/>
        <v>#REF!</v>
      </c>
      <c r="Q145" s="23" t="str">
        <f t="shared" si="527"/>
        <v>#REF!</v>
      </c>
      <c r="R145" s="22" t="str">
        <f t="shared" si="527"/>
        <v>#REF!</v>
      </c>
      <c r="S145" s="23" t="str">
        <f t="shared" si="527"/>
        <v>#REF!</v>
      </c>
      <c r="T145" s="22"/>
      <c r="U145" s="22"/>
      <c r="V145" s="22"/>
      <c r="W145" s="22"/>
      <c r="X145" s="22"/>
      <c r="Y145" s="22"/>
      <c r="Z145" s="22"/>
    </row>
    <row r="146" ht="15.75" hidden="1" customHeight="1" outlineLevel="2">
      <c r="A146" s="15" t="s">
        <v>122</v>
      </c>
      <c r="B146" s="16" t="s">
        <v>27</v>
      </c>
      <c r="C146" s="15" t="s">
        <v>28</v>
      </c>
      <c r="D146" s="17">
        <v>3.490397107E7</v>
      </c>
      <c r="E146" s="17">
        <v>4700699.11</v>
      </c>
      <c r="F146" s="18">
        <f>+D146/D148</f>
        <v>0.7778970928</v>
      </c>
      <c r="G146" s="19" t="str">
        <f t="shared" ref="G146:G147" si="528">VLOOKUP(A146,'[1]Hoja1'!$B$1:$F$126,3,0)</f>
        <v>#REF!</v>
      </c>
      <c r="H146" s="19" t="str">
        <f t="shared" ref="H146:H147" si="529">VLOOKUP(A146,'[1]Hoja1'!$B$1:$F$126,2,0)</f>
        <v>#REF!</v>
      </c>
      <c r="I146" s="19" t="str">
        <f t="shared" ref="I146:I147" si="530">+G146/11</f>
        <v>#REF!</v>
      </c>
      <c r="J146" s="19" t="str">
        <f t="shared" ref="J146:J147" si="531">+F146*I146</f>
        <v>#REF!</v>
      </c>
      <c r="K146" s="18">
        <v>0.0</v>
      </c>
      <c r="L146" s="17" t="str">
        <f t="shared" ref="L146:L147" si="532">VLOOKUP(A146,'[1]Hoja1'!$B$1:$F$126,5,0)</f>
        <v>#REF!</v>
      </c>
      <c r="M146" s="17" t="str">
        <f t="shared" ref="M146:M147" si="533">VLOOKUP(A146,'[1]Hoja1'!$B$1:$F$126,4,0)</f>
        <v>#REF!</v>
      </c>
      <c r="N146" s="17" t="str">
        <f t="shared" ref="N146:N147" si="534">+L146/11</f>
        <v>#REF!</v>
      </c>
      <c r="O146" s="17" t="str">
        <f t="shared" ref="O146:O147" si="535">+D146-J146</f>
        <v>#REF!</v>
      </c>
      <c r="P146" s="17" t="str">
        <f t="shared" ref="P146:P147" si="536">+ROUND(O146,0)</f>
        <v>#REF!</v>
      </c>
      <c r="Q146" s="17" t="str">
        <f t="shared" ref="Q146:Q147" si="537">+K146+P146</f>
        <v>#REF!</v>
      </c>
      <c r="R146" s="20" t="str">
        <f t="shared" ref="R146:R147" si="538">+IF(D146-K146-P146&gt;1,D146-K146-P146,0)</f>
        <v>#REF!</v>
      </c>
      <c r="S146" s="17" t="str">
        <f t="shared" ref="S146:S147" si="539">+P146</f>
        <v>#REF!</v>
      </c>
      <c r="T146" s="16"/>
      <c r="U146" s="16"/>
      <c r="V146" s="16"/>
      <c r="W146" s="16"/>
      <c r="X146" s="16"/>
      <c r="Y146" s="16"/>
      <c r="Z146" s="16"/>
    </row>
    <row r="147" ht="15.75" hidden="1" customHeight="1" outlineLevel="2">
      <c r="A147" s="15" t="s">
        <v>122</v>
      </c>
      <c r="B147" s="16" t="s">
        <v>51</v>
      </c>
      <c r="C147" s="15" t="s">
        <v>52</v>
      </c>
      <c r="D147" s="17">
        <v>9965679.93</v>
      </c>
      <c r="E147" s="17">
        <v>1342129.89</v>
      </c>
      <c r="F147" s="18">
        <f>+D147/D148</f>
        <v>0.2221029072</v>
      </c>
      <c r="G147" s="19" t="str">
        <f t="shared" si="528"/>
        <v>#REF!</v>
      </c>
      <c r="H147" s="19" t="str">
        <f t="shared" si="529"/>
        <v>#REF!</v>
      </c>
      <c r="I147" s="19" t="str">
        <f t="shared" si="530"/>
        <v>#REF!</v>
      </c>
      <c r="J147" s="19" t="str">
        <f t="shared" si="531"/>
        <v>#REF!</v>
      </c>
      <c r="K147" s="18">
        <v>0.0</v>
      </c>
      <c r="L147" s="17" t="str">
        <f t="shared" si="532"/>
        <v>#REF!</v>
      </c>
      <c r="M147" s="17" t="str">
        <f t="shared" si="533"/>
        <v>#REF!</v>
      </c>
      <c r="N147" s="17" t="str">
        <f t="shared" si="534"/>
        <v>#REF!</v>
      </c>
      <c r="O147" s="17" t="str">
        <f t="shared" si="535"/>
        <v>#REF!</v>
      </c>
      <c r="P147" s="17" t="str">
        <f t="shared" si="536"/>
        <v>#REF!</v>
      </c>
      <c r="Q147" s="17" t="str">
        <f t="shared" si="537"/>
        <v>#REF!</v>
      </c>
      <c r="R147" s="20" t="str">
        <f t="shared" si="538"/>
        <v>#REF!</v>
      </c>
      <c r="S147" s="17" t="str">
        <f t="shared" si="539"/>
        <v>#REF!</v>
      </c>
      <c r="T147" s="16"/>
      <c r="U147" s="16"/>
      <c r="V147" s="16"/>
      <c r="W147" s="16"/>
      <c r="X147" s="16"/>
      <c r="Y147" s="16"/>
      <c r="Z147" s="16"/>
    </row>
    <row r="148" ht="15.75" hidden="1" customHeight="1" outlineLevel="1">
      <c r="A148" s="21" t="s">
        <v>123</v>
      </c>
      <c r="B148" s="22"/>
      <c r="C148" s="21"/>
      <c r="D148" s="23">
        <f t="shared" ref="D148:F148" si="540">SUBTOTAL(9,D146:D147)</f>
        <v>44869651</v>
      </c>
      <c r="E148" s="23">
        <f t="shared" si="540"/>
        <v>6042829</v>
      </c>
      <c r="F148" s="24">
        <f t="shared" si="540"/>
        <v>1</v>
      </c>
      <c r="G148" s="25"/>
      <c r="H148" s="25"/>
      <c r="I148" s="25"/>
      <c r="J148" s="25" t="str">
        <f t="shared" ref="J148:K148" si="541">SUBTOTAL(9,J146:J147)</f>
        <v>#REF!</v>
      </c>
      <c r="K148" s="24">
        <f t="shared" si="541"/>
        <v>0</v>
      </c>
      <c r="L148" s="23"/>
      <c r="M148" s="23"/>
      <c r="N148" s="23"/>
      <c r="O148" s="23" t="str">
        <f t="shared" ref="O148:S148" si="542">SUBTOTAL(9,O146:O147)</f>
        <v>#REF!</v>
      </c>
      <c r="P148" s="23" t="str">
        <f t="shared" si="542"/>
        <v>#REF!</v>
      </c>
      <c r="Q148" s="23" t="str">
        <f t="shared" si="542"/>
        <v>#REF!</v>
      </c>
      <c r="R148" s="22" t="str">
        <f t="shared" si="542"/>
        <v>#REF!</v>
      </c>
      <c r="S148" s="23" t="str">
        <f t="shared" si="542"/>
        <v>#REF!</v>
      </c>
      <c r="T148" s="22"/>
      <c r="U148" s="22"/>
      <c r="V148" s="22"/>
      <c r="W148" s="22"/>
      <c r="X148" s="22"/>
      <c r="Y148" s="22"/>
      <c r="Z148" s="22"/>
    </row>
    <row r="149" ht="15.75" hidden="1" customHeight="1" outlineLevel="2">
      <c r="A149" s="15" t="s">
        <v>124</v>
      </c>
      <c r="B149" s="16" t="s">
        <v>27</v>
      </c>
      <c r="C149" s="15" t="s">
        <v>28</v>
      </c>
      <c r="D149" s="17">
        <v>5047428.84</v>
      </c>
      <c r="E149" s="17">
        <v>871281.93</v>
      </c>
      <c r="F149" s="18">
        <f>+D149/D152</f>
        <v>0.783481819</v>
      </c>
      <c r="G149" s="19" t="str">
        <f t="shared" ref="G149:G151" si="543">VLOOKUP(A149,'[1]Hoja1'!$B$1:$F$126,3,0)</f>
        <v>#REF!</v>
      </c>
      <c r="H149" s="19" t="str">
        <f t="shared" ref="H149:H151" si="544">VLOOKUP(A149,'[1]Hoja1'!$B$1:$F$126,2,0)</f>
        <v>#REF!</v>
      </c>
      <c r="I149" s="19" t="str">
        <f t="shared" ref="I149:I151" si="545">+G149/11</f>
        <v>#REF!</v>
      </c>
      <c r="J149" s="19" t="str">
        <f t="shared" ref="J149:J151" si="546">+F149*I149</f>
        <v>#REF!</v>
      </c>
      <c r="K149" s="18" t="str">
        <f t="shared" ref="K149:K151" si="547">+D149-P149</f>
        <v>#REF!</v>
      </c>
      <c r="L149" s="17" t="str">
        <f t="shared" ref="L149:L151" si="548">VLOOKUP(A149,'[1]Hoja1'!$B$1:$F$126,5,0)</f>
        <v>#REF!</v>
      </c>
      <c r="M149" s="17" t="str">
        <f t="shared" ref="M149:M151" si="549">VLOOKUP(A149,'[1]Hoja1'!$B$1:$F$126,4,0)</f>
        <v>#REF!</v>
      </c>
      <c r="N149" s="17" t="str">
        <f t="shared" ref="N149:N151" si="550">+L149/11</f>
        <v>#REF!</v>
      </c>
      <c r="O149" s="17" t="str">
        <f>+D149-J149</f>
        <v>#REF!</v>
      </c>
      <c r="P149" s="17" t="str">
        <f t="shared" ref="P149:P151" si="551">+ROUND(O149,0)</f>
        <v>#REF!</v>
      </c>
      <c r="Q149" s="17" t="str">
        <f t="shared" ref="Q149:Q151" si="552">+K149+P149</f>
        <v>#REF!</v>
      </c>
      <c r="R149" s="20" t="str">
        <f t="shared" ref="R149:R151" si="553">+IF(D149-K149-P149&gt;1,D149-K149-P149,0)</f>
        <v>#REF!</v>
      </c>
      <c r="S149" s="17" t="str">
        <f t="shared" ref="S149:S151" si="554">+P149</f>
        <v>#REF!</v>
      </c>
      <c r="T149" s="16"/>
      <c r="U149" s="16"/>
      <c r="V149" s="16"/>
      <c r="W149" s="16"/>
      <c r="X149" s="16"/>
      <c r="Y149" s="16"/>
      <c r="Z149" s="16"/>
    </row>
    <row r="150" ht="15.75" hidden="1" customHeight="1" outlineLevel="2">
      <c r="A150" s="15" t="s">
        <v>124</v>
      </c>
      <c r="B150" s="16" t="s">
        <v>35</v>
      </c>
      <c r="C150" s="15" t="s">
        <v>36</v>
      </c>
      <c r="D150" s="17">
        <v>60182.44</v>
      </c>
      <c r="E150" s="17">
        <v>10388.63</v>
      </c>
      <c r="F150" s="18">
        <f>+D150/D152</f>
        <v>0.009341755785</v>
      </c>
      <c r="G150" s="19" t="str">
        <f t="shared" si="543"/>
        <v>#REF!</v>
      </c>
      <c r="H150" s="19" t="str">
        <f t="shared" si="544"/>
        <v>#REF!</v>
      </c>
      <c r="I150" s="19" t="str">
        <f t="shared" si="545"/>
        <v>#REF!</v>
      </c>
      <c r="J150" s="19" t="str">
        <f t="shared" si="546"/>
        <v>#REF!</v>
      </c>
      <c r="K150" s="18">
        <f t="shared" si="547"/>
        <v>60182.44</v>
      </c>
      <c r="L150" s="17" t="str">
        <f t="shared" si="548"/>
        <v>#REF!</v>
      </c>
      <c r="M150" s="17" t="str">
        <f t="shared" si="549"/>
        <v>#REF!</v>
      </c>
      <c r="N150" s="17" t="str">
        <f t="shared" si="550"/>
        <v>#REF!</v>
      </c>
      <c r="O150" s="17">
        <v>0.0</v>
      </c>
      <c r="P150" s="17">
        <f t="shared" si="551"/>
        <v>0</v>
      </c>
      <c r="Q150" s="17">
        <f t="shared" si="552"/>
        <v>60182.44</v>
      </c>
      <c r="R150" s="20">
        <f t="shared" si="553"/>
        <v>0</v>
      </c>
      <c r="S150" s="17">
        <f t="shared" si="554"/>
        <v>0</v>
      </c>
      <c r="T150" s="16"/>
      <c r="U150" s="16"/>
      <c r="V150" s="16"/>
      <c r="W150" s="16"/>
      <c r="X150" s="16"/>
      <c r="Y150" s="16"/>
      <c r="Z150" s="16"/>
    </row>
    <row r="151" ht="15.75" hidden="1" customHeight="1" outlineLevel="2">
      <c r="A151" s="15" t="s">
        <v>124</v>
      </c>
      <c r="B151" s="16" t="s">
        <v>51</v>
      </c>
      <c r="C151" s="15" t="s">
        <v>52</v>
      </c>
      <c r="D151" s="17">
        <v>1334693.72</v>
      </c>
      <c r="E151" s="17">
        <v>230393.44</v>
      </c>
      <c r="F151" s="18">
        <f>+D151/D152</f>
        <v>0.2071764252</v>
      </c>
      <c r="G151" s="19" t="str">
        <f t="shared" si="543"/>
        <v>#REF!</v>
      </c>
      <c r="H151" s="19" t="str">
        <f t="shared" si="544"/>
        <v>#REF!</v>
      </c>
      <c r="I151" s="19" t="str">
        <f t="shared" si="545"/>
        <v>#REF!</v>
      </c>
      <c r="J151" s="19" t="str">
        <f t="shared" si="546"/>
        <v>#REF!</v>
      </c>
      <c r="K151" s="18">
        <f t="shared" si="547"/>
        <v>127547.72</v>
      </c>
      <c r="L151" s="17" t="str">
        <f t="shared" si="548"/>
        <v>#REF!</v>
      </c>
      <c r="M151" s="17" t="str">
        <f t="shared" si="549"/>
        <v>#REF!</v>
      </c>
      <c r="N151" s="17" t="str">
        <f t="shared" si="550"/>
        <v>#REF!</v>
      </c>
      <c r="O151" s="17">
        <v>1207145.960783519</v>
      </c>
      <c r="P151" s="17">
        <f t="shared" si="551"/>
        <v>1207146</v>
      </c>
      <c r="Q151" s="17">
        <f t="shared" si="552"/>
        <v>1334693.72</v>
      </c>
      <c r="R151" s="20">
        <f t="shared" si="553"/>
        <v>0</v>
      </c>
      <c r="S151" s="17">
        <f t="shared" si="554"/>
        <v>1207146</v>
      </c>
      <c r="T151" s="16"/>
      <c r="U151" s="16"/>
      <c r="V151" s="16"/>
      <c r="W151" s="16"/>
      <c r="X151" s="16"/>
      <c r="Y151" s="16"/>
      <c r="Z151" s="16"/>
    </row>
    <row r="152" ht="15.75" hidden="1" customHeight="1" outlineLevel="1">
      <c r="A152" s="21" t="s">
        <v>125</v>
      </c>
      <c r="B152" s="22"/>
      <c r="C152" s="21"/>
      <c r="D152" s="23">
        <f t="shared" ref="D152:F152" si="555">SUBTOTAL(9,D149:D151)</f>
        <v>6442305</v>
      </c>
      <c r="E152" s="23">
        <f t="shared" si="555"/>
        <v>1112064</v>
      </c>
      <c r="F152" s="24">
        <f t="shared" si="555"/>
        <v>1</v>
      </c>
      <c r="G152" s="25"/>
      <c r="H152" s="25"/>
      <c r="I152" s="25"/>
      <c r="J152" s="25" t="str">
        <f t="shared" ref="J152:K152" si="556">SUBTOTAL(9,J149:J151)</f>
        <v>#REF!</v>
      </c>
      <c r="K152" s="24" t="str">
        <f t="shared" si="556"/>
        <v>#REF!</v>
      </c>
      <c r="L152" s="23"/>
      <c r="M152" s="23"/>
      <c r="N152" s="23"/>
      <c r="O152" s="23" t="str">
        <f t="shared" ref="O152:S152" si="557">SUBTOTAL(9,O149:O151)</f>
        <v>#REF!</v>
      </c>
      <c r="P152" s="23" t="str">
        <f t="shared" si="557"/>
        <v>#REF!</v>
      </c>
      <c r="Q152" s="23" t="str">
        <f t="shared" si="557"/>
        <v>#REF!</v>
      </c>
      <c r="R152" s="22" t="str">
        <f t="shared" si="557"/>
        <v>#REF!</v>
      </c>
      <c r="S152" s="23" t="str">
        <f t="shared" si="557"/>
        <v>#REF!</v>
      </c>
      <c r="T152" s="22"/>
      <c r="U152" s="22"/>
      <c r="V152" s="22"/>
      <c r="W152" s="22"/>
      <c r="X152" s="22"/>
      <c r="Y152" s="22"/>
      <c r="Z152" s="22"/>
    </row>
    <row r="153" ht="15.75" hidden="1" customHeight="1" outlineLevel="2">
      <c r="A153" s="15" t="s">
        <v>126</v>
      </c>
      <c r="B153" s="16" t="s">
        <v>27</v>
      </c>
      <c r="C153" s="15" t="s">
        <v>28</v>
      </c>
      <c r="D153" s="17">
        <v>4.791541321E7</v>
      </c>
      <c r="E153" s="17">
        <v>9363023.77</v>
      </c>
      <c r="F153" s="18">
        <f>+D153/D157</f>
        <v>0.8849469578</v>
      </c>
      <c r="G153" s="19" t="str">
        <f t="shared" ref="G153:G156" si="558">VLOOKUP(A153,'[1]Hoja1'!$B$1:$F$126,3,0)</f>
        <v>#REF!</v>
      </c>
      <c r="H153" s="19" t="str">
        <f t="shared" ref="H153:H156" si="559">VLOOKUP(A153,'[1]Hoja1'!$B$1:$F$126,2,0)</f>
        <v>#REF!</v>
      </c>
      <c r="I153" s="19" t="str">
        <f t="shared" ref="I153:I156" si="560">+G153/11</f>
        <v>#REF!</v>
      </c>
      <c r="J153" s="19" t="str">
        <f t="shared" ref="J153:J156" si="561">+F153*I153</f>
        <v>#REF!</v>
      </c>
      <c r="K153" s="18">
        <v>0.0</v>
      </c>
      <c r="L153" s="17" t="str">
        <f t="shared" ref="L153:L156" si="562">VLOOKUP(A153,'[1]Hoja1'!$B$1:$F$126,5,0)</f>
        <v>#REF!</v>
      </c>
      <c r="M153" s="17" t="str">
        <f t="shared" ref="M153:M156" si="563">VLOOKUP(A153,'[1]Hoja1'!$B$1:$F$126,4,0)</f>
        <v>#REF!</v>
      </c>
      <c r="N153" s="17" t="str">
        <f t="shared" ref="N153:N156" si="564">+L153/11</f>
        <v>#REF!</v>
      </c>
      <c r="O153" s="17" t="str">
        <f>+D153-J153</f>
        <v>#REF!</v>
      </c>
      <c r="P153" s="17" t="str">
        <f t="shared" ref="P153:P156" si="565">+ROUND(O153,0)</f>
        <v>#REF!</v>
      </c>
      <c r="Q153" s="17" t="str">
        <f t="shared" ref="Q153:Q156" si="566">+K153+P153</f>
        <v>#REF!</v>
      </c>
      <c r="R153" s="20" t="str">
        <f t="shared" ref="R153:R156" si="567">+IF(D153-K153-P153&gt;1,D153-K153-P153,0)</f>
        <v>#REF!</v>
      </c>
      <c r="S153" s="17" t="str">
        <f t="shared" ref="S153:S156" si="568">+P153</f>
        <v>#REF!</v>
      </c>
      <c r="T153" s="16"/>
      <c r="U153" s="16"/>
      <c r="V153" s="16"/>
      <c r="W153" s="16"/>
      <c r="X153" s="16"/>
      <c r="Y153" s="16"/>
      <c r="Z153" s="16"/>
    </row>
    <row r="154" ht="15.75" hidden="1" customHeight="1" outlineLevel="2">
      <c r="A154" s="15" t="s">
        <v>126</v>
      </c>
      <c r="B154" s="16" t="s">
        <v>35</v>
      </c>
      <c r="C154" s="15" t="s">
        <v>36</v>
      </c>
      <c r="D154" s="17">
        <v>25607.69</v>
      </c>
      <c r="E154" s="17">
        <v>5003.93</v>
      </c>
      <c r="F154" s="18">
        <f>+D154/D157</f>
        <v>0.0004729469255</v>
      </c>
      <c r="G154" s="19" t="str">
        <f t="shared" si="558"/>
        <v>#REF!</v>
      </c>
      <c r="H154" s="19" t="str">
        <f t="shared" si="559"/>
        <v>#REF!</v>
      </c>
      <c r="I154" s="19" t="str">
        <f t="shared" si="560"/>
        <v>#REF!</v>
      </c>
      <c r="J154" s="19" t="str">
        <f t="shared" si="561"/>
        <v>#REF!</v>
      </c>
      <c r="K154" s="18">
        <v>0.0</v>
      </c>
      <c r="L154" s="17" t="str">
        <f t="shared" si="562"/>
        <v>#REF!</v>
      </c>
      <c r="M154" s="17" t="str">
        <f t="shared" si="563"/>
        <v>#REF!</v>
      </c>
      <c r="N154" s="17" t="str">
        <f t="shared" si="564"/>
        <v>#REF!</v>
      </c>
      <c r="O154" s="26">
        <v>0.0</v>
      </c>
      <c r="P154" s="17">
        <f t="shared" si="565"/>
        <v>0</v>
      </c>
      <c r="Q154" s="17">
        <f t="shared" si="566"/>
        <v>0</v>
      </c>
      <c r="R154" s="20">
        <f t="shared" si="567"/>
        <v>25607.69</v>
      </c>
      <c r="S154" s="17">
        <f t="shared" si="568"/>
        <v>0</v>
      </c>
      <c r="T154" s="16"/>
      <c r="U154" s="16"/>
      <c r="V154" s="16"/>
      <c r="W154" s="16"/>
      <c r="X154" s="16"/>
      <c r="Y154" s="16"/>
      <c r="Z154" s="16"/>
    </row>
    <row r="155" ht="15.75" hidden="1" customHeight="1" outlineLevel="2">
      <c r="A155" s="15" t="s">
        <v>126</v>
      </c>
      <c r="B155" s="16" t="s">
        <v>37</v>
      </c>
      <c r="C155" s="15" t="s">
        <v>38</v>
      </c>
      <c r="D155" s="17">
        <v>0.0</v>
      </c>
      <c r="E155" s="17">
        <v>0.0</v>
      </c>
      <c r="F155" s="18">
        <v>0.0</v>
      </c>
      <c r="G155" s="19" t="str">
        <f t="shared" si="558"/>
        <v>#REF!</v>
      </c>
      <c r="H155" s="19" t="str">
        <f t="shared" si="559"/>
        <v>#REF!</v>
      </c>
      <c r="I155" s="19" t="str">
        <f t="shared" si="560"/>
        <v>#REF!</v>
      </c>
      <c r="J155" s="19" t="str">
        <f t="shared" si="561"/>
        <v>#REF!</v>
      </c>
      <c r="K155" s="18">
        <v>0.0</v>
      </c>
      <c r="L155" s="17" t="str">
        <f t="shared" si="562"/>
        <v>#REF!</v>
      </c>
      <c r="M155" s="17" t="str">
        <f t="shared" si="563"/>
        <v>#REF!</v>
      </c>
      <c r="N155" s="17" t="str">
        <f t="shared" si="564"/>
        <v>#REF!</v>
      </c>
      <c r="O155" s="17" t="str">
        <f t="shared" ref="O155:O156" si="569">+D155-J155</f>
        <v>#REF!</v>
      </c>
      <c r="P155" s="17" t="str">
        <f t="shared" si="565"/>
        <v>#REF!</v>
      </c>
      <c r="Q155" s="17" t="str">
        <f t="shared" si="566"/>
        <v>#REF!</v>
      </c>
      <c r="R155" s="20" t="str">
        <f t="shared" si="567"/>
        <v>#REF!</v>
      </c>
      <c r="S155" s="17" t="str">
        <f t="shared" si="568"/>
        <v>#REF!</v>
      </c>
      <c r="T155" s="16"/>
      <c r="U155" s="16"/>
      <c r="V155" s="16"/>
      <c r="W155" s="16"/>
      <c r="X155" s="16"/>
      <c r="Y155" s="16"/>
      <c r="Z155" s="16"/>
    </row>
    <row r="156" ht="15.75" hidden="1" customHeight="1" outlineLevel="2">
      <c r="A156" s="15" t="s">
        <v>126</v>
      </c>
      <c r="B156" s="16" t="s">
        <v>51</v>
      </c>
      <c r="C156" s="15" t="s">
        <v>52</v>
      </c>
      <c r="D156" s="17">
        <v>6203934.1</v>
      </c>
      <c r="E156" s="17">
        <v>1212294.3</v>
      </c>
      <c r="F156" s="18">
        <f>+D156/D157</f>
        <v>0.1145800952</v>
      </c>
      <c r="G156" s="19" t="str">
        <f t="shared" si="558"/>
        <v>#REF!</v>
      </c>
      <c r="H156" s="19" t="str">
        <f t="shared" si="559"/>
        <v>#REF!</v>
      </c>
      <c r="I156" s="19" t="str">
        <f t="shared" si="560"/>
        <v>#REF!</v>
      </c>
      <c r="J156" s="19" t="str">
        <f t="shared" si="561"/>
        <v>#REF!</v>
      </c>
      <c r="K156" s="18">
        <v>0.0</v>
      </c>
      <c r="L156" s="17" t="str">
        <f t="shared" si="562"/>
        <v>#REF!</v>
      </c>
      <c r="M156" s="17" t="str">
        <f t="shared" si="563"/>
        <v>#REF!</v>
      </c>
      <c r="N156" s="17" t="str">
        <f t="shared" si="564"/>
        <v>#REF!</v>
      </c>
      <c r="O156" s="17" t="str">
        <f t="shared" si="569"/>
        <v>#REF!</v>
      </c>
      <c r="P156" s="17" t="str">
        <f t="shared" si="565"/>
        <v>#REF!</v>
      </c>
      <c r="Q156" s="17" t="str">
        <f t="shared" si="566"/>
        <v>#REF!</v>
      </c>
      <c r="R156" s="20" t="str">
        <f t="shared" si="567"/>
        <v>#REF!</v>
      </c>
      <c r="S156" s="17" t="str">
        <f t="shared" si="568"/>
        <v>#REF!</v>
      </c>
      <c r="T156" s="16"/>
      <c r="U156" s="16"/>
      <c r="V156" s="16"/>
      <c r="W156" s="16"/>
      <c r="X156" s="16"/>
      <c r="Y156" s="16"/>
      <c r="Z156" s="16"/>
    </row>
    <row r="157" ht="15.75" hidden="1" customHeight="1" outlineLevel="1">
      <c r="A157" s="21" t="s">
        <v>127</v>
      </c>
      <c r="B157" s="22"/>
      <c r="C157" s="21"/>
      <c r="D157" s="23">
        <f t="shared" ref="D157:F157" si="570">SUBTOTAL(9,D153:D156)</f>
        <v>54144955</v>
      </c>
      <c r="E157" s="23">
        <f t="shared" si="570"/>
        <v>10580322</v>
      </c>
      <c r="F157" s="24">
        <f t="shared" si="570"/>
        <v>1</v>
      </c>
      <c r="G157" s="25"/>
      <c r="H157" s="25"/>
      <c r="I157" s="25"/>
      <c r="J157" s="25" t="str">
        <f t="shared" ref="J157:K157" si="571">SUBTOTAL(9,J153:J156)</f>
        <v>#REF!</v>
      </c>
      <c r="K157" s="24">
        <f t="shared" si="571"/>
        <v>0</v>
      </c>
      <c r="L157" s="23"/>
      <c r="M157" s="23"/>
      <c r="N157" s="23"/>
      <c r="O157" s="23" t="str">
        <f t="shared" ref="O157:S157" si="572">SUBTOTAL(9,O153:O156)</f>
        <v>#REF!</v>
      </c>
      <c r="P157" s="23" t="str">
        <f t="shared" si="572"/>
        <v>#REF!</v>
      </c>
      <c r="Q157" s="23" t="str">
        <f t="shared" si="572"/>
        <v>#REF!</v>
      </c>
      <c r="R157" s="22" t="str">
        <f t="shared" si="572"/>
        <v>#REF!</v>
      </c>
      <c r="S157" s="23" t="str">
        <f t="shared" si="572"/>
        <v>#REF!</v>
      </c>
      <c r="T157" s="22"/>
      <c r="U157" s="22"/>
      <c r="V157" s="22"/>
      <c r="W157" s="22"/>
      <c r="X157" s="22"/>
      <c r="Y157" s="22"/>
      <c r="Z157" s="22"/>
    </row>
    <row r="158" ht="15.75" hidden="1" customHeight="1" outlineLevel="2">
      <c r="A158" s="15" t="s">
        <v>128</v>
      </c>
      <c r="B158" s="16" t="s">
        <v>27</v>
      </c>
      <c r="C158" s="15" t="s">
        <v>28</v>
      </c>
      <c r="D158" s="17">
        <v>6.3332455E7</v>
      </c>
      <c r="E158" s="17">
        <v>3952008.0</v>
      </c>
      <c r="F158" s="18">
        <f>+D158/D160</f>
        <v>1</v>
      </c>
      <c r="G158" s="19" t="str">
        <f t="shared" ref="G158:G159" si="573">VLOOKUP(A158,'[1]Hoja1'!$B$1:$F$126,3,0)</f>
        <v>#REF!</v>
      </c>
      <c r="H158" s="19" t="str">
        <f t="shared" ref="H158:H159" si="574">VLOOKUP(A158,'[1]Hoja1'!$B$1:$F$126,2,0)</f>
        <v>#REF!</v>
      </c>
      <c r="I158" s="19" t="str">
        <f t="shared" ref="I158:I159" si="575">+G158/11</f>
        <v>#REF!</v>
      </c>
      <c r="J158" s="19" t="str">
        <f t="shared" ref="J158:J159" si="576">+F158*I158</f>
        <v>#REF!</v>
      </c>
      <c r="K158" s="18" t="str">
        <f t="shared" ref="K158:K159" si="577">+D158-P158</f>
        <v>#REF!</v>
      </c>
      <c r="L158" s="17" t="str">
        <f t="shared" ref="L158:L159" si="578">VLOOKUP(A158,'[1]Hoja1'!$B$1:$F$126,5,0)</f>
        <v>#REF!</v>
      </c>
      <c r="M158" s="17" t="str">
        <f t="shared" ref="M158:M159" si="579">VLOOKUP(A158,'[1]Hoja1'!$B$1:$F$126,4,0)</f>
        <v>#REF!</v>
      </c>
      <c r="N158" s="17" t="str">
        <f t="shared" ref="N158:N159" si="580">+L158/11</f>
        <v>#REF!</v>
      </c>
      <c r="O158" s="17" t="str">
        <f t="shared" ref="O158:O159" si="581">+D158-J158</f>
        <v>#REF!</v>
      </c>
      <c r="P158" s="17" t="str">
        <f t="shared" ref="P158:P159" si="582">+ROUND(O158,0)</f>
        <v>#REF!</v>
      </c>
      <c r="Q158" s="17" t="str">
        <f t="shared" ref="Q158:Q159" si="583">+K158+P158</f>
        <v>#REF!</v>
      </c>
      <c r="R158" s="20" t="str">
        <f t="shared" ref="R158:R159" si="584">+IF(D158-K158-P158&gt;1,D158-K158-P158,0)</f>
        <v>#REF!</v>
      </c>
      <c r="S158" s="17" t="str">
        <f t="shared" ref="S158:S159" si="585">+P158</f>
        <v>#REF!</v>
      </c>
      <c r="T158" s="16"/>
      <c r="U158" s="16"/>
      <c r="V158" s="16"/>
      <c r="W158" s="16"/>
      <c r="X158" s="16"/>
      <c r="Y158" s="16"/>
      <c r="Z158" s="16"/>
    </row>
    <row r="159" ht="15.75" hidden="1" customHeight="1" outlineLevel="2">
      <c r="A159" s="15" t="s">
        <v>128</v>
      </c>
      <c r="B159" s="16" t="s">
        <v>37</v>
      </c>
      <c r="C159" s="15" t="s">
        <v>38</v>
      </c>
      <c r="D159" s="17">
        <v>0.0</v>
      </c>
      <c r="E159" s="17">
        <v>0.0</v>
      </c>
      <c r="F159" s="18">
        <v>0.0</v>
      </c>
      <c r="G159" s="19" t="str">
        <f t="shared" si="573"/>
        <v>#REF!</v>
      </c>
      <c r="H159" s="19" t="str">
        <f t="shared" si="574"/>
        <v>#REF!</v>
      </c>
      <c r="I159" s="19" t="str">
        <f t="shared" si="575"/>
        <v>#REF!</v>
      </c>
      <c r="J159" s="19" t="str">
        <f t="shared" si="576"/>
        <v>#REF!</v>
      </c>
      <c r="K159" s="18" t="str">
        <f t="shared" si="577"/>
        <v>#REF!</v>
      </c>
      <c r="L159" s="17" t="str">
        <f t="shared" si="578"/>
        <v>#REF!</v>
      </c>
      <c r="M159" s="17" t="str">
        <f t="shared" si="579"/>
        <v>#REF!</v>
      </c>
      <c r="N159" s="17" t="str">
        <f t="shared" si="580"/>
        <v>#REF!</v>
      </c>
      <c r="O159" s="17" t="str">
        <f t="shared" si="581"/>
        <v>#REF!</v>
      </c>
      <c r="P159" s="17" t="str">
        <f t="shared" si="582"/>
        <v>#REF!</v>
      </c>
      <c r="Q159" s="17" t="str">
        <f t="shared" si="583"/>
        <v>#REF!</v>
      </c>
      <c r="R159" s="20" t="str">
        <f t="shared" si="584"/>
        <v>#REF!</v>
      </c>
      <c r="S159" s="17" t="str">
        <f t="shared" si="585"/>
        <v>#REF!</v>
      </c>
      <c r="T159" s="16"/>
      <c r="U159" s="16"/>
      <c r="V159" s="16"/>
      <c r="W159" s="16"/>
      <c r="X159" s="16"/>
      <c r="Y159" s="16"/>
      <c r="Z159" s="16"/>
    </row>
    <row r="160" ht="15.75" hidden="1" customHeight="1" outlineLevel="1">
      <c r="A160" s="21" t="s">
        <v>129</v>
      </c>
      <c r="B160" s="22"/>
      <c r="C160" s="21"/>
      <c r="D160" s="23">
        <f t="shared" ref="D160:F160" si="586">SUBTOTAL(9,D158:D159)</f>
        <v>63332455</v>
      </c>
      <c r="E160" s="23">
        <f t="shared" si="586"/>
        <v>3952008</v>
      </c>
      <c r="F160" s="24">
        <f t="shared" si="586"/>
        <v>1</v>
      </c>
      <c r="G160" s="25"/>
      <c r="H160" s="25"/>
      <c r="I160" s="25"/>
      <c r="J160" s="25" t="str">
        <f t="shared" ref="J160:K160" si="587">SUBTOTAL(9,J158:J159)</f>
        <v>#REF!</v>
      </c>
      <c r="K160" s="24" t="str">
        <f t="shared" si="587"/>
        <v>#REF!</v>
      </c>
      <c r="L160" s="23"/>
      <c r="M160" s="23"/>
      <c r="N160" s="23"/>
      <c r="O160" s="23" t="str">
        <f t="shared" ref="O160:S160" si="588">SUBTOTAL(9,O158:O159)</f>
        <v>#REF!</v>
      </c>
      <c r="P160" s="23" t="str">
        <f t="shared" si="588"/>
        <v>#REF!</v>
      </c>
      <c r="Q160" s="23" t="str">
        <f t="shared" si="588"/>
        <v>#REF!</v>
      </c>
      <c r="R160" s="22" t="str">
        <f t="shared" si="588"/>
        <v>#REF!</v>
      </c>
      <c r="S160" s="23" t="str">
        <f t="shared" si="588"/>
        <v>#REF!</v>
      </c>
      <c r="T160" s="22"/>
      <c r="U160" s="22"/>
      <c r="V160" s="22"/>
      <c r="W160" s="22"/>
      <c r="X160" s="22"/>
      <c r="Y160" s="22"/>
      <c r="Z160" s="22"/>
    </row>
    <row r="161" ht="15.75" hidden="1" customHeight="1" outlineLevel="2">
      <c r="A161" s="15" t="s">
        <v>130</v>
      </c>
      <c r="B161" s="16" t="s">
        <v>35</v>
      </c>
      <c r="C161" s="15" t="s">
        <v>36</v>
      </c>
      <c r="D161" s="17">
        <v>286445.66</v>
      </c>
      <c r="E161" s="17">
        <v>479009.04</v>
      </c>
      <c r="F161" s="18">
        <f>+D161/D164</f>
        <v>0.1177688579</v>
      </c>
      <c r="G161" s="19" t="str">
        <f t="shared" ref="G161:G163" si="589">VLOOKUP(A161,'[1]Hoja1'!$B$1:$F$126,3,0)</f>
        <v>#REF!</v>
      </c>
      <c r="H161" s="19" t="str">
        <f t="shared" ref="H161:H163" si="590">VLOOKUP(A161,'[1]Hoja1'!$B$1:$F$126,2,0)</f>
        <v>#REF!</v>
      </c>
      <c r="I161" s="19" t="str">
        <f t="shared" ref="I161:I163" si="591">+G161/11</f>
        <v>#REF!</v>
      </c>
      <c r="J161" s="19" t="str">
        <f t="shared" ref="J161:J163" si="592">+F161*I161</f>
        <v>#REF!</v>
      </c>
      <c r="K161" s="18">
        <v>0.0</v>
      </c>
      <c r="L161" s="17" t="str">
        <f t="shared" ref="L161:L163" si="593">VLOOKUP(A161,'[1]Hoja1'!$B$1:$F$126,5,0)</f>
        <v>#REF!</v>
      </c>
      <c r="M161" s="17" t="str">
        <f t="shared" ref="M161:M163" si="594">VLOOKUP(A161,'[1]Hoja1'!$B$1:$F$126,4,0)</f>
        <v>#REF!</v>
      </c>
      <c r="N161" s="17" t="str">
        <f t="shared" ref="N161:N163" si="595">+L161/11</f>
        <v>#REF!</v>
      </c>
      <c r="O161" s="26">
        <v>0.0</v>
      </c>
      <c r="P161" s="17">
        <f t="shared" ref="P161:P163" si="596">+ROUND(O161,0)</f>
        <v>0</v>
      </c>
      <c r="Q161" s="17">
        <f t="shared" ref="Q161:Q163" si="597">+K161+P161</f>
        <v>0</v>
      </c>
      <c r="R161" s="20">
        <f t="shared" ref="R161:R163" si="598">+IF(D161-K161-P161&gt;1,D161-K161-P161,0)</f>
        <v>286445.66</v>
      </c>
      <c r="S161" s="17">
        <f t="shared" ref="S161:S163" si="599">+P161</f>
        <v>0</v>
      </c>
      <c r="T161" s="16"/>
      <c r="U161" s="16"/>
      <c r="V161" s="16"/>
      <c r="W161" s="16"/>
      <c r="X161" s="16"/>
      <c r="Y161" s="16"/>
      <c r="Z161" s="16"/>
    </row>
    <row r="162" ht="15.75" hidden="1" customHeight="1" outlineLevel="2">
      <c r="A162" s="15" t="s">
        <v>130</v>
      </c>
      <c r="B162" s="16" t="s">
        <v>65</v>
      </c>
      <c r="C162" s="15" t="s">
        <v>66</v>
      </c>
      <c r="D162" s="17">
        <v>382078.29</v>
      </c>
      <c r="E162" s="17">
        <v>638930.8</v>
      </c>
      <c r="F162" s="18">
        <f>+D162/D164</f>
        <v>0.1570871203</v>
      </c>
      <c r="G162" s="19" t="str">
        <f t="shared" si="589"/>
        <v>#REF!</v>
      </c>
      <c r="H162" s="19" t="str">
        <f t="shared" si="590"/>
        <v>#REF!</v>
      </c>
      <c r="I162" s="19" t="str">
        <f t="shared" si="591"/>
        <v>#REF!</v>
      </c>
      <c r="J162" s="19" t="str">
        <f t="shared" si="592"/>
        <v>#REF!</v>
      </c>
      <c r="K162" s="18">
        <v>0.0</v>
      </c>
      <c r="L162" s="17" t="str">
        <f t="shared" si="593"/>
        <v>#REF!</v>
      </c>
      <c r="M162" s="17" t="str">
        <f t="shared" si="594"/>
        <v>#REF!</v>
      </c>
      <c r="N162" s="17" t="str">
        <f t="shared" si="595"/>
        <v>#REF!</v>
      </c>
      <c r="O162" s="26">
        <v>0.0</v>
      </c>
      <c r="P162" s="17">
        <f t="shared" si="596"/>
        <v>0</v>
      </c>
      <c r="Q162" s="17">
        <f t="shared" si="597"/>
        <v>0</v>
      </c>
      <c r="R162" s="20">
        <f t="shared" si="598"/>
        <v>382078.29</v>
      </c>
      <c r="S162" s="17">
        <f t="shared" si="599"/>
        <v>0</v>
      </c>
      <c r="T162" s="16"/>
      <c r="U162" s="16"/>
      <c r="V162" s="16"/>
      <c r="W162" s="16"/>
      <c r="X162" s="16"/>
      <c r="Y162" s="16"/>
      <c r="Z162" s="16"/>
    </row>
    <row r="163" ht="15.75" hidden="1" customHeight="1" outlineLevel="2">
      <c r="A163" s="15" t="s">
        <v>130</v>
      </c>
      <c r="B163" s="16" t="s">
        <v>39</v>
      </c>
      <c r="C163" s="15" t="s">
        <v>40</v>
      </c>
      <c r="D163" s="17">
        <v>1763746.05</v>
      </c>
      <c r="E163" s="17">
        <v>2949426.16</v>
      </c>
      <c r="F163" s="18">
        <f>+D163/D164</f>
        <v>0.7251440218</v>
      </c>
      <c r="G163" s="19" t="str">
        <f t="shared" si="589"/>
        <v>#REF!</v>
      </c>
      <c r="H163" s="19" t="str">
        <f t="shared" si="590"/>
        <v>#REF!</v>
      </c>
      <c r="I163" s="19" t="str">
        <f t="shared" si="591"/>
        <v>#REF!</v>
      </c>
      <c r="J163" s="19" t="str">
        <f t="shared" si="592"/>
        <v>#REF!</v>
      </c>
      <c r="K163" s="18">
        <v>0.0</v>
      </c>
      <c r="L163" s="17" t="str">
        <f t="shared" si="593"/>
        <v>#REF!</v>
      </c>
      <c r="M163" s="17" t="str">
        <f t="shared" si="594"/>
        <v>#REF!</v>
      </c>
      <c r="N163" s="17" t="str">
        <f t="shared" si="595"/>
        <v>#REF!</v>
      </c>
      <c r="O163" s="17" t="str">
        <f>+D163-J163</f>
        <v>#REF!</v>
      </c>
      <c r="P163" s="17" t="str">
        <f t="shared" si="596"/>
        <v>#REF!</v>
      </c>
      <c r="Q163" s="17" t="str">
        <f t="shared" si="597"/>
        <v>#REF!</v>
      </c>
      <c r="R163" s="20" t="str">
        <f t="shared" si="598"/>
        <v>#REF!</v>
      </c>
      <c r="S163" s="17" t="str">
        <f t="shared" si="599"/>
        <v>#REF!</v>
      </c>
      <c r="T163" s="16"/>
      <c r="U163" s="16"/>
      <c r="V163" s="16"/>
      <c r="W163" s="16"/>
      <c r="X163" s="16"/>
      <c r="Y163" s="16"/>
      <c r="Z163" s="16"/>
    </row>
    <row r="164" ht="15.75" hidden="1" customHeight="1" outlineLevel="1">
      <c r="A164" s="21" t="s">
        <v>131</v>
      </c>
      <c r="B164" s="22"/>
      <c r="C164" s="21"/>
      <c r="D164" s="23">
        <f t="shared" ref="D164:F164" si="600">SUBTOTAL(9,D161:D163)</f>
        <v>2432270</v>
      </c>
      <c r="E164" s="23">
        <f t="shared" si="600"/>
        <v>4067366</v>
      </c>
      <c r="F164" s="24">
        <f t="shared" si="600"/>
        <v>1</v>
      </c>
      <c r="G164" s="25"/>
      <c r="H164" s="25"/>
      <c r="I164" s="25"/>
      <c r="J164" s="25" t="str">
        <f t="shared" ref="J164:K164" si="601">SUBTOTAL(9,J161:J163)</f>
        <v>#REF!</v>
      </c>
      <c r="K164" s="24">
        <f t="shared" si="601"/>
        <v>0</v>
      </c>
      <c r="L164" s="23"/>
      <c r="M164" s="23"/>
      <c r="N164" s="23"/>
      <c r="O164" s="23" t="str">
        <f t="shared" ref="O164:S164" si="602">SUBTOTAL(9,O161:O163)</f>
        <v>#REF!</v>
      </c>
      <c r="P164" s="23" t="str">
        <f t="shared" si="602"/>
        <v>#REF!</v>
      </c>
      <c r="Q164" s="23" t="str">
        <f t="shared" si="602"/>
        <v>#REF!</v>
      </c>
      <c r="R164" s="22" t="str">
        <f t="shared" si="602"/>
        <v>#REF!</v>
      </c>
      <c r="S164" s="23" t="str">
        <f t="shared" si="602"/>
        <v>#REF!</v>
      </c>
      <c r="T164" s="22"/>
      <c r="U164" s="22"/>
      <c r="V164" s="22"/>
      <c r="W164" s="22"/>
      <c r="X164" s="22"/>
      <c r="Y164" s="22"/>
      <c r="Z164" s="22"/>
    </row>
    <row r="165" ht="15.75" hidden="1" customHeight="1" outlineLevel="2">
      <c r="A165" s="15" t="s">
        <v>132</v>
      </c>
      <c r="B165" s="16" t="s">
        <v>27</v>
      </c>
      <c r="C165" s="15" t="s">
        <v>28</v>
      </c>
      <c r="D165" s="17">
        <v>3.7353167E7</v>
      </c>
      <c r="E165" s="17">
        <v>1.1405522E7</v>
      </c>
      <c r="F165" s="18">
        <f>+D165/D167</f>
        <v>1</v>
      </c>
      <c r="G165" s="19" t="str">
        <f t="shared" ref="G165:G166" si="603">VLOOKUP(A165,'[1]Hoja1'!$B$1:$F$126,3,0)</f>
        <v>#REF!</v>
      </c>
      <c r="H165" s="19" t="str">
        <f t="shared" ref="H165:H166" si="604">VLOOKUP(A165,'[1]Hoja1'!$B$1:$F$126,2,0)</f>
        <v>#REF!</v>
      </c>
      <c r="I165" s="19" t="str">
        <f t="shared" ref="I165:I166" si="605">+G165/11</f>
        <v>#REF!</v>
      </c>
      <c r="J165" s="19" t="str">
        <f t="shared" ref="J165:J166" si="606">+F165*I165</f>
        <v>#REF!</v>
      </c>
      <c r="K165" s="18" t="str">
        <f t="shared" ref="K165:K166" si="607">+D165-P165</f>
        <v>#REF!</v>
      </c>
      <c r="L165" s="17" t="str">
        <f t="shared" ref="L165:L166" si="608">VLOOKUP(A165,'[1]Hoja1'!$B$1:$F$126,5,0)</f>
        <v>#REF!</v>
      </c>
      <c r="M165" s="17" t="str">
        <f t="shared" ref="M165:M166" si="609">VLOOKUP(A165,'[1]Hoja1'!$B$1:$F$126,4,0)</f>
        <v>#REF!</v>
      </c>
      <c r="N165" s="17" t="str">
        <f t="shared" ref="N165:N166" si="610">+L165/11</f>
        <v>#REF!</v>
      </c>
      <c r="O165" s="17" t="str">
        <f t="shared" ref="O165:O166" si="611">+D165-J165</f>
        <v>#REF!</v>
      </c>
      <c r="P165" s="17" t="str">
        <f t="shared" ref="P165:P166" si="612">+ROUND(O165,0)</f>
        <v>#REF!</v>
      </c>
      <c r="Q165" s="17" t="str">
        <f t="shared" ref="Q165:Q166" si="613">+K165+P165</f>
        <v>#REF!</v>
      </c>
      <c r="R165" s="20" t="str">
        <f t="shared" ref="R165:R166" si="614">+IF(D165-K165-P165&gt;1,D165-K165-P165,0)</f>
        <v>#REF!</v>
      </c>
      <c r="S165" s="17" t="str">
        <f t="shared" ref="S165:S166" si="615">+P165</f>
        <v>#REF!</v>
      </c>
      <c r="T165" s="16"/>
      <c r="U165" s="16"/>
      <c r="V165" s="16"/>
      <c r="W165" s="16"/>
      <c r="X165" s="16"/>
      <c r="Y165" s="16"/>
      <c r="Z165" s="16"/>
    </row>
    <row r="166" ht="15.75" hidden="1" customHeight="1" outlineLevel="2">
      <c r="A166" s="15" t="s">
        <v>132</v>
      </c>
      <c r="B166" s="16" t="s">
        <v>37</v>
      </c>
      <c r="C166" s="15" t="s">
        <v>38</v>
      </c>
      <c r="D166" s="17">
        <v>0.0</v>
      </c>
      <c r="E166" s="17">
        <v>0.0</v>
      </c>
      <c r="F166" s="18">
        <v>0.0</v>
      </c>
      <c r="G166" s="19" t="str">
        <f t="shared" si="603"/>
        <v>#REF!</v>
      </c>
      <c r="H166" s="19" t="str">
        <f t="shared" si="604"/>
        <v>#REF!</v>
      </c>
      <c r="I166" s="19" t="str">
        <f t="shared" si="605"/>
        <v>#REF!</v>
      </c>
      <c r="J166" s="19" t="str">
        <f t="shared" si="606"/>
        <v>#REF!</v>
      </c>
      <c r="K166" s="18" t="str">
        <f t="shared" si="607"/>
        <v>#REF!</v>
      </c>
      <c r="L166" s="17" t="str">
        <f t="shared" si="608"/>
        <v>#REF!</v>
      </c>
      <c r="M166" s="17" t="str">
        <f t="shared" si="609"/>
        <v>#REF!</v>
      </c>
      <c r="N166" s="17" t="str">
        <f t="shared" si="610"/>
        <v>#REF!</v>
      </c>
      <c r="O166" s="17" t="str">
        <f t="shared" si="611"/>
        <v>#REF!</v>
      </c>
      <c r="P166" s="17" t="str">
        <f t="shared" si="612"/>
        <v>#REF!</v>
      </c>
      <c r="Q166" s="17" t="str">
        <f t="shared" si="613"/>
        <v>#REF!</v>
      </c>
      <c r="R166" s="20" t="str">
        <f t="shared" si="614"/>
        <v>#REF!</v>
      </c>
      <c r="S166" s="17" t="str">
        <f t="shared" si="615"/>
        <v>#REF!</v>
      </c>
      <c r="T166" s="16"/>
      <c r="U166" s="16"/>
      <c r="V166" s="16"/>
      <c r="W166" s="16"/>
      <c r="X166" s="16"/>
      <c r="Y166" s="16"/>
      <c r="Z166" s="16"/>
    </row>
    <row r="167" ht="15.75" hidden="1" customHeight="1" outlineLevel="1">
      <c r="A167" s="21" t="s">
        <v>133</v>
      </c>
      <c r="B167" s="22"/>
      <c r="C167" s="21"/>
      <c r="D167" s="23">
        <f t="shared" ref="D167:F167" si="616">SUBTOTAL(9,D165:D166)</f>
        <v>37353167</v>
      </c>
      <c r="E167" s="23">
        <f t="shared" si="616"/>
        <v>11405522</v>
      </c>
      <c r="F167" s="24">
        <f t="shared" si="616"/>
        <v>1</v>
      </c>
      <c r="G167" s="25"/>
      <c r="H167" s="25"/>
      <c r="I167" s="25"/>
      <c r="J167" s="25" t="str">
        <f t="shared" ref="J167:K167" si="617">SUBTOTAL(9,J165:J166)</f>
        <v>#REF!</v>
      </c>
      <c r="K167" s="24" t="str">
        <f t="shared" si="617"/>
        <v>#REF!</v>
      </c>
      <c r="L167" s="23"/>
      <c r="M167" s="23"/>
      <c r="N167" s="23"/>
      <c r="O167" s="23" t="str">
        <f t="shared" ref="O167:S167" si="618">SUBTOTAL(9,O165:O166)</f>
        <v>#REF!</v>
      </c>
      <c r="P167" s="23" t="str">
        <f t="shared" si="618"/>
        <v>#REF!</v>
      </c>
      <c r="Q167" s="23" t="str">
        <f t="shared" si="618"/>
        <v>#REF!</v>
      </c>
      <c r="R167" s="22" t="str">
        <f t="shared" si="618"/>
        <v>#REF!</v>
      </c>
      <c r="S167" s="23" t="str">
        <f t="shared" si="618"/>
        <v>#REF!</v>
      </c>
      <c r="T167" s="22"/>
      <c r="U167" s="22"/>
      <c r="V167" s="22"/>
      <c r="W167" s="22"/>
      <c r="X167" s="22"/>
      <c r="Y167" s="22"/>
      <c r="Z167" s="22"/>
    </row>
    <row r="168" ht="15.75" hidden="1" customHeight="1" outlineLevel="2">
      <c r="A168" s="15" t="s">
        <v>134</v>
      </c>
      <c r="B168" s="16" t="s">
        <v>27</v>
      </c>
      <c r="C168" s="15" t="s">
        <v>28</v>
      </c>
      <c r="D168" s="17">
        <v>5.8523585E7</v>
      </c>
      <c r="E168" s="17">
        <v>3475688.0</v>
      </c>
      <c r="F168" s="18">
        <f>+D168/D169</f>
        <v>1</v>
      </c>
      <c r="G168" s="19" t="str">
        <f>VLOOKUP(A168,'[1]Hoja1'!$B$1:$F$126,3,0)</f>
        <v>#REF!</v>
      </c>
      <c r="H168" s="19" t="str">
        <f>VLOOKUP(A168,'[1]Hoja1'!$B$1:$F$126,2,0)</f>
        <v>#REF!</v>
      </c>
      <c r="I168" s="19" t="str">
        <f>+G168/11</f>
        <v>#REF!</v>
      </c>
      <c r="J168" s="19" t="str">
        <f>+F168*I168</f>
        <v>#REF!</v>
      </c>
      <c r="K168" s="18" t="str">
        <f>+D168-P168</f>
        <v>#REF!</v>
      </c>
      <c r="L168" s="17" t="str">
        <f>VLOOKUP(A168,'[1]Hoja1'!$B$1:$F$126,5,0)</f>
        <v>#REF!</v>
      </c>
      <c r="M168" s="17" t="str">
        <f>VLOOKUP(A168,'[1]Hoja1'!$B$1:$F$126,4,0)</f>
        <v>#REF!</v>
      </c>
      <c r="N168" s="17" t="str">
        <f>+L168/11</f>
        <v>#REF!</v>
      </c>
      <c r="O168" s="17" t="str">
        <f>+D168-J168</f>
        <v>#REF!</v>
      </c>
      <c r="P168" s="17" t="str">
        <f>+ROUND(O168,0)</f>
        <v>#REF!</v>
      </c>
      <c r="Q168" s="17" t="str">
        <f>+K168+P168</f>
        <v>#REF!</v>
      </c>
      <c r="R168" s="20" t="str">
        <f>+IF(D168-K168-P168&gt;1,D168-K168-P168,0)</f>
        <v>#REF!</v>
      </c>
      <c r="S168" s="17" t="str">
        <f>+P168</f>
        <v>#REF!</v>
      </c>
      <c r="T168" s="16"/>
      <c r="U168" s="16"/>
      <c r="V168" s="16"/>
      <c r="W168" s="16"/>
      <c r="X168" s="16"/>
      <c r="Y168" s="16"/>
      <c r="Z168" s="16"/>
    </row>
    <row r="169" ht="15.75" hidden="1" customHeight="1" outlineLevel="1">
      <c r="A169" s="21" t="s">
        <v>135</v>
      </c>
      <c r="B169" s="22"/>
      <c r="C169" s="21"/>
      <c r="D169" s="23">
        <f t="shared" ref="D169:F169" si="619">SUBTOTAL(9,D168)</f>
        <v>58523585</v>
      </c>
      <c r="E169" s="23">
        <f t="shared" si="619"/>
        <v>3475688</v>
      </c>
      <c r="F169" s="24">
        <f t="shared" si="619"/>
        <v>1</v>
      </c>
      <c r="G169" s="25"/>
      <c r="H169" s="25"/>
      <c r="I169" s="25"/>
      <c r="J169" s="25" t="str">
        <f t="shared" ref="J169:K169" si="620">SUBTOTAL(9,J168)</f>
        <v>#REF!</v>
      </c>
      <c r="K169" s="24" t="str">
        <f t="shared" si="620"/>
        <v>#REF!</v>
      </c>
      <c r="L169" s="23"/>
      <c r="M169" s="23"/>
      <c r="N169" s="23"/>
      <c r="O169" s="23" t="str">
        <f t="shared" ref="O169:S169" si="621">SUBTOTAL(9,O168)</f>
        <v>#REF!</v>
      </c>
      <c r="P169" s="23" t="str">
        <f t="shared" si="621"/>
        <v>#REF!</v>
      </c>
      <c r="Q169" s="23" t="str">
        <f t="shared" si="621"/>
        <v>#REF!</v>
      </c>
      <c r="R169" s="22" t="str">
        <f t="shared" si="621"/>
        <v>#REF!</v>
      </c>
      <c r="S169" s="23" t="str">
        <f t="shared" si="621"/>
        <v>#REF!</v>
      </c>
      <c r="T169" s="22"/>
      <c r="U169" s="22"/>
      <c r="V169" s="22"/>
      <c r="W169" s="22"/>
      <c r="X169" s="22"/>
      <c r="Y169" s="22"/>
      <c r="Z169" s="22"/>
    </row>
    <row r="170" ht="15.75" hidden="1" customHeight="1" outlineLevel="2">
      <c r="A170" s="15" t="s">
        <v>136</v>
      </c>
      <c r="B170" s="16" t="s">
        <v>27</v>
      </c>
      <c r="C170" s="15" t="s">
        <v>28</v>
      </c>
      <c r="D170" s="17">
        <v>1.279695595E7</v>
      </c>
      <c r="E170" s="17">
        <v>828247.47</v>
      </c>
      <c r="F170" s="18">
        <f>+D170/D174</f>
        <v>0.05886311945</v>
      </c>
      <c r="G170" s="19" t="str">
        <f t="shared" ref="G170:G173" si="622">VLOOKUP(A170,'[1]Hoja1'!$B$1:$F$126,3,0)</f>
        <v>#REF!</v>
      </c>
      <c r="H170" s="19" t="str">
        <f t="shared" ref="H170:H173" si="623">VLOOKUP(A170,'[1]Hoja1'!$B$1:$F$126,2,0)</f>
        <v>#REF!</v>
      </c>
      <c r="I170" s="19" t="str">
        <f t="shared" ref="I170:I173" si="624">+G170/11</f>
        <v>#REF!</v>
      </c>
      <c r="J170" s="19" t="str">
        <f t="shared" ref="J170:J173" si="625">+F170*I170</f>
        <v>#REF!</v>
      </c>
      <c r="K170" s="18">
        <v>0.0</v>
      </c>
      <c r="L170" s="17" t="str">
        <f t="shared" ref="L170:L173" si="626">VLOOKUP(A170,'[1]Hoja1'!$B$1:$F$126,5,0)</f>
        <v>#REF!</v>
      </c>
      <c r="M170" s="17" t="str">
        <f t="shared" ref="M170:M173" si="627">VLOOKUP(A170,'[1]Hoja1'!$B$1:$F$126,4,0)</f>
        <v>#REF!</v>
      </c>
      <c r="N170" s="17" t="str">
        <f t="shared" ref="N170:N173" si="628">+L170/11</f>
        <v>#REF!</v>
      </c>
      <c r="O170" s="17" t="str">
        <f t="shared" ref="O170:O173" si="629">+D170-J170</f>
        <v>#REF!</v>
      </c>
      <c r="P170" s="17" t="str">
        <f t="shared" ref="P170:P173" si="630">+ROUND(O170,0)</f>
        <v>#REF!</v>
      </c>
      <c r="Q170" s="17" t="str">
        <f t="shared" ref="Q170:Q173" si="631">+K170+P170</f>
        <v>#REF!</v>
      </c>
      <c r="R170" s="20" t="str">
        <f t="shared" ref="R170:R173" si="632">+IF(D170-K170-P170&gt;1,D170-K170-P170,0)</f>
        <v>#REF!</v>
      </c>
      <c r="S170" s="17" t="str">
        <f t="shared" ref="S170:S173" si="633">+P170</f>
        <v>#REF!</v>
      </c>
      <c r="T170" s="16"/>
      <c r="U170" s="16"/>
      <c r="V170" s="16"/>
      <c r="W170" s="16"/>
      <c r="X170" s="16"/>
      <c r="Y170" s="16"/>
      <c r="Z170" s="16"/>
    </row>
    <row r="171" ht="15.75" hidden="1" customHeight="1" outlineLevel="2">
      <c r="A171" s="15" t="s">
        <v>136</v>
      </c>
      <c r="B171" s="16" t="s">
        <v>35</v>
      </c>
      <c r="C171" s="15" t="s">
        <v>36</v>
      </c>
      <c r="D171" s="17">
        <v>2.722182207E7</v>
      </c>
      <c r="E171" s="17">
        <v>1761856.92</v>
      </c>
      <c r="F171" s="18">
        <f>+D171/D174</f>
        <v>0.1252142596</v>
      </c>
      <c r="G171" s="19" t="str">
        <f t="shared" si="622"/>
        <v>#REF!</v>
      </c>
      <c r="H171" s="19" t="str">
        <f t="shared" si="623"/>
        <v>#REF!</v>
      </c>
      <c r="I171" s="19" t="str">
        <f t="shared" si="624"/>
        <v>#REF!</v>
      </c>
      <c r="J171" s="19" t="str">
        <f t="shared" si="625"/>
        <v>#REF!</v>
      </c>
      <c r="K171" s="18">
        <v>0.0</v>
      </c>
      <c r="L171" s="17" t="str">
        <f t="shared" si="626"/>
        <v>#REF!</v>
      </c>
      <c r="M171" s="17" t="str">
        <f t="shared" si="627"/>
        <v>#REF!</v>
      </c>
      <c r="N171" s="17" t="str">
        <f t="shared" si="628"/>
        <v>#REF!</v>
      </c>
      <c r="O171" s="17" t="str">
        <f t="shared" si="629"/>
        <v>#REF!</v>
      </c>
      <c r="P171" s="17" t="str">
        <f t="shared" si="630"/>
        <v>#REF!</v>
      </c>
      <c r="Q171" s="17" t="str">
        <f t="shared" si="631"/>
        <v>#REF!</v>
      </c>
      <c r="R171" s="20" t="str">
        <f t="shared" si="632"/>
        <v>#REF!</v>
      </c>
      <c r="S171" s="17" t="str">
        <f t="shared" si="633"/>
        <v>#REF!</v>
      </c>
      <c r="T171" s="16"/>
      <c r="U171" s="16"/>
      <c r="V171" s="16"/>
      <c r="W171" s="16"/>
      <c r="X171" s="16"/>
      <c r="Y171" s="16"/>
      <c r="Z171" s="16"/>
    </row>
    <row r="172" ht="15.75" hidden="1" customHeight="1" outlineLevel="2">
      <c r="A172" s="15" t="s">
        <v>136</v>
      </c>
      <c r="B172" s="16" t="s">
        <v>65</v>
      </c>
      <c r="C172" s="15" t="s">
        <v>66</v>
      </c>
      <c r="D172" s="17">
        <v>6156932.09</v>
      </c>
      <c r="E172" s="17">
        <v>398490.35</v>
      </c>
      <c r="F172" s="18">
        <f>+D172/D174</f>
        <v>0.02832050297</v>
      </c>
      <c r="G172" s="19" t="str">
        <f t="shared" si="622"/>
        <v>#REF!</v>
      </c>
      <c r="H172" s="19" t="str">
        <f t="shared" si="623"/>
        <v>#REF!</v>
      </c>
      <c r="I172" s="19" t="str">
        <f t="shared" si="624"/>
        <v>#REF!</v>
      </c>
      <c r="J172" s="19" t="str">
        <f t="shared" si="625"/>
        <v>#REF!</v>
      </c>
      <c r="K172" s="18">
        <v>0.0</v>
      </c>
      <c r="L172" s="17" t="str">
        <f t="shared" si="626"/>
        <v>#REF!</v>
      </c>
      <c r="M172" s="17" t="str">
        <f t="shared" si="627"/>
        <v>#REF!</v>
      </c>
      <c r="N172" s="17" t="str">
        <f t="shared" si="628"/>
        <v>#REF!</v>
      </c>
      <c r="O172" s="17" t="str">
        <f t="shared" si="629"/>
        <v>#REF!</v>
      </c>
      <c r="P172" s="17" t="str">
        <f t="shared" si="630"/>
        <v>#REF!</v>
      </c>
      <c r="Q172" s="17" t="str">
        <f t="shared" si="631"/>
        <v>#REF!</v>
      </c>
      <c r="R172" s="20" t="str">
        <f t="shared" si="632"/>
        <v>#REF!</v>
      </c>
      <c r="S172" s="17" t="str">
        <f t="shared" si="633"/>
        <v>#REF!</v>
      </c>
      <c r="T172" s="16"/>
      <c r="U172" s="16"/>
      <c r="V172" s="16"/>
      <c r="W172" s="16"/>
      <c r="X172" s="16"/>
      <c r="Y172" s="16"/>
      <c r="Z172" s="16"/>
    </row>
    <row r="173" ht="15.75" hidden="1" customHeight="1" outlineLevel="2">
      <c r="A173" s="15" t="s">
        <v>136</v>
      </c>
      <c r="B173" s="16" t="s">
        <v>39</v>
      </c>
      <c r="C173" s="15" t="s">
        <v>40</v>
      </c>
      <c r="D173" s="17">
        <v>1.7122622289E8</v>
      </c>
      <c r="E173" s="17">
        <v>1.108214226E7</v>
      </c>
      <c r="F173" s="18">
        <f>+D173/D174</f>
        <v>0.787602118</v>
      </c>
      <c r="G173" s="19" t="str">
        <f t="shared" si="622"/>
        <v>#REF!</v>
      </c>
      <c r="H173" s="19" t="str">
        <f t="shared" si="623"/>
        <v>#REF!</v>
      </c>
      <c r="I173" s="19" t="str">
        <f t="shared" si="624"/>
        <v>#REF!</v>
      </c>
      <c r="J173" s="19" t="str">
        <f t="shared" si="625"/>
        <v>#REF!</v>
      </c>
      <c r="K173" s="18">
        <v>0.0</v>
      </c>
      <c r="L173" s="17" t="str">
        <f t="shared" si="626"/>
        <v>#REF!</v>
      </c>
      <c r="M173" s="17" t="str">
        <f t="shared" si="627"/>
        <v>#REF!</v>
      </c>
      <c r="N173" s="17" t="str">
        <f t="shared" si="628"/>
        <v>#REF!</v>
      </c>
      <c r="O173" s="17" t="str">
        <f t="shared" si="629"/>
        <v>#REF!</v>
      </c>
      <c r="P173" s="17" t="str">
        <f t="shared" si="630"/>
        <v>#REF!</v>
      </c>
      <c r="Q173" s="17" t="str">
        <f t="shared" si="631"/>
        <v>#REF!</v>
      </c>
      <c r="R173" s="20" t="str">
        <f t="shared" si="632"/>
        <v>#REF!</v>
      </c>
      <c r="S173" s="17" t="str">
        <f t="shared" si="633"/>
        <v>#REF!</v>
      </c>
      <c r="T173" s="16"/>
      <c r="U173" s="16"/>
      <c r="V173" s="16"/>
      <c r="W173" s="16"/>
      <c r="X173" s="16"/>
      <c r="Y173" s="16"/>
      <c r="Z173" s="16"/>
    </row>
    <row r="174" ht="15.75" hidden="1" customHeight="1" outlineLevel="1">
      <c r="A174" s="21" t="s">
        <v>137</v>
      </c>
      <c r="B174" s="22"/>
      <c r="C174" s="21"/>
      <c r="D174" s="23">
        <f t="shared" ref="D174:F174" si="634">SUBTOTAL(9,D170:D173)</f>
        <v>217401933</v>
      </c>
      <c r="E174" s="23">
        <f t="shared" si="634"/>
        <v>14070737</v>
      </c>
      <c r="F174" s="24">
        <f t="shared" si="634"/>
        <v>1</v>
      </c>
      <c r="G174" s="25"/>
      <c r="H174" s="25"/>
      <c r="I174" s="25"/>
      <c r="J174" s="25" t="str">
        <f t="shared" ref="J174:K174" si="635">SUBTOTAL(9,J170:J173)</f>
        <v>#REF!</v>
      </c>
      <c r="K174" s="24">
        <f t="shared" si="635"/>
        <v>0</v>
      </c>
      <c r="L174" s="23"/>
      <c r="M174" s="23"/>
      <c r="N174" s="23"/>
      <c r="O174" s="23" t="str">
        <f t="shared" ref="O174:S174" si="636">SUBTOTAL(9,O170:O173)</f>
        <v>#REF!</v>
      </c>
      <c r="P174" s="23" t="str">
        <f t="shared" si="636"/>
        <v>#REF!</v>
      </c>
      <c r="Q174" s="23" t="str">
        <f t="shared" si="636"/>
        <v>#REF!</v>
      </c>
      <c r="R174" s="22" t="str">
        <f t="shared" si="636"/>
        <v>#REF!</v>
      </c>
      <c r="S174" s="23" t="str">
        <f t="shared" si="636"/>
        <v>#REF!</v>
      </c>
      <c r="T174" s="22"/>
      <c r="U174" s="22"/>
      <c r="V174" s="22"/>
      <c r="W174" s="22"/>
      <c r="X174" s="22"/>
      <c r="Y174" s="22"/>
      <c r="Z174" s="22"/>
    </row>
    <row r="175" ht="15.75" hidden="1" customHeight="1" outlineLevel="2">
      <c r="A175" s="15" t="s">
        <v>138</v>
      </c>
      <c r="B175" s="16" t="s">
        <v>27</v>
      </c>
      <c r="C175" s="15" t="s">
        <v>28</v>
      </c>
      <c r="D175" s="17">
        <v>2874173.0</v>
      </c>
      <c r="E175" s="17">
        <v>676735.0</v>
      </c>
      <c r="F175" s="18">
        <f>+D175/D176</f>
        <v>1</v>
      </c>
      <c r="G175" s="19" t="str">
        <f>VLOOKUP(A175,'[1]Hoja1'!$B$1:$F$126,3,0)</f>
        <v>#REF!</v>
      </c>
      <c r="H175" s="19" t="str">
        <f>VLOOKUP(A175,'[1]Hoja1'!$B$1:$F$126,2,0)</f>
        <v>#REF!</v>
      </c>
      <c r="I175" s="19" t="str">
        <f>+G175/11</f>
        <v>#REF!</v>
      </c>
      <c r="J175" s="19" t="str">
        <f>+F175*I175</f>
        <v>#REF!</v>
      </c>
      <c r="K175" s="18" t="str">
        <f>+D175-P175</f>
        <v>#REF!</v>
      </c>
      <c r="L175" s="17" t="str">
        <f>VLOOKUP(A175,'[1]Hoja1'!$B$1:$F$126,5,0)</f>
        <v>#REF!</v>
      </c>
      <c r="M175" s="17" t="str">
        <f>VLOOKUP(A175,'[1]Hoja1'!$B$1:$F$126,4,0)</f>
        <v>#REF!</v>
      </c>
      <c r="N175" s="17" t="str">
        <f>+L175/11</f>
        <v>#REF!</v>
      </c>
      <c r="O175" s="17" t="str">
        <f>+D175-J175</f>
        <v>#REF!</v>
      </c>
      <c r="P175" s="17" t="str">
        <f>+ROUND(O175,0)</f>
        <v>#REF!</v>
      </c>
      <c r="Q175" s="17" t="str">
        <f>+K175+P175</f>
        <v>#REF!</v>
      </c>
      <c r="R175" s="20" t="str">
        <f>+IF(D175-K175-P175&gt;1,D175-K175-P175,0)</f>
        <v>#REF!</v>
      </c>
      <c r="S175" s="17" t="str">
        <f>+P175</f>
        <v>#REF!</v>
      </c>
      <c r="T175" s="16"/>
      <c r="U175" s="16"/>
      <c r="V175" s="16"/>
      <c r="W175" s="16"/>
      <c r="X175" s="16"/>
      <c r="Y175" s="16"/>
      <c r="Z175" s="16"/>
    </row>
    <row r="176" ht="15.75" hidden="1" customHeight="1" outlineLevel="1">
      <c r="A176" s="21" t="s">
        <v>139</v>
      </c>
      <c r="B176" s="22"/>
      <c r="C176" s="21"/>
      <c r="D176" s="23">
        <f t="shared" ref="D176:F176" si="637">SUBTOTAL(9,D175)</f>
        <v>2874173</v>
      </c>
      <c r="E176" s="23">
        <f t="shared" si="637"/>
        <v>676735</v>
      </c>
      <c r="F176" s="24">
        <f t="shared" si="637"/>
        <v>1</v>
      </c>
      <c r="G176" s="25"/>
      <c r="H176" s="25"/>
      <c r="I176" s="25"/>
      <c r="J176" s="25" t="str">
        <f t="shared" ref="J176:K176" si="638">SUBTOTAL(9,J175)</f>
        <v>#REF!</v>
      </c>
      <c r="K176" s="24" t="str">
        <f t="shared" si="638"/>
        <v>#REF!</v>
      </c>
      <c r="L176" s="23"/>
      <c r="M176" s="23"/>
      <c r="N176" s="23"/>
      <c r="O176" s="23" t="str">
        <f t="shared" ref="O176:S176" si="639">SUBTOTAL(9,O175)</f>
        <v>#REF!</v>
      </c>
      <c r="P176" s="23" t="str">
        <f t="shared" si="639"/>
        <v>#REF!</v>
      </c>
      <c r="Q176" s="23" t="str">
        <f t="shared" si="639"/>
        <v>#REF!</v>
      </c>
      <c r="R176" s="22" t="str">
        <f t="shared" si="639"/>
        <v>#REF!</v>
      </c>
      <c r="S176" s="23" t="str">
        <f t="shared" si="639"/>
        <v>#REF!</v>
      </c>
      <c r="T176" s="22"/>
      <c r="U176" s="22"/>
      <c r="V176" s="22"/>
      <c r="W176" s="22"/>
      <c r="X176" s="22"/>
      <c r="Y176" s="22"/>
      <c r="Z176" s="22"/>
    </row>
    <row r="177" ht="15.75" hidden="1" customHeight="1" outlineLevel="2">
      <c r="A177" s="15" t="s">
        <v>140</v>
      </c>
      <c r="B177" s="16" t="s">
        <v>27</v>
      </c>
      <c r="C177" s="15" t="s">
        <v>28</v>
      </c>
      <c r="D177" s="17">
        <v>1653774.94</v>
      </c>
      <c r="E177" s="17">
        <v>3.540675899E7</v>
      </c>
      <c r="F177" s="18">
        <f>+D177/D179</f>
        <v>0.9924982011</v>
      </c>
      <c r="G177" s="19" t="str">
        <f t="shared" ref="G177:G178" si="640">VLOOKUP(A177,'[1]Hoja1'!$B$1:$F$126,3,0)</f>
        <v>#REF!</v>
      </c>
      <c r="H177" s="19" t="str">
        <f t="shared" ref="H177:H178" si="641">VLOOKUP(A177,'[1]Hoja1'!$B$1:$F$126,2,0)</f>
        <v>#REF!</v>
      </c>
      <c r="I177" s="19" t="str">
        <f t="shared" ref="I177:I178" si="642">+G177/11</f>
        <v>#REF!</v>
      </c>
      <c r="J177" s="19" t="str">
        <f t="shared" ref="J177:J178" si="643">+F177*I177</f>
        <v>#REF!</v>
      </c>
      <c r="K177" s="18" t="str">
        <f t="shared" ref="K177:K178" si="644">+D177-P177</f>
        <v>#REF!</v>
      </c>
      <c r="L177" s="17" t="str">
        <f t="shared" ref="L177:L178" si="645">VLOOKUP(A177,'[1]Hoja1'!$B$1:$F$126,5,0)</f>
        <v>#REF!</v>
      </c>
      <c r="M177" s="17" t="str">
        <f t="shared" ref="M177:M178" si="646">VLOOKUP(A177,'[1]Hoja1'!$B$1:$F$126,4,0)</f>
        <v>#REF!</v>
      </c>
      <c r="N177" s="17" t="str">
        <f t="shared" ref="N177:N178" si="647">+L177/11</f>
        <v>#REF!</v>
      </c>
      <c r="O177" s="17" t="str">
        <f t="shared" ref="O177:O178" si="648">+D177-J177</f>
        <v>#REF!</v>
      </c>
      <c r="P177" s="17" t="str">
        <f t="shared" ref="P177:P178" si="649">+ROUND(O177,0)</f>
        <v>#REF!</v>
      </c>
      <c r="Q177" s="17" t="str">
        <f t="shared" ref="Q177:Q178" si="650">+K177+P177</f>
        <v>#REF!</v>
      </c>
      <c r="R177" s="20" t="str">
        <f t="shared" ref="R177:R178" si="651">+IF(D177-K177-P177&gt;1,D177-K177-P177,0)</f>
        <v>#REF!</v>
      </c>
      <c r="S177" s="17" t="str">
        <f t="shared" ref="S177:S178" si="652">+P177</f>
        <v>#REF!</v>
      </c>
      <c r="T177" s="16"/>
      <c r="U177" s="16"/>
      <c r="V177" s="16"/>
      <c r="W177" s="16"/>
      <c r="X177" s="16"/>
      <c r="Y177" s="16"/>
      <c r="Z177" s="16"/>
    </row>
    <row r="178" ht="15.75" hidden="1" customHeight="1" outlineLevel="2">
      <c r="A178" s="15" t="s">
        <v>140</v>
      </c>
      <c r="B178" s="16" t="s">
        <v>35</v>
      </c>
      <c r="C178" s="15" t="s">
        <v>36</v>
      </c>
      <c r="D178" s="17">
        <v>12500.06</v>
      </c>
      <c r="E178" s="17">
        <v>267622.01</v>
      </c>
      <c r="F178" s="18">
        <f>+D178/D179</f>
        <v>0.007501798923</v>
      </c>
      <c r="G178" s="19" t="str">
        <f t="shared" si="640"/>
        <v>#REF!</v>
      </c>
      <c r="H178" s="19" t="str">
        <f t="shared" si="641"/>
        <v>#REF!</v>
      </c>
      <c r="I178" s="19" t="str">
        <f t="shared" si="642"/>
        <v>#REF!</v>
      </c>
      <c r="J178" s="19" t="str">
        <f t="shared" si="643"/>
        <v>#REF!</v>
      </c>
      <c r="K178" s="18" t="str">
        <f t="shared" si="644"/>
        <v>#REF!</v>
      </c>
      <c r="L178" s="17" t="str">
        <f t="shared" si="645"/>
        <v>#REF!</v>
      </c>
      <c r="M178" s="17" t="str">
        <f t="shared" si="646"/>
        <v>#REF!</v>
      </c>
      <c r="N178" s="17" t="str">
        <f t="shared" si="647"/>
        <v>#REF!</v>
      </c>
      <c r="O178" s="17" t="str">
        <f t="shared" si="648"/>
        <v>#REF!</v>
      </c>
      <c r="P178" s="17" t="str">
        <f t="shared" si="649"/>
        <v>#REF!</v>
      </c>
      <c r="Q178" s="17" t="str">
        <f t="shared" si="650"/>
        <v>#REF!</v>
      </c>
      <c r="R178" s="20" t="str">
        <f t="shared" si="651"/>
        <v>#REF!</v>
      </c>
      <c r="S178" s="17" t="str">
        <f t="shared" si="652"/>
        <v>#REF!</v>
      </c>
      <c r="T178" s="16"/>
      <c r="U178" s="16"/>
      <c r="V178" s="16"/>
      <c r="W178" s="16"/>
      <c r="X178" s="16"/>
      <c r="Y178" s="16"/>
      <c r="Z178" s="16"/>
    </row>
    <row r="179" ht="15.75" hidden="1" customHeight="1" outlineLevel="1">
      <c r="A179" s="21" t="s">
        <v>141</v>
      </c>
      <c r="B179" s="22"/>
      <c r="C179" s="21"/>
      <c r="D179" s="23">
        <f t="shared" ref="D179:F179" si="653">SUBTOTAL(9,D177:D178)</f>
        <v>1666275</v>
      </c>
      <c r="E179" s="23">
        <f t="shared" si="653"/>
        <v>35674381</v>
      </c>
      <c r="F179" s="24">
        <f t="shared" si="653"/>
        <v>1</v>
      </c>
      <c r="G179" s="25"/>
      <c r="H179" s="25"/>
      <c r="I179" s="25"/>
      <c r="J179" s="25" t="str">
        <f t="shared" ref="J179:K179" si="654">SUBTOTAL(9,J177:J178)</f>
        <v>#REF!</v>
      </c>
      <c r="K179" s="24" t="str">
        <f t="shared" si="654"/>
        <v>#REF!</v>
      </c>
      <c r="L179" s="23"/>
      <c r="M179" s="23"/>
      <c r="N179" s="23"/>
      <c r="O179" s="23" t="str">
        <f t="shared" ref="O179:S179" si="655">SUBTOTAL(9,O177:O178)</f>
        <v>#REF!</v>
      </c>
      <c r="P179" s="23" t="str">
        <f t="shared" si="655"/>
        <v>#REF!</v>
      </c>
      <c r="Q179" s="23" t="str">
        <f t="shared" si="655"/>
        <v>#REF!</v>
      </c>
      <c r="R179" s="22" t="str">
        <f t="shared" si="655"/>
        <v>#REF!</v>
      </c>
      <c r="S179" s="23" t="str">
        <f t="shared" si="655"/>
        <v>#REF!</v>
      </c>
      <c r="T179" s="22"/>
      <c r="U179" s="22"/>
      <c r="V179" s="22"/>
      <c r="W179" s="22"/>
      <c r="X179" s="22"/>
      <c r="Y179" s="22"/>
      <c r="Z179" s="22"/>
    </row>
    <row r="180" ht="15.75" hidden="1" customHeight="1" outlineLevel="2">
      <c r="A180" s="15" t="s">
        <v>142</v>
      </c>
      <c r="B180" s="16" t="s">
        <v>27</v>
      </c>
      <c r="C180" s="15" t="s">
        <v>28</v>
      </c>
      <c r="D180" s="17">
        <v>3.88681766E7</v>
      </c>
      <c r="E180" s="17">
        <v>2742364.66</v>
      </c>
      <c r="F180" s="18">
        <f>+D180/D183</f>
        <v>0.8422250154</v>
      </c>
      <c r="G180" s="19" t="str">
        <f t="shared" ref="G180:G182" si="656">VLOOKUP(A180,'[1]Hoja1'!$B$1:$F$126,3,0)</f>
        <v>#REF!</v>
      </c>
      <c r="H180" s="19" t="str">
        <f t="shared" ref="H180:H182" si="657">VLOOKUP(A180,'[1]Hoja1'!$B$1:$F$126,2,0)</f>
        <v>#REF!</v>
      </c>
      <c r="I180" s="19" t="str">
        <f t="shared" ref="I180:I182" si="658">+G180/11</f>
        <v>#REF!</v>
      </c>
      <c r="J180" s="19" t="str">
        <f t="shared" ref="J180:J182" si="659">+F180*I180</f>
        <v>#REF!</v>
      </c>
      <c r="K180" s="18">
        <v>0.0</v>
      </c>
      <c r="L180" s="17" t="str">
        <f t="shared" ref="L180:L182" si="660">VLOOKUP(A180,'[1]Hoja1'!$B$1:$F$126,5,0)</f>
        <v>#REF!</v>
      </c>
      <c r="M180" s="17" t="str">
        <f t="shared" ref="M180:M182" si="661">VLOOKUP(A180,'[1]Hoja1'!$B$1:$F$126,4,0)</f>
        <v>#REF!</v>
      </c>
      <c r="N180" s="17" t="str">
        <f t="shared" ref="N180:N182" si="662">+L180/11</f>
        <v>#REF!</v>
      </c>
      <c r="O180" s="17" t="str">
        <f t="shared" ref="O180:O182" si="663">+D180-J180</f>
        <v>#REF!</v>
      </c>
      <c r="P180" s="17" t="str">
        <f t="shared" ref="P180:P182" si="664">+ROUND(O180,0)</f>
        <v>#REF!</v>
      </c>
      <c r="Q180" s="17" t="str">
        <f t="shared" ref="Q180:Q182" si="665">+K180+P180</f>
        <v>#REF!</v>
      </c>
      <c r="R180" s="20" t="str">
        <f t="shared" ref="R180:R182" si="666">+IF(D180-K180-P180&gt;1,D180-K180-P180,0)</f>
        <v>#REF!</v>
      </c>
      <c r="S180" s="17" t="str">
        <f t="shared" ref="S180:S182" si="667">+P180</f>
        <v>#REF!</v>
      </c>
      <c r="T180" s="16"/>
      <c r="U180" s="16"/>
      <c r="V180" s="16"/>
      <c r="W180" s="16"/>
      <c r="X180" s="16"/>
      <c r="Y180" s="16"/>
      <c r="Z180" s="16"/>
    </row>
    <row r="181" ht="15.75" hidden="1" customHeight="1" outlineLevel="2">
      <c r="A181" s="15" t="s">
        <v>142</v>
      </c>
      <c r="B181" s="16" t="s">
        <v>35</v>
      </c>
      <c r="C181" s="15" t="s">
        <v>36</v>
      </c>
      <c r="D181" s="17">
        <v>7281220.4</v>
      </c>
      <c r="E181" s="17">
        <v>513730.34</v>
      </c>
      <c r="F181" s="18">
        <f>+D181/D183</f>
        <v>0.1577749846</v>
      </c>
      <c r="G181" s="19" t="str">
        <f t="shared" si="656"/>
        <v>#REF!</v>
      </c>
      <c r="H181" s="19" t="str">
        <f t="shared" si="657"/>
        <v>#REF!</v>
      </c>
      <c r="I181" s="19" t="str">
        <f t="shared" si="658"/>
        <v>#REF!</v>
      </c>
      <c r="J181" s="19" t="str">
        <f t="shared" si="659"/>
        <v>#REF!</v>
      </c>
      <c r="K181" s="18">
        <v>0.0</v>
      </c>
      <c r="L181" s="17" t="str">
        <f t="shared" si="660"/>
        <v>#REF!</v>
      </c>
      <c r="M181" s="17" t="str">
        <f t="shared" si="661"/>
        <v>#REF!</v>
      </c>
      <c r="N181" s="17" t="str">
        <f t="shared" si="662"/>
        <v>#REF!</v>
      </c>
      <c r="O181" s="17" t="str">
        <f t="shared" si="663"/>
        <v>#REF!</v>
      </c>
      <c r="P181" s="17" t="str">
        <f t="shared" si="664"/>
        <v>#REF!</v>
      </c>
      <c r="Q181" s="17" t="str">
        <f t="shared" si="665"/>
        <v>#REF!</v>
      </c>
      <c r="R181" s="20" t="str">
        <f t="shared" si="666"/>
        <v>#REF!</v>
      </c>
      <c r="S181" s="17" t="str">
        <f t="shared" si="667"/>
        <v>#REF!</v>
      </c>
      <c r="T181" s="16"/>
      <c r="U181" s="16"/>
      <c r="V181" s="16"/>
      <c r="W181" s="16"/>
      <c r="X181" s="16"/>
      <c r="Y181" s="16"/>
      <c r="Z181" s="16"/>
    </row>
    <row r="182" ht="15.75" hidden="1" customHeight="1" outlineLevel="2">
      <c r="A182" s="15" t="s">
        <v>142</v>
      </c>
      <c r="B182" s="16" t="s">
        <v>37</v>
      </c>
      <c r="C182" s="15" t="s">
        <v>38</v>
      </c>
      <c r="D182" s="17">
        <v>0.0</v>
      </c>
      <c r="E182" s="17">
        <v>0.0</v>
      </c>
      <c r="F182" s="18">
        <v>0.0</v>
      </c>
      <c r="G182" s="19" t="str">
        <f t="shared" si="656"/>
        <v>#REF!</v>
      </c>
      <c r="H182" s="19" t="str">
        <f t="shared" si="657"/>
        <v>#REF!</v>
      </c>
      <c r="I182" s="19" t="str">
        <f t="shared" si="658"/>
        <v>#REF!</v>
      </c>
      <c r="J182" s="19" t="str">
        <f t="shared" si="659"/>
        <v>#REF!</v>
      </c>
      <c r="K182" s="18">
        <v>0.0</v>
      </c>
      <c r="L182" s="17" t="str">
        <f t="shared" si="660"/>
        <v>#REF!</v>
      </c>
      <c r="M182" s="17" t="str">
        <f t="shared" si="661"/>
        <v>#REF!</v>
      </c>
      <c r="N182" s="17" t="str">
        <f t="shared" si="662"/>
        <v>#REF!</v>
      </c>
      <c r="O182" s="17" t="str">
        <f t="shared" si="663"/>
        <v>#REF!</v>
      </c>
      <c r="P182" s="17" t="str">
        <f t="shared" si="664"/>
        <v>#REF!</v>
      </c>
      <c r="Q182" s="17" t="str">
        <f t="shared" si="665"/>
        <v>#REF!</v>
      </c>
      <c r="R182" s="20" t="str">
        <f t="shared" si="666"/>
        <v>#REF!</v>
      </c>
      <c r="S182" s="17" t="str">
        <f t="shared" si="667"/>
        <v>#REF!</v>
      </c>
      <c r="T182" s="16"/>
      <c r="U182" s="16"/>
      <c r="V182" s="16"/>
      <c r="W182" s="16"/>
      <c r="X182" s="16"/>
      <c r="Y182" s="16"/>
      <c r="Z182" s="16"/>
    </row>
    <row r="183" ht="15.75" hidden="1" customHeight="1" outlineLevel="1">
      <c r="A183" s="21" t="s">
        <v>143</v>
      </c>
      <c r="B183" s="22"/>
      <c r="C183" s="21"/>
      <c r="D183" s="23">
        <f t="shared" ref="D183:F183" si="668">SUBTOTAL(9,D180:D182)</f>
        <v>46149397</v>
      </c>
      <c r="E183" s="23">
        <f t="shared" si="668"/>
        <v>3256095</v>
      </c>
      <c r="F183" s="24">
        <f t="shared" si="668"/>
        <v>1</v>
      </c>
      <c r="G183" s="25"/>
      <c r="H183" s="25"/>
      <c r="I183" s="25"/>
      <c r="J183" s="25" t="str">
        <f t="shared" ref="J183:K183" si="669">SUBTOTAL(9,J180:J182)</f>
        <v>#REF!</v>
      </c>
      <c r="K183" s="24">
        <f t="shared" si="669"/>
        <v>0</v>
      </c>
      <c r="L183" s="23"/>
      <c r="M183" s="23"/>
      <c r="N183" s="23"/>
      <c r="O183" s="23" t="str">
        <f t="shared" ref="O183:S183" si="670">SUBTOTAL(9,O180:O182)</f>
        <v>#REF!</v>
      </c>
      <c r="P183" s="23" t="str">
        <f t="shared" si="670"/>
        <v>#REF!</v>
      </c>
      <c r="Q183" s="23" t="str">
        <f t="shared" si="670"/>
        <v>#REF!</v>
      </c>
      <c r="R183" s="22" t="str">
        <f t="shared" si="670"/>
        <v>#REF!</v>
      </c>
      <c r="S183" s="23" t="str">
        <f t="shared" si="670"/>
        <v>#REF!</v>
      </c>
      <c r="T183" s="22"/>
      <c r="U183" s="22"/>
      <c r="V183" s="22"/>
      <c r="W183" s="22"/>
      <c r="X183" s="22"/>
      <c r="Y183" s="22"/>
      <c r="Z183" s="22"/>
    </row>
    <row r="184" ht="15.75" hidden="1" customHeight="1" outlineLevel="2">
      <c r="A184" s="15" t="s">
        <v>144</v>
      </c>
      <c r="B184" s="16" t="s">
        <v>27</v>
      </c>
      <c r="C184" s="15" t="s">
        <v>28</v>
      </c>
      <c r="D184" s="17">
        <v>841888.48</v>
      </c>
      <c r="E184" s="17">
        <v>624282.52</v>
      </c>
      <c r="F184" s="18">
        <f>+D184/D188</f>
        <v>0.1703898985</v>
      </c>
      <c r="G184" s="19" t="str">
        <f t="shared" ref="G184:G187" si="671">VLOOKUP(A184,'[1]Hoja1'!$B$1:$F$126,3,0)</f>
        <v>#REF!</v>
      </c>
      <c r="H184" s="19" t="str">
        <f t="shared" ref="H184:H187" si="672">VLOOKUP(A184,'[1]Hoja1'!$B$1:$F$126,2,0)</f>
        <v>#REF!</v>
      </c>
      <c r="I184" s="19" t="str">
        <f t="shared" ref="I184:I187" si="673">+G184/11</f>
        <v>#REF!</v>
      </c>
      <c r="J184" s="19" t="str">
        <f t="shared" ref="J184:J187" si="674">+F184*I184</f>
        <v>#REF!</v>
      </c>
      <c r="K184" s="18">
        <v>0.0</v>
      </c>
      <c r="L184" s="17" t="str">
        <f t="shared" ref="L184:L187" si="675">VLOOKUP(A184,'[1]Hoja1'!$B$1:$F$126,5,0)</f>
        <v>#REF!</v>
      </c>
      <c r="M184" s="17" t="str">
        <f t="shared" ref="M184:M187" si="676">VLOOKUP(A184,'[1]Hoja1'!$B$1:$F$126,4,0)</f>
        <v>#REF!</v>
      </c>
      <c r="N184" s="17" t="str">
        <f t="shared" ref="N184:N187" si="677">+L184/11</f>
        <v>#REF!</v>
      </c>
      <c r="O184" s="17" t="str">
        <f>+D184-J184</f>
        <v>#REF!</v>
      </c>
      <c r="P184" s="17" t="str">
        <f t="shared" ref="P184:P187" si="678">+ROUND(O184,0)</f>
        <v>#REF!</v>
      </c>
      <c r="Q184" s="17" t="str">
        <f t="shared" ref="Q184:Q187" si="679">+K184+P184</f>
        <v>#REF!</v>
      </c>
      <c r="R184" s="20" t="str">
        <f t="shared" ref="R184:R187" si="680">+IF(D184-K184-P184&gt;1,D184-K184-P184,0)</f>
        <v>#REF!</v>
      </c>
      <c r="S184" s="17" t="str">
        <f t="shared" ref="S184:S187" si="681">+P184</f>
        <v>#REF!</v>
      </c>
      <c r="T184" s="16"/>
      <c r="U184" s="16"/>
      <c r="V184" s="16"/>
      <c r="W184" s="16"/>
      <c r="X184" s="16"/>
      <c r="Y184" s="16"/>
      <c r="Z184" s="16"/>
    </row>
    <row r="185" ht="15.75" hidden="1" customHeight="1" outlineLevel="2">
      <c r="A185" s="15" t="s">
        <v>144</v>
      </c>
      <c r="B185" s="16" t="s">
        <v>35</v>
      </c>
      <c r="C185" s="15" t="s">
        <v>36</v>
      </c>
      <c r="D185" s="17">
        <v>266515.15</v>
      </c>
      <c r="E185" s="17">
        <v>197628.02</v>
      </c>
      <c r="F185" s="18">
        <f>+D185/D188</f>
        <v>0.05394002938</v>
      </c>
      <c r="G185" s="19" t="str">
        <f t="shared" si="671"/>
        <v>#REF!</v>
      </c>
      <c r="H185" s="19" t="str">
        <f t="shared" si="672"/>
        <v>#REF!</v>
      </c>
      <c r="I185" s="19" t="str">
        <f t="shared" si="673"/>
        <v>#REF!</v>
      </c>
      <c r="J185" s="19" t="str">
        <f t="shared" si="674"/>
        <v>#REF!</v>
      </c>
      <c r="K185" s="18">
        <v>0.0</v>
      </c>
      <c r="L185" s="17" t="str">
        <f t="shared" si="675"/>
        <v>#REF!</v>
      </c>
      <c r="M185" s="17" t="str">
        <f t="shared" si="676"/>
        <v>#REF!</v>
      </c>
      <c r="N185" s="17" t="str">
        <f t="shared" si="677"/>
        <v>#REF!</v>
      </c>
      <c r="O185" s="26">
        <v>0.0</v>
      </c>
      <c r="P185" s="17">
        <f t="shared" si="678"/>
        <v>0</v>
      </c>
      <c r="Q185" s="17">
        <f t="shared" si="679"/>
        <v>0</v>
      </c>
      <c r="R185" s="20">
        <f t="shared" si="680"/>
        <v>266515.15</v>
      </c>
      <c r="S185" s="17">
        <f t="shared" si="681"/>
        <v>0</v>
      </c>
      <c r="T185" s="16"/>
      <c r="U185" s="16"/>
      <c r="V185" s="16"/>
      <c r="W185" s="16"/>
      <c r="X185" s="16"/>
      <c r="Y185" s="16"/>
      <c r="Z185" s="16"/>
    </row>
    <row r="186" ht="15.75" hidden="1" customHeight="1" outlineLevel="2">
      <c r="A186" s="15" t="s">
        <v>144</v>
      </c>
      <c r="B186" s="16" t="s">
        <v>65</v>
      </c>
      <c r="C186" s="15" t="s">
        <v>66</v>
      </c>
      <c r="D186" s="17">
        <v>690106.15</v>
      </c>
      <c r="E186" s="17">
        <v>511731.92</v>
      </c>
      <c r="F186" s="18">
        <f>+D186/D188</f>
        <v>0.1396706567</v>
      </c>
      <c r="G186" s="19" t="str">
        <f t="shared" si="671"/>
        <v>#REF!</v>
      </c>
      <c r="H186" s="19" t="str">
        <f t="shared" si="672"/>
        <v>#REF!</v>
      </c>
      <c r="I186" s="19" t="str">
        <f t="shared" si="673"/>
        <v>#REF!</v>
      </c>
      <c r="J186" s="19" t="str">
        <f t="shared" si="674"/>
        <v>#REF!</v>
      </c>
      <c r="K186" s="18">
        <v>0.0</v>
      </c>
      <c r="L186" s="17" t="str">
        <f t="shared" si="675"/>
        <v>#REF!</v>
      </c>
      <c r="M186" s="17" t="str">
        <f t="shared" si="676"/>
        <v>#REF!</v>
      </c>
      <c r="N186" s="17" t="str">
        <f t="shared" si="677"/>
        <v>#REF!</v>
      </c>
      <c r="O186" s="17" t="str">
        <f t="shared" ref="O186:O187" si="682">+D186-J186</f>
        <v>#REF!</v>
      </c>
      <c r="P186" s="17" t="str">
        <f t="shared" si="678"/>
        <v>#REF!</v>
      </c>
      <c r="Q186" s="17" t="str">
        <f t="shared" si="679"/>
        <v>#REF!</v>
      </c>
      <c r="R186" s="20" t="str">
        <f t="shared" si="680"/>
        <v>#REF!</v>
      </c>
      <c r="S186" s="17" t="str">
        <f t="shared" si="681"/>
        <v>#REF!</v>
      </c>
      <c r="T186" s="16"/>
      <c r="U186" s="16"/>
      <c r="V186" s="16"/>
      <c r="W186" s="16"/>
      <c r="X186" s="16"/>
      <c r="Y186" s="16"/>
      <c r="Z186" s="16"/>
    </row>
    <row r="187" ht="15.75" hidden="1" customHeight="1" outlineLevel="2">
      <c r="A187" s="15" t="s">
        <v>144</v>
      </c>
      <c r="B187" s="16" t="s">
        <v>39</v>
      </c>
      <c r="C187" s="15" t="s">
        <v>40</v>
      </c>
      <c r="D187" s="17">
        <v>3142443.22</v>
      </c>
      <c r="E187" s="17">
        <v>2330204.54</v>
      </c>
      <c r="F187" s="18">
        <f>+D187/D188</f>
        <v>0.6359994155</v>
      </c>
      <c r="G187" s="19" t="str">
        <f t="shared" si="671"/>
        <v>#REF!</v>
      </c>
      <c r="H187" s="19" t="str">
        <f t="shared" si="672"/>
        <v>#REF!</v>
      </c>
      <c r="I187" s="19" t="str">
        <f t="shared" si="673"/>
        <v>#REF!</v>
      </c>
      <c r="J187" s="19" t="str">
        <f t="shared" si="674"/>
        <v>#REF!</v>
      </c>
      <c r="K187" s="18">
        <v>0.0</v>
      </c>
      <c r="L187" s="17" t="str">
        <f t="shared" si="675"/>
        <v>#REF!</v>
      </c>
      <c r="M187" s="17" t="str">
        <f t="shared" si="676"/>
        <v>#REF!</v>
      </c>
      <c r="N187" s="17" t="str">
        <f t="shared" si="677"/>
        <v>#REF!</v>
      </c>
      <c r="O187" s="17" t="str">
        <f t="shared" si="682"/>
        <v>#REF!</v>
      </c>
      <c r="P187" s="17" t="str">
        <f t="shared" si="678"/>
        <v>#REF!</v>
      </c>
      <c r="Q187" s="17" t="str">
        <f t="shared" si="679"/>
        <v>#REF!</v>
      </c>
      <c r="R187" s="20" t="str">
        <f t="shared" si="680"/>
        <v>#REF!</v>
      </c>
      <c r="S187" s="17" t="str">
        <f t="shared" si="681"/>
        <v>#REF!</v>
      </c>
      <c r="T187" s="16"/>
      <c r="U187" s="16"/>
      <c r="V187" s="16"/>
      <c r="W187" s="16"/>
      <c r="X187" s="16"/>
      <c r="Y187" s="16"/>
      <c r="Z187" s="16"/>
    </row>
    <row r="188" ht="15.75" hidden="1" customHeight="1" outlineLevel="1">
      <c r="A188" s="21" t="s">
        <v>145</v>
      </c>
      <c r="B188" s="22"/>
      <c r="C188" s="21"/>
      <c r="D188" s="23">
        <f t="shared" ref="D188:F188" si="683">SUBTOTAL(9,D184:D187)</f>
        <v>4940953</v>
      </c>
      <c r="E188" s="23">
        <f t="shared" si="683"/>
        <v>3663847</v>
      </c>
      <c r="F188" s="24">
        <f t="shared" si="683"/>
        <v>1</v>
      </c>
      <c r="G188" s="25"/>
      <c r="H188" s="25"/>
      <c r="I188" s="25"/>
      <c r="J188" s="25" t="str">
        <f t="shared" ref="J188:K188" si="684">SUBTOTAL(9,J184:J187)</f>
        <v>#REF!</v>
      </c>
      <c r="K188" s="24">
        <f t="shared" si="684"/>
        <v>0</v>
      </c>
      <c r="L188" s="23"/>
      <c r="M188" s="23"/>
      <c r="N188" s="23"/>
      <c r="O188" s="23" t="str">
        <f t="shared" ref="O188:S188" si="685">SUBTOTAL(9,O184:O187)</f>
        <v>#REF!</v>
      </c>
      <c r="P188" s="23" t="str">
        <f t="shared" si="685"/>
        <v>#REF!</v>
      </c>
      <c r="Q188" s="23" t="str">
        <f t="shared" si="685"/>
        <v>#REF!</v>
      </c>
      <c r="R188" s="22" t="str">
        <f t="shared" si="685"/>
        <v>#REF!</v>
      </c>
      <c r="S188" s="23" t="str">
        <f t="shared" si="685"/>
        <v>#REF!</v>
      </c>
      <c r="T188" s="22"/>
      <c r="U188" s="22"/>
      <c r="V188" s="22"/>
      <c r="W188" s="22"/>
      <c r="X188" s="22"/>
      <c r="Y188" s="22"/>
      <c r="Z188" s="22"/>
    </row>
    <row r="189" ht="15.75" hidden="1" customHeight="1" outlineLevel="2">
      <c r="A189" s="15" t="s">
        <v>146</v>
      </c>
      <c r="B189" s="16" t="s">
        <v>35</v>
      </c>
      <c r="C189" s="15" t="s">
        <v>36</v>
      </c>
      <c r="D189" s="17">
        <v>8377575.91</v>
      </c>
      <c r="E189" s="17">
        <v>649109.24</v>
      </c>
      <c r="F189" s="18">
        <f>+D189/D192</f>
        <v>0.7917472577</v>
      </c>
      <c r="G189" s="19" t="str">
        <f t="shared" ref="G189:G191" si="686">VLOOKUP(A189,'[1]Hoja1'!$B$1:$F$126,3,0)</f>
        <v>#REF!</v>
      </c>
      <c r="H189" s="19" t="str">
        <f t="shared" ref="H189:H191" si="687">VLOOKUP(A189,'[1]Hoja1'!$B$1:$F$126,2,0)</f>
        <v>#REF!</v>
      </c>
      <c r="I189" s="19" t="str">
        <f t="shared" ref="I189:I191" si="688">+G189/11</f>
        <v>#REF!</v>
      </c>
      <c r="J189" s="19" t="str">
        <f t="shared" ref="J189:J191" si="689">+F189*I189</f>
        <v>#REF!</v>
      </c>
      <c r="K189" s="18" t="str">
        <f t="shared" ref="K189:K191" si="690">+D189-P189</f>
        <v>#REF!</v>
      </c>
      <c r="L189" s="17" t="str">
        <f t="shared" ref="L189:L191" si="691">VLOOKUP(A189,'[1]Hoja1'!$B$1:$F$126,5,0)</f>
        <v>#REF!</v>
      </c>
      <c r="M189" s="17" t="str">
        <f t="shared" ref="M189:M191" si="692">VLOOKUP(A189,'[1]Hoja1'!$B$1:$F$126,4,0)</f>
        <v>#REF!</v>
      </c>
      <c r="N189" s="17" t="str">
        <f t="shared" ref="N189:N191" si="693">+L189/11</f>
        <v>#REF!</v>
      </c>
      <c r="O189" s="17" t="str">
        <f>+D189-J189</f>
        <v>#REF!</v>
      </c>
      <c r="P189" s="17" t="str">
        <f t="shared" ref="P189:P191" si="694">+ROUND(O189,0)</f>
        <v>#REF!</v>
      </c>
      <c r="Q189" s="17" t="str">
        <f t="shared" ref="Q189:Q191" si="695">+K189+P189</f>
        <v>#REF!</v>
      </c>
      <c r="R189" s="20" t="str">
        <f t="shared" ref="R189:R191" si="696">+IF(D189-K189-P189&gt;1,D189-K189-P189,0)</f>
        <v>#REF!</v>
      </c>
      <c r="S189" s="17" t="str">
        <f t="shared" ref="S189:S191" si="697">+P189</f>
        <v>#REF!</v>
      </c>
      <c r="T189" s="16"/>
      <c r="U189" s="16"/>
      <c r="V189" s="16"/>
      <c r="W189" s="16"/>
      <c r="X189" s="16"/>
      <c r="Y189" s="16"/>
      <c r="Z189" s="16"/>
    </row>
    <row r="190" ht="15.75" hidden="1" customHeight="1" outlineLevel="2">
      <c r="A190" s="15" t="s">
        <v>146</v>
      </c>
      <c r="B190" s="16" t="s">
        <v>75</v>
      </c>
      <c r="C190" s="15" t="s">
        <v>76</v>
      </c>
      <c r="D190" s="17">
        <v>940.8</v>
      </c>
      <c r="E190" s="17">
        <v>72.89</v>
      </c>
      <c r="F190" s="18">
        <f>+D190/D192</f>
        <v>0.00008891304931</v>
      </c>
      <c r="G190" s="19" t="str">
        <f t="shared" si="686"/>
        <v>#REF!</v>
      </c>
      <c r="H190" s="19" t="str">
        <f t="shared" si="687"/>
        <v>#REF!</v>
      </c>
      <c r="I190" s="19" t="str">
        <f t="shared" si="688"/>
        <v>#REF!</v>
      </c>
      <c r="J190" s="19" t="str">
        <f t="shared" si="689"/>
        <v>#REF!</v>
      </c>
      <c r="K190" s="18">
        <f t="shared" si="690"/>
        <v>940.8</v>
      </c>
      <c r="L190" s="17" t="str">
        <f t="shared" si="691"/>
        <v>#REF!</v>
      </c>
      <c r="M190" s="17" t="str">
        <f t="shared" si="692"/>
        <v>#REF!</v>
      </c>
      <c r="N190" s="17" t="str">
        <f t="shared" si="693"/>
        <v>#REF!</v>
      </c>
      <c r="O190" s="17">
        <v>0.0</v>
      </c>
      <c r="P190" s="17">
        <f t="shared" si="694"/>
        <v>0</v>
      </c>
      <c r="Q190" s="17">
        <f t="shared" si="695"/>
        <v>940.8</v>
      </c>
      <c r="R190" s="20">
        <f t="shared" si="696"/>
        <v>0</v>
      </c>
      <c r="S190" s="17">
        <f t="shared" si="697"/>
        <v>0</v>
      </c>
      <c r="T190" s="16"/>
      <c r="U190" s="16"/>
      <c r="V190" s="16"/>
      <c r="W190" s="16"/>
      <c r="X190" s="16"/>
      <c r="Y190" s="16"/>
      <c r="Z190" s="16"/>
    </row>
    <row r="191" ht="15.75" hidden="1" customHeight="1" outlineLevel="2">
      <c r="A191" s="15" t="s">
        <v>146</v>
      </c>
      <c r="B191" s="16" t="s">
        <v>51</v>
      </c>
      <c r="C191" s="15" t="s">
        <v>52</v>
      </c>
      <c r="D191" s="17">
        <v>2202607.29</v>
      </c>
      <c r="E191" s="17">
        <v>170661.87</v>
      </c>
      <c r="F191" s="18">
        <f>+D191/D192</f>
        <v>0.2081638293</v>
      </c>
      <c r="G191" s="19" t="str">
        <f t="shared" si="686"/>
        <v>#REF!</v>
      </c>
      <c r="H191" s="19" t="str">
        <f t="shared" si="687"/>
        <v>#REF!</v>
      </c>
      <c r="I191" s="19" t="str">
        <f t="shared" si="688"/>
        <v>#REF!</v>
      </c>
      <c r="J191" s="19" t="str">
        <f t="shared" si="689"/>
        <v>#REF!</v>
      </c>
      <c r="K191" s="18">
        <f t="shared" si="690"/>
        <v>423884.29</v>
      </c>
      <c r="L191" s="17" t="str">
        <f t="shared" si="691"/>
        <v>#REF!</v>
      </c>
      <c r="M191" s="17" t="str">
        <f t="shared" si="692"/>
        <v>#REF!</v>
      </c>
      <c r="N191" s="17" t="str">
        <f t="shared" si="693"/>
        <v>#REF!</v>
      </c>
      <c r="O191" s="17">
        <v>1778722.5106977324</v>
      </c>
      <c r="P191" s="17">
        <f t="shared" si="694"/>
        <v>1778723</v>
      </c>
      <c r="Q191" s="17">
        <f t="shared" si="695"/>
        <v>2202607.29</v>
      </c>
      <c r="R191" s="20">
        <f t="shared" si="696"/>
        <v>0</v>
      </c>
      <c r="S191" s="17">
        <f t="shared" si="697"/>
        <v>1778723</v>
      </c>
      <c r="T191" s="16"/>
      <c r="U191" s="16"/>
      <c r="V191" s="16"/>
      <c r="W191" s="16"/>
      <c r="X191" s="16"/>
      <c r="Y191" s="16"/>
      <c r="Z191" s="16"/>
    </row>
    <row r="192" ht="15.75" hidden="1" customHeight="1" outlineLevel="1">
      <c r="A192" s="21" t="s">
        <v>147</v>
      </c>
      <c r="B192" s="22"/>
      <c r="C192" s="21"/>
      <c r="D192" s="23">
        <f t="shared" ref="D192:F192" si="698">SUBTOTAL(9,D189:D191)</f>
        <v>10581124</v>
      </c>
      <c r="E192" s="23">
        <f t="shared" si="698"/>
        <v>819844</v>
      </c>
      <c r="F192" s="24">
        <f t="shared" si="698"/>
        <v>1</v>
      </c>
      <c r="G192" s="25"/>
      <c r="H192" s="25"/>
      <c r="I192" s="25"/>
      <c r="J192" s="25" t="str">
        <f t="shared" ref="J192:K192" si="699">SUBTOTAL(9,J189:J191)</f>
        <v>#REF!</v>
      </c>
      <c r="K192" s="24" t="str">
        <f t="shared" si="699"/>
        <v>#REF!</v>
      </c>
      <c r="L192" s="23"/>
      <c r="M192" s="23"/>
      <c r="N192" s="23"/>
      <c r="O192" s="23" t="str">
        <f t="shared" ref="O192:S192" si="700">SUBTOTAL(9,O189:O191)</f>
        <v>#REF!</v>
      </c>
      <c r="P192" s="23" t="str">
        <f t="shared" si="700"/>
        <v>#REF!</v>
      </c>
      <c r="Q192" s="23" t="str">
        <f t="shared" si="700"/>
        <v>#REF!</v>
      </c>
      <c r="R192" s="22" t="str">
        <f t="shared" si="700"/>
        <v>#REF!</v>
      </c>
      <c r="S192" s="23" t="str">
        <f t="shared" si="700"/>
        <v>#REF!</v>
      </c>
      <c r="T192" s="22"/>
      <c r="U192" s="22"/>
      <c r="V192" s="22"/>
      <c r="W192" s="22"/>
      <c r="X192" s="22"/>
      <c r="Y192" s="22"/>
      <c r="Z192" s="22"/>
    </row>
    <row r="193" ht="15.75" hidden="1" customHeight="1" outlineLevel="2">
      <c r="A193" s="15" t="s">
        <v>148</v>
      </c>
      <c r="B193" s="16" t="s">
        <v>27</v>
      </c>
      <c r="C193" s="15" t="s">
        <v>28</v>
      </c>
      <c r="D193" s="17">
        <v>6.65801444E7</v>
      </c>
      <c r="E193" s="17">
        <v>8563170.26</v>
      </c>
      <c r="F193" s="18">
        <f>+D193/D196</f>
        <v>0.9983808271</v>
      </c>
      <c r="G193" s="19" t="str">
        <f t="shared" ref="G193:G195" si="701">VLOOKUP(A193,'[1]Hoja1'!$B$1:$F$126,3,0)</f>
        <v>#REF!</v>
      </c>
      <c r="H193" s="19" t="str">
        <f t="shared" ref="H193:H195" si="702">VLOOKUP(A193,'[1]Hoja1'!$B$1:$F$126,2,0)</f>
        <v>#REF!</v>
      </c>
      <c r="I193" s="19" t="str">
        <f t="shared" ref="I193:I195" si="703">+G193/11</f>
        <v>#REF!</v>
      </c>
      <c r="J193" s="19" t="str">
        <f t="shared" ref="J193:J195" si="704">+F193*I193</f>
        <v>#REF!</v>
      </c>
      <c r="K193" s="18">
        <v>0.0</v>
      </c>
      <c r="L193" s="17" t="str">
        <f t="shared" ref="L193:L195" si="705">VLOOKUP(A193,'[1]Hoja1'!$B$1:$F$126,5,0)</f>
        <v>#REF!</v>
      </c>
      <c r="M193" s="17" t="str">
        <f t="shared" ref="M193:M195" si="706">VLOOKUP(A193,'[1]Hoja1'!$B$1:$F$126,4,0)</f>
        <v>#REF!</v>
      </c>
      <c r="N193" s="17" t="str">
        <f t="shared" ref="N193:N195" si="707">+L193/11</f>
        <v>#REF!</v>
      </c>
      <c r="O193" s="17" t="str">
        <f>+D193-J193</f>
        <v>#REF!</v>
      </c>
      <c r="P193" s="17" t="str">
        <f t="shared" ref="P193:P195" si="708">+ROUND(O193,0)</f>
        <v>#REF!</v>
      </c>
      <c r="Q193" s="17" t="str">
        <f t="shared" ref="Q193:Q195" si="709">+K193+P193</f>
        <v>#REF!</v>
      </c>
      <c r="R193" s="20" t="str">
        <f t="shared" ref="R193:R195" si="710">+IF(D193-K193-P193&gt;1,D193-K193-P193,0)</f>
        <v>#REF!</v>
      </c>
      <c r="S193" s="17" t="str">
        <f t="shared" ref="S193:S195" si="711">+P193</f>
        <v>#REF!</v>
      </c>
      <c r="T193" s="16"/>
      <c r="U193" s="16"/>
      <c r="V193" s="16"/>
      <c r="W193" s="16"/>
      <c r="X193" s="16"/>
      <c r="Y193" s="16"/>
      <c r="Z193" s="16"/>
    </row>
    <row r="194" ht="15.75" hidden="1" customHeight="1" outlineLevel="2">
      <c r="A194" s="15" t="s">
        <v>148</v>
      </c>
      <c r="B194" s="16" t="s">
        <v>35</v>
      </c>
      <c r="C194" s="15" t="s">
        <v>36</v>
      </c>
      <c r="D194" s="17">
        <v>107979.6</v>
      </c>
      <c r="E194" s="17">
        <v>13887.74</v>
      </c>
      <c r="F194" s="18">
        <f>+D194/D196</f>
        <v>0.001619172853</v>
      </c>
      <c r="G194" s="19" t="str">
        <f t="shared" si="701"/>
        <v>#REF!</v>
      </c>
      <c r="H194" s="19" t="str">
        <f t="shared" si="702"/>
        <v>#REF!</v>
      </c>
      <c r="I194" s="19" t="str">
        <f t="shared" si="703"/>
        <v>#REF!</v>
      </c>
      <c r="J194" s="19" t="str">
        <f t="shared" si="704"/>
        <v>#REF!</v>
      </c>
      <c r="K194" s="18">
        <v>0.0</v>
      </c>
      <c r="L194" s="17" t="str">
        <f t="shared" si="705"/>
        <v>#REF!</v>
      </c>
      <c r="M194" s="17" t="str">
        <f t="shared" si="706"/>
        <v>#REF!</v>
      </c>
      <c r="N194" s="17" t="str">
        <f t="shared" si="707"/>
        <v>#REF!</v>
      </c>
      <c r="O194" s="26">
        <v>0.0</v>
      </c>
      <c r="P194" s="17">
        <f t="shared" si="708"/>
        <v>0</v>
      </c>
      <c r="Q194" s="17">
        <f t="shared" si="709"/>
        <v>0</v>
      </c>
      <c r="R194" s="20">
        <f t="shared" si="710"/>
        <v>107979.6</v>
      </c>
      <c r="S194" s="17">
        <f t="shared" si="711"/>
        <v>0</v>
      </c>
      <c r="T194" s="16"/>
      <c r="U194" s="16"/>
      <c r="V194" s="16"/>
      <c r="W194" s="16"/>
      <c r="X194" s="16"/>
      <c r="Y194" s="16"/>
      <c r="Z194" s="16"/>
    </row>
    <row r="195" ht="15.75" hidden="1" customHeight="1" outlineLevel="2">
      <c r="A195" s="15" t="s">
        <v>148</v>
      </c>
      <c r="B195" s="16" t="s">
        <v>37</v>
      </c>
      <c r="C195" s="15" t="s">
        <v>38</v>
      </c>
      <c r="D195" s="17">
        <v>0.0</v>
      </c>
      <c r="E195" s="17">
        <v>0.0</v>
      </c>
      <c r="F195" s="18">
        <v>0.0</v>
      </c>
      <c r="G195" s="19" t="str">
        <f t="shared" si="701"/>
        <v>#REF!</v>
      </c>
      <c r="H195" s="19" t="str">
        <f t="shared" si="702"/>
        <v>#REF!</v>
      </c>
      <c r="I195" s="19" t="str">
        <f t="shared" si="703"/>
        <v>#REF!</v>
      </c>
      <c r="J195" s="19" t="str">
        <f t="shared" si="704"/>
        <v>#REF!</v>
      </c>
      <c r="K195" s="18">
        <v>0.0</v>
      </c>
      <c r="L195" s="17" t="str">
        <f t="shared" si="705"/>
        <v>#REF!</v>
      </c>
      <c r="M195" s="17" t="str">
        <f t="shared" si="706"/>
        <v>#REF!</v>
      </c>
      <c r="N195" s="17" t="str">
        <f t="shared" si="707"/>
        <v>#REF!</v>
      </c>
      <c r="O195" s="17" t="str">
        <f>+D195-J195</f>
        <v>#REF!</v>
      </c>
      <c r="P195" s="17" t="str">
        <f t="shared" si="708"/>
        <v>#REF!</v>
      </c>
      <c r="Q195" s="17" t="str">
        <f t="shared" si="709"/>
        <v>#REF!</v>
      </c>
      <c r="R195" s="20" t="str">
        <f t="shared" si="710"/>
        <v>#REF!</v>
      </c>
      <c r="S195" s="17" t="str">
        <f t="shared" si="711"/>
        <v>#REF!</v>
      </c>
      <c r="T195" s="16"/>
      <c r="U195" s="16"/>
      <c r="V195" s="16"/>
      <c r="W195" s="16"/>
      <c r="X195" s="16"/>
      <c r="Y195" s="16"/>
      <c r="Z195" s="16"/>
    </row>
    <row r="196" ht="15.75" hidden="1" customHeight="1" outlineLevel="1">
      <c r="A196" s="21" t="s">
        <v>149</v>
      </c>
      <c r="B196" s="22"/>
      <c r="C196" s="21"/>
      <c r="D196" s="23">
        <f t="shared" ref="D196:F196" si="712">SUBTOTAL(9,D193:D195)</f>
        <v>66688124</v>
      </c>
      <c r="E196" s="23">
        <f t="shared" si="712"/>
        <v>8577058</v>
      </c>
      <c r="F196" s="24">
        <f t="shared" si="712"/>
        <v>1</v>
      </c>
      <c r="G196" s="25"/>
      <c r="H196" s="25"/>
      <c r="I196" s="25"/>
      <c r="J196" s="25" t="str">
        <f t="shared" ref="J196:K196" si="713">SUBTOTAL(9,J193:J195)</f>
        <v>#REF!</v>
      </c>
      <c r="K196" s="24">
        <f t="shared" si="713"/>
        <v>0</v>
      </c>
      <c r="L196" s="23"/>
      <c r="M196" s="23"/>
      <c r="N196" s="23"/>
      <c r="O196" s="23" t="str">
        <f t="shared" ref="O196:S196" si="714">SUBTOTAL(9,O193:O195)</f>
        <v>#REF!</v>
      </c>
      <c r="P196" s="23" t="str">
        <f t="shared" si="714"/>
        <v>#REF!</v>
      </c>
      <c r="Q196" s="23" t="str">
        <f t="shared" si="714"/>
        <v>#REF!</v>
      </c>
      <c r="R196" s="22" t="str">
        <f t="shared" si="714"/>
        <v>#REF!</v>
      </c>
      <c r="S196" s="23" t="str">
        <f t="shared" si="714"/>
        <v>#REF!</v>
      </c>
      <c r="T196" s="22"/>
      <c r="U196" s="22"/>
      <c r="V196" s="22"/>
      <c r="W196" s="22"/>
      <c r="X196" s="22"/>
      <c r="Y196" s="22"/>
      <c r="Z196" s="22"/>
    </row>
    <row r="197" ht="15.75" hidden="1" customHeight="1" outlineLevel="2">
      <c r="A197" s="15" t="s">
        <v>150</v>
      </c>
      <c r="B197" s="16" t="s">
        <v>27</v>
      </c>
      <c r="C197" s="15" t="s">
        <v>28</v>
      </c>
      <c r="D197" s="17">
        <v>5.129676E7</v>
      </c>
      <c r="E197" s="17">
        <v>1266958.0</v>
      </c>
      <c r="F197" s="18">
        <f>+D197/D199</f>
        <v>1</v>
      </c>
      <c r="G197" s="19" t="str">
        <f t="shared" ref="G197:G198" si="715">VLOOKUP(A197,'[1]Hoja1'!$B$1:$F$126,3,0)</f>
        <v>#REF!</v>
      </c>
      <c r="H197" s="19" t="str">
        <f t="shared" ref="H197:H198" si="716">VLOOKUP(A197,'[1]Hoja1'!$B$1:$F$126,2,0)</f>
        <v>#REF!</v>
      </c>
      <c r="I197" s="19" t="str">
        <f t="shared" ref="I197:I198" si="717">+G197/11</f>
        <v>#REF!</v>
      </c>
      <c r="J197" s="19" t="str">
        <f t="shared" ref="J197:J198" si="718">+F197*I197</f>
        <v>#REF!</v>
      </c>
      <c r="K197" s="18" t="str">
        <f t="shared" ref="K197:K198" si="719">+D197-P197</f>
        <v>#REF!</v>
      </c>
      <c r="L197" s="17" t="str">
        <f t="shared" ref="L197:L198" si="720">VLOOKUP(A197,'[1]Hoja1'!$B$1:$F$126,5,0)</f>
        <v>#REF!</v>
      </c>
      <c r="M197" s="17" t="str">
        <f t="shared" ref="M197:M198" si="721">VLOOKUP(A197,'[1]Hoja1'!$B$1:$F$126,4,0)</f>
        <v>#REF!</v>
      </c>
      <c r="N197" s="17" t="str">
        <f t="shared" ref="N197:N198" si="722">+L197/11</f>
        <v>#REF!</v>
      </c>
      <c r="O197" s="17" t="str">
        <f t="shared" ref="O197:O198" si="723">+D197-J197</f>
        <v>#REF!</v>
      </c>
      <c r="P197" s="17" t="str">
        <f t="shared" ref="P197:P198" si="724">+ROUND(O197,0)</f>
        <v>#REF!</v>
      </c>
      <c r="Q197" s="17" t="str">
        <f t="shared" ref="Q197:Q198" si="725">+K197+P197</f>
        <v>#REF!</v>
      </c>
      <c r="R197" s="20" t="str">
        <f t="shared" ref="R197:R198" si="726">+IF(D197-K197-P197&gt;1,D197-K197-P197,0)</f>
        <v>#REF!</v>
      </c>
      <c r="S197" s="17" t="str">
        <f t="shared" ref="S197:S198" si="727">+P197</f>
        <v>#REF!</v>
      </c>
      <c r="T197" s="16"/>
      <c r="U197" s="16"/>
      <c r="V197" s="16"/>
      <c r="W197" s="16"/>
      <c r="X197" s="16"/>
      <c r="Y197" s="16"/>
      <c r="Z197" s="16"/>
    </row>
    <row r="198" ht="15.75" hidden="1" customHeight="1" outlineLevel="2">
      <c r="A198" s="15" t="s">
        <v>150</v>
      </c>
      <c r="B198" s="16" t="s">
        <v>37</v>
      </c>
      <c r="C198" s="15" t="s">
        <v>38</v>
      </c>
      <c r="D198" s="17">
        <v>0.0</v>
      </c>
      <c r="E198" s="17">
        <v>0.0</v>
      </c>
      <c r="F198" s="18">
        <v>0.0</v>
      </c>
      <c r="G198" s="19" t="str">
        <f t="shared" si="715"/>
        <v>#REF!</v>
      </c>
      <c r="H198" s="19" t="str">
        <f t="shared" si="716"/>
        <v>#REF!</v>
      </c>
      <c r="I198" s="19" t="str">
        <f t="shared" si="717"/>
        <v>#REF!</v>
      </c>
      <c r="J198" s="19" t="str">
        <f t="shared" si="718"/>
        <v>#REF!</v>
      </c>
      <c r="K198" s="18" t="str">
        <f t="shared" si="719"/>
        <v>#REF!</v>
      </c>
      <c r="L198" s="17" t="str">
        <f t="shared" si="720"/>
        <v>#REF!</v>
      </c>
      <c r="M198" s="17" t="str">
        <f t="shared" si="721"/>
        <v>#REF!</v>
      </c>
      <c r="N198" s="17" t="str">
        <f t="shared" si="722"/>
        <v>#REF!</v>
      </c>
      <c r="O198" s="17" t="str">
        <f t="shared" si="723"/>
        <v>#REF!</v>
      </c>
      <c r="P198" s="17" t="str">
        <f t="shared" si="724"/>
        <v>#REF!</v>
      </c>
      <c r="Q198" s="17" t="str">
        <f t="shared" si="725"/>
        <v>#REF!</v>
      </c>
      <c r="R198" s="20" t="str">
        <f t="shared" si="726"/>
        <v>#REF!</v>
      </c>
      <c r="S198" s="17" t="str">
        <f t="shared" si="727"/>
        <v>#REF!</v>
      </c>
      <c r="T198" s="16"/>
      <c r="U198" s="16"/>
      <c r="V198" s="16"/>
      <c r="W198" s="16"/>
      <c r="X198" s="16"/>
      <c r="Y198" s="16"/>
      <c r="Z198" s="16"/>
    </row>
    <row r="199" ht="15.75" hidden="1" customHeight="1" outlineLevel="1">
      <c r="A199" s="21" t="s">
        <v>151</v>
      </c>
      <c r="B199" s="22"/>
      <c r="C199" s="21"/>
      <c r="D199" s="23">
        <f t="shared" ref="D199:F199" si="728">SUBTOTAL(9,D197:D198)</f>
        <v>51296760</v>
      </c>
      <c r="E199" s="23">
        <f t="shared" si="728"/>
        <v>1266958</v>
      </c>
      <c r="F199" s="24">
        <f t="shared" si="728"/>
        <v>1</v>
      </c>
      <c r="G199" s="25"/>
      <c r="H199" s="25"/>
      <c r="I199" s="25"/>
      <c r="J199" s="25" t="str">
        <f t="shared" ref="J199:K199" si="729">SUBTOTAL(9,J197:J198)</f>
        <v>#REF!</v>
      </c>
      <c r="K199" s="24" t="str">
        <f t="shared" si="729"/>
        <v>#REF!</v>
      </c>
      <c r="L199" s="23"/>
      <c r="M199" s="23"/>
      <c r="N199" s="23"/>
      <c r="O199" s="23" t="str">
        <f t="shared" ref="O199:S199" si="730">SUBTOTAL(9,O197:O198)</f>
        <v>#REF!</v>
      </c>
      <c r="P199" s="23" t="str">
        <f t="shared" si="730"/>
        <v>#REF!</v>
      </c>
      <c r="Q199" s="23" t="str">
        <f t="shared" si="730"/>
        <v>#REF!</v>
      </c>
      <c r="R199" s="22" t="str">
        <f t="shared" si="730"/>
        <v>#REF!</v>
      </c>
      <c r="S199" s="23" t="str">
        <f t="shared" si="730"/>
        <v>#REF!</v>
      </c>
      <c r="T199" s="22"/>
      <c r="U199" s="22"/>
      <c r="V199" s="22"/>
      <c r="W199" s="22"/>
      <c r="X199" s="22"/>
      <c r="Y199" s="22"/>
      <c r="Z199" s="22"/>
    </row>
    <row r="200" ht="15.75" hidden="1" customHeight="1" outlineLevel="2">
      <c r="A200" s="15" t="s">
        <v>152</v>
      </c>
      <c r="B200" s="16" t="s">
        <v>27</v>
      </c>
      <c r="C200" s="15" t="s">
        <v>28</v>
      </c>
      <c r="D200" s="17">
        <v>751504.19</v>
      </c>
      <c r="E200" s="17">
        <v>1112934.89</v>
      </c>
      <c r="F200" s="18">
        <f>+D200/D202</f>
        <v>0.6515646047</v>
      </c>
      <c r="G200" s="19" t="str">
        <f t="shared" ref="G200:G201" si="731">VLOOKUP(A200,'[1]Hoja1'!$B$1:$F$126,3,0)</f>
        <v>#REF!</v>
      </c>
      <c r="H200" s="19" t="str">
        <f t="shared" ref="H200:H201" si="732">VLOOKUP(A200,'[1]Hoja1'!$B$1:$F$126,2,0)</f>
        <v>#REF!</v>
      </c>
      <c r="I200" s="19" t="str">
        <f t="shared" ref="I200:I201" si="733">+G200/11</f>
        <v>#REF!</v>
      </c>
      <c r="J200" s="19" t="str">
        <f t="shared" ref="J200:J201" si="734">+F200*I200</f>
        <v>#REF!</v>
      </c>
      <c r="K200" s="18">
        <v>0.0</v>
      </c>
      <c r="L200" s="17" t="str">
        <f t="shared" ref="L200:L201" si="735">VLOOKUP(A200,'[1]Hoja1'!$B$1:$F$126,5,0)</f>
        <v>#REF!</v>
      </c>
      <c r="M200" s="17" t="str">
        <f t="shared" ref="M200:M201" si="736">VLOOKUP(A200,'[1]Hoja1'!$B$1:$F$126,4,0)</f>
        <v>#REF!</v>
      </c>
      <c r="N200" s="17" t="str">
        <f t="shared" ref="N200:N201" si="737">+L200/11</f>
        <v>#REF!</v>
      </c>
      <c r="O200" s="17" t="str">
        <f>+D200-J200</f>
        <v>#REF!</v>
      </c>
      <c r="P200" s="17" t="str">
        <f t="shared" ref="P200:P201" si="738">+ROUND(O200,0)</f>
        <v>#REF!</v>
      </c>
      <c r="Q200" s="17" t="str">
        <f t="shared" ref="Q200:Q201" si="739">+K200+P200</f>
        <v>#REF!</v>
      </c>
      <c r="R200" s="20" t="str">
        <f t="shared" ref="R200:R201" si="740">+IF(D200-K200-P200&gt;1,D200-K200-P200,0)</f>
        <v>#REF!</v>
      </c>
      <c r="S200" s="17" t="str">
        <f t="shared" ref="S200:S201" si="741">+P200</f>
        <v>#REF!</v>
      </c>
      <c r="T200" s="16"/>
      <c r="U200" s="16"/>
      <c r="V200" s="16"/>
      <c r="W200" s="16"/>
      <c r="X200" s="16"/>
      <c r="Y200" s="16"/>
      <c r="Z200" s="16"/>
    </row>
    <row r="201" ht="15.75" hidden="1" customHeight="1" outlineLevel="2">
      <c r="A201" s="15" t="s">
        <v>152</v>
      </c>
      <c r="B201" s="16" t="s">
        <v>51</v>
      </c>
      <c r="C201" s="15" t="s">
        <v>52</v>
      </c>
      <c r="D201" s="17">
        <v>401879.81</v>
      </c>
      <c r="E201" s="17">
        <v>595161.11</v>
      </c>
      <c r="F201" s="18">
        <f>+D201/D202</f>
        <v>0.3484353953</v>
      </c>
      <c r="G201" s="19" t="str">
        <f t="shared" si="731"/>
        <v>#REF!</v>
      </c>
      <c r="H201" s="19" t="str">
        <f t="shared" si="732"/>
        <v>#REF!</v>
      </c>
      <c r="I201" s="19" t="str">
        <f t="shared" si="733"/>
        <v>#REF!</v>
      </c>
      <c r="J201" s="19" t="str">
        <f t="shared" si="734"/>
        <v>#REF!</v>
      </c>
      <c r="K201" s="18">
        <v>0.0</v>
      </c>
      <c r="L201" s="17" t="str">
        <f t="shared" si="735"/>
        <v>#REF!</v>
      </c>
      <c r="M201" s="17" t="str">
        <f t="shared" si="736"/>
        <v>#REF!</v>
      </c>
      <c r="N201" s="17" t="str">
        <f t="shared" si="737"/>
        <v>#REF!</v>
      </c>
      <c r="O201" s="26">
        <v>0.0</v>
      </c>
      <c r="P201" s="17">
        <f t="shared" si="738"/>
        <v>0</v>
      </c>
      <c r="Q201" s="17">
        <f t="shared" si="739"/>
        <v>0</v>
      </c>
      <c r="R201" s="20">
        <f t="shared" si="740"/>
        <v>401879.81</v>
      </c>
      <c r="S201" s="17">
        <f t="shared" si="741"/>
        <v>0</v>
      </c>
      <c r="T201" s="16"/>
      <c r="U201" s="16"/>
      <c r="V201" s="16"/>
      <c r="W201" s="16"/>
      <c r="X201" s="16"/>
      <c r="Y201" s="16"/>
      <c r="Z201" s="16"/>
    </row>
    <row r="202" ht="15.75" hidden="1" customHeight="1" outlineLevel="1">
      <c r="A202" s="21" t="s">
        <v>153</v>
      </c>
      <c r="B202" s="22"/>
      <c r="C202" s="21"/>
      <c r="D202" s="23">
        <f t="shared" ref="D202:F202" si="742">SUBTOTAL(9,D200:D201)</f>
        <v>1153384</v>
      </c>
      <c r="E202" s="23">
        <f t="shared" si="742"/>
        <v>1708096</v>
      </c>
      <c r="F202" s="24">
        <f t="shared" si="742"/>
        <v>1</v>
      </c>
      <c r="G202" s="25"/>
      <c r="H202" s="25"/>
      <c r="I202" s="25"/>
      <c r="J202" s="25" t="str">
        <f t="shared" ref="J202:K202" si="743">SUBTOTAL(9,J200:J201)</f>
        <v>#REF!</v>
      </c>
      <c r="K202" s="24">
        <f t="shared" si="743"/>
        <v>0</v>
      </c>
      <c r="L202" s="23"/>
      <c r="M202" s="23"/>
      <c r="N202" s="23"/>
      <c r="O202" s="23" t="str">
        <f t="shared" ref="O202:S202" si="744">SUBTOTAL(9,O200:O201)</f>
        <v>#REF!</v>
      </c>
      <c r="P202" s="23" t="str">
        <f t="shared" si="744"/>
        <v>#REF!</v>
      </c>
      <c r="Q202" s="23" t="str">
        <f t="shared" si="744"/>
        <v>#REF!</v>
      </c>
      <c r="R202" s="22" t="str">
        <f t="shared" si="744"/>
        <v>#REF!</v>
      </c>
      <c r="S202" s="23" t="str">
        <f t="shared" si="744"/>
        <v>#REF!</v>
      </c>
      <c r="T202" s="22"/>
      <c r="U202" s="22"/>
      <c r="V202" s="22"/>
      <c r="W202" s="22"/>
      <c r="X202" s="22"/>
      <c r="Y202" s="22"/>
      <c r="Z202" s="22"/>
    </row>
    <row r="203" ht="15.75" hidden="1" customHeight="1" outlineLevel="2">
      <c r="A203" s="15" t="s">
        <v>154</v>
      </c>
      <c r="B203" s="16" t="s">
        <v>27</v>
      </c>
      <c r="C203" s="15" t="s">
        <v>28</v>
      </c>
      <c r="D203" s="17">
        <v>4754058.01</v>
      </c>
      <c r="E203" s="17">
        <v>658192.21</v>
      </c>
      <c r="F203" s="18">
        <f>+D203/D205</f>
        <v>0.7205390078</v>
      </c>
      <c r="G203" s="19" t="str">
        <f t="shared" ref="G203:G204" si="745">VLOOKUP(A203,'[1]Hoja1'!$B$1:$F$126,3,0)</f>
        <v>#REF!</v>
      </c>
      <c r="H203" s="19" t="str">
        <f t="shared" ref="H203:H204" si="746">VLOOKUP(A203,'[1]Hoja1'!$B$1:$F$126,2,0)</f>
        <v>#REF!</v>
      </c>
      <c r="I203" s="19" t="str">
        <f t="shared" ref="I203:I204" si="747">+G203/11</f>
        <v>#REF!</v>
      </c>
      <c r="J203" s="19" t="str">
        <f t="shared" ref="J203:J204" si="748">+F203*I203</f>
        <v>#REF!</v>
      </c>
      <c r="K203" s="18" t="str">
        <f t="shared" ref="K203:K204" si="749">+D203-P203</f>
        <v>#REF!</v>
      </c>
      <c r="L203" s="17" t="str">
        <f t="shared" ref="L203:L204" si="750">VLOOKUP(A203,'[1]Hoja1'!$B$1:$F$126,5,0)</f>
        <v>#REF!</v>
      </c>
      <c r="M203" s="17" t="str">
        <f t="shared" ref="M203:M204" si="751">VLOOKUP(A203,'[1]Hoja1'!$B$1:$F$126,4,0)</f>
        <v>#REF!</v>
      </c>
      <c r="N203" s="17" t="str">
        <f t="shared" ref="N203:N204" si="752">+L203/11</f>
        <v>#REF!</v>
      </c>
      <c r="O203" s="17" t="str">
        <f t="shared" ref="O203:O204" si="753">+D203-J203</f>
        <v>#REF!</v>
      </c>
      <c r="P203" s="17" t="str">
        <f t="shared" ref="P203:P204" si="754">+ROUND(O203,0)</f>
        <v>#REF!</v>
      </c>
      <c r="Q203" s="17" t="str">
        <f t="shared" ref="Q203:Q204" si="755">+K203+P203</f>
        <v>#REF!</v>
      </c>
      <c r="R203" s="20" t="str">
        <f t="shared" ref="R203:R204" si="756">+IF(D203-K203-P203&gt;1,D203-K203-P203,0)</f>
        <v>#REF!</v>
      </c>
      <c r="S203" s="17" t="str">
        <f t="shared" ref="S203:S204" si="757">+P203</f>
        <v>#REF!</v>
      </c>
      <c r="T203" s="16"/>
      <c r="U203" s="16"/>
      <c r="V203" s="16"/>
      <c r="W203" s="16"/>
      <c r="X203" s="16"/>
      <c r="Y203" s="16"/>
      <c r="Z203" s="16"/>
    </row>
    <row r="204" ht="15.75" hidden="1" customHeight="1" outlineLevel="2">
      <c r="A204" s="15" t="s">
        <v>154</v>
      </c>
      <c r="B204" s="16" t="s">
        <v>35</v>
      </c>
      <c r="C204" s="15" t="s">
        <v>36</v>
      </c>
      <c r="D204" s="17">
        <v>1843860.99</v>
      </c>
      <c r="E204" s="17">
        <v>255279.79</v>
      </c>
      <c r="F204" s="18">
        <f>+D204/D205</f>
        <v>0.2794609922</v>
      </c>
      <c r="G204" s="19" t="str">
        <f t="shared" si="745"/>
        <v>#REF!</v>
      </c>
      <c r="H204" s="19" t="str">
        <f t="shared" si="746"/>
        <v>#REF!</v>
      </c>
      <c r="I204" s="19" t="str">
        <f t="shared" si="747"/>
        <v>#REF!</v>
      </c>
      <c r="J204" s="19" t="str">
        <f t="shared" si="748"/>
        <v>#REF!</v>
      </c>
      <c r="K204" s="18" t="str">
        <f t="shared" si="749"/>
        <v>#REF!</v>
      </c>
      <c r="L204" s="17" t="str">
        <f t="shared" si="750"/>
        <v>#REF!</v>
      </c>
      <c r="M204" s="17" t="str">
        <f t="shared" si="751"/>
        <v>#REF!</v>
      </c>
      <c r="N204" s="17" t="str">
        <f t="shared" si="752"/>
        <v>#REF!</v>
      </c>
      <c r="O204" s="17" t="str">
        <f t="shared" si="753"/>
        <v>#REF!</v>
      </c>
      <c r="P204" s="17" t="str">
        <f t="shared" si="754"/>
        <v>#REF!</v>
      </c>
      <c r="Q204" s="17" t="str">
        <f t="shared" si="755"/>
        <v>#REF!</v>
      </c>
      <c r="R204" s="20" t="str">
        <f t="shared" si="756"/>
        <v>#REF!</v>
      </c>
      <c r="S204" s="17" t="str">
        <f t="shared" si="757"/>
        <v>#REF!</v>
      </c>
      <c r="T204" s="16"/>
      <c r="U204" s="16"/>
      <c r="V204" s="16"/>
      <c r="W204" s="16"/>
      <c r="X204" s="16"/>
      <c r="Y204" s="16"/>
      <c r="Z204" s="16"/>
    </row>
    <row r="205" ht="15.75" hidden="1" customHeight="1" outlineLevel="1">
      <c r="A205" s="21" t="s">
        <v>155</v>
      </c>
      <c r="B205" s="22"/>
      <c r="C205" s="21"/>
      <c r="D205" s="23">
        <f t="shared" ref="D205:F205" si="758">SUBTOTAL(9,D203:D204)</f>
        <v>6597919</v>
      </c>
      <c r="E205" s="23">
        <f t="shared" si="758"/>
        <v>913472</v>
      </c>
      <c r="F205" s="24">
        <f t="shared" si="758"/>
        <v>1</v>
      </c>
      <c r="G205" s="25"/>
      <c r="H205" s="25"/>
      <c r="I205" s="25"/>
      <c r="J205" s="25" t="str">
        <f t="shared" ref="J205:K205" si="759">SUBTOTAL(9,J203:J204)</f>
        <v>#REF!</v>
      </c>
      <c r="K205" s="24" t="str">
        <f t="shared" si="759"/>
        <v>#REF!</v>
      </c>
      <c r="L205" s="23"/>
      <c r="M205" s="23"/>
      <c r="N205" s="23"/>
      <c r="O205" s="23" t="str">
        <f t="shared" ref="O205:S205" si="760">SUBTOTAL(9,O203:O204)</f>
        <v>#REF!</v>
      </c>
      <c r="P205" s="23" t="str">
        <f t="shared" si="760"/>
        <v>#REF!</v>
      </c>
      <c r="Q205" s="23" t="str">
        <f t="shared" si="760"/>
        <v>#REF!</v>
      </c>
      <c r="R205" s="22" t="str">
        <f t="shared" si="760"/>
        <v>#REF!</v>
      </c>
      <c r="S205" s="23" t="str">
        <f t="shared" si="760"/>
        <v>#REF!</v>
      </c>
      <c r="T205" s="22"/>
      <c r="U205" s="22"/>
      <c r="V205" s="22"/>
      <c r="W205" s="22"/>
      <c r="X205" s="22"/>
      <c r="Y205" s="22"/>
      <c r="Z205" s="22"/>
    </row>
    <row r="206" ht="15.75" hidden="1" customHeight="1" outlineLevel="2">
      <c r="A206" s="15" t="s">
        <v>156</v>
      </c>
      <c r="B206" s="16" t="s">
        <v>27</v>
      </c>
      <c r="C206" s="15" t="s">
        <v>28</v>
      </c>
      <c r="D206" s="17">
        <v>8185962.17</v>
      </c>
      <c r="E206" s="17">
        <v>1.238415546E7</v>
      </c>
      <c r="F206" s="18">
        <f>+D206/D209</f>
        <v>0.825478562</v>
      </c>
      <c r="G206" s="19" t="str">
        <f t="shared" ref="G206:G208" si="761">VLOOKUP(A206,'[1]Hoja1'!$B$1:$F$126,3,0)</f>
        <v>#REF!</v>
      </c>
      <c r="H206" s="19" t="str">
        <f t="shared" ref="H206:H208" si="762">VLOOKUP(A206,'[1]Hoja1'!$B$1:$F$126,2,0)</f>
        <v>#REF!</v>
      </c>
      <c r="I206" s="19" t="str">
        <f t="shared" ref="I206:I208" si="763">+G206/11</f>
        <v>#REF!</v>
      </c>
      <c r="J206" s="19" t="str">
        <f t="shared" ref="J206:J208" si="764">+F206*I206</f>
        <v>#REF!</v>
      </c>
      <c r="K206" s="18">
        <v>0.0</v>
      </c>
      <c r="L206" s="17" t="str">
        <f t="shared" ref="L206:L208" si="765">VLOOKUP(A206,'[1]Hoja1'!$B$1:$F$126,5,0)</f>
        <v>#REF!</v>
      </c>
      <c r="M206" s="17" t="str">
        <f t="shared" ref="M206:M208" si="766">VLOOKUP(A206,'[1]Hoja1'!$B$1:$F$126,4,0)</f>
        <v>#REF!</v>
      </c>
      <c r="N206" s="17" t="str">
        <f t="shared" ref="N206:N208" si="767">+L206/11</f>
        <v>#REF!</v>
      </c>
      <c r="O206" s="17" t="str">
        <f t="shared" ref="O206:O208" si="768">+D206-J206</f>
        <v>#REF!</v>
      </c>
      <c r="P206" s="17" t="str">
        <f t="shared" ref="P206:P208" si="769">+ROUND(O206,0)</f>
        <v>#REF!</v>
      </c>
      <c r="Q206" s="17" t="str">
        <f t="shared" ref="Q206:Q208" si="770">+K206+P206</f>
        <v>#REF!</v>
      </c>
      <c r="R206" s="20" t="str">
        <f t="shared" ref="R206:R208" si="771">+IF(D206-K206-P206&gt;1,D206-K206-P206,0)</f>
        <v>#REF!</v>
      </c>
      <c r="S206" s="17" t="str">
        <f t="shared" ref="S206:S208" si="772">+P206</f>
        <v>#REF!</v>
      </c>
      <c r="T206" s="16"/>
      <c r="U206" s="16"/>
      <c r="V206" s="16"/>
      <c r="W206" s="16"/>
      <c r="X206" s="16"/>
      <c r="Y206" s="16"/>
      <c r="Z206" s="16"/>
    </row>
    <row r="207" ht="15.75" hidden="1" customHeight="1" outlineLevel="2">
      <c r="A207" s="15" t="s">
        <v>156</v>
      </c>
      <c r="B207" s="16" t="s">
        <v>35</v>
      </c>
      <c r="C207" s="15" t="s">
        <v>36</v>
      </c>
      <c r="D207" s="17">
        <v>1730663.83</v>
      </c>
      <c r="E207" s="17">
        <v>2618239.54</v>
      </c>
      <c r="F207" s="18">
        <f>+D207/D209</f>
        <v>0.174521438</v>
      </c>
      <c r="G207" s="19" t="str">
        <f t="shared" si="761"/>
        <v>#REF!</v>
      </c>
      <c r="H207" s="19" t="str">
        <f t="shared" si="762"/>
        <v>#REF!</v>
      </c>
      <c r="I207" s="19" t="str">
        <f t="shared" si="763"/>
        <v>#REF!</v>
      </c>
      <c r="J207" s="19" t="str">
        <f t="shared" si="764"/>
        <v>#REF!</v>
      </c>
      <c r="K207" s="18">
        <v>0.0</v>
      </c>
      <c r="L207" s="17" t="str">
        <f t="shared" si="765"/>
        <v>#REF!</v>
      </c>
      <c r="M207" s="17" t="str">
        <f t="shared" si="766"/>
        <v>#REF!</v>
      </c>
      <c r="N207" s="17" t="str">
        <f t="shared" si="767"/>
        <v>#REF!</v>
      </c>
      <c r="O207" s="17" t="str">
        <f t="shared" si="768"/>
        <v>#REF!</v>
      </c>
      <c r="P207" s="17" t="str">
        <f t="shared" si="769"/>
        <v>#REF!</v>
      </c>
      <c r="Q207" s="17" t="str">
        <f t="shared" si="770"/>
        <v>#REF!</v>
      </c>
      <c r="R207" s="20" t="str">
        <f t="shared" si="771"/>
        <v>#REF!</v>
      </c>
      <c r="S207" s="17" t="str">
        <f t="shared" si="772"/>
        <v>#REF!</v>
      </c>
      <c r="T207" s="16"/>
      <c r="U207" s="16"/>
      <c r="V207" s="16"/>
      <c r="W207" s="16"/>
      <c r="X207" s="16"/>
      <c r="Y207" s="16"/>
      <c r="Z207" s="16"/>
    </row>
    <row r="208" ht="15.75" hidden="1" customHeight="1" outlineLevel="2">
      <c r="A208" s="15" t="s">
        <v>156</v>
      </c>
      <c r="B208" s="16" t="s">
        <v>37</v>
      </c>
      <c r="C208" s="15" t="s">
        <v>38</v>
      </c>
      <c r="D208" s="17">
        <v>0.0</v>
      </c>
      <c r="E208" s="17">
        <v>0.0</v>
      </c>
      <c r="F208" s="18">
        <v>0.0</v>
      </c>
      <c r="G208" s="19" t="str">
        <f t="shared" si="761"/>
        <v>#REF!</v>
      </c>
      <c r="H208" s="19" t="str">
        <f t="shared" si="762"/>
        <v>#REF!</v>
      </c>
      <c r="I208" s="19" t="str">
        <f t="shared" si="763"/>
        <v>#REF!</v>
      </c>
      <c r="J208" s="19" t="str">
        <f t="shared" si="764"/>
        <v>#REF!</v>
      </c>
      <c r="K208" s="18">
        <v>0.0</v>
      </c>
      <c r="L208" s="17" t="str">
        <f t="shared" si="765"/>
        <v>#REF!</v>
      </c>
      <c r="M208" s="17" t="str">
        <f t="shared" si="766"/>
        <v>#REF!</v>
      </c>
      <c r="N208" s="17" t="str">
        <f t="shared" si="767"/>
        <v>#REF!</v>
      </c>
      <c r="O208" s="17" t="str">
        <f t="shared" si="768"/>
        <v>#REF!</v>
      </c>
      <c r="P208" s="17" t="str">
        <f t="shared" si="769"/>
        <v>#REF!</v>
      </c>
      <c r="Q208" s="17" t="str">
        <f t="shared" si="770"/>
        <v>#REF!</v>
      </c>
      <c r="R208" s="20" t="str">
        <f t="shared" si="771"/>
        <v>#REF!</v>
      </c>
      <c r="S208" s="17" t="str">
        <f t="shared" si="772"/>
        <v>#REF!</v>
      </c>
      <c r="T208" s="16"/>
      <c r="U208" s="16"/>
      <c r="V208" s="16"/>
      <c r="W208" s="16"/>
      <c r="X208" s="16"/>
      <c r="Y208" s="16"/>
      <c r="Z208" s="16"/>
    </row>
    <row r="209" ht="15.75" hidden="1" customHeight="1" outlineLevel="1">
      <c r="A209" s="21" t="s">
        <v>157</v>
      </c>
      <c r="B209" s="22"/>
      <c r="C209" s="21"/>
      <c r="D209" s="23">
        <f t="shared" ref="D209:F209" si="773">SUBTOTAL(9,D206:D208)</f>
        <v>9916626</v>
      </c>
      <c r="E209" s="23">
        <f t="shared" si="773"/>
        <v>15002395</v>
      </c>
      <c r="F209" s="24">
        <f t="shared" si="773"/>
        <v>1</v>
      </c>
      <c r="G209" s="25"/>
      <c r="H209" s="25"/>
      <c r="I209" s="25"/>
      <c r="J209" s="25" t="str">
        <f t="shared" ref="J209:K209" si="774">SUBTOTAL(9,J206:J208)</f>
        <v>#REF!</v>
      </c>
      <c r="K209" s="24">
        <f t="shared" si="774"/>
        <v>0</v>
      </c>
      <c r="L209" s="23"/>
      <c r="M209" s="23"/>
      <c r="N209" s="23"/>
      <c r="O209" s="23" t="str">
        <f t="shared" ref="O209:S209" si="775">SUBTOTAL(9,O206:O208)</f>
        <v>#REF!</v>
      </c>
      <c r="P209" s="23" t="str">
        <f t="shared" si="775"/>
        <v>#REF!</v>
      </c>
      <c r="Q209" s="23" t="str">
        <f t="shared" si="775"/>
        <v>#REF!</v>
      </c>
      <c r="R209" s="22" t="str">
        <f t="shared" si="775"/>
        <v>#REF!</v>
      </c>
      <c r="S209" s="23" t="str">
        <f t="shared" si="775"/>
        <v>#REF!</v>
      </c>
      <c r="T209" s="22"/>
      <c r="U209" s="22"/>
      <c r="V209" s="22"/>
      <c r="W209" s="22"/>
      <c r="X209" s="22"/>
      <c r="Y209" s="22"/>
      <c r="Z209" s="22"/>
    </row>
    <row r="210" ht="15.75" hidden="1" customHeight="1" outlineLevel="2">
      <c r="A210" s="15" t="s">
        <v>158</v>
      </c>
      <c r="B210" s="16" t="s">
        <v>27</v>
      </c>
      <c r="C210" s="15" t="s">
        <v>28</v>
      </c>
      <c r="D210" s="17">
        <v>0.0</v>
      </c>
      <c r="E210" s="17">
        <v>695403.0</v>
      </c>
      <c r="F210" s="18">
        <v>1.0</v>
      </c>
      <c r="G210" s="19" t="str">
        <f>VLOOKUP(A210,'[1]Hoja1'!$B$1:$F$126,3,0)</f>
        <v>#REF!</v>
      </c>
      <c r="H210" s="19" t="str">
        <f>VLOOKUP(A210,'[1]Hoja1'!$B$1:$F$126,2,0)</f>
        <v>#REF!</v>
      </c>
      <c r="I210" s="19" t="str">
        <f>+G210/11</f>
        <v>#REF!</v>
      </c>
      <c r="J210" s="19" t="str">
        <f>+F210*I210</f>
        <v>#REF!</v>
      </c>
      <c r="K210" s="18" t="str">
        <f>+D210-P210</f>
        <v>#REF!</v>
      </c>
      <c r="L210" s="17" t="str">
        <f>VLOOKUP(A210,'[1]Hoja1'!$B$1:$F$126,5,0)</f>
        <v>#REF!</v>
      </c>
      <c r="M210" s="17" t="str">
        <f>VLOOKUP(A210,'[1]Hoja1'!$B$1:$F$126,4,0)</f>
        <v>#REF!</v>
      </c>
      <c r="N210" s="17" t="str">
        <f>+L210/11</f>
        <v>#REF!</v>
      </c>
      <c r="O210" s="17" t="str">
        <f>+D210-J210</f>
        <v>#REF!</v>
      </c>
      <c r="P210" s="17" t="str">
        <f>+ROUND(O210,0)</f>
        <v>#REF!</v>
      </c>
      <c r="Q210" s="17" t="str">
        <f>+K210+P210</f>
        <v>#REF!</v>
      </c>
      <c r="R210" s="20" t="str">
        <f>+IF(D210-K210-P210&gt;1,D210-K210-P210,0)</f>
        <v>#REF!</v>
      </c>
      <c r="S210" s="17" t="str">
        <f>+P210</f>
        <v>#REF!</v>
      </c>
      <c r="T210" s="16"/>
      <c r="U210" s="16"/>
      <c r="V210" s="16"/>
      <c r="W210" s="16"/>
      <c r="X210" s="16"/>
      <c r="Y210" s="16"/>
      <c r="Z210" s="16"/>
    </row>
    <row r="211" ht="15.75" hidden="1" customHeight="1" outlineLevel="1">
      <c r="A211" s="21" t="s">
        <v>159</v>
      </c>
      <c r="B211" s="22"/>
      <c r="C211" s="21"/>
      <c r="D211" s="23">
        <f t="shared" ref="D211:F211" si="776">SUBTOTAL(9,D210)</f>
        <v>0</v>
      </c>
      <c r="E211" s="23">
        <f t="shared" si="776"/>
        <v>695403</v>
      </c>
      <c r="F211" s="24">
        <f t="shared" si="776"/>
        <v>1</v>
      </c>
      <c r="G211" s="25"/>
      <c r="H211" s="25"/>
      <c r="I211" s="25"/>
      <c r="J211" s="25" t="str">
        <f t="shared" ref="J211:K211" si="777">SUBTOTAL(9,J210)</f>
        <v>#REF!</v>
      </c>
      <c r="K211" s="24" t="str">
        <f t="shared" si="777"/>
        <v>#REF!</v>
      </c>
      <c r="L211" s="23"/>
      <c r="M211" s="23"/>
      <c r="N211" s="23"/>
      <c r="O211" s="23" t="str">
        <f t="shared" ref="O211:S211" si="778">SUBTOTAL(9,O210)</f>
        <v>#REF!</v>
      </c>
      <c r="P211" s="23" t="str">
        <f t="shared" si="778"/>
        <v>#REF!</v>
      </c>
      <c r="Q211" s="23" t="str">
        <f t="shared" si="778"/>
        <v>#REF!</v>
      </c>
      <c r="R211" s="22" t="str">
        <f t="shared" si="778"/>
        <v>#REF!</v>
      </c>
      <c r="S211" s="23" t="str">
        <f t="shared" si="778"/>
        <v>#REF!</v>
      </c>
      <c r="T211" s="22"/>
      <c r="U211" s="22"/>
      <c r="V211" s="22"/>
      <c r="W211" s="22"/>
      <c r="X211" s="22"/>
      <c r="Y211" s="22"/>
      <c r="Z211" s="22"/>
    </row>
    <row r="212" ht="15.75" hidden="1" customHeight="1" outlineLevel="2">
      <c r="A212" s="15" t="s">
        <v>160</v>
      </c>
      <c r="B212" s="16" t="s">
        <v>27</v>
      </c>
      <c r="C212" s="15" t="s">
        <v>28</v>
      </c>
      <c r="D212" s="17">
        <v>2.244527952E7</v>
      </c>
      <c r="E212" s="17">
        <v>771170.28</v>
      </c>
      <c r="F212" s="18">
        <f>+D212/D216</f>
        <v>0.7209840235</v>
      </c>
      <c r="G212" s="19" t="str">
        <f t="shared" ref="G212:G215" si="779">VLOOKUP(A212,'[1]Hoja1'!$B$1:$F$126,3,0)</f>
        <v>#REF!</v>
      </c>
      <c r="H212" s="19" t="str">
        <f t="shared" ref="H212:H215" si="780">VLOOKUP(A212,'[1]Hoja1'!$B$1:$F$126,2,0)</f>
        <v>#REF!</v>
      </c>
      <c r="I212" s="19" t="str">
        <f t="shared" ref="I212:I215" si="781">+G212/11</f>
        <v>#REF!</v>
      </c>
      <c r="J212" s="19" t="str">
        <f t="shared" ref="J212:J215" si="782">+F212*I212</f>
        <v>#REF!</v>
      </c>
      <c r="K212" s="18" t="str">
        <f t="shared" ref="K212:K215" si="783">+D212-P212</f>
        <v>#REF!</v>
      </c>
      <c r="L212" s="17" t="str">
        <f t="shared" ref="L212:L215" si="784">VLOOKUP(A212,'[1]Hoja1'!$B$1:$F$126,5,0)</f>
        <v>#REF!</v>
      </c>
      <c r="M212" s="17" t="str">
        <f t="shared" ref="M212:M215" si="785">VLOOKUP(A212,'[1]Hoja1'!$B$1:$F$126,4,0)</f>
        <v>#REF!</v>
      </c>
      <c r="N212" s="17" t="str">
        <f t="shared" ref="N212:N215" si="786">+L212/11</f>
        <v>#REF!</v>
      </c>
      <c r="O212" s="17" t="str">
        <f t="shared" ref="O212:O215" si="787">+D212-J212</f>
        <v>#REF!</v>
      </c>
      <c r="P212" s="17" t="str">
        <f t="shared" ref="P212:P215" si="788">+ROUND(O212,0)</f>
        <v>#REF!</v>
      </c>
      <c r="Q212" s="17" t="str">
        <f t="shared" ref="Q212:Q215" si="789">+K212+P212</f>
        <v>#REF!</v>
      </c>
      <c r="R212" s="20" t="str">
        <f t="shared" ref="R212:R215" si="790">+IF(D212-K212-P212&gt;1,D212-K212-P212,0)</f>
        <v>#REF!</v>
      </c>
      <c r="S212" s="17" t="str">
        <f t="shared" ref="S212:S215" si="791">+P212</f>
        <v>#REF!</v>
      </c>
      <c r="T212" s="16"/>
      <c r="U212" s="16"/>
      <c r="V212" s="16"/>
      <c r="W212" s="16"/>
      <c r="X212" s="16"/>
      <c r="Y212" s="16"/>
      <c r="Z212" s="16"/>
    </row>
    <row r="213" ht="15.75" hidden="1" customHeight="1" outlineLevel="2">
      <c r="A213" s="15" t="s">
        <v>160</v>
      </c>
      <c r="B213" s="16" t="s">
        <v>35</v>
      </c>
      <c r="C213" s="15" t="s">
        <v>36</v>
      </c>
      <c r="D213" s="17">
        <v>8686172.48</v>
      </c>
      <c r="E213" s="17">
        <v>298437.72</v>
      </c>
      <c r="F213" s="18">
        <f>+D213/D216</f>
        <v>0.2790159765</v>
      </c>
      <c r="G213" s="19" t="str">
        <f t="shared" si="779"/>
        <v>#REF!</v>
      </c>
      <c r="H213" s="19" t="str">
        <f t="shared" si="780"/>
        <v>#REF!</v>
      </c>
      <c r="I213" s="19" t="str">
        <f t="shared" si="781"/>
        <v>#REF!</v>
      </c>
      <c r="J213" s="19" t="str">
        <f t="shared" si="782"/>
        <v>#REF!</v>
      </c>
      <c r="K213" s="18" t="str">
        <f t="shared" si="783"/>
        <v>#REF!</v>
      </c>
      <c r="L213" s="17" t="str">
        <f t="shared" si="784"/>
        <v>#REF!</v>
      </c>
      <c r="M213" s="17" t="str">
        <f t="shared" si="785"/>
        <v>#REF!</v>
      </c>
      <c r="N213" s="17" t="str">
        <f t="shared" si="786"/>
        <v>#REF!</v>
      </c>
      <c r="O213" s="17" t="str">
        <f t="shared" si="787"/>
        <v>#REF!</v>
      </c>
      <c r="P213" s="17" t="str">
        <f t="shared" si="788"/>
        <v>#REF!</v>
      </c>
      <c r="Q213" s="17" t="str">
        <f t="shared" si="789"/>
        <v>#REF!</v>
      </c>
      <c r="R213" s="20" t="str">
        <f t="shared" si="790"/>
        <v>#REF!</v>
      </c>
      <c r="S213" s="17" t="str">
        <f t="shared" si="791"/>
        <v>#REF!</v>
      </c>
      <c r="T213" s="16"/>
      <c r="U213" s="16"/>
      <c r="V213" s="16"/>
      <c r="W213" s="16"/>
      <c r="X213" s="16"/>
      <c r="Y213" s="16"/>
      <c r="Z213" s="16"/>
    </row>
    <row r="214" ht="15.75" hidden="1" customHeight="1" outlineLevel="2">
      <c r="A214" s="15" t="s">
        <v>160</v>
      </c>
      <c r="B214" s="16" t="s">
        <v>37</v>
      </c>
      <c r="C214" s="15" t="s">
        <v>38</v>
      </c>
      <c r="D214" s="17">
        <v>0.0</v>
      </c>
      <c r="E214" s="17">
        <v>0.0</v>
      </c>
      <c r="F214" s="18">
        <v>0.0</v>
      </c>
      <c r="G214" s="19" t="str">
        <f t="shared" si="779"/>
        <v>#REF!</v>
      </c>
      <c r="H214" s="19" t="str">
        <f t="shared" si="780"/>
        <v>#REF!</v>
      </c>
      <c r="I214" s="19" t="str">
        <f t="shared" si="781"/>
        <v>#REF!</v>
      </c>
      <c r="J214" s="19" t="str">
        <f t="shared" si="782"/>
        <v>#REF!</v>
      </c>
      <c r="K214" s="18" t="str">
        <f t="shared" si="783"/>
        <v>#REF!</v>
      </c>
      <c r="L214" s="17" t="str">
        <f t="shared" si="784"/>
        <v>#REF!</v>
      </c>
      <c r="M214" s="17" t="str">
        <f t="shared" si="785"/>
        <v>#REF!</v>
      </c>
      <c r="N214" s="17" t="str">
        <f t="shared" si="786"/>
        <v>#REF!</v>
      </c>
      <c r="O214" s="17" t="str">
        <f t="shared" si="787"/>
        <v>#REF!</v>
      </c>
      <c r="P214" s="17" t="str">
        <f t="shared" si="788"/>
        <v>#REF!</v>
      </c>
      <c r="Q214" s="17" t="str">
        <f t="shared" si="789"/>
        <v>#REF!</v>
      </c>
      <c r="R214" s="20" t="str">
        <f t="shared" si="790"/>
        <v>#REF!</v>
      </c>
      <c r="S214" s="17" t="str">
        <f t="shared" si="791"/>
        <v>#REF!</v>
      </c>
      <c r="T214" s="16"/>
      <c r="U214" s="16"/>
      <c r="V214" s="16"/>
      <c r="W214" s="16"/>
      <c r="X214" s="16"/>
      <c r="Y214" s="16"/>
      <c r="Z214" s="16"/>
    </row>
    <row r="215" ht="15.75" hidden="1" customHeight="1" outlineLevel="2">
      <c r="A215" s="15" t="s">
        <v>160</v>
      </c>
      <c r="B215" s="16" t="s">
        <v>71</v>
      </c>
      <c r="C215" s="15" t="s">
        <v>72</v>
      </c>
      <c r="D215" s="17">
        <v>0.0</v>
      </c>
      <c r="E215" s="17">
        <v>0.0</v>
      </c>
      <c r="F215" s="18">
        <v>0.0</v>
      </c>
      <c r="G215" s="19" t="str">
        <f t="shared" si="779"/>
        <v>#REF!</v>
      </c>
      <c r="H215" s="19" t="str">
        <f t="shared" si="780"/>
        <v>#REF!</v>
      </c>
      <c r="I215" s="19" t="str">
        <f t="shared" si="781"/>
        <v>#REF!</v>
      </c>
      <c r="J215" s="19" t="str">
        <f t="shared" si="782"/>
        <v>#REF!</v>
      </c>
      <c r="K215" s="18" t="str">
        <f t="shared" si="783"/>
        <v>#REF!</v>
      </c>
      <c r="L215" s="17" t="str">
        <f t="shared" si="784"/>
        <v>#REF!</v>
      </c>
      <c r="M215" s="17" t="str">
        <f t="shared" si="785"/>
        <v>#REF!</v>
      </c>
      <c r="N215" s="17" t="str">
        <f t="shared" si="786"/>
        <v>#REF!</v>
      </c>
      <c r="O215" s="17" t="str">
        <f t="shared" si="787"/>
        <v>#REF!</v>
      </c>
      <c r="P215" s="17" t="str">
        <f t="shared" si="788"/>
        <v>#REF!</v>
      </c>
      <c r="Q215" s="17" t="str">
        <f t="shared" si="789"/>
        <v>#REF!</v>
      </c>
      <c r="R215" s="20" t="str">
        <f t="shared" si="790"/>
        <v>#REF!</v>
      </c>
      <c r="S215" s="17" t="str">
        <f t="shared" si="791"/>
        <v>#REF!</v>
      </c>
      <c r="T215" s="16"/>
      <c r="U215" s="16"/>
      <c r="V215" s="16"/>
      <c r="W215" s="16"/>
      <c r="X215" s="16"/>
      <c r="Y215" s="16"/>
      <c r="Z215" s="16"/>
    </row>
    <row r="216" ht="15.75" hidden="1" customHeight="1" outlineLevel="1">
      <c r="A216" s="21" t="s">
        <v>161</v>
      </c>
      <c r="B216" s="22"/>
      <c r="C216" s="21"/>
      <c r="D216" s="23">
        <f t="shared" ref="D216:F216" si="792">SUBTOTAL(9,D212:D215)</f>
        <v>31131452</v>
      </c>
      <c r="E216" s="23">
        <f t="shared" si="792"/>
        <v>1069608</v>
      </c>
      <c r="F216" s="24">
        <f t="shared" si="792"/>
        <v>1</v>
      </c>
      <c r="G216" s="25"/>
      <c r="H216" s="25"/>
      <c r="I216" s="25"/>
      <c r="J216" s="25" t="str">
        <f t="shared" ref="J216:K216" si="793">SUBTOTAL(9,J212:J215)</f>
        <v>#REF!</v>
      </c>
      <c r="K216" s="24" t="str">
        <f t="shared" si="793"/>
        <v>#REF!</v>
      </c>
      <c r="L216" s="23"/>
      <c r="M216" s="23"/>
      <c r="N216" s="23"/>
      <c r="O216" s="23" t="str">
        <f t="shared" ref="O216:S216" si="794">SUBTOTAL(9,O212:O215)</f>
        <v>#REF!</v>
      </c>
      <c r="P216" s="23" t="str">
        <f t="shared" si="794"/>
        <v>#REF!</v>
      </c>
      <c r="Q216" s="23" t="str">
        <f t="shared" si="794"/>
        <v>#REF!</v>
      </c>
      <c r="R216" s="22" t="str">
        <f t="shared" si="794"/>
        <v>#REF!</v>
      </c>
      <c r="S216" s="23" t="str">
        <f t="shared" si="794"/>
        <v>#REF!</v>
      </c>
      <c r="T216" s="22"/>
      <c r="U216" s="22"/>
      <c r="V216" s="22"/>
      <c r="W216" s="22"/>
      <c r="X216" s="22"/>
      <c r="Y216" s="22"/>
      <c r="Z216" s="22"/>
    </row>
    <row r="217" ht="15.75" hidden="1" customHeight="1" outlineLevel="2">
      <c r="A217" s="15" t="s">
        <v>162</v>
      </c>
      <c r="B217" s="16" t="s">
        <v>27</v>
      </c>
      <c r="C217" s="15" t="s">
        <v>28</v>
      </c>
      <c r="D217" s="17">
        <v>1072009.99</v>
      </c>
      <c r="E217" s="17">
        <v>364064.71</v>
      </c>
      <c r="F217" s="18">
        <f>+D217/D219</f>
        <v>0.1130340178</v>
      </c>
      <c r="G217" s="19" t="str">
        <f t="shared" ref="G217:G218" si="795">VLOOKUP(A217,'[1]Hoja1'!$B$1:$F$126,3,0)</f>
        <v>#REF!</v>
      </c>
      <c r="H217" s="19" t="str">
        <f t="shared" ref="H217:H218" si="796">VLOOKUP(A217,'[1]Hoja1'!$B$1:$F$126,2,0)</f>
        <v>#REF!</v>
      </c>
      <c r="I217" s="19" t="str">
        <f t="shared" ref="I217:I218" si="797">+G217/11</f>
        <v>#REF!</v>
      </c>
      <c r="J217" s="19" t="str">
        <f t="shared" ref="J217:J218" si="798">+F217*I217</f>
        <v>#REF!</v>
      </c>
      <c r="K217" s="18">
        <v>0.0</v>
      </c>
      <c r="L217" s="17" t="str">
        <f t="shared" ref="L217:L218" si="799">VLOOKUP(A217,'[1]Hoja1'!$B$1:$F$126,5,0)</f>
        <v>#REF!</v>
      </c>
      <c r="M217" s="17" t="str">
        <f t="shared" ref="M217:M218" si="800">VLOOKUP(A217,'[1]Hoja1'!$B$1:$F$126,4,0)</f>
        <v>#REF!</v>
      </c>
      <c r="N217" s="17" t="str">
        <f t="shared" ref="N217:N218" si="801">+L217/11</f>
        <v>#REF!</v>
      </c>
      <c r="O217" s="17" t="str">
        <f t="shared" ref="O217:O218" si="802">+D217-J217</f>
        <v>#REF!</v>
      </c>
      <c r="P217" s="17" t="str">
        <f t="shared" ref="P217:P218" si="803">+ROUND(O217,0)</f>
        <v>#REF!</v>
      </c>
      <c r="Q217" s="17" t="str">
        <f t="shared" ref="Q217:Q218" si="804">+K217+P217</f>
        <v>#REF!</v>
      </c>
      <c r="R217" s="20" t="str">
        <f t="shared" ref="R217:R218" si="805">+IF(D217-K217-P217&gt;1,D217-K217-P217,0)</f>
        <v>#REF!</v>
      </c>
      <c r="S217" s="17" t="str">
        <f t="shared" ref="S217:S218" si="806">+P217</f>
        <v>#REF!</v>
      </c>
      <c r="T217" s="16"/>
      <c r="U217" s="16"/>
      <c r="V217" s="16"/>
      <c r="W217" s="16"/>
      <c r="X217" s="16"/>
      <c r="Y217" s="16"/>
      <c r="Z217" s="16"/>
    </row>
    <row r="218" ht="15.75" hidden="1" customHeight="1" outlineLevel="2">
      <c r="A218" s="15" t="s">
        <v>162</v>
      </c>
      <c r="B218" s="16" t="s">
        <v>39</v>
      </c>
      <c r="C218" s="15" t="s">
        <v>40</v>
      </c>
      <c r="D218" s="17">
        <v>8411949.01</v>
      </c>
      <c r="E218" s="17">
        <v>2856777.29</v>
      </c>
      <c r="F218" s="18">
        <f>+D218/D219</f>
        <v>0.8869659822</v>
      </c>
      <c r="G218" s="19" t="str">
        <f t="shared" si="795"/>
        <v>#REF!</v>
      </c>
      <c r="H218" s="19" t="str">
        <f t="shared" si="796"/>
        <v>#REF!</v>
      </c>
      <c r="I218" s="19" t="str">
        <f t="shared" si="797"/>
        <v>#REF!</v>
      </c>
      <c r="J218" s="19" t="str">
        <f t="shared" si="798"/>
        <v>#REF!</v>
      </c>
      <c r="K218" s="18">
        <v>0.0</v>
      </c>
      <c r="L218" s="17" t="str">
        <f t="shared" si="799"/>
        <v>#REF!</v>
      </c>
      <c r="M218" s="17" t="str">
        <f t="shared" si="800"/>
        <v>#REF!</v>
      </c>
      <c r="N218" s="17" t="str">
        <f t="shared" si="801"/>
        <v>#REF!</v>
      </c>
      <c r="O218" s="17" t="str">
        <f t="shared" si="802"/>
        <v>#REF!</v>
      </c>
      <c r="P218" s="17" t="str">
        <f t="shared" si="803"/>
        <v>#REF!</v>
      </c>
      <c r="Q218" s="17" t="str">
        <f t="shared" si="804"/>
        <v>#REF!</v>
      </c>
      <c r="R218" s="20" t="str">
        <f t="shared" si="805"/>
        <v>#REF!</v>
      </c>
      <c r="S218" s="17" t="str">
        <f t="shared" si="806"/>
        <v>#REF!</v>
      </c>
      <c r="T218" s="16"/>
      <c r="U218" s="16"/>
      <c r="V218" s="16"/>
      <c r="W218" s="16"/>
      <c r="X218" s="16"/>
      <c r="Y218" s="16"/>
      <c r="Z218" s="16"/>
    </row>
    <row r="219" ht="15.75" hidden="1" customHeight="1" outlineLevel="1">
      <c r="A219" s="21" t="s">
        <v>163</v>
      </c>
      <c r="B219" s="22"/>
      <c r="C219" s="21"/>
      <c r="D219" s="23">
        <f t="shared" ref="D219:F219" si="807">SUBTOTAL(9,D217:D218)</f>
        <v>9483959</v>
      </c>
      <c r="E219" s="23">
        <f t="shared" si="807"/>
        <v>3220842</v>
      </c>
      <c r="F219" s="24">
        <f t="shared" si="807"/>
        <v>1</v>
      </c>
      <c r="G219" s="25"/>
      <c r="H219" s="25"/>
      <c r="I219" s="25"/>
      <c r="J219" s="25" t="str">
        <f t="shared" ref="J219:K219" si="808">SUBTOTAL(9,J217:J218)</f>
        <v>#REF!</v>
      </c>
      <c r="K219" s="24">
        <f t="shared" si="808"/>
        <v>0</v>
      </c>
      <c r="L219" s="23"/>
      <c r="M219" s="23"/>
      <c r="N219" s="23"/>
      <c r="O219" s="23" t="str">
        <f t="shared" ref="O219:S219" si="809">SUBTOTAL(9,O217:O218)</f>
        <v>#REF!</v>
      </c>
      <c r="P219" s="23" t="str">
        <f t="shared" si="809"/>
        <v>#REF!</v>
      </c>
      <c r="Q219" s="23" t="str">
        <f t="shared" si="809"/>
        <v>#REF!</v>
      </c>
      <c r="R219" s="22" t="str">
        <f t="shared" si="809"/>
        <v>#REF!</v>
      </c>
      <c r="S219" s="23" t="str">
        <f t="shared" si="809"/>
        <v>#REF!</v>
      </c>
      <c r="T219" s="22"/>
      <c r="U219" s="22"/>
      <c r="V219" s="22"/>
      <c r="W219" s="22"/>
      <c r="X219" s="22"/>
      <c r="Y219" s="22"/>
      <c r="Z219" s="22"/>
    </row>
    <row r="220" ht="15.75" hidden="1" customHeight="1" outlineLevel="2">
      <c r="A220" s="15" t="s">
        <v>164</v>
      </c>
      <c r="B220" s="16" t="s">
        <v>27</v>
      </c>
      <c r="C220" s="15" t="s">
        <v>28</v>
      </c>
      <c r="D220" s="17">
        <v>3.172475693E8</v>
      </c>
      <c r="E220" s="17">
        <v>5.550456454E7</v>
      </c>
      <c r="F220" s="18">
        <f>+D220/D223</f>
        <v>0.9230996423</v>
      </c>
      <c r="G220" s="19" t="str">
        <f t="shared" ref="G220:G222" si="810">VLOOKUP(A220,'[1]Hoja1'!$B$1:$F$126,3,0)</f>
        <v>#REF!</v>
      </c>
      <c r="H220" s="19" t="str">
        <f t="shared" ref="H220:H222" si="811">VLOOKUP(A220,'[1]Hoja1'!$B$1:$F$126,2,0)</f>
        <v>#REF!</v>
      </c>
      <c r="I220" s="19" t="str">
        <f t="shared" ref="I220:I222" si="812">+G220/11</f>
        <v>#REF!</v>
      </c>
      <c r="J220" s="19" t="str">
        <f t="shared" ref="J220:J222" si="813">+F220*I220</f>
        <v>#REF!</v>
      </c>
      <c r="K220" s="18" t="str">
        <f t="shared" ref="K220:K222" si="814">+D220-P220</f>
        <v>#REF!</v>
      </c>
      <c r="L220" s="17" t="str">
        <f t="shared" ref="L220:L222" si="815">VLOOKUP(A220,'[1]Hoja1'!$B$1:$F$126,5,0)</f>
        <v>#REF!</v>
      </c>
      <c r="M220" s="17" t="str">
        <f t="shared" ref="M220:M222" si="816">VLOOKUP(A220,'[1]Hoja1'!$B$1:$F$126,4,0)</f>
        <v>#REF!</v>
      </c>
      <c r="N220" s="17" t="str">
        <f t="shared" ref="N220:N222" si="817">+L220/11</f>
        <v>#REF!</v>
      </c>
      <c r="O220" s="17" t="str">
        <f t="shared" ref="O220:O222" si="818">+D220-J220</f>
        <v>#REF!</v>
      </c>
      <c r="P220" s="17" t="str">
        <f t="shared" ref="P220:P222" si="819">+ROUND(O220,0)</f>
        <v>#REF!</v>
      </c>
      <c r="Q220" s="17" t="str">
        <f t="shared" ref="Q220:Q222" si="820">+K220+P220</f>
        <v>#REF!</v>
      </c>
      <c r="R220" s="20" t="str">
        <f t="shared" ref="R220:R222" si="821">+IF(D220-K220-P220&gt;1,D220-K220-P220,0)</f>
        <v>#REF!</v>
      </c>
      <c r="S220" s="17" t="str">
        <f t="shared" ref="S220:S222" si="822">+P220</f>
        <v>#REF!</v>
      </c>
      <c r="T220" s="16"/>
      <c r="U220" s="16"/>
      <c r="V220" s="16"/>
      <c r="W220" s="16"/>
      <c r="X220" s="16"/>
      <c r="Y220" s="16"/>
      <c r="Z220" s="16"/>
    </row>
    <row r="221" ht="15.75" hidden="1" customHeight="1" outlineLevel="2">
      <c r="A221" s="15" t="s">
        <v>164</v>
      </c>
      <c r="B221" s="16" t="s">
        <v>35</v>
      </c>
      <c r="C221" s="15" t="s">
        <v>36</v>
      </c>
      <c r="D221" s="17">
        <v>2.64288387E7</v>
      </c>
      <c r="E221" s="17">
        <v>4623900.46</v>
      </c>
      <c r="F221" s="18">
        <f>+D221/D223</f>
        <v>0.07690035768</v>
      </c>
      <c r="G221" s="19" t="str">
        <f t="shared" si="810"/>
        <v>#REF!</v>
      </c>
      <c r="H221" s="19" t="str">
        <f t="shared" si="811"/>
        <v>#REF!</v>
      </c>
      <c r="I221" s="19" t="str">
        <f t="shared" si="812"/>
        <v>#REF!</v>
      </c>
      <c r="J221" s="19" t="str">
        <f t="shared" si="813"/>
        <v>#REF!</v>
      </c>
      <c r="K221" s="18" t="str">
        <f t="shared" si="814"/>
        <v>#REF!</v>
      </c>
      <c r="L221" s="17" t="str">
        <f t="shared" si="815"/>
        <v>#REF!</v>
      </c>
      <c r="M221" s="17" t="str">
        <f t="shared" si="816"/>
        <v>#REF!</v>
      </c>
      <c r="N221" s="17" t="str">
        <f t="shared" si="817"/>
        <v>#REF!</v>
      </c>
      <c r="O221" s="17" t="str">
        <f t="shared" si="818"/>
        <v>#REF!</v>
      </c>
      <c r="P221" s="17" t="str">
        <f t="shared" si="819"/>
        <v>#REF!</v>
      </c>
      <c r="Q221" s="17" t="str">
        <f t="shared" si="820"/>
        <v>#REF!</v>
      </c>
      <c r="R221" s="20" t="str">
        <f t="shared" si="821"/>
        <v>#REF!</v>
      </c>
      <c r="S221" s="17" t="str">
        <f t="shared" si="822"/>
        <v>#REF!</v>
      </c>
      <c r="T221" s="16"/>
      <c r="U221" s="16"/>
      <c r="V221" s="16"/>
      <c r="W221" s="16"/>
      <c r="X221" s="16"/>
      <c r="Y221" s="16"/>
      <c r="Z221" s="16"/>
    </row>
    <row r="222" ht="15.75" hidden="1" customHeight="1" outlineLevel="2">
      <c r="A222" s="15" t="s">
        <v>164</v>
      </c>
      <c r="B222" s="16" t="s">
        <v>37</v>
      </c>
      <c r="C222" s="15" t="s">
        <v>38</v>
      </c>
      <c r="D222" s="17">
        <v>0.0</v>
      </c>
      <c r="E222" s="17">
        <v>0.0</v>
      </c>
      <c r="F222" s="18">
        <v>0.0</v>
      </c>
      <c r="G222" s="19" t="str">
        <f t="shared" si="810"/>
        <v>#REF!</v>
      </c>
      <c r="H222" s="19" t="str">
        <f t="shared" si="811"/>
        <v>#REF!</v>
      </c>
      <c r="I222" s="19" t="str">
        <f t="shared" si="812"/>
        <v>#REF!</v>
      </c>
      <c r="J222" s="19" t="str">
        <f t="shared" si="813"/>
        <v>#REF!</v>
      </c>
      <c r="K222" s="18" t="str">
        <f t="shared" si="814"/>
        <v>#REF!</v>
      </c>
      <c r="L222" s="17" t="str">
        <f t="shared" si="815"/>
        <v>#REF!</v>
      </c>
      <c r="M222" s="17" t="str">
        <f t="shared" si="816"/>
        <v>#REF!</v>
      </c>
      <c r="N222" s="17" t="str">
        <f t="shared" si="817"/>
        <v>#REF!</v>
      </c>
      <c r="O222" s="17" t="str">
        <f t="shared" si="818"/>
        <v>#REF!</v>
      </c>
      <c r="P222" s="17" t="str">
        <f t="shared" si="819"/>
        <v>#REF!</v>
      </c>
      <c r="Q222" s="17" t="str">
        <f t="shared" si="820"/>
        <v>#REF!</v>
      </c>
      <c r="R222" s="20" t="str">
        <f t="shared" si="821"/>
        <v>#REF!</v>
      </c>
      <c r="S222" s="17" t="str">
        <f t="shared" si="822"/>
        <v>#REF!</v>
      </c>
      <c r="T222" s="16"/>
      <c r="U222" s="16"/>
      <c r="V222" s="16"/>
      <c r="W222" s="16"/>
      <c r="X222" s="16"/>
      <c r="Y222" s="16"/>
      <c r="Z222" s="16"/>
    </row>
    <row r="223" ht="15.75" hidden="1" customHeight="1" outlineLevel="1">
      <c r="A223" s="21" t="s">
        <v>165</v>
      </c>
      <c r="B223" s="22"/>
      <c r="C223" s="21"/>
      <c r="D223" s="23">
        <f t="shared" ref="D223:F223" si="823">SUBTOTAL(9,D220:D222)</f>
        <v>343676408</v>
      </c>
      <c r="E223" s="23">
        <f t="shared" si="823"/>
        <v>60128465</v>
      </c>
      <c r="F223" s="24">
        <f t="shared" si="823"/>
        <v>1</v>
      </c>
      <c r="G223" s="25"/>
      <c r="H223" s="25"/>
      <c r="I223" s="25"/>
      <c r="J223" s="25" t="str">
        <f t="shared" ref="J223:K223" si="824">SUBTOTAL(9,J220:J222)</f>
        <v>#REF!</v>
      </c>
      <c r="K223" s="24" t="str">
        <f t="shared" si="824"/>
        <v>#REF!</v>
      </c>
      <c r="L223" s="23"/>
      <c r="M223" s="23"/>
      <c r="N223" s="23"/>
      <c r="O223" s="23" t="str">
        <f t="shared" ref="O223:S223" si="825">SUBTOTAL(9,O220:O222)</f>
        <v>#REF!</v>
      </c>
      <c r="P223" s="23" t="str">
        <f t="shared" si="825"/>
        <v>#REF!</v>
      </c>
      <c r="Q223" s="23" t="str">
        <f t="shared" si="825"/>
        <v>#REF!</v>
      </c>
      <c r="R223" s="22" t="str">
        <f t="shared" si="825"/>
        <v>#REF!</v>
      </c>
      <c r="S223" s="23" t="str">
        <f t="shared" si="825"/>
        <v>#REF!</v>
      </c>
      <c r="T223" s="22"/>
      <c r="U223" s="22"/>
      <c r="V223" s="22"/>
      <c r="W223" s="22"/>
      <c r="X223" s="22"/>
      <c r="Y223" s="22"/>
      <c r="Z223" s="22"/>
    </row>
    <row r="224" ht="15.75" hidden="1" customHeight="1" outlineLevel="2">
      <c r="A224" s="15" t="s">
        <v>166</v>
      </c>
      <c r="B224" s="16" t="s">
        <v>27</v>
      </c>
      <c r="C224" s="15" t="s">
        <v>28</v>
      </c>
      <c r="D224" s="17">
        <v>1.81668825E7</v>
      </c>
      <c r="E224" s="17">
        <v>5118493.32</v>
      </c>
      <c r="F224" s="18">
        <f>+D224/D227</f>
        <v>0.9920952699</v>
      </c>
      <c r="G224" s="19" t="str">
        <f t="shared" ref="G224:G226" si="826">VLOOKUP(A224,'[1]Hoja1'!$B$1:$F$126,3,0)</f>
        <v>#REF!</v>
      </c>
      <c r="H224" s="19" t="str">
        <f t="shared" ref="H224:H226" si="827">VLOOKUP(A224,'[1]Hoja1'!$B$1:$F$126,2,0)</f>
        <v>#REF!</v>
      </c>
      <c r="I224" s="19" t="str">
        <f t="shared" ref="I224:I226" si="828">+G224/11</f>
        <v>#REF!</v>
      </c>
      <c r="J224" s="19" t="str">
        <f t="shared" ref="J224:J226" si="829">+F224*I224</f>
        <v>#REF!</v>
      </c>
      <c r="K224" s="18">
        <v>0.0</v>
      </c>
      <c r="L224" s="17" t="str">
        <f t="shared" ref="L224:L226" si="830">VLOOKUP(A224,'[1]Hoja1'!$B$1:$F$126,5,0)</f>
        <v>#REF!</v>
      </c>
      <c r="M224" s="17" t="str">
        <f t="shared" ref="M224:M226" si="831">VLOOKUP(A224,'[1]Hoja1'!$B$1:$F$126,4,0)</f>
        <v>#REF!</v>
      </c>
      <c r="N224" s="17" t="str">
        <f t="shared" ref="N224:N226" si="832">+L224/11</f>
        <v>#REF!</v>
      </c>
      <c r="O224" s="17" t="str">
        <f>+D224-J224</f>
        <v>#REF!</v>
      </c>
      <c r="P224" s="17" t="str">
        <f t="shared" ref="P224:P226" si="833">+ROUND(O224,0)</f>
        <v>#REF!</v>
      </c>
      <c r="Q224" s="17" t="str">
        <f t="shared" ref="Q224:Q226" si="834">+K224+P224</f>
        <v>#REF!</v>
      </c>
      <c r="R224" s="20" t="str">
        <f t="shared" ref="R224:R226" si="835">+IF(D224-K224-P224&gt;1,D224-K224-P224,0)</f>
        <v>#REF!</v>
      </c>
      <c r="S224" s="17" t="str">
        <f t="shared" ref="S224:S226" si="836">+P224</f>
        <v>#REF!</v>
      </c>
      <c r="T224" s="16"/>
      <c r="U224" s="16"/>
      <c r="V224" s="16"/>
      <c r="W224" s="16"/>
      <c r="X224" s="16"/>
      <c r="Y224" s="16"/>
      <c r="Z224" s="16"/>
    </row>
    <row r="225" ht="15.75" hidden="1" customHeight="1" outlineLevel="2">
      <c r="A225" s="15" t="s">
        <v>166</v>
      </c>
      <c r="B225" s="16" t="s">
        <v>35</v>
      </c>
      <c r="C225" s="15" t="s">
        <v>36</v>
      </c>
      <c r="D225" s="17">
        <v>144748.5</v>
      </c>
      <c r="E225" s="17">
        <v>40782.68</v>
      </c>
      <c r="F225" s="18">
        <f>+D225/D227</f>
        <v>0.007904730059</v>
      </c>
      <c r="G225" s="19" t="str">
        <f t="shared" si="826"/>
        <v>#REF!</v>
      </c>
      <c r="H225" s="19" t="str">
        <f t="shared" si="827"/>
        <v>#REF!</v>
      </c>
      <c r="I225" s="19" t="str">
        <f t="shared" si="828"/>
        <v>#REF!</v>
      </c>
      <c r="J225" s="19" t="str">
        <f t="shared" si="829"/>
        <v>#REF!</v>
      </c>
      <c r="K225" s="18">
        <v>0.0</v>
      </c>
      <c r="L225" s="17" t="str">
        <f t="shared" si="830"/>
        <v>#REF!</v>
      </c>
      <c r="M225" s="17" t="str">
        <f t="shared" si="831"/>
        <v>#REF!</v>
      </c>
      <c r="N225" s="17" t="str">
        <f t="shared" si="832"/>
        <v>#REF!</v>
      </c>
      <c r="O225" s="26">
        <v>0.0</v>
      </c>
      <c r="P225" s="17">
        <f t="shared" si="833"/>
        <v>0</v>
      </c>
      <c r="Q225" s="17">
        <f t="shared" si="834"/>
        <v>0</v>
      </c>
      <c r="R225" s="20">
        <f t="shared" si="835"/>
        <v>144748.5</v>
      </c>
      <c r="S225" s="17">
        <f t="shared" si="836"/>
        <v>0</v>
      </c>
      <c r="T225" s="16"/>
      <c r="U225" s="16"/>
      <c r="V225" s="16"/>
      <c r="W225" s="16"/>
      <c r="X225" s="16"/>
      <c r="Y225" s="16"/>
      <c r="Z225" s="16"/>
    </row>
    <row r="226" ht="15.75" hidden="1" customHeight="1" outlineLevel="2">
      <c r="A226" s="15" t="s">
        <v>166</v>
      </c>
      <c r="B226" s="16" t="s">
        <v>37</v>
      </c>
      <c r="C226" s="15" t="s">
        <v>38</v>
      </c>
      <c r="D226" s="17">
        <v>0.0</v>
      </c>
      <c r="E226" s="17">
        <v>0.0</v>
      </c>
      <c r="F226" s="18">
        <v>0.0</v>
      </c>
      <c r="G226" s="19" t="str">
        <f t="shared" si="826"/>
        <v>#REF!</v>
      </c>
      <c r="H226" s="19" t="str">
        <f t="shared" si="827"/>
        <v>#REF!</v>
      </c>
      <c r="I226" s="19" t="str">
        <f t="shared" si="828"/>
        <v>#REF!</v>
      </c>
      <c r="J226" s="19" t="str">
        <f t="shared" si="829"/>
        <v>#REF!</v>
      </c>
      <c r="K226" s="18">
        <v>0.0</v>
      </c>
      <c r="L226" s="17" t="str">
        <f t="shared" si="830"/>
        <v>#REF!</v>
      </c>
      <c r="M226" s="17" t="str">
        <f t="shared" si="831"/>
        <v>#REF!</v>
      </c>
      <c r="N226" s="17" t="str">
        <f t="shared" si="832"/>
        <v>#REF!</v>
      </c>
      <c r="O226" s="17" t="str">
        <f>+D226-J226</f>
        <v>#REF!</v>
      </c>
      <c r="P226" s="17" t="str">
        <f t="shared" si="833"/>
        <v>#REF!</v>
      </c>
      <c r="Q226" s="17" t="str">
        <f t="shared" si="834"/>
        <v>#REF!</v>
      </c>
      <c r="R226" s="20" t="str">
        <f t="shared" si="835"/>
        <v>#REF!</v>
      </c>
      <c r="S226" s="17" t="str">
        <f t="shared" si="836"/>
        <v>#REF!</v>
      </c>
      <c r="T226" s="16"/>
      <c r="U226" s="16"/>
      <c r="V226" s="16"/>
      <c r="W226" s="16"/>
      <c r="X226" s="16"/>
      <c r="Y226" s="16"/>
      <c r="Z226" s="16"/>
    </row>
    <row r="227" ht="15.75" hidden="1" customHeight="1" outlineLevel="1">
      <c r="A227" s="21" t="s">
        <v>167</v>
      </c>
      <c r="B227" s="22"/>
      <c r="C227" s="21"/>
      <c r="D227" s="23">
        <f t="shared" ref="D227:F227" si="837">SUBTOTAL(9,D224:D226)</f>
        <v>18311631</v>
      </c>
      <c r="E227" s="23">
        <f t="shared" si="837"/>
        <v>5159276</v>
      </c>
      <c r="F227" s="24">
        <f t="shared" si="837"/>
        <v>1</v>
      </c>
      <c r="G227" s="25"/>
      <c r="H227" s="25"/>
      <c r="I227" s="25"/>
      <c r="J227" s="25" t="str">
        <f t="shared" ref="J227:K227" si="838">SUBTOTAL(9,J224:J226)</f>
        <v>#REF!</v>
      </c>
      <c r="K227" s="24">
        <f t="shared" si="838"/>
        <v>0</v>
      </c>
      <c r="L227" s="23"/>
      <c r="M227" s="23"/>
      <c r="N227" s="23"/>
      <c r="O227" s="23" t="str">
        <f t="shared" ref="O227:S227" si="839">SUBTOTAL(9,O224:O226)</f>
        <v>#REF!</v>
      </c>
      <c r="P227" s="23" t="str">
        <f t="shared" si="839"/>
        <v>#REF!</v>
      </c>
      <c r="Q227" s="23" t="str">
        <f t="shared" si="839"/>
        <v>#REF!</v>
      </c>
      <c r="R227" s="22" t="str">
        <f t="shared" si="839"/>
        <v>#REF!</v>
      </c>
      <c r="S227" s="23" t="str">
        <f t="shared" si="839"/>
        <v>#REF!</v>
      </c>
      <c r="T227" s="22"/>
      <c r="U227" s="22"/>
      <c r="V227" s="22"/>
      <c r="W227" s="22"/>
      <c r="X227" s="22"/>
      <c r="Y227" s="22"/>
      <c r="Z227" s="22"/>
    </row>
    <row r="228" ht="15.75" hidden="1" customHeight="1" outlineLevel="2">
      <c r="A228" s="15" t="s">
        <v>168</v>
      </c>
      <c r="B228" s="16" t="s">
        <v>27</v>
      </c>
      <c r="C228" s="15" t="s">
        <v>28</v>
      </c>
      <c r="D228" s="17">
        <v>2.888861631E7</v>
      </c>
      <c r="E228" s="17">
        <v>8382576.27</v>
      </c>
      <c r="F228" s="18">
        <f>+D228/D231</f>
        <v>0.8262996669</v>
      </c>
      <c r="G228" s="19" t="str">
        <f t="shared" ref="G228:G230" si="840">VLOOKUP(A228,'[1]Hoja1'!$B$1:$F$126,3,0)</f>
        <v>#REF!</v>
      </c>
      <c r="H228" s="19" t="str">
        <f t="shared" ref="H228:H230" si="841">VLOOKUP(A228,'[1]Hoja1'!$B$1:$F$126,2,0)</f>
        <v>#REF!</v>
      </c>
      <c r="I228" s="19" t="str">
        <f t="shared" ref="I228:I230" si="842">+G228/11</f>
        <v>#REF!</v>
      </c>
      <c r="J228" s="19" t="str">
        <f t="shared" ref="J228:J230" si="843">+F228*I228</f>
        <v>#REF!</v>
      </c>
      <c r="K228" s="18">
        <v>0.0</v>
      </c>
      <c r="L228" s="17" t="str">
        <f t="shared" ref="L228:L230" si="844">VLOOKUP(A228,'[1]Hoja1'!$B$1:$F$126,5,0)</f>
        <v>#REF!</v>
      </c>
      <c r="M228" s="17" t="str">
        <f t="shared" ref="M228:M230" si="845">VLOOKUP(A228,'[1]Hoja1'!$B$1:$F$126,4,0)</f>
        <v>#REF!</v>
      </c>
      <c r="N228" s="17" t="str">
        <f t="shared" ref="N228:N230" si="846">+L228/11</f>
        <v>#REF!</v>
      </c>
      <c r="O228" s="17" t="str">
        <f t="shared" ref="O228:O230" si="847">+D228-J228</f>
        <v>#REF!</v>
      </c>
      <c r="P228" s="17" t="str">
        <f t="shared" ref="P228:P230" si="848">+ROUND(O228,0)</f>
        <v>#REF!</v>
      </c>
      <c r="Q228" s="17" t="str">
        <f t="shared" ref="Q228:Q230" si="849">+K228+P228</f>
        <v>#REF!</v>
      </c>
      <c r="R228" s="20" t="str">
        <f t="shared" ref="R228:R230" si="850">+IF(D228-K228-P228&gt;1,D228-K228-P228,0)</f>
        <v>#REF!</v>
      </c>
      <c r="S228" s="17" t="str">
        <f t="shared" ref="S228:S230" si="851">+P228</f>
        <v>#REF!</v>
      </c>
      <c r="T228" s="16"/>
      <c r="U228" s="16"/>
      <c r="V228" s="16"/>
      <c r="W228" s="16"/>
      <c r="X228" s="16"/>
      <c r="Y228" s="16"/>
      <c r="Z228" s="16"/>
    </row>
    <row r="229" ht="15.75" hidden="1" customHeight="1" outlineLevel="2">
      <c r="A229" s="15" t="s">
        <v>168</v>
      </c>
      <c r="B229" s="16" t="s">
        <v>35</v>
      </c>
      <c r="C229" s="15" t="s">
        <v>36</v>
      </c>
      <c r="D229" s="17">
        <v>1239767.33</v>
      </c>
      <c r="E229" s="17">
        <v>359741.85</v>
      </c>
      <c r="F229" s="18">
        <f>+D229/D231</f>
        <v>0.03546100377</v>
      </c>
      <c r="G229" s="19" t="str">
        <f t="shared" si="840"/>
        <v>#REF!</v>
      </c>
      <c r="H229" s="19" t="str">
        <f t="shared" si="841"/>
        <v>#REF!</v>
      </c>
      <c r="I229" s="19" t="str">
        <f t="shared" si="842"/>
        <v>#REF!</v>
      </c>
      <c r="J229" s="19" t="str">
        <f t="shared" si="843"/>
        <v>#REF!</v>
      </c>
      <c r="K229" s="18">
        <v>0.0</v>
      </c>
      <c r="L229" s="17" t="str">
        <f t="shared" si="844"/>
        <v>#REF!</v>
      </c>
      <c r="M229" s="17" t="str">
        <f t="shared" si="845"/>
        <v>#REF!</v>
      </c>
      <c r="N229" s="17" t="str">
        <f t="shared" si="846"/>
        <v>#REF!</v>
      </c>
      <c r="O229" s="17" t="str">
        <f t="shared" si="847"/>
        <v>#REF!</v>
      </c>
      <c r="P229" s="17" t="str">
        <f t="shared" si="848"/>
        <v>#REF!</v>
      </c>
      <c r="Q229" s="17" t="str">
        <f t="shared" si="849"/>
        <v>#REF!</v>
      </c>
      <c r="R229" s="20" t="str">
        <f t="shared" si="850"/>
        <v>#REF!</v>
      </c>
      <c r="S229" s="17" t="str">
        <f t="shared" si="851"/>
        <v>#REF!</v>
      </c>
      <c r="T229" s="16"/>
      <c r="U229" s="16"/>
      <c r="V229" s="16"/>
      <c r="W229" s="16"/>
      <c r="X229" s="16"/>
      <c r="Y229" s="16"/>
      <c r="Z229" s="16"/>
    </row>
    <row r="230" ht="15.75" hidden="1" customHeight="1" outlineLevel="2">
      <c r="A230" s="15" t="s">
        <v>168</v>
      </c>
      <c r="B230" s="16" t="s">
        <v>65</v>
      </c>
      <c r="C230" s="15" t="s">
        <v>66</v>
      </c>
      <c r="D230" s="17">
        <v>4833044.36</v>
      </c>
      <c r="E230" s="17">
        <v>1402398.88</v>
      </c>
      <c r="F230" s="18">
        <f>+D230/D231</f>
        <v>0.1382393294</v>
      </c>
      <c r="G230" s="19" t="str">
        <f t="shared" si="840"/>
        <v>#REF!</v>
      </c>
      <c r="H230" s="19" t="str">
        <f t="shared" si="841"/>
        <v>#REF!</v>
      </c>
      <c r="I230" s="19" t="str">
        <f t="shared" si="842"/>
        <v>#REF!</v>
      </c>
      <c r="J230" s="19" t="str">
        <f t="shared" si="843"/>
        <v>#REF!</v>
      </c>
      <c r="K230" s="18">
        <v>0.0</v>
      </c>
      <c r="L230" s="17" t="str">
        <f t="shared" si="844"/>
        <v>#REF!</v>
      </c>
      <c r="M230" s="17" t="str">
        <f t="shared" si="845"/>
        <v>#REF!</v>
      </c>
      <c r="N230" s="17" t="str">
        <f t="shared" si="846"/>
        <v>#REF!</v>
      </c>
      <c r="O230" s="17" t="str">
        <f t="shared" si="847"/>
        <v>#REF!</v>
      </c>
      <c r="P230" s="17" t="str">
        <f t="shared" si="848"/>
        <v>#REF!</v>
      </c>
      <c r="Q230" s="17" t="str">
        <f t="shared" si="849"/>
        <v>#REF!</v>
      </c>
      <c r="R230" s="20" t="str">
        <f t="shared" si="850"/>
        <v>#REF!</v>
      </c>
      <c r="S230" s="17" t="str">
        <f t="shared" si="851"/>
        <v>#REF!</v>
      </c>
      <c r="T230" s="16"/>
      <c r="U230" s="16"/>
      <c r="V230" s="16"/>
      <c r="W230" s="16"/>
      <c r="X230" s="16"/>
      <c r="Y230" s="16"/>
      <c r="Z230" s="16"/>
    </row>
    <row r="231" ht="15.75" hidden="1" customHeight="1" outlineLevel="1">
      <c r="A231" s="21" t="s">
        <v>169</v>
      </c>
      <c r="B231" s="22"/>
      <c r="C231" s="21"/>
      <c r="D231" s="23">
        <f t="shared" ref="D231:F231" si="852">SUBTOTAL(9,D228:D230)</f>
        <v>34961428</v>
      </c>
      <c r="E231" s="23">
        <f t="shared" si="852"/>
        <v>10144717</v>
      </c>
      <c r="F231" s="24">
        <f t="shared" si="852"/>
        <v>1</v>
      </c>
      <c r="G231" s="25"/>
      <c r="H231" s="25"/>
      <c r="I231" s="25"/>
      <c r="J231" s="25" t="str">
        <f t="shared" ref="J231:K231" si="853">SUBTOTAL(9,J228:J230)</f>
        <v>#REF!</v>
      </c>
      <c r="K231" s="24">
        <f t="shared" si="853"/>
        <v>0</v>
      </c>
      <c r="L231" s="23"/>
      <c r="M231" s="23"/>
      <c r="N231" s="23"/>
      <c r="O231" s="23" t="str">
        <f t="shared" ref="O231:S231" si="854">SUBTOTAL(9,O228:O230)</f>
        <v>#REF!</v>
      </c>
      <c r="P231" s="23" t="str">
        <f t="shared" si="854"/>
        <v>#REF!</v>
      </c>
      <c r="Q231" s="23" t="str">
        <f t="shared" si="854"/>
        <v>#REF!</v>
      </c>
      <c r="R231" s="22" t="str">
        <f t="shared" si="854"/>
        <v>#REF!</v>
      </c>
      <c r="S231" s="23" t="str">
        <f t="shared" si="854"/>
        <v>#REF!</v>
      </c>
      <c r="T231" s="22"/>
      <c r="U231" s="22"/>
      <c r="V231" s="22"/>
      <c r="W231" s="22"/>
      <c r="X231" s="22"/>
      <c r="Y231" s="22"/>
      <c r="Z231" s="22"/>
    </row>
    <row r="232" ht="15.75" hidden="1" customHeight="1" outlineLevel="2">
      <c r="A232" s="15" t="s">
        <v>170</v>
      </c>
      <c r="B232" s="16" t="s">
        <v>37</v>
      </c>
      <c r="C232" s="15" t="s">
        <v>38</v>
      </c>
      <c r="D232" s="17">
        <v>0.0</v>
      </c>
      <c r="E232" s="17">
        <v>0.0</v>
      </c>
      <c r="F232" s="18">
        <v>0.0</v>
      </c>
      <c r="G232" s="19" t="str">
        <f t="shared" ref="G232:G233" si="855">VLOOKUP(A232,'[1]Hoja1'!$B$1:$F$126,3,0)</f>
        <v>#REF!</v>
      </c>
      <c r="H232" s="19" t="str">
        <f t="shared" ref="H232:H233" si="856">VLOOKUP(A232,'[1]Hoja1'!$B$1:$F$126,2,0)</f>
        <v>#REF!</v>
      </c>
      <c r="I232" s="19" t="str">
        <f t="shared" ref="I232:I233" si="857">+G232/11</f>
        <v>#REF!</v>
      </c>
      <c r="J232" s="19" t="str">
        <f t="shared" ref="J232:J233" si="858">+F232*I232</f>
        <v>#REF!</v>
      </c>
      <c r="K232" s="18" t="str">
        <f t="shared" ref="K232:K233" si="859">+D232-P232</f>
        <v>#REF!</v>
      </c>
      <c r="L232" s="17" t="str">
        <f t="shared" ref="L232:L233" si="860">VLOOKUP(A232,'[1]Hoja1'!$B$1:$F$126,5,0)</f>
        <v>#REF!</v>
      </c>
      <c r="M232" s="17" t="str">
        <f t="shared" ref="M232:M233" si="861">VLOOKUP(A232,'[1]Hoja1'!$B$1:$F$126,4,0)</f>
        <v>#REF!</v>
      </c>
      <c r="N232" s="17" t="str">
        <f t="shared" ref="N232:N233" si="862">+L232/11</f>
        <v>#REF!</v>
      </c>
      <c r="O232" s="17" t="str">
        <f t="shared" ref="O232:O233" si="863">+D232-J232</f>
        <v>#REF!</v>
      </c>
      <c r="P232" s="17" t="str">
        <f t="shared" ref="P232:P233" si="864">+ROUND(O232,0)</f>
        <v>#REF!</v>
      </c>
      <c r="Q232" s="17" t="str">
        <f t="shared" ref="Q232:Q233" si="865">+K232+P232</f>
        <v>#REF!</v>
      </c>
      <c r="R232" s="20" t="str">
        <f t="shared" ref="R232:R233" si="866">+IF(D232-K232-P232&gt;1,D232-K232-P232,0)</f>
        <v>#REF!</v>
      </c>
      <c r="S232" s="17" t="str">
        <f t="shared" ref="S232:S233" si="867">+P232</f>
        <v>#REF!</v>
      </c>
      <c r="T232" s="16"/>
      <c r="U232" s="16"/>
      <c r="V232" s="16"/>
      <c r="W232" s="16"/>
      <c r="X232" s="16"/>
      <c r="Y232" s="16"/>
      <c r="Z232" s="16"/>
    </row>
    <row r="233" ht="15.75" hidden="1" customHeight="1" outlineLevel="2">
      <c r="A233" s="15" t="s">
        <v>170</v>
      </c>
      <c r="B233" s="16" t="s">
        <v>39</v>
      </c>
      <c r="C233" s="15" t="s">
        <v>40</v>
      </c>
      <c r="D233" s="17">
        <v>3.3721827E7</v>
      </c>
      <c r="E233" s="17">
        <v>3521443.0</v>
      </c>
      <c r="F233" s="18">
        <f>+D233/D234</f>
        <v>1</v>
      </c>
      <c r="G233" s="19" t="str">
        <f t="shared" si="855"/>
        <v>#REF!</v>
      </c>
      <c r="H233" s="19" t="str">
        <f t="shared" si="856"/>
        <v>#REF!</v>
      </c>
      <c r="I233" s="19" t="str">
        <f t="shared" si="857"/>
        <v>#REF!</v>
      </c>
      <c r="J233" s="19" t="str">
        <f t="shared" si="858"/>
        <v>#REF!</v>
      </c>
      <c r="K233" s="18" t="str">
        <f t="shared" si="859"/>
        <v>#REF!</v>
      </c>
      <c r="L233" s="17" t="str">
        <f t="shared" si="860"/>
        <v>#REF!</v>
      </c>
      <c r="M233" s="17" t="str">
        <f t="shared" si="861"/>
        <v>#REF!</v>
      </c>
      <c r="N233" s="17" t="str">
        <f t="shared" si="862"/>
        <v>#REF!</v>
      </c>
      <c r="O233" s="17" t="str">
        <f t="shared" si="863"/>
        <v>#REF!</v>
      </c>
      <c r="P233" s="17" t="str">
        <f t="shared" si="864"/>
        <v>#REF!</v>
      </c>
      <c r="Q233" s="17" t="str">
        <f t="shared" si="865"/>
        <v>#REF!</v>
      </c>
      <c r="R233" s="20" t="str">
        <f t="shared" si="866"/>
        <v>#REF!</v>
      </c>
      <c r="S233" s="17" t="str">
        <f t="shared" si="867"/>
        <v>#REF!</v>
      </c>
      <c r="T233" s="16"/>
      <c r="U233" s="16"/>
      <c r="V233" s="16"/>
      <c r="W233" s="16"/>
      <c r="X233" s="16"/>
      <c r="Y233" s="16"/>
      <c r="Z233" s="16"/>
    </row>
    <row r="234" ht="15.75" hidden="1" customHeight="1" outlineLevel="1">
      <c r="A234" s="21" t="s">
        <v>171</v>
      </c>
      <c r="B234" s="22"/>
      <c r="C234" s="21"/>
      <c r="D234" s="23">
        <f t="shared" ref="D234:F234" si="868">SUBTOTAL(9,D232:D233)</f>
        <v>33721827</v>
      </c>
      <c r="E234" s="23">
        <f t="shared" si="868"/>
        <v>3521443</v>
      </c>
      <c r="F234" s="24">
        <f t="shared" si="868"/>
        <v>1</v>
      </c>
      <c r="G234" s="25"/>
      <c r="H234" s="25"/>
      <c r="I234" s="25"/>
      <c r="J234" s="25" t="str">
        <f t="shared" ref="J234:K234" si="869">SUBTOTAL(9,J232:J233)</f>
        <v>#REF!</v>
      </c>
      <c r="K234" s="24" t="str">
        <f t="shared" si="869"/>
        <v>#REF!</v>
      </c>
      <c r="L234" s="23"/>
      <c r="M234" s="23"/>
      <c r="N234" s="23"/>
      <c r="O234" s="23" t="str">
        <f t="shared" ref="O234:S234" si="870">SUBTOTAL(9,O232:O233)</f>
        <v>#REF!</v>
      </c>
      <c r="P234" s="23" t="str">
        <f t="shared" si="870"/>
        <v>#REF!</v>
      </c>
      <c r="Q234" s="23" t="str">
        <f t="shared" si="870"/>
        <v>#REF!</v>
      </c>
      <c r="R234" s="22" t="str">
        <f t="shared" si="870"/>
        <v>#REF!</v>
      </c>
      <c r="S234" s="23" t="str">
        <f t="shared" si="870"/>
        <v>#REF!</v>
      </c>
      <c r="T234" s="22"/>
      <c r="U234" s="22"/>
      <c r="V234" s="22"/>
      <c r="W234" s="22"/>
      <c r="X234" s="22"/>
      <c r="Y234" s="22"/>
      <c r="Z234" s="22"/>
    </row>
    <row r="235" ht="15.75" hidden="1" customHeight="1" outlineLevel="2">
      <c r="A235" s="15" t="s">
        <v>172</v>
      </c>
      <c r="B235" s="16" t="s">
        <v>27</v>
      </c>
      <c r="C235" s="15" t="s">
        <v>28</v>
      </c>
      <c r="D235" s="17">
        <v>1.309934774E7</v>
      </c>
      <c r="E235" s="17">
        <v>5543209.01</v>
      </c>
      <c r="F235" s="18">
        <f>+D235/D239</f>
        <v>0.314402566</v>
      </c>
      <c r="G235" s="19" t="str">
        <f t="shared" ref="G235:G238" si="871">VLOOKUP(A235,'[1]Hoja1'!$B$1:$F$126,3,0)</f>
        <v>#REF!</v>
      </c>
      <c r="H235" s="19" t="str">
        <f t="shared" ref="H235:H238" si="872">VLOOKUP(A235,'[1]Hoja1'!$B$1:$F$126,2,0)</f>
        <v>#REF!</v>
      </c>
      <c r="I235" s="19" t="str">
        <f t="shared" ref="I235:I238" si="873">+G235/11</f>
        <v>#REF!</v>
      </c>
      <c r="J235" s="19" t="str">
        <f t="shared" ref="J235:J238" si="874">+F235*I235</f>
        <v>#REF!</v>
      </c>
      <c r="K235" s="18">
        <v>0.0</v>
      </c>
      <c r="L235" s="17" t="str">
        <f t="shared" ref="L235:L238" si="875">VLOOKUP(A235,'[1]Hoja1'!$B$1:$F$126,5,0)</f>
        <v>#REF!</v>
      </c>
      <c r="M235" s="17" t="str">
        <f t="shared" ref="M235:M238" si="876">VLOOKUP(A235,'[1]Hoja1'!$B$1:$F$126,4,0)</f>
        <v>#REF!</v>
      </c>
      <c r="N235" s="17" t="str">
        <f t="shared" ref="N235:N238" si="877">+L235/11</f>
        <v>#REF!</v>
      </c>
      <c r="O235" s="17" t="str">
        <f t="shared" ref="O235:O238" si="878">+D235-J235</f>
        <v>#REF!</v>
      </c>
      <c r="P235" s="17" t="str">
        <f t="shared" ref="P235:P238" si="879">+ROUND(O235,0)</f>
        <v>#REF!</v>
      </c>
      <c r="Q235" s="17" t="str">
        <f t="shared" ref="Q235:Q238" si="880">+K235+P235</f>
        <v>#REF!</v>
      </c>
      <c r="R235" s="20" t="str">
        <f t="shared" ref="R235:R238" si="881">+IF(D235-K235-P235&gt;1,D235-K235-P235,0)</f>
        <v>#REF!</v>
      </c>
      <c r="S235" s="17" t="str">
        <f t="shared" ref="S235:S238" si="882">+P235</f>
        <v>#REF!</v>
      </c>
      <c r="T235" s="16"/>
      <c r="U235" s="16"/>
      <c r="V235" s="16"/>
      <c r="W235" s="16"/>
      <c r="X235" s="16"/>
      <c r="Y235" s="16"/>
      <c r="Z235" s="16"/>
    </row>
    <row r="236" ht="15.75" hidden="1" customHeight="1" outlineLevel="2">
      <c r="A236" s="15" t="s">
        <v>172</v>
      </c>
      <c r="B236" s="16" t="s">
        <v>35</v>
      </c>
      <c r="C236" s="15" t="s">
        <v>36</v>
      </c>
      <c r="D236" s="17">
        <v>9759936.89</v>
      </c>
      <c r="E236" s="17">
        <v>4130081.21</v>
      </c>
      <c r="F236" s="18">
        <f>+D236/D239</f>
        <v>0.2342520607</v>
      </c>
      <c r="G236" s="19" t="str">
        <f t="shared" si="871"/>
        <v>#REF!</v>
      </c>
      <c r="H236" s="19" t="str">
        <f t="shared" si="872"/>
        <v>#REF!</v>
      </c>
      <c r="I236" s="19" t="str">
        <f t="shared" si="873"/>
        <v>#REF!</v>
      </c>
      <c r="J236" s="19" t="str">
        <f t="shared" si="874"/>
        <v>#REF!</v>
      </c>
      <c r="K236" s="18">
        <v>0.0</v>
      </c>
      <c r="L236" s="17" t="str">
        <f t="shared" si="875"/>
        <v>#REF!</v>
      </c>
      <c r="M236" s="17" t="str">
        <f t="shared" si="876"/>
        <v>#REF!</v>
      </c>
      <c r="N236" s="17" t="str">
        <f t="shared" si="877"/>
        <v>#REF!</v>
      </c>
      <c r="O236" s="17" t="str">
        <f t="shared" si="878"/>
        <v>#REF!</v>
      </c>
      <c r="P236" s="17" t="str">
        <f t="shared" si="879"/>
        <v>#REF!</v>
      </c>
      <c r="Q236" s="17" t="str">
        <f t="shared" si="880"/>
        <v>#REF!</v>
      </c>
      <c r="R236" s="20" t="str">
        <f t="shared" si="881"/>
        <v>#REF!</v>
      </c>
      <c r="S236" s="17" t="str">
        <f t="shared" si="882"/>
        <v>#REF!</v>
      </c>
      <c r="T236" s="16"/>
      <c r="U236" s="16"/>
      <c r="V236" s="16"/>
      <c r="W236" s="16"/>
      <c r="X236" s="16"/>
      <c r="Y236" s="16"/>
      <c r="Z236" s="16"/>
    </row>
    <row r="237" ht="15.75" hidden="1" customHeight="1" outlineLevel="2">
      <c r="A237" s="15" t="s">
        <v>172</v>
      </c>
      <c r="B237" s="16" t="s">
        <v>71</v>
      </c>
      <c r="C237" s="15" t="s">
        <v>72</v>
      </c>
      <c r="D237" s="17">
        <v>0.0</v>
      </c>
      <c r="E237" s="17">
        <v>0.0</v>
      </c>
      <c r="F237" s="18">
        <v>0.0</v>
      </c>
      <c r="G237" s="19" t="str">
        <f t="shared" si="871"/>
        <v>#REF!</v>
      </c>
      <c r="H237" s="19" t="str">
        <f t="shared" si="872"/>
        <v>#REF!</v>
      </c>
      <c r="I237" s="19" t="str">
        <f t="shared" si="873"/>
        <v>#REF!</v>
      </c>
      <c r="J237" s="19" t="str">
        <f t="shared" si="874"/>
        <v>#REF!</v>
      </c>
      <c r="K237" s="18" t="str">
        <f>+D237-P237</f>
        <v>#REF!</v>
      </c>
      <c r="L237" s="17" t="str">
        <f t="shared" si="875"/>
        <v>#REF!</v>
      </c>
      <c r="M237" s="17" t="str">
        <f t="shared" si="876"/>
        <v>#REF!</v>
      </c>
      <c r="N237" s="17" t="str">
        <f t="shared" si="877"/>
        <v>#REF!</v>
      </c>
      <c r="O237" s="17" t="str">
        <f t="shared" si="878"/>
        <v>#REF!</v>
      </c>
      <c r="P237" s="17" t="str">
        <f t="shared" si="879"/>
        <v>#REF!</v>
      </c>
      <c r="Q237" s="17" t="str">
        <f t="shared" si="880"/>
        <v>#REF!</v>
      </c>
      <c r="R237" s="20" t="str">
        <f t="shared" si="881"/>
        <v>#REF!</v>
      </c>
      <c r="S237" s="17" t="str">
        <f t="shared" si="882"/>
        <v>#REF!</v>
      </c>
      <c r="T237" s="16"/>
      <c r="U237" s="16"/>
      <c r="V237" s="16"/>
      <c r="W237" s="16"/>
      <c r="X237" s="16"/>
      <c r="Y237" s="16"/>
      <c r="Z237" s="16"/>
    </row>
    <row r="238" ht="15.75" hidden="1" customHeight="1" outlineLevel="2">
      <c r="A238" s="15" t="s">
        <v>172</v>
      </c>
      <c r="B238" s="16" t="s">
        <v>51</v>
      </c>
      <c r="C238" s="15" t="s">
        <v>52</v>
      </c>
      <c r="D238" s="17">
        <v>1.880496737E7</v>
      </c>
      <c r="E238" s="17">
        <v>7957637.78</v>
      </c>
      <c r="F238" s="18">
        <f>+D238/D239</f>
        <v>0.4513453732</v>
      </c>
      <c r="G238" s="19" t="str">
        <f t="shared" si="871"/>
        <v>#REF!</v>
      </c>
      <c r="H238" s="19" t="str">
        <f t="shared" si="872"/>
        <v>#REF!</v>
      </c>
      <c r="I238" s="19" t="str">
        <f t="shared" si="873"/>
        <v>#REF!</v>
      </c>
      <c r="J238" s="19" t="str">
        <f t="shared" si="874"/>
        <v>#REF!</v>
      </c>
      <c r="K238" s="18">
        <v>0.0</v>
      </c>
      <c r="L238" s="17" t="str">
        <f t="shared" si="875"/>
        <v>#REF!</v>
      </c>
      <c r="M238" s="17" t="str">
        <f t="shared" si="876"/>
        <v>#REF!</v>
      </c>
      <c r="N238" s="17" t="str">
        <f t="shared" si="877"/>
        <v>#REF!</v>
      </c>
      <c r="O238" s="17" t="str">
        <f t="shared" si="878"/>
        <v>#REF!</v>
      </c>
      <c r="P238" s="17" t="str">
        <f t="shared" si="879"/>
        <v>#REF!</v>
      </c>
      <c r="Q238" s="17" t="str">
        <f t="shared" si="880"/>
        <v>#REF!</v>
      </c>
      <c r="R238" s="20" t="str">
        <f t="shared" si="881"/>
        <v>#REF!</v>
      </c>
      <c r="S238" s="17" t="str">
        <f t="shared" si="882"/>
        <v>#REF!</v>
      </c>
      <c r="T238" s="16"/>
      <c r="U238" s="16"/>
      <c r="V238" s="16"/>
      <c r="W238" s="16"/>
      <c r="X238" s="16"/>
      <c r="Y238" s="16"/>
      <c r="Z238" s="16"/>
    </row>
    <row r="239" ht="15.75" hidden="1" customHeight="1" outlineLevel="1">
      <c r="A239" s="21" t="s">
        <v>173</v>
      </c>
      <c r="B239" s="22"/>
      <c r="C239" s="21"/>
      <c r="D239" s="23">
        <f t="shared" ref="D239:F239" si="883">SUBTOTAL(9,D235:D238)</f>
        <v>41664252</v>
      </c>
      <c r="E239" s="23">
        <f t="shared" si="883"/>
        <v>17630928</v>
      </c>
      <c r="F239" s="24">
        <f t="shared" si="883"/>
        <v>1</v>
      </c>
      <c r="G239" s="25"/>
      <c r="H239" s="25"/>
      <c r="I239" s="25"/>
      <c r="J239" s="25" t="str">
        <f t="shared" ref="J239:K239" si="884">SUBTOTAL(9,J235:J238)</f>
        <v>#REF!</v>
      </c>
      <c r="K239" s="24" t="str">
        <f t="shared" si="884"/>
        <v>#REF!</v>
      </c>
      <c r="L239" s="23"/>
      <c r="M239" s="23"/>
      <c r="N239" s="23"/>
      <c r="O239" s="23" t="str">
        <f t="shared" ref="O239:S239" si="885">SUBTOTAL(9,O235:O238)</f>
        <v>#REF!</v>
      </c>
      <c r="P239" s="23" t="str">
        <f t="shared" si="885"/>
        <v>#REF!</v>
      </c>
      <c r="Q239" s="23" t="str">
        <f t="shared" si="885"/>
        <v>#REF!</v>
      </c>
      <c r="R239" s="22" t="str">
        <f t="shared" si="885"/>
        <v>#REF!</v>
      </c>
      <c r="S239" s="23" t="str">
        <f t="shared" si="885"/>
        <v>#REF!</v>
      </c>
      <c r="T239" s="22"/>
      <c r="U239" s="22"/>
      <c r="V239" s="22"/>
      <c r="W239" s="22"/>
      <c r="X239" s="22"/>
      <c r="Y239" s="22"/>
      <c r="Z239" s="22"/>
    </row>
    <row r="240" ht="15.75" hidden="1" customHeight="1" outlineLevel="2">
      <c r="A240" s="15" t="s">
        <v>174</v>
      </c>
      <c r="B240" s="16" t="s">
        <v>27</v>
      </c>
      <c r="C240" s="15" t="s">
        <v>28</v>
      </c>
      <c r="D240" s="17">
        <v>9.808335057E7</v>
      </c>
      <c r="E240" s="17">
        <v>1617962.37</v>
      </c>
      <c r="F240" s="18">
        <f>+D240/D243</f>
        <v>0.7655177635</v>
      </c>
      <c r="G240" s="19" t="str">
        <f t="shared" ref="G240:G242" si="886">VLOOKUP(A240,'[1]Hoja1'!$B$1:$F$126,3,0)</f>
        <v>#REF!</v>
      </c>
      <c r="H240" s="19" t="str">
        <f t="shared" ref="H240:H242" si="887">VLOOKUP(A240,'[1]Hoja1'!$B$1:$F$126,2,0)</f>
        <v>#REF!</v>
      </c>
      <c r="I240" s="19" t="str">
        <f t="shared" ref="I240:I242" si="888">+G240/11</f>
        <v>#REF!</v>
      </c>
      <c r="J240" s="19" t="str">
        <f t="shared" ref="J240:J242" si="889">+F240*I240</f>
        <v>#REF!</v>
      </c>
      <c r="K240" s="18" t="str">
        <f t="shared" ref="K240:K242" si="890">+D240-P240</f>
        <v>#REF!</v>
      </c>
      <c r="L240" s="17" t="str">
        <f t="shared" ref="L240:L242" si="891">VLOOKUP(A240,'[1]Hoja1'!$B$1:$F$126,5,0)</f>
        <v>#REF!</v>
      </c>
      <c r="M240" s="17" t="str">
        <f t="shared" ref="M240:M242" si="892">VLOOKUP(A240,'[1]Hoja1'!$B$1:$F$126,4,0)</f>
        <v>#REF!</v>
      </c>
      <c r="N240" s="17" t="str">
        <f t="shared" ref="N240:N242" si="893">+L240/11</f>
        <v>#REF!</v>
      </c>
      <c r="O240" s="17" t="str">
        <f t="shared" ref="O240:O242" si="894">+D240-J240</f>
        <v>#REF!</v>
      </c>
      <c r="P240" s="17" t="str">
        <f t="shared" ref="P240:P242" si="895">+ROUND(O240,0)</f>
        <v>#REF!</v>
      </c>
      <c r="Q240" s="17" t="str">
        <f t="shared" ref="Q240:Q242" si="896">+K240+P240</f>
        <v>#REF!</v>
      </c>
      <c r="R240" s="20" t="str">
        <f t="shared" ref="R240:R242" si="897">+IF(D240-K240-P240&gt;1,D240-K240-P240,0)</f>
        <v>#REF!</v>
      </c>
      <c r="S240" s="17" t="str">
        <f t="shared" ref="S240:S242" si="898">+P240</f>
        <v>#REF!</v>
      </c>
      <c r="T240" s="16"/>
      <c r="U240" s="16"/>
      <c r="V240" s="16"/>
      <c r="W240" s="16"/>
      <c r="X240" s="16"/>
      <c r="Y240" s="16"/>
      <c r="Z240" s="16"/>
    </row>
    <row r="241" ht="15.75" hidden="1" customHeight="1" outlineLevel="2">
      <c r="A241" s="15" t="s">
        <v>174</v>
      </c>
      <c r="B241" s="16" t="s">
        <v>35</v>
      </c>
      <c r="C241" s="15" t="s">
        <v>36</v>
      </c>
      <c r="D241" s="17">
        <v>3.004346143E7</v>
      </c>
      <c r="E241" s="17">
        <v>495590.63</v>
      </c>
      <c r="F241" s="18">
        <f>+D241/D243</f>
        <v>0.2344822365</v>
      </c>
      <c r="G241" s="19" t="str">
        <f t="shared" si="886"/>
        <v>#REF!</v>
      </c>
      <c r="H241" s="19" t="str">
        <f t="shared" si="887"/>
        <v>#REF!</v>
      </c>
      <c r="I241" s="19" t="str">
        <f t="shared" si="888"/>
        <v>#REF!</v>
      </c>
      <c r="J241" s="19" t="str">
        <f t="shared" si="889"/>
        <v>#REF!</v>
      </c>
      <c r="K241" s="18" t="str">
        <f t="shared" si="890"/>
        <v>#REF!</v>
      </c>
      <c r="L241" s="17" t="str">
        <f t="shared" si="891"/>
        <v>#REF!</v>
      </c>
      <c r="M241" s="17" t="str">
        <f t="shared" si="892"/>
        <v>#REF!</v>
      </c>
      <c r="N241" s="17" t="str">
        <f t="shared" si="893"/>
        <v>#REF!</v>
      </c>
      <c r="O241" s="17" t="str">
        <f t="shared" si="894"/>
        <v>#REF!</v>
      </c>
      <c r="P241" s="17" t="str">
        <f t="shared" si="895"/>
        <v>#REF!</v>
      </c>
      <c r="Q241" s="17" t="str">
        <f t="shared" si="896"/>
        <v>#REF!</v>
      </c>
      <c r="R241" s="20" t="str">
        <f t="shared" si="897"/>
        <v>#REF!</v>
      </c>
      <c r="S241" s="17" t="str">
        <f t="shared" si="898"/>
        <v>#REF!</v>
      </c>
      <c r="T241" s="16"/>
      <c r="U241" s="16"/>
      <c r="V241" s="16"/>
      <c r="W241" s="16"/>
      <c r="X241" s="16"/>
      <c r="Y241" s="16"/>
      <c r="Z241" s="16"/>
    </row>
    <row r="242" ht="15.75" hidden="1" customHeight="1" outlineLevel="2">
      <c r="A242" s="15" t="s">
        <v>174</v>
      </c>
      <c r="B242" s="16" t="s">
        <v>37</v>
      </c>
      <c r="C242" s="15" t="s">
        <v>38</v>
      </c>
      <c r="D242" s="17">
        <v>0.0</v>
      </c>
      <c r="E242" s="17">
        <v>0.0</v>
      </c>
      <c r="F242" s="18">
        <v>0.0</v>
      </c>
      <c r="G242" s="19" t="str">
        <f t="shared" si="886"/>
        <v>#REF!</v>
      </c>
      <c r="H242" s="19" t="str">
        <f t="shared" si="887"/>
        <v>#REF!</v>
      </c>
      <c r="I242" s="19" t="str">
        <f t="shared" si="888"/>
        <v>#REF!</v>
      </c>
      <c r="J242" s="19" t="str">
        <f t="shared" si="889"/>
        <v>#REF!</v>
      </c>
      <c r="K242" s="18" t="str">
        <f t="shared" si="890"/>
        <v>#REF!</v>
      </c>
      <c r="L242" s="17" t="str">
        <f t="shared" si="891"/>
        <v>#REF!</v>
      </c>
      <c r="M242" s="17" t="str">
        <f t="shared" si="892"/>
        <v>#REF!</v>
      </c>
      <c r="N242" s="17" t="str">
        <f t="shared" si="893"/>
        <v>#REF!</v>
      </c>
      <c r="O242" s="17" t="str">
        <f t="shared" si="894"/>
        <v>#REF!</v>
      </c>
      <c r="P242" s="17" t="str">
        <f t="shared" si="895"/>
        <v>#REF!</v>
      </c>
      <c r="Q242" s="17" t="str">
        <f t="shared" si="896"/>
        <v>#REF!</v>
      </c>
      <c r="R242" s="20" t="str">
        <f t="shared" si="897"/>
        <v>#REF!</v>
      </c>
      <c r="S242" s="17" t="str">
        <f t="shared" si="898"/>
        <v>#REF!</v>
      </c>
      <c r="T242" s="16"/>
      <c r="U242" s="16"/>
      <c r="V242" s="16"/>
      <c r="W242" s="16"/>
      <c r="X242" s="16"/>
      <c r="Y242" s="16"/>
      <c r="Z242" s="16"/>
    </row>
    <row r="243" ht="15.75" hidden="1" customHeight="1" outlineLevel="1">
      <c r="A243" s="21" t="s">
        <v>175</v>
      </c>
      <c r="B243" s="22"/>
      <c r="C243" s="21"/>
      <c r="D243" s="23">
        <f t="shared" ref="D243:F243" si="899">SUBTOTAL(9,D240:D242)</f>
        <v>128126812</v>
      </c>
      <c r="E243" s="23">
        <f t="shared" si="899"/>
        <v>2113553</v>
      </c>
      <c r="F243" s="24">
        <f t="shared" si="899"/>
        <v>1</v>
      </c>
      <c r="G243" s="25"/>
      <c r="H243" s="25"/>
      <c r="I243" s="25"/>
      <c r="J243" s="25" t="str">
        <f t="shared" ref="J243:K243" si="900">SUBTOTAL(9,J240:J242)</f>
        <v>#REF!</v>
      </c>
      <c r="K243" s="24" t="str">
        <f t="shared" si="900"/>
        <v>#REF!</v>
      </c>
      <c r="L243" s="23"/>
      <c r="M243" s="23"/>
      <c r="N243" s="23"/>
      <c r="O243" s="23" t="str">
        <f t="shared" ref="O243:S243" si="901">SUBTOTAL(9,O240:O242)</f>
        <v>#REF!</v>
      </c>
      <c r="P243" s="23" t="str">
        <f t="shared" si="901"/>
        <v>#REF!</v>
      </c>
      <c r="Q243" s="23" t="str">
        <f t="shared" si="901"/>
        <v>#REF!</v>
      </c>
      <c r="R243" s="22" t="str">
        <f t="shared" si="901"/>
        <v>#REF!</v>
      </c>
      <c r="S243" s="23" t="str">
        <f t="shared" si="901"/>
        <v>#REF!</v>
      </c>
      <c r="T243" s="22"/>
      <c r="U243" s="22"/>
      <c r="V243" s="22"/>
      <c r="W243" s="22"/>
      <c r="X243" s="22"/>
      <c r="Y243" s="22"/>
      <c r="Z243" s="22"/>
    </row>
    <row r="244" ht="15.75" hidden="1" customHeight="1" outlineLevel="2">
      <c r="A244" s="15" t="s">
        <v>176</v>
      </c>
      <c r="B244" s="16" t="s">
        <v>37</v>
      </c>
      <c r="C244" s="15" t="s">
        <v>38</v>
      </c>
      <c r="D244" s="17">
        <v>0.0</v>
      </c>
      <c r="E244" s="17">
        <v>0.0</v>
      </c>
      <c r="F244" s="18">
        <v>0.0</v>
      </c>
      <c r="G244" s="19" t="str">
        <f t="shared" ref="G244:G245" si="902">VLOOKUP(A244,'[1]Hoja1'!$B$1:$F$126,3,0)</f>
        <v>#REF!</v>
      </c>
      <c r="H244" s="19" t="str">
        <f t="shared" ref="H244:H245" si="903">VLOOKUP(A244,'[1]Hoja1'!$B$1:$F$126,2,0)</f>
        <v>#REF!</v>
      </c>
      <c r="I244" s="19" t="str">
        <f t="shared" ref="I244:I245" si="904">+G244/11</f>
        <v>#REF!</v>
      </c>
      <c r="J244" s="19" t="str">
        <f t="shared" ref="J244:J245" si="905">+F244*I244</f>
        <v>#REF!</v>
      </c>
      <c r="K244" s="18" t="str">
        <f>+D244-P244</f>
        <v>#REF!</v>
      </c>
      <c r="L244" s="17" t="str">
        <f t="shared" ref="L244:L245" si="906">VLOOKUP(A244,'[1]Hoja1'!$B$1:$F$126,5,0)</f>
        <v>#REF!</v>
      </c>
      <c r="M244" s="17" t="str">
        <f t="shared" ref="M244:M245" si="907">VLOOKUP(A244,'[1]Hoja1'!$B$1:$F$126,4,0)</f>
        <v>#REF!</v>
      </c>
      <c r="N244" s="17" t="str">
        <f t="shared" ref="N244:N245" si="908">+L244/11</f>
        <v>#REF!</v>
      </c>
      <c r="O244" s="17" t="str">
        <f t="shared" ref="O244:O245" si="909">+D244-J244</f>
        <v>#REF!</v>
      </c>
      <c r="P244" s="17" t="str">
        <f t="shared" ref="P244:P245" si="910">+ROUND(O244,0)</f>
        <v>#REF!</v>
      </c>
      <c r="Q244" s="17" t="str">
        <f t="shared" ref="Q244:Q245" si="911">+K244+P244</f>
        <v>#REF!</v>
      </c>
      <c r="R244" s="20" t="str">
        <f t="shared" ref="R244:R245" si="912">+IF(D244-K244-P244&gt;1,D244-K244-P244,0)</f>
        <v>#REF!</v>
      </c>
      <c r="S244" s="17" t="str">
        <f t="shared" ref="S244:S245" si="913">+P244</f>
        <v>#REF!</v>
      </c>
      <c r="T244" s="16"/>
      <c r="U244" s="16"/>
      <c r="V244" s="16"/>
      <c r="W244" s="16"/>
      <c r="X244" s="16"/>
      <c r="Y244" s="16"/>
      <c r="Z244" s="16"/>
    </row>
    <row r="245" ht="15.75" hidden="1" customHeight="1" outlineLevel="2">
      <c r="A245" s="15" t="s">
        <v>176</v>
      </c>
      <c r="B245" s="16" t="s">
        <v>71</v>
      </c>
      <c r="C245" s="15" t="s">
        <v>72</v>
      </c>
      <c r="D245" s="17">
        <v>9.345329119E7</v>
      </c>
      <c r="E245" s="17">
        <v>4698232.0</v>
      </c>
      <c r="F245" s="18">
        <f>+D245/D246</f>
        <v>1</v>
      </c>
      <c r="G245" s="19" t="str">
        <f t="shared" si="902"/>
        <v>#REF!</v>
      </c>
      <c r="H245" s="19" t="str">
        <f t="shared" si="903"/>
        <v>#REF!</v>
      </c>
      <c r="I245" s="19" t="str">
        <f t="shared" si="904"/>
        <v>#REF!</v>
      </c>
      <c r="J245" s="19" t="str">
        <f t="shared" si="905"/>
        <v>#REF!</v>
      </c>
      <c r="K245" s="18">
        <v>0.0</v>
      </c>
      <c r="L245" s="17" t="str">
        <f t="shared" si="906"/>
        <v>#REF!</v>
      </c>
      <c r="M245" s="17" t="str">
        <f t="shared" si="907"/>
        <v>#REF!</v>
      </c>
      <c r="N245" s="17" t="str">
        <f t="shared" si="908"/>
        <v>#REF!</v>
      </c>
      <c r="O245" s="17" t="str">
        <f t="shared" si="909"/>
        <v>#REF!</v>
      </c>
      <c r="P245" s="17" t="str">
        <f t="shared" si="910"/>
        <v>#REF!</v>
      </c>
      <c r="Q245" s="17" t="str">
        <f t="shared" si="911"/>
        <v>#REF!</v>
      </c>
      <c r="R245" s="20" t="str">
        <f t="shared" si="912"/>
        <v>#REF!</v>
      </c>
      <c r="S245" s="17" t="str">
        <f t="shared" si="913"/>
        <v>#REF!</v>
      </c>
      <c r="T245" s="16"/>
      <c r="U245" s="16"/>
      <c r="V245" s="16"/>
      <c r="W245" s="16"/>
      <c r="X245" s="16"/>
      <c r="Y245" s="16"/>
      <c r="Z245" s="16"/>
    </row>
    <row r="246" ht="15.75" hidden="1" customHeight="1" outlineLevel="1">
      <c r="A246" s="21" t="s">
        <v>177</v>
      </c>
      <c r="B246" s="22"/>
      <c r="C246" s="21"/>
      <c r="D246" s="23">
        <f t="shared" ref="D246:F246" si="914">SUBTOTAL(9,D244:D245)</f>
        <v>93453291.19</v>
      </c>
      <c r="E246" s="23">
        <f t="shared" si="914"/>
        <v>4698232</v>
      </c>
      <c r="F246" s="24">
        <f t="shared" si="914"/>
        <v>1</v>
      </c>
      <c r="G246" s="25"/>
      <c r="H246" s="25"/>
      <c r="I246" s="25"/>
      <c r="J246" s="25" t="str">
        <f t="shared" ref="J246:K246" si="915">SUBTOTAL(9,J244:J245)</f>
        <v>#REF!</v>
      </c>
      <c r="K246" s="24" t="str">
        <f t="shared" si="915"/>
        <v>#REF!</v>
      </c>
      <c r="L246" s="23"/>
      <c r="M246" s="23"/>
      <c r="N246" s="23"/>
      <c r="O246" s="23" t="str">
        <f t="shared" ref="O246:S246" si="916">SUBTOTAL(9,O244:O245)</f>
        <v>#REF!</v>
      </c>
      <c r="P246" s="23" t="str">
        <f t="shared" si="916"/>
        <v>#REF!</v>
      </c>
      <c r="Q246" s="23" t="str">
        <f t="shared" si="916"/>
        <v>#REF!</v>
      </c>
      <c r="R246" s="22" t="str">
        <f t="shared" si="916"/>
        <v>#REF!</v>
      </c>
      <c r="S246" s="23" t="str">
        <f t="shared" si="916"/>
        <v>#REF!</v>
      </c>
      <c r="T246" s="22"/>
      <c r="U246" s="22"/>
      <c r="V246" s="22"/>
      <c r="W246" s="22"/>
      <c r="X246" s="22"/>
      <c r="Y246" s="22"/>
      <c r="Z246" s="22"/>
    </row>
    <row r="247" ht="15.75" hidden="1" customHeight="1" outlineLevel="2">
      <c r="A247" s="15" t="s">
        <v>178</v>
      </c>
      <c r="B247" s="16" t="s">
        <v>27</v>
      </c>
      <c r="C247" s="15" t="s">
        <v>28</v>
      </c>
      <c r="D247" s="17">
        <v>6952861.64</v>
      </c>
      <c r="E247" s="17">
        <v>6829284.83</v>
      </c>
      <c r="F247" s="18">
        <f>+D247/D249</f>
        <v>0.6277555491</v>
      </c>
      <c r="G247" s="19" t="str">
        <f t="shared" ref="G247:G248" si="917">VLOOKUP(A247,'[1]Hoja1'!$B$1:$F$126,3,0)</f>
        <v>#REF!</v>
      </c>
      <c r="H247" s="19" t="str">
        <f t="shared" ref="H247:H248" si="918">VLOOKUP(A247,'[1]Hoja1'!$B$1:$F$126,2,0)</f>
        <v>#REF!</v>
      </c>
      <c r="I247" s="19" t="str">
        <f t="shared" ref="I247:I248" si="919">+G247/11</f>
        <v>#REF!</v>
      </c>
      <c r="J247" s="19" t="str">
        <f t="shared" ref="J247:J248" si="920">+F247*I247</f>
        <v>#REF!</v>
      </c>
      <c r="K247" s="18">
        <v>0.0</v>
      </c>
      <c r="L247" s="17" t="str">
        <f t="shared" ref="L247:L248" si="921">VLOOKUP(A247,'[1]Hoja1'!$B$1:$F$126,5,0)</f>
        <v>#REF!</v>
      </c>
      <c r="M247" s="17" t="str">
        <f t="shared" ref="M247:M248" si="922">VLOOKUP(A247,'[1]Hoja1'!$B$1:$F$126,4,0)</f>
        <v>#REF!</v>
      </c>
      <c r="N247" s="17" t="str">
        <f t="shared" ref="N247:N248" si="923">+L247/11</f>
        <v>#REF!</v>
      </c>
      <c r="O247" s="17" t="str">
        <f t="shared" ref="O247:O248" si="924">+D247-J247</f>
        <v>#REF!</v>
      </c>
      <c r="P247" s="17" t="str">
        <f t="shared" ref="P247:P248" si="925">+ROUND(O247,0)</f>
        <v>#REF!</v>
      </c>
      <c r="Q247" s="17" t="str">
        <f t="shared" ref="Q247:Q248" si="926">+K247+P247</f>
        <v>#REF!</v>
      </c>
      <c r="R247" s="20" t="str">
        <f t="shared" ref="R247:R248" si="927">+IF(D247-K247-P247&gt;1,D247-K247-P247,0)</f>
        <v>#REF!</v>
      </c>
      <c r="S247" s="17" t="str">
        <f t="shared" ref="S247:S248" si="928">+P247</f>
        <v>#REF!</v>
      </c>
      <c r="T247" s="16"/>
      <c r="U247" s="16"/>
      <c r="V247" s="16"/>
      <c r="W247" s="16"/>
      <c r="X247" s="16"/>
      <c r="Y247" s="16"/>
      <c r="Z247" s="16"/>
    </row>
    <row r="248" ht="15.75" hidden="1" customHeight="1" outlineLevel="2">
      <c r="A248" s="15" t="s">
        <v>178</v>
      </c>
      <c r="B248" s="16" t="s">
        <v>35</v>
      </c>
      <c r="C248" s="15" t="s">
        <v>36</v>
      </c>
      <c r="D248" s="17">
        <v>4122885.36</v>
      </c>
      <c r="E248" s="17">
        <v>4049607.17</v>
      </c>
      <c r="F248" s="18">
        <f>+D248/D249</f>
        <v>0.3722444509</v>
      </c>
      <c r="G248" s="19" t="str">
        <f t="shared" si="917"/>
        <v>#REF!</v>
      </c>
      <c r="H248" s="19" t="str">
        <f t="shared" si="918"/>
        <v>#REF!</v>
      </c>
      <c r="I248" s="19" t="str">
        <f t="shared" si="919"/>
        <v>#REF!</v>
      </c>
      <c r="J248" s="19" t="str">
        <f t="shared" si="920"/>
        <v>#REF!</v>
      </c>
      <c r="K248" s="18">
        <v>0.0</v>
      </c>
      <c r="L248" s="17" t="str">
        <f t="shared" si="921"/>
        <v>#REF!</v>
      </c>
      <c r="M248" s="17" t="str">
        <f t="shared" si="922"/>
        <v>#REF!</v>
      </c>
      <c r="N248" s="17" t="str">
        <f t="shared" si="923"/>
        <v>#REF!</v>
      </c>
      <c r="O248" s="17" t="str">
        <f t="shared" si="924"/>
        <v>#REF!</v>
      </c>
      <c r="P248" s="17" t="str">
        <f t="shared" si="925"/>
        <v>#REF!</v>
      </c>
      <c r="Q248" s="17" t="str">
        <f t="shared" si="926"/>
        <v>#REF!</v>
      </c>
      <c r="R248" s="20" t="str">
        <f t="shared" si="927"/>
        <v>#REF!</v>
      </c>
      <c r="S248" s="17" t="str">
        <f t="shared" si="928"/>
        <v>#REF!</v>
      </c>
      <c r="T248" s="16"/>
      <c r="U248" s="16"/>
      <c r="V248" s="16"/>
      <c r="W248" s="16"/>
      <c r="X248" s="16"/>
      <c r="Y248" s="16"/>
      <c r="Z248" s="16"/>
    </row>
    <row r="249" ht="15.75" hidden="1" customHeight="1" outlineLevel="1">
      <c r="A249" s="21" t="s">
        <v>179</v>
      </c>
      <c r="B249" s="22"/>
      <c r="C249" s="21"/>
      <c r="D249" s="23">
        <f t="shared" ref="D249:F249" si="929">SUBTOTAL(9,D247:D248)</f>
        <v>11075747</v>
      </c>
      <c r="E249" s="23">
        <f t="shared" si="929"/>
        <v>10878892</v>
      </c>
      <c r="F249" s="24">
        <f t="shared" si="929"/>
        <v>1</v>
      </c>
      <c r="G249" s="25"/>
      <c r="H249" s="25"/>
      <c r="I249" s="25"/>
      <c r="J249" s="25" t="str">
        <f t="shared" ref="J249:K249" si="930">SUBTOTAL(9,J247:J248)</f>
        <v>#REF!</v>
      </c>
      <c r="K249" s="24">
        <f t="shared" si="930"/>
        <v>0</v>
      </c>
      <c r="L249" s="23"/>
      <c r="M249" s="23"/>
      <c r="N249" s="23"/>
      <c r="O249" s="23" t="str">
        <f t="shared" ref="O249:S249" si="931">SUBTOTAL(9,O247:O248)</f>
        <v>#REF!</v>
      </c>
      <c r="P249" s="23" t="str">
        <f t="shared" si="931"/>
        <v>#REF!</v>
      </c>
      <c r="Q249" s="23" t="str">
        <f t="shared" si="931"/>
        <v>#REF!</v>
      </c>
      <c r="R249" s="22" t="str">
        <f t="shared" si="931"/>
        <v>#REF!</v>
      </c>
      <c r="S249" s="23" t="str">
        <f t="shared" si="931"/>
        <v>#REF!</v>
      </c>
      <c r="T249" s="22"/>
      <c r="U249" s="22"/>
      <c r="V249" s="22"/>
      <c r="W249" s="22"/>
      <c r="X249" s="22"/>
      <c r="Y249" s="22"/>
      <c r="Z249" s="22"/>
    </row>
    <row r="250" ht="15.75" hidden="1" customHeight="1" outlineLevel="2">
      <c r="A250" s="15" t="s">
        <v>180</v>
      </c>
      <c r="B250" s="16" t="s">
        <v>27</v>
      </c>
      <c r="C250" s="15" t="s">
        <v>28</v>
      </c>
      <c r="D250" s="17">
        <v>4.347917358E7</v>
      </c>
      <c r="E250" s="17">
        <v>2103759.37</v>
      </c>
      <c r="F250" s="18">
        <f>+D250/D252</f>
        <v>0.7853417614</v>
      </c>
      <c r="G250" s="19" t="str">
        <f t="shared" ref="G250:G251" si="932">VLOOKUP(A250,'[1]Hoja1'!$B$1:$F$126,3,0)</f>
        <v>#REF!</v>
      </c>
      <c r="H250" s="19" t="str">
        <f t="shared" ref="H250:H251" si="933">VLOOKUP(A250,'[1]Hoja1'!$B$1:$F$126,2,0)</f>
        <v>#REF!</v>
      </c>
      <c r="I250" s="19" t="str">
        <f t="shared" ref="I250:I251" si="934">+G250/11</f>
        <v>#REF!</v>
      </c>
      <c r="J250" s="19" t="str">
        <f t="shared" ref="J250:J251" si="935">+F250*I250</f>
        <v>#REF!</v>
      </c>
      <c r="K250" s="18">
        <v>0.0</v>
      </c>
      <c r="L250" s="17" t="str">
        <f t="shared" ref="L250:L251" si="936">VLOOKUP(A250,'[1]Hoja1'!$B$1:$F$126,5,0)</f>
        <v>#REF!</v>
      </c>
      <c r="M250" s="17" t="str">
        <f t="shared" ref="M250:M251" si="937">VLOOKUP(A250,'[1]Hoja1'!$B$1:$F$126,4,0)</f>
        <v>#REF!</v>
      </c>
      <c r="N250" s="17" t="str">
        <f t="shared" ref="N250:N251" si="938">+L250/11</f>
        <v>#REF!</v>
      </c>
      <c r="O250" s="17" t="str">
        <f t="shared" ref="O250:O251" si="939">+D250-J250</f>
        <v>#REF!</v>
      </c>
      <c r="P250" s="17" t="str">
        <f t="shared" ref="P250:P251" si="940">+ROUND(O250,0)</f>
        <v>#REF!</v>
      </c>
      <c r="Q250" s="17" t="str">
        <f t="shared" ref="Q250:Q251" si="941">+K250+P250</f>
        <v>#REF!</v>
      </c>
      <c r="R250" s="20" t="str">
        <f t="shared" ref="R250:R251" si="942">+IF(D250-K250-P250&gt;1,D250-K250-P250,0)</f>
        <v>#REF!</v>
      </c>
      <c r="S250" s="17" t="str">
        <f t="shared" ref="S250:S251" si="943">+P250</f>
        <v>#REF!</v>
      </c>
      <c r="T250" s="16"/>
      <c r="U250" s="16"/>
      <c r="V250" s="16"/>
      <c r="W250" s="16"/>
      <c r="X250" s="16"/>
      <c r="Y250" s="16"/>
      <c r="Z250" s="16"/>
    </row>
    <row r="251" ht="15.75" hidden="1" customHeight="1" outlineLevel="2">
      <c r="A251" s="15" t="s">
        <v>180</v>
      </c>
      <c r="B251" s="16" t="s">
        <v>35</v>
      </c>
      <c r="C251" s="15" t="s">
        <v>36</v>
      </c>
      <c r="D251" s="17">
        <v>1.188420542E7</v>
      </c>
      <c r="E251" s="17">
        <v>575022.63</v>
      </c>
      <c r="F251" s="18">
        <f>+D251/D252</f>
        <v>0.2146582386</v>
      </c>
      <c r="G251" s="19" t="str">
        <f t="shared" si="932"/>
        <v>#REF!</v>
      </c>
      <c r="H251" s="19" t="str">
        <f t="shared" si="933"/>
        <v>#REF!</v>
      </c>
      <c r="I251" s="19" t="str">
        <f t="shared" si="934"/>
        <v>#REF!</v>
      </c>
      <c r="J251" s="19" t="str">
        <f t="shared" si="935"/>
        <v>#REF!</v>
      </c>
      <c r="K251" s="18">
        <v>0.0</v>
      </c>
      <c r="L251" s="17" t="str">
        <f t="shared" si="936"/>
        <v>#REF!</v>
      </c>
      <c r="M251" s="17" t="str">
        <f t="shared" si="937"/>
        <v>#REF!</v>
      </c>
      <c r="N251" s="17" t="str">
        <f t="shared" si="938"/>
        <v>#REF!</v>
      </c>
      <c r="O251" s="17" t="str">
        <f t="shared" si="939"/>
        <v>#REF!</v>
      </c>
      <c r="P251" s="17" t="str">
        <f t="shared" si="940"/>
        <v>#REF!</v>
      </c>
      <c r="Q251" s="17" t="str">
        <f t="shared" si="941"/>
        <v>#REF!</v>
      </c>
      <c r="R251" s="20" t="str">
        <f t="shared" si="942"/>
        <v>#REF!</v>
      </c>
      <c r="S251" s="17" t="str">
        <f t="shared" si="943"/>
        <v>#REF!</v>
      </c>
      <c r="T251" s="16"/>
      <c r="U251" s="16"/>
      <c r="V251" s="16"/>
      <c r="W251" s="16"/>
      <c r="X251" s="16"/>
      <c r="Y251" s="16"/>
      <c r="Z251" s="16"/>
    </row>
    <row r="252" ht="15.75" hidden="1" customHeight="1" outlineLevel="1">
      <c r="A252" s="21" t="s">
        <v>181</v>
      </c>
      <c r="B252" s="22"/>
      <c r="C252" s="21"/>
      <c r="D252" s="23">
        <f t="shared" ref="D252:F252" si="944">SUBTOTAL(9,D250:D251)</f>
        <v>55363379</v>
      </c>
      <c r="E252" s="23">
        <f t="shared" si="944"/>
        <v>2678782</v>
      </c>
      <c r="F252" s="24">
        <f t="shared" si="944"/>
        <v>1</v>
      </c>
      <c r="G252" s="25"/>
      <c r="H252" s="25"/>
      <c r="I252" s="25"/>
      <c r="J252" s="25" t="str">
        <f t="shared" ref="J252:K252" si="945">SUBTOTAL(9,J250:J251)</f>
        <v>#REF!</v>
      </c>
      <c r="K252" s="24">
        <f t="shared" si="945"/>
        <v>0</v>
      </c>
      <c r="L252" s="23"/>
      <c r="M252" s="23"/>
      <c r="N252" s="23"/>
      <c r="O252" s="23" t="str">
        <f t="shared" ref="O252:S252" si="946">SUBTOTAL(9,O250:O251)</f>
        <v>#REF!</v>
      </c>
      <c r="P252" s="23" t="str">
        <f t="shared" si="946"/>
        <v>#REF!</v>
      </c>
      <c r="Q252" s="23" t="str">
        <f t="shared" si="946"/>
        <v>#REF!</v>
      </c>
      <c r="R252" s="22" t="str">
        <f t="shared" si="946"/>
        <v>#REF!</v>
      </c>
      <c r="S252" s="23" t="str">
        <f t="shared" si="946"/>
        <v>#REF!</v>
      </c>
      <c r="T252" s="22"/>
      <c r="U252" s="22"/>
      <c r="V252" s="22"/>
      <c r="W252" s="22"/>
      <c r="X252" s="22"/>
      <c r="Y252" s="22"/>
      <c r="Z252" s="22"/>
    </row>
    <row r="253" ht="15.75" hidden="1" customHeight="1" outlineLevel="2">
      <c r="A253" s="15" t="s">
        <v>182</v>
      </c>
      <c r="B253" s="16" t="s">
        <v>27</v>
      </c>
      <c r="C253" s="15" t="s">
        <v>28</v>
      </c>
      <c r="D253" s="17">
        <v>5.662418181E7</v>
      </c>
      <c r="E253" s="17">
        <v>2847370.44</v>
      </c>
      <c r="F253" s="18">
        <f>+D253/D256</f>
        <v>0.9969093306</v>
      </c>
      <c r="G253" s="19" t="str">
        <f t="shared" ref="G253:G255" si="947">VLOOKUP(A253,'[1]Hoja1'!$B$1:$F$126,3,0)</f>
        <v>#REF!</v>
      </c>
      <c r="H253" s="19" t="str">
        <f t="shared" ref="H253:H255" si="948">VLOOKUP(A253,'[1]Hoja1'!$B$1:$F$126,2,0)</f>
        <v>#REF!</v>
      </c>
      <c r="I253" s="19" t="str">
        <f t="shared" ref="I253:I255" si="949">+G253/11</f>
        <v>#REF!</v>
      </c>
      <c r="J253" s="19" t="str">
        <f t="shared" ref="J253:J255" si="950">+F253*I253</f>
        <v>#REF!</v>
      </c>
      <c r="K253" s="18">
        <v>0.0</v>
      </c>
      <c r="L253" s="17" t="str">
        <f t="shared" ref="L253:L255" si="951">VLOOKUP(A253,'[1]Hoja1'!$B$1:$F$126,5,0)</f>
        <v>#REF!</v>
      </c>
      <c r="M253" s="17" t="str">
        <f t="shared" ref="M253:M255" si="952">VLOOKUP(A253,'[1]Hoja1'!$B$1:$F$126,4,0)</f>
        <v>#REF!</v>
      </c>
      <c r="N253" s="17" t="str">
        <f t="shared" ref="N253:N255" si="953">+L253/11</f>
        <v>#REF!</v>
      </c>
      <c r="O253" s="17" t="str">
        <f>+D253-J253</f>
        <v>#REF!</v>
      </c>
      <c r="P253" s="17" t="str">
        <f t="shared" ref="P253:P255" si="954">+ROUND(O253,0)</f>
        <v>#REF!</v>
      </c>
      <c r="Q253" s="17" t="str">
        <f t="shared" ref="Q253:Q255" si="955">+K253+P253</f>
        <v>#REF!</v>
      </c>
      <c r="R253" s="20" t="str">
        <f t="shared" ref="R253:R255" si="956">+IF(D253-K253-P253&gt;1,D253-K253-P253,0)</f>
        <v>#REF!</v>
      </c>
      <c r="S253" s="17" t="str">
        <f t="shared" ref="S253:S255" si="957">+P253</f>
        <v>#REF!</v>
      </c>
      <c r="T253" s="16"/>
      <c r="U253" s="16"/>
      <c r="V253" s="16"/>
      <c r="W253" s="16"/>
      <c r="X253" s="16"/>
      <c r="Y253" s="16"/>
      <c r="Z253" s="16"/>
    </row>
    <row r="254" ht="15.75" hidden="1" customHeight="1" outlineLevel="2">
      <c r="A254" s="15" t="s">
        <v>182</v>
      </c>
      <c r="B254" s="16" t="s">
        <v>35</v>
      </c>
      <c r="C254" s="15" t="s">
        <v>36</v>
      </c>
      <c r="D254" s="17">
        <v>175549.19</v>
      </c>
      <c r="E254" s="17">
        <v>8827.56</v>
      </c>
      <c r="F254" s="18">
        <f>+D254/D256</f>
        <v>0.003090669391</v>
      </c>
      <c r="G254" s="19" t="str">
        <f t="shared" si="947"/>
        <v>#REF!</v>
      </c>
      <c r="H254" s="19" t="str">
        <f t="shared" si="948"/>
        <v>#REF!</v>
      </c>
      <c r="I254" s="19" t="str">
        <f t="shared" si="949"/>
        <v>#REF!</v>
      </c>
      <c r="J254" s="19" t="str">
        <f t="shared" si="950"/>
        <v>#REF!</v>
      </c>
      <c r="K254" s="18">
        <v>0.0</v>
      </c>
      <c r="L254" s="17" t="str">
        <f t="shared" si="951"/>
        <v>#REF!</v>
      </c>
      <c r="M254" s="17" t="str">
        <f t="shared" si="952"/>
        <v>#REF!</v>
      </c>
      <c r="N254" s="17" t="str">
        <f t="shared" si="953"/>
        <v>#REF!</v>
      </c>
      <c r="O254" s="26">
        <v>0.0</v>
      </c>
      <c r="P254" s="17">
        <f t="shared" si="954"/>
        <v>0</v>
      </c>
      <c r="Q254" s="17">
        <f t="shared" si="955"/>
        <v>0</v>
      </c>
      <c r="R254" s="20">
        <f t="shared" si="956"/>
        <v>175549.19</v>
      </c>
      <c r="S254" s="17">
        <f t="shared" si="957"/>
        <v>0</v>
      </c>
      <c r="T254" s="16"/>
      <c r="U254" s="16"/>
      <c r="V254" s="16"/>
      <c r="W254" s="16"/>
      <c r="X254" s="16"/>
      <c r="Y254" s="16"/>
      <c r="Z254" s="16"/>
    </row>
    <row r="255" ht="15.75" hidden="1" customHeight="1" outlineLevel="2">
      <c r="A255" s="15" t="s">
        <v>182</v>
      </c>
      <c r="B255" s="16" t="s">
        <v>31</v>
      </c>
      <c r="C255" s="15" t="s">
        <v>32</v>
      </c>
      <c r="D255" s="17">
        <v>0.0</v>
      </c>
      <c r="E255" s="17">
        <v>0.0</v>
      </c>
      <c r="F255" s="18">
        <v>0.0</v>
      </c>
      <c r="G255" s="19" t="str">
        <f t="shared" si="947"/>
        <v>#REF!</v>
      </c>
      <c r="H255" s="19" t="str">
        <f t="shared" si="948"/>
        <v>#REF!</v>
      </c>
      <c r="I255" s="19" t="str">
        <f t="shared" si="949"/>
        <v>#REF!</v>
      </c>
      <c r="J255" s="19" t="str">
        <f t="shared" si="950"/>
        <v>#REF!</v>
      </c>
      <c r="K255" s="18" t="str">
        <f>+D255-P255</f>
        <v>#REF!</v>
      </c>
      <c r="L255" s="17" t="str">
        <f t="shared" si="951"/>
        <v>#REF!</v>
      </c>
      <c r="M255" s="17" t="str">
        <f t="shared" si="952"/>
        <v>#REF!</v>
      </c>
      <c r="N255" s="17" t="str">
        <f t="shared" si="953"/>
        <v>#REF!</v>
      </c>
      <c r="O255" s="17" t="str">
        <f>+D255-J255</f>
        <v>#REF!</v>
      </c>
      <c r="P255" s="17" t="str">
        <f t="shared" si="954"/>
        <v>#REF!</v>
      </c>
      <c r="Q255" s="17" t="str">
        <f t="shared" si="955"/>
        <v>#REF!</v>
      </c>
      <c r="R255" s="20" t="str">
        <f t="shared" si="956"/>
        <v>#REF!</v>
      </c>
      <c r="S255" s="17" t="str">
        <f t="shared" si="957"/>
        <v>#REF!</v>
      </c>
      <c r="T255" s="16"/>
      <c r="U255" s="16"/>
      <c r="V255" s="16"/>
      <c r="W255" s="16"/>
      <c r="X255" s="16"/>
      <c r="Y255" s="16"/>
      <c r="Z255" s="16"/>
    </row>
    <row r="256" ht="15.75" hidden="1" customHeight="1" outlineLevel="1">
      <c r="A256" s="21" t="s">
        <v>183</v>
      </c>
      <c r="B256" s="22"/>
      <c r="C256" s="21"/>
      <c r="D256" s="23">
        <f t="shared" ref="D256:F256" si="958">SUBTOTAL(9,D253:D255)</f>
        <v>56799731</v>
      </c>
      <c r="E256" s="23">
        <f t="shared" si="958"/>
        <v>2856198</v>
      </c>
      <c r="F256" s="24">
        <f t="shared" si="958"/>
        <v>1</v>
      </c>
      <c r="G256" s="25"/>
      <c r="H256" s="25"/>
      <c r="I256" s="25"/>
      <c r="J256" s="25" t="str">
        <f t="shared" ref="J256:K256" si="959">SUBTOTAL(9,J253:J255)</f>
        <v>#REF!</v>
      </c>
      <c r="K256" s="24" t="str">
        <f t="shared" si="959"/>
        <v>#REF!</v>
      </c>
      <c r="L256" s="23"/>
      <c r="M256" s="23"/>
      <c r="N256" s="23"/>
      <c r="O256" s="23" t="str">
        <f t="shared" ref="O256:S256" si="960">SUBTOTAL(9,O253:O255)</f>
        <v>#REF!</v>
      </c>
      <c r="P256" s="23" t="str">
        <f t="shared" si="960"/>
        <v>#REF!</v>
      </c>
      <c r="Q256" s="23" t="str">
        <f t="shared" si="960"/>
        <v>#REF!</v>
      </c>
      <c r="R256" s="22" t="str">
        <f t="shared" si="960"/>
        <v>#REF!</v>
      </c>
      <c r="S256" s="23" t="str">
        <f t="shared" si="960"/>
        <v>#REF!</v>
      </c>
      <c r="T256" s="22"/>
      <c r="U256" s="22"/>
      <c r="V256" s="22"/>
      <c r="W256" s="22"/>
      <c r="X256" s="22"/>
      <c r="Y256" s="22"/>
      <c r="Z256" s="22"/>
    </row>
    <row r="257" ht="15.75" hidden="1" customHeight="1" outlineLevel="2">
      <c r="A257" s="15" t="s">
        <v>184</v>
      </c>
      <c r="B257" s="16" t="s">
        <v>35</v>
      </c>
      <c r="C257" s="15" t="s">
        <v>36</v>
      </c>
      <c r="D257" s="17">
        <v>8.7729464E7</v>
      </c>
      <c r="E257" s="17">
        <v>1.3271829E7</v>
      </c>
      <c r="F257" s="18">
        <f>+D257/D259</f>
        <v>1</v>
      </c>
      <c r="G257" s="19" t="str">
        <f t="shared" ref="G257:G258" si="961">VLOOKUP(A257,'[1]Hoja1'!$B$1:$F$126,3,0)</f>
        <v>#REF!</v>
      </c>
      <c r="H257" s="19" t="str">
        <f t="shared" ref="H257:H258" si="962">VLOOKUP(A257,'[1]Hoja1'!$B$1:$F$126,2,0)</f>
        <v>#REF!</v>
      </c>
      <c r="I257" s="19" t="str">
        <f t="shared" ref="I257:I258" si="963">+G257/11</f>
        <v>#REF!</v>
      </c>
      <c r="J257" s="19" t="str">
        <f t="shared" ref="J257:J258" si="964">+F257*I257</f>
        <v>#REF!</v>
      </c>
      <c r="K257" s="18" t="str">
        <f t="shared" ref="K257:K258" si="965">+D257-P257</f>
        <v>#REF!</v>
      </c>
      <c r="L257" s="17" t="str">
        <f t="shared" ref="L257:L258" si="966">VLOOKUP(A257,'[1]Hoja1'!$B$1:$F$126,5,0)</f>
        <v>#REF!</v>
      </c>
      <c r="M257" s="17" t="str">
        <f t="shared" ref="M257:M258" si="967">VLOOKUP(A257,'[1]Hoja1'!$B$1:$F$126,4,0)</f>
        <v>#REF!</v>
      </c>
      <c r="N257" s="17" t="str">
        <f t="shared" ref="N257:N258" si="968">+L257/11</f>
        <v>#REF!</v>
      </c>
      <c r="O257" s="17" t="str">
        <f t="shared" ref="O257:O258" si="969">+D257-J257</f>
        <v>#REF!</v>
      </c>
      <c r="P257" s="17" t="str">
        <f t="shared" ref="P257:P258" si="970">+ROUND(O257,0)</f>
        <v>#REF!</v>
      </c>
      <c r="Q257" s="17" t="str">
        <f t="shared" ref="Q257:Q258" si="971">+K257+P257</f>
        <v>#REF!</v>
      </c>
      <c r="R257" s="20" t="str">
        <f t="shared" ref="R257:R258" si="972">+IF(D257-K257-P257&gt;1,D257-K257-P257,0)</f>
        <v>#REF!</v>
      </c>
      <c r="S257" s="17" t="str">
        <f t="shared" ref="S257:S258" si="973">+P257</f>
        <v>#REF!</v>
      </c>
      <c r="T257" s="16"/>
      <c r="U257" s="16"/>
      <c r="V257" s="16"/>
      <c r="W257" s="16"/>
      <c r="X257" s="16"/>
      <c r="Y257" s="16"/>
      <c r="Z257" s="16"/>
    </row>
    <row r="258" ht="15.75" hidden="1" customHeight="1" outlineLevel="2">
      <c r="A258" s="15" t="s">
        <v>184</v>
      </c>
      <c r="B258" s="16" t="s">
        <v>71</v>
      </c>
      <c r="C258" s="15" t="s">
        <v>72</v>
      </c>
      <c r="D258" s="17">
        <v>0.0</v>
      </c>
      <c r="E258" s="17">
        <v>0.0</v>
      </c>
      <c r="F258" s="18">
        <v>0.0</v>
      </c>
      <c r="G258" s="19" t="str">
        <f t="shared" si="961"/>
        <v>#REF!</v>
      </c>
      <c r="H258" s="19" t="str">
        <f t="shared" si="962"/>
        <v>#REF!</v>
      </c>
      <c r="I258" s="19" t="str">
        <f t="shared" si="963"/>
        <v>#REF!</v>
      </c>
      <c r="J258" s="19" t="str">
        <f t="shared" si="964"/>
        <v>#REF!</v>
      </c>
      <c r="K258" s="18" t="str">
        <f t="shared" si="965"/>
        <v>#REF!</v>
      </c>
      <c r="L258" s="17" t="str">
        <f t="shared" si="966"/>
        <v>#REF!</v>
      </c>
      <c r="M258" s="17" t="str">
        <f t="shared" si="967"/>
        <v>#REF!</v>
      </c>
      <c r="N258" s="17" t="str">
        <f t="shared" si="968"/>
        <v>#REF!</v>
      </c>
      <c r="O258" s="17" t="str">
        <f t="shared" si="969"/>
        <v>#REF!</v>
      </c>
      <c r="P258" s="17" t="str">
        <f t="shared" si="970"/>
        <v>#REF!</v>
      </c>
      <c r="Q258" s="17" t="str">
        <f t="shared" si="971"/>
        <v>#REF!</v>
      </c>
      <c r="R258" s="20" t="str">
        <f t="shared" si="972"/>
        <v>#REF!</v>
      </c>
      <c r="S258" s="17" t="str">
        <f t="shared" si="973"/>
        <v>#REF!</v>
      </c>
      <c r="T258" s="16"/>
      <c r="U258" s="16"/>
      <c r="V258" s="16"/>
      <c r="W258" s="16"/>
      <c r="X258" s="16"/>
      <c r="Y258" s="16"/>
      <c r="Z258" s="16"/>
    </row>
    <row r="259" ht="15.75" hidden="1" customHeight="1" outlineLevel="1">
      <c r="A259" s="21" t="s">
        <v>185</v>
      </c>
      <c r="B259" s="22"/>
      <c r="C259" s="21"/>
      <c r="D259" s="23">
        <f t="shared" ref="D259:F259" si="974">SUBTOTAL(9,D257:D258)</f>
        <v>87729464</v>
      </c>
      <c r="E259" s="23">
        <f t="shared" si="974"/>
        <v>13271829</v>
      </c>
      <c r="F259" s="24">
        <f t="shared" si="974"/>
        <v>1</v>
      </c>
      <c r="G259" s="25"/>
      <c r="H259" s="25"/>
      <c r="I259" s="25"/>
      <c r="J259" s="25" t="str">
        <f t="shared" ref="J259:K259" si="975">SUBTOTAL(9,J257:J258)</f>
        <v>#REF!</v>
      </c>
      <c r="K259" s="24" t="str">
        <f t="shared" si="975"/>
        <v>#REF!</v>
      </c>
      <c r="L259" s="23"/>
      <c r="M259" s="23"/>
      <c r="N259" s="23"/>
      <c r="O259" s="23" t="str">
        <f t="shared" ref="O259:S259" si="976">SUBTOTAL(9,O257:O258)</f>
        <v>#REF!</v>
      </c>
      <c r="P259" s="23" t="str">
        <f t="shared" si="976"/>
        <v>#REF!</v>
      </c>
      <c r="Q259" s="23" t="str">
        <f t="shared" si="976"/>
        <v>#REF!</v>
      </c>
      <c r="R259" s="22" t="str">
        <f t="shared" si="976"/>
        <v>#REF!</v>
      </c>
      <c r="S259" s="23" t="str">
        <f t="shared" si="976"/>
        <v>#REF!</v>
      </c>
      <c r="T259" s="22"/>
      <c r="U259" s="22"/>
      <c r="V259" s="22"/>
      <c r="W259" s="22"/>
      <c r="X259" s="22"/>
      <c r="Y259" s="22"/>
      <c r="Z259" s="22"/>
    </row>
    <row r="260" ht="15.75" hidden="1" customHeight="1" outlineLevel="2">
      <c r="A260" s="15" t="s">
        <v>186</v>
      </c>
      <c r="B260" s="16" t="s">
        <v>35</v>
      </c>
      <c r="C260" s="15" t="s">
        <v>36</v>
      </c>
      <c r="D260" s="17">
        <v>1.9569513E7</v>
      </c>
      <c r="E260" s="17">
        <v>2197689.0</v>
      </c>
      <c r="F260" s="18">
        <f>+D260/D261</f>
        <v>1</v>
      </c>
      <c r="G260" s="19" t="str">
        <f>VLOOKUP(A260,'[1]Hoja1'!$B$1:$F$126,3,0)</f>
        <v>#REF!</v>
      </c>
      <c r="H260" s="19" t="str">
        <f>VLOOKUP(A260,'[1]Hoja1'!$B$1:$F$126,2,0)</f>
        <v>#REF!</v>
      </c>
      <c r="I260" s="19" t="str">
        <f>+G260/11</f>
        <v>#REF!</v>
      </c>
      <c r="J260" s="19" t="str">
        <f>+F260*I260</f>
        <v>#REF!</v>
      </c>
      <c r="K260" s="18" t="str">
        <f>+D260-P260</f>
        <v>#REF!</v>
      </c>
      <c r="L260" s="17" t="str">
        <f>VLOOKUP(A260,'[1]Hoja1'!$B$1:$F$126,5,0)</f>
        <v>#REF!</v>
      </c>
      <c r="M260" s="17" t="str">
        <f>VLOOKUP(A260,'[1]Hoja1'!$B$1:$F$126,4,0)</f>
        <v>#REF!</v>
      </c>
      <c r="N260" s="17" t="str">
        <f>+L260/11</f>
        <v>#REF!</v>
      </c>
      <c r="O260" s="17" t="str">
        <f>+D260-J260</f>
        <v>#REF!</v>
      </c>
      <c r="P260" s="17" t="str">
        <f>+ROUND(O260,0)</f>
        <v>#REF!</v>
      </c>
      <c r="Q260" s="17" t="str">
        <f>+K260+P260</f>
        <v>#REF!</v>
      </c>
      <c r="R260" s="20" t="str">
        <f>+IF(D260-K260-P260&gt;1,D260-K260-P260,0)</f>
        <v>#REF!</v>
      </c>
      <c r="S260" s="17" t="str">
        <f>+P260</f>
        <v>#REF!</v>
      </c>
      <c r="T260" s="16"/>
      <c r="U260" s="16"/>
      <c r="V260" s="16"/>
      <c r="W260" s="16"/>
      <c r="X260" s="16"/>
      <c r="Y260" s="16"/>
      <c r="Z260" s="16"/>
    </row>
    <row r="261" ht="15.75" hidden="1" customHeight="1" outlineLevel="1">
      <c r="A261" s="21" t="s">
        <v>187</v>
      </c>
      <c r="B261" s="22"/>
      <c r="C261" s="21"/>
      <c r="D261" s="23">
        <f t="shared" ref="D261:F261" si="977">SUBTOTAL(9,D260)</f>
        <v>19569513</v>
      </c>
      <c r="E261" s="23">
        <f t="shared" si="977"/>
        <v>2197689</v>
      </c>
      <c r="F261" s="24">
        <f t="shared" si="977"/>
        <v>1</v>
      </c>
      <c r="G261" s="25"/>
      <c r="H261" s="25"/>
      <c r="I261" s="25"/>
      <c r="J261" s="25" t="str">
        <f t="shared" ref="J261:K261" si="978">SUBTOTAL(9,J260)</f>
        <v>#REF!</v>
      </c>
      <c r="K261" s="24" t="str">
        <f t="shared" si="978"/>
        <v>#REF!</v>
      </c>
      <c r="L261" s="23"/>
      <c r="M261" s="23"/>
      <c r="N261" s="23"/>
      <c r="O261" s="23" t="str">
        <f t="shared" ref="O261:S261" si="979">SUBTOTAL(9,O260)</f>
        <v>#REF!</v>
      </c>
      <c r="P261" s="23" t="str">
        <f t="shared" si="979"/>
        <v>#REF!</v>
      </c>
      <c r="Q261" s="23" t="str">
        <f t="shared" si="979"/>
        <v>#REF!</v>
      </c>
      <c r="R261" s="22" t="str">
        <f t="shared" si="979"/>
        <v>#REF!</v>
      </c>
      <c r="S261" s="23" t="str">
        <f t="shared" si="979"/>
        <v>#REF!</v>
      </c>
      <c r="T261" s="22"/>
      <c r="U261" s="22"/>
      <c r="V261" s="22"/>
      <c r="W261" s="22"/>
      <c r="X261" s="22"/>
      <c r="Y261" s="22"/>
      <c r="Z261" s="22"/>
    </row>
    <row r="262" ht="15.75" hidden="1" customHeight="1" outlineLevel="2">
      <c r="A262" s="15" t="s">
        <v>188</v>
      </c>
      <c r="B262" s="16" t="s">
        <v>27</v>
      </c>
      <c r="C262" s="15" t="s">
        <v>28</v>
      </c>
      <c r="D262" s="17">
        <v>5788076.97</v>
      </c>
      <c r="E262" s="17">
        <v>356134.03</v>
      </c>
      <c r="F262" s="18">
        <f>+D262/D264</f>
        <v>0.6416644397</v>
      </c>
      <c r="G262" s="19" t="str">
        <f t="shared" ref="G262:G263" si="980">VLOOKUP(A262,'[1]Hoja1'!$B$1:$F$126,3,0)</f>
        <v>#REF!</v>
      </c>
      <c r="H262" s="19" t="str">
        <f t="shared" ref="H262:H263" si="981">VLOOKUP(A262,'[1]Hoja1'!$B$1:$F$126,2,0)</f>
        <v>#REF!</v>
      </c>
      <c r="I262" s="19" t="str">
        <f t="shared" ref="I262:I263" si="982">+G262/11</f>
        <v>#REF!</v>
      </c>
      <c r="J262" s="19" t="str">
        <f t="shared" ref="J262:J263" si="983">+F262*I262</f>
        <v>#REF!</v>
      </c>
      <c r="K262" s="18">
        <v>0.0</v>
      </c>
      <c r="L262" s="17" t="str">
        <f t="shared" ref="L262:L263" si="984">VLOOKUP(A262,'[1]Hoja1'!$B$1:$F$126,5,0)</f>
        <v>#REF!</v>
      </c>
      <c r="M262" s="17" t="str">
        <f t="shared" ref="M262:M263" si="985">VLOOKUP(A262,'[1]Hoja1'!$B$1:$F$126,4,0)</f>
        <v>#REF!</v>
      </c>
      <c r="N262" s="17" t="str">
        <f t="shared" ref="N262:N263" si="986">+L262/11</f>
        <v>#REF!</v>
      </c>
      <c r="O262" s="17" t="str">
        <f t="shared" ref="O262:O263" si="987">+D262-J262</f>
        <v>#REF!</v>
      </c>
      <c r="P262" s="17" t="str">
        <f t="shared" ref="P262:P263" si="988">+ROUND(O262,0)</f>
        <v>#REF!</v>
      </c>
      <c r="Q262" s="17" t="str">
        <f t="shared" ref="Q262:Q263" si="989">+K262+P262</f>
        <v>#REF!</v>
      </c>
      <c r="R262" s="20" t="str">
        <f t="shared" ref="R262:R263" si="990">+IF(D262-K262-P262&gt;1,D262-K262-P262,0)</f>
        <v>#REF!</v>
      </c>
      <c r="S262" s="17" t="str">
        <f t="shared" ref="S262:S263" si="991">+P262</f>
        <v>#REF!</v>
      </c>
      <c r="T262" s="16"/>
      <c r="U262" s="16"/>
      <c r="V262" s="16"/>
      <c r="W262" s="16"/>
      <c r="X262" s="16"/>
      <c r="Y262" s="16"/>
      <c r="Z262" s="16"/>
    </row>
    <row r="263" ht="15.75" hidden="1" customHeight="1" outlineLevel="2">
      <c r="A263" s="15" t="s">
        <v>188</v>
      </c>
      <c r="B263" s="16" t="s">
        <v>65</v>
      </c>
      <c r="C263" s="15" t="s">
        <v>66</v>
      </c>
      <c r="D263" s="17">
        <v>3232334.03</v>
      </c>
      <c r="E263" s="17">
        <v>198881.97</v>
      </c>
      <c r="F263" s="18">
        <f>+D263/D264</f>
        <v>0.3583355603</v>
      </c>
      <c r="G263" s="19" t="str">
        <f t="shared" si="980"/>
        <v>#REF!</v>
      </c>
      <c r="H263" s="19" t="str">
        <f t="shared" si="981"/>
        <v>#REF!</v>
      </c>
      <c r="I263" s="19" t="str">
        <f t="shared" si="982"/>
        <v>#REF!</v>
      </c>
      <c r="J263" s="19" t="str">
        <f t="shared" si="983"/>
        <v>#REF!</v>
      </c>
      <c r="K263" s="18">
        <v>0.0</v>
      </c>
      <c r="L263" s="17" t="str">
        <f t="shared" si="984"/>
        <v>#REF!</v>
      </c>
      <c r="M263" s="17" t="str">
        <f t="shared" si="985"/>
        <v>#REF!</v>
      </c>
      <c r="N263" s="17" t="str">
        <f t="shared" si="986"/>
        <v>#REF!</v>
      </c>
      <c r="O263" s="17" t="str">
        <f t="shared" si="987"/>
        <v>#REF!</v>
      </c>
      <c r="P263" s="17" t="str">
        <f t="shared" si="988"/>
        <v>#REF!</v>
      </c>
      <c r="Q263" s="17" t="str">
        <f t="shared" si="989"/>
        <v>#REF!</v>
      </c>
      <c r="R263" s="20" t="str">
        <f t="shared" si="990"/>
        <v>#REF!</v>
      </c>
      <c r="S263" s="17" t="str">
        <f t="shared" si="991"/>
        <v>#REF!</v>
      </c>
      <c r="T263" s="16"/>
      <c r="U263" s="16"/>
      <c r="V263" s="16"/>
      <c r="W263" s="16"/>
      <c r="X263" s="16"/>
      <c r="Y263" s="16"/>
      <c r="Z263" s="16"/>
    </row>
    <row r="264" ht="15.75" hidden="1" customHeight="1" outlineLevel="1">
      <c r="A264" s="21" t="s">
        <v>189</v>
      </c>
      <c r="B264" s="22"/>
      <c r="C264" s="21"/>
      <c r="D264" s="23">
        <f t="shared" ref="D264:F264" si="992">SUBTOTAL(9,D262:D263)</f>
        <v>9020411</v>
      </c>
      <c r="E264" s="23">
        <f t="shared" si="992"/>
        <v>555016</v>
      </c>
      <c r="F264" s="24">
        <f t="shared" si="992"/>
        <v>1</v>
      </c>
      <c r="G264" s="25"/>
      <c r="H264" s="25"/>
      <c r="I264" s="25"/>
      <c r="J264" s="25" t="str">
        <f t="shared" ref="J264:K264" si="993">SUBTOTAL(9,J262:J263)</f>
        <v>#REF!</v>
      </c>
      <c r="K264" s="24">
        <f t="shared" si="993"/>
        <v>0</v>
      </c>
      <c r="L264" s="23"/>
      <c r="M264" s="23"/>
      <c r="N264" s="23"/>
      <c r="O264" s="23" t="str">
        <f t="shared" ref="O264:S264" si="994">SUBTOTAL(9,O262:O263)</f>
        <v>#REF!</v>
      </c>
      <c r="P264" s="23" t="str">
        <f t="shared" si="994"/>
        <v>#REF!</v>
      </c>
      <c r="Q264" s="23" t="str">
        <f t="shared" si="994"/>
        <v>#REF!</v>
      </c>
      <c r="R264" s="22" t="str">
        <f t="shared" si="994"/>
        <v>#REF!</v>
      </c>
      <c r="S264" s="23" t="str">
        <f t="shared" si="994"/>
        <v>#REF!</v>
      </c>
      <c r="T264" s="22"/>
      <c r="U264" s="22"/>
      <c r="V264" s="22"/>
      <c r="W264" s="22"/>
      <c r="X264" s="22"/>
      <c r="Y264" s="22"/>
      <c r="Z264" s="22"/>
    </row>
    <row r="265" ht="15.75" hidden="1" customHeight="1" outlineLevel="2">
      <c r="A265" s="15" t="s">
        <v>190</v>
      </c>
      <c r="B265" s="16" t="s">
        <v>27</v>
      </c>
      <c r="C265" s="15" t="s">
        <v>28</v>
      </c>
      <c r="D265" s="17">
        <v>4.714450519E7</v>
      </c>
      <c r="E265" s="17">
        <v>3098701.41</v>
      </c>
      <c r="F265" s="18">
        <f>+D265/D269</f>
        <v>0.7992173164</v>
      </c>
      <c r="G265" s="19" t="str">
        <f t="shared" ref="G265:G268" si="995">VLOOKUP(A265,'[1]Hoja1'!$B$1:$F$126,3,0)</f>
        <v>#REF!</v>
      </c>
      <c r="H265" s="19" t="str">
        <f t="shared" ref="H265:H268" si="996">VLOOKUP(A265,'[1]Hoja1'!$B$1:$F$126,2,0)</f>
        <v>#REF!</v>
      </c>
      <c r="I265" s="19" t="str">
        <f t="shared" ref="I265:I268" si="997">+G265/11</f>
        <v>#REF!</v>
      </c>
      <c r="J265" s="19" t="str">
        <f t="shared" ref="J265:J268" si="998">+F265*I265</f>
        <v>#REF!</v>
      </c>
      <c r="K265" s="18">
        <v>0.0</v>
      </c>
      <c r="L265" s="17" t="str">
        <f t="shared" ref="L265:L268" si="999">VLOOKUP(A265,'[1]Hoja1'!$B$1:$F$126,5,0)</f>
        <v>#REF!</v>
      </c>
      <c r="M265" s="17" t="str">
        <f t="shared" ref="M265:M268" si="1000">VLOOKUP(A265,'[1]Hoja1'!$B$1:$F$126,4,0)</f>
        <v>#REF!</v>
      </c>
      <c r="N265" s="17" t="str">
        <f t="shared" ref="N265:N268" si="1001">+L265/11</f>
        <v>#REF!</v>
      </c>
      <c r="O265" s="17" t="str">
        <f t="shared" ref="O265:O268" si="1002">+D265-J265</f>
        <v>#REF!</v>
      </c>
      <c r="P265" s="17" t="str">
        <f t="shared" ref="P265:P268" si="1003">+ROUND(O265,0)</f>
        <v>#REF!</v>
      </c>
      <c r="Q265" s="17" t="str">
        <f t="shared" ref="Q265:Q268" si="1004">+K265+P265</f>
        <v>#REF!</v>
      </c>
      <c r="R265" s="20" t="str">
        <f t="shared" ref="R265:R268" si="1005">+IF(D265-K265-P265&gt;1,D265-K265-P265,0)</f>
        <v>#REF!</v>
      </c>
      <c r="S265" s="17" t="str">
        <f t="shared" ref="S265:S268" si="1006">+P265</f>
        <v>#REF!</v>
      </c>
      <c r="T265" s="16"/>
      <c r="U265" s="16"/>
      <c r="V265" s="16"/>
      <c r="W265" s="16"/>
      <c r="X265" s="16"/>
      <c r="Y265" s="16"/>
      <c r="Z265" s="16"/>
    </row>
    <row r="266" ht="15.75" hidden="1" customHeight="1" outlineLevel="2">
      <c r="A266" s="15" t="s">
        <v>190</v>
      </c>
      <c r="B266" s="16" t="s">
        <v>35</v>
      </c>
      <c r="C266" s="15" t="s">
        <v>36</v>
      </c>
      <c r="D266" s="17">
        <v>5588106.46</v>
      </c>
      <c r="E266" s="17">
        <v>367293.56</v>
      </c>
      <c r="F266" s="18">
        <f>+D266/D269</f>
        <v>0.09473238569</v>
      </c>
      <c r="G266" s="19" t="str">
        <f t="shared" si="995"/>
        <v>#REF!</v>
      </c>
      <c r="H266" s="19" t="str">
        <f t="shared" si="996"/>
        <v>#REF!</v>
      </c>
      <c r="I266" s="19" t="str">
        <f t="shared" si="997"/>
        <v>#REF!</v>
      </c>
      <c r="J266" s="19" t="str">
        <f t="shared" si="998"/>
        <v>#REF!</v>
      </c>
      <c r="K266" s="18">
        <v>0.0</v>
      </c>
      <c r="L266" s="17" t="str">
        <f t="shared" si="999"/>
        <v>#REF!</v>
      </c>
      <c r="M266" s="17" t="str">
        <f t="shared" si="1000"/>
        <v>#REF!</v>
      </c>
      <c r="N266" s="17" t="str">
        <f t="shared" si="1001"/>
        <v>#REF!</v>
      </c>
      <c r="O266" s="17" t="str">
        <f t="shared" si="1002"/>
        <v>#REF!</v>
      </c>
      <c r="P266" s="17" t="str">
        <f t="shared" si="1003"/>
        <v>#REF!</v>
      </c>
      <c r="Q266" s="17" t="str">
        <f t="shared" si="1004"/>
        <v>#REF!</v>
      </c>
      <c r="R266" s="20" t="str">
        <f t="shared" si="1005"/>
        <v>#REF!</v>
      </c>
      <c r="S266" s="17" t="str">
        <f t="shared" si="1006"/>
        <v>#REF!</v>
      </c>
      <c r="T266" s="16"/>
      <c r="U266" s="16"/>
      <c r="V266" s="16"/>
      <c r="W266" s="16"/>
      <c r="X266" s="16"/>
      <c r="Y266" s="16"/>
      <c r="Z266" s="16"/>
    </row>
    <row r="267" ht="15.75" hidden="1" customHeight="1" outlineLevel="2">
      <c r="A267" s="15" t="s">
        <v>190</v>
      </c>
      <c r="B267" s="16" t="s">
        <v>65</v>
      </c>
      <c r="C267" s="15" t="s">
        <v>66</v>
      </c>
      <c r="D267" s="17">
        <v>6255731.35</v>
      </c>
      <c r="E267" s="17">
        <v>411175.03</v>
      </c>
      <c r="F267" s="18">
        <f>+D267/D269</f>
        <v>0.1060502979</v>
      </c>
      <c r="G267" s="19" t="str">
        <f t="shared" si="995"/>
        <v>#REF!</v>
      </c>
      <c r="H267" s="19" t="str">
        <f t="shared" si="996"/>
        <v>#REF!</v>
      </c>
      <c r="I267" s="19" t="str">
        <f t="shared" si="997"/>
        <v>#REF!</v>
      </c>
      <c r="J267" s="19" t="str">
        <f t="shared" si="998"/>
        <v>#REF!</v>
      </c>
      <c r="K267" s="18">
        <v>0.0</v>
      </c>
      <c r="L267" s="17" t="str">
        <f t="shared" si="999"/>
        <v>#REF!</v>
      </c>
      <c r="M267" s="17" t="str">
        <f t="shared" si="1000"/>
        <v>#REF!</v>
      </c>
      <c r="N267" s="17" t="str">
        <f t="shared" si="1001"/>
        <v>#REF!</v>
      </c>
      <c r="O267" s="17" t="str">
        <f t="shared" si="1002"/>
        <v>#REF!</v>
      </c>
      <c r="P267" s="17" t="str">
        <f t="shared" si="1003"/>
        <v>#REF!</v>
      </c>
      <c r="Q267" s="17" t="str">
        <f t="shared" si="1004"/>
        <v>#REF!</v>
      </c>
      <c r="R267" s="20" t="str">
        <f t="shared" si="1005"/>
        <v>#REF!</v>
      </c>
      <c r="S267" s="17" t="str">
        <f t="shared" si="1006"/>
        <v>#REF!</v>
      </c>
      <c r="T267" s="16"/>
      <c r="U267" s="16"/>
      <c r="V267" s="16"/>
      <c r="W267" s="16"/>
      <c r="X267" s="16"/>
      <c r="Y267" s="16"/>
      <c r="Z267" s="16"/>
    </row>
    <row r="268" ht="15.75" hidden="1" customHeight="1" outlineLevel="2">
      <c r="A268" s="15" t="s">
        <v>190</v>
      </c>
      <c r="B268" s="16" t="s">
        <v>31</v>
      </c>
      <c r="C268" s="15" t="s">
        <v>32</v>
      </c>
      <c r="D268" s="17">
        <v>0.0</v>
      </c>
      <c r="E268" s="17">
        <v>0.0</v>
      </c>
      <c r="F268" s="18">
        <v>0.0</v>
      </c>
      <c r="G268" s="19" t="str">
        <f t="shared" si="995"/>
        <v>#REF!</v>
      </c>
      <c r="H268" s="19" t="str">
        <f t="shared" si="996"/>
        <v>#REF!</v>
      </c>
      <c r="I268" s="19" t="str">
        <f t="shared" si="997"/>
        <v>#REF!</v>
      </c>
      <c r="J268" s="19" t="str">
        <f t="shared" si="998"/>
        <v>#REF!</v>
      </c>
      <c r="K268" s="18" t="str">
        <f>+D268-P268</f>
        <v>#REF!</v>
      </c>
      <c r="L268" s="17" t="str">
        <f t="shared" si="999"/>
        <v>#REF!</v>
      </c>
      <c r="M268" s="17" t="str">
        <f t="shared" si="1000"/>
        <v>#REF!</v>
      </c>
      <c r="N268" s="17" t="str">
        <f t="shared" si="1001"/>
        <v>#REF!</v>
      </c>
      <c r="O268" s="17" t="str">
        <f t="shared" si="1002"/>
        <v>#REF!</v>
      </c>
      <c r="P268" s="17" t="str">
        <f t="shared" si="1003"/>
        <v>#REF!</v>
      </c>
      <c r="Q268" s="17" t="str">
        <f t="shared" si="1004"/>
        <v>#REF!</v>
      </c>
      <c r="R268" s="20" t="str">
        <f t="shared" si="1005"/>
        <v>#REF!</v>
      </c>
      <c r="S268" s="17" t="str">
        <f t="shared" si="1006"/>
        <v>#REF!</v>
      </c>
      <c r="T268" s="16"/>
      <c r="U268" s="16"/>
      <c r="V268" s="16"/>
      <c r="W268" s="16"/>
      <c r="X268" s="16"/>
      <c r="Y268" s="16"/>
      <c r="Z268" s="16"/>
    </row>
    <row r="269" ht="15.75" hidden="1" customHeight="1" outlineLevel="1">
      <c r="A269" s="21" t="s">
        <v>191</v>
      </c>
      <c r="B269" s="22"/>
      <c r="C269" s="21"/>
      <c r="D269" s="23">
        <f t="shared" ref="D269:F269" si="1007">SUBTOTAL(9,D265:D268)</f>
        <v>58988343</v>
      </c>
      <c r="E269" s="23">
        <f t="shared" si="1007"/>
        <v>3877170</v>
      </c>
      <c r="F269" s="24">
        <f t="shared" si="1007"/>
        <v>1</v>
      </c>
      <c r="G269" s="25"/>
      <c r="H269" s="25"/>
      <c r="I269" s="25"/>
      <c r="J269" s="25" t="str">
        <f t="shared" ref="J269:K269" si="1008">SUBTOTAL(9,J265:J268)</f>
        <v>#REF!</v>
      </c>
      <c r="K269" s="24" t="str">
        <f t="shared" si="1008"/>
        <v>#REF!</v>
      </c>
      <c r="L269" s="23"/>
      <c r="M269" s="23"/>
      <c r="N269" s="23"/>
      <c r="O269" s="23" t="str">
        <f t="shared" ref="O269:S269" si="1009">SUBTOTAL(9,O265:O268)</f>
        <v>#REF!</v>
      </c>
      <c r="P269" s="23" t="str">
        <f t="shared" si="1009"/>
        <v>#REF!</v>
      </c>
      <c r="Q269" s="23" t="str">
        <f t="shared" si="1009"/>
        <v>#REF!</v>
      </c>
      <c r="R269" s="22" t="str">
        <f t="shared" si="1009"/>
        <v>#REF!</v>
      </c>
      <c r="S269" s="23" t="str">
        <f t="shared" si="1009"/>
        <v>#REF!</v>
      </c>
      <c r="T269" s="22"/>
      <c r="U269" s="22"/>
      <c r="V269" s="22"/>
      <c r="W269" s="22"/>
      <c r="X269" s="22"/>
      <c r="Y269" s="22"/>
      <c r="Z269" s="22"/>
    </row>
    <row r="270" ht="15.75" hidden="1" customHeight="1" outlineLevel="2">
      <c r="A270" s="15" t="s">
        <v>192</v>
      </c>
      <c r="B270" s="16" t="s">
        <v>27</v>
      </c>
      <c r="C270" s="15" t="s">
        <v>28</v>
      </c>
      <c r="D270" s="17">
        <v>4.553678042E7</v>
      </c>
      <c r="E270" s="17">
        <v>2170025.21</v>
      </c>
      <c r="F270" s="18">
        <f>+D270/D273</f>
        <v>0.9281664064</v>
      </c>
      <c r="G270" s="19" t="str">
        <f t="shared" ref="G270:G272" si="1010">VLOOKUP(A270,'[1]Hoja1'!$B$1:$F$126,3,0)</f>
        <v>#REF!</v>
      </c>
      <c r="H270" s="19" t="str">
        <f t="shared" ref="H270:H272" si="1011">VLOOKUP(A270,'[1]Hoja1'!$B$1:$F$126,2,0)</f>
        <v>#REF!</v>
      </c>
      <c r="I270" s="19" t="str">
        <f t="shared" ref="I270:I272" si="1012">+G270/11</f>
        <v>#REF!</v>
      </c>
      <c r="J270" s="19" t="str">
        <f t="shared" ref="J270:J272" si="1013">+F270*I270</f>
        <v>#REF!</v>
      </c>
      <c r="K270" s="18" t="str">
        <f t="shared" ref="K270:K272" si="1014">+D270-P270</f>
        <v>#REF!</v>
      </c>
      <c r="L270" s="17" t="str">
        <f t="shared" ref="L270:L272" si="1015">VLOOKUP(A270,'[1]Hoja1'!$B$1:$F$126,5,0)</f>
        <v>#REF!</v>
      </c>
      <c r="M270" s="17" t="str">
        <f t="shared" ref="M270:M272" si="1016">VLOOKUP(A270,'[1]Hoja1'!$B$1:$F$126,4,0)</f>
        <v>#REF!</v>
      </c>
      <c r="N270" s="17" t="str">
        <f t="shared" ref="N270:N272" si="1017">+L270/11</f>
        <v>#REF!</v>
      </c>
      <c r="O270" s="17" t="str">
        <f t="shared" ref="O270:O272" si="1018">+D270-J270</f>
        <v>#REF!</v>
      </c>
      <c r="P270" s="17" t="str">
        <f t="shared" ref="P270:P272" si="1019">+ROUND(O270,0)</f>
        <v>#REF!</v>
      </c>
      <c r="Q270" s="17" t="str">
        <f t="shared" ref="Q270:Q272" si="1020">+K270+P270</f>
        <v>#REF!</v>
      </c>
      <c r="R270" s="20" t="str">
        <f t="shared" ref="R270:R272" si="1021">+IF(D270-K270-P270&gt;1,D270-K270-P270,0)</f>
        <v>#REF!</v>
      </c>
      <c r="S270" s="17" t="str">
        <f t="shared" ref="S270:S272" si="1022">+P270</f>
        <v>#REF!</v>
      </c>
      <c r="T270" s="16"/>
      <c r="U270" s="16"/>
      <c r="V270" s="16"/>
      <c r="W270" s="16"/>
      <c r="X270" s="16"/>
      <c r="Y270" s="16"/>
      <c r="Z270" s="16"/>
    </row>
    <row r="271" ht="15.75" hidden="1" customHeight="1" outlineLevel="2">
      <c r="A271" s="15" t="s">
        <v>192</v>
      </c>
      <c r="B271" s="16" t="s">
        <v>71</v>
      </c>
      <c r="C271" s="15" t="s">
        <v>72</v>
      </c>
      <c r="D271" s="17">
        <v>0.0</v>
      </c>
      <c r="E271" s="17">
        <v>0.0</v>
      </c>
      <c r="F271" s="18">
        <v>0.0</v>
      </c>
      <c r="G271" s="19" t="str">
        <f t="shared" si="1010"/>
        <v>#REF!</v>
      </c>
      <c r="H271" s="19" t="str">
        <f t="shared" si="1011"/>
        <v>#REF!</v>
      </c>
      <c r="I271" s="19" t="str">
        <f t="shared" si="1012"/>
        <v>#REF!</v>
      </c>
      <c r="J271" s="19" t="str">
        <f t="shared" si="1013"/>
        <v>#REF!</v>
      </c>
      <c r="K271" s="18" t="str">
        <f t="shared" si="1014"/>
        <v>#REF!</v>
      </c>
      <c r="L271" s="17" t="str">
        <f t="shared" si="1015"/>
        <v>#REF!</v>
      </c>
      <c r="M271" s="17" t="str">
        <f t="shared" si="1016"/>
        <v>#REF!</v>
      </c>
      <c r="N271" s="17" t="str">
        <f t="shared" si="1017"/>
        <v>#REF!</v>
      </c>
      <c r="O271" s="17" t="str">
        <f t="shared" si="1018"/>
        <v>#REF!</v>
      </c>
      <c r="P271" s="17" t="str">
        <f t="shared" si="1019"/>
        <v>#REF!</v>
      </c>
      <c r="Q271" s="17" t="str">
        <f t="shared" si="1020"/>
        <v>#REF!</v>
      </c>
      <c r="R271" s="20" t="str">
        <f t="shared" si="1021"/>
        <v>#REF!</v>
      </c>
      <c r="S271" s="17" t="str">
        <f t="shared" si="1022"/>
        <v>#REF!</v>
      </c>
      <c r="T271" s="16"/>
      <c r="U271" s="16"/>
      <c r="V271" s="16"/>
      <c r="W271" s="16"/>
      <c r="X271" s="16"/>
      <c r="Y271" s="16"/>
      <c r="Z271" s="16"/>
    </row>
    <row r="272" ht="15.75" hidden="1" customHeight="1" outlineLevel="2">
      <c r="A272" s="15" t="s">
        <v>192</v>
      </c>
      <c r="B272" s="16" t="s">
        <v>51</v>
      </c>
      <c r="C272" s="15" t="s">
        <v>52</v>
      </c>
      <c r="D272" s="17">
        <v>3524228.58</v>
      </c>
      <c r="E272" s="17">
        <v>167944.79</v>
      </c>
      <c r="F272" s="18">
        <f>+D272/D273</f>
        <v>0.07183359356</v>
      </c>
      <c r="G272" s="19" t="str">
        <f t="shared" si="1010"/>
        <v>#REF!</v>
      </c>
      <c r="H272" s="19" t="str">
        <f t="shared" si="1011"/>
        <v>#REF!</v>
      </c>
      <c r="I272" s="19" t="str">
        <f t="shared" si="1012"/>
        <v>#REF!</v>
      </c>
      <c r="J272" s="19" t="str">
        <f t="shared" si="1013"/>
        <v>#REF!</v>
      </c>
      <c r="K272" s="18" t="str">
        <f t="shared" si="1014"/>
        <v>#REF!</v>
      </c>
      <c r="L272" s="17" t="str">
        <f t="shared" si="1015"/>
        <v>#REF!</v>
      </c>
      <c r="M272" s="17" t="str">
        <f t="shared" si="1016"/>
        <v>#REF!</v>
      </c>
      <c r="N272" s="17" t="str">
        <f t="shared" si="1017"/>
        <v>#REF!</v>
      </c>
      <c r="O272" s="17" t="str">
        <f t="shared" si="1018"/>
        <v>#REF!</v>
      </c>
      <c r="P272" s="17" t="str">
        <f t="shared" si="1019"/>
        <v>#REF!</v>
      </c>
      <c r="Q272" s="17" t="str">
        <f t="shared" si="1020"/>
        <v>#REF!</v>
      </c>
      <c r="R272" s="20" t="str">
        <f t="shared" si="1021"/>
        <v>#REF!</v>
      </c>
      <c r="S272" s="17" t="str">
        <f t="shared" si="1022"/>
        <v>#REF!</v>
      </c>
      <c r="T272" s="16"/>
      <c r="U272" s="16"/>
      <c r="V272" s="16"/>
      <c r="W272" s="16"/>
      <c r="X272" s="16"/>
      <c r="Y272" s="16"/>
      <c r="Z272" s="16"/>
    </row>
    <row r="273" ht="15.75" hidden="1" customHeight="1" outlineLevel="1">
      <c r="A273" s="21" t="s">
        <v>193</v>
      </c>
      <c r="B273" s="22"/>
      <c r="C273" s="21"/>
      <c r="D273" s="23">
        <f t="shared" ref="D273:F273" si="1023">SUBTOTAL(9,D270:D272)</f>
        <v>49061009</v>
      </c>
      <c r="E273" s="23">
        <f t="shared" si="1023"/>
        <v>2337970</v>
      </c>
      <c r="F273" s="24">
        <f t="shared" si="1023"/>
        <v>1</v>
      </c>
      <c r="G273" s="25"/>
      <c r="H273" s="25"/>
      <c r="I273" s="25"/>
      <c r="J273" s="25" t="str">
        <f t="shared" ref="J273:K273" si="1024">SUBTOTAL(9,J270:J272)</f>
        <v>#REF!</v>
      </c>
      <c r="K273" s="24" t="str">
        <f t="shared" si="1024"/>
        <v>#REF!</v>
      </c>
      <c r="L273" s="23"/>
      <c r="M273" s="23"/>
      <c r="N273" s="23"/>
      <c r="O273" s="23" t="str">
        <f t="shared" ref="O273:S273" si="1025">SUBTOTAL(9,O270:O272)</f>
        <v>#REF!</v>
      </c>
      <c r="P273" s="23" t="str">
        <f t="shared" si="1025"/>
        <v>#REF!</v>
      </c>
      <c r="Q273" s="23" t="str">
        <f t="shared" si="1025"/>
        <v>#REF!</v>
      </c>
      <c r="R273" s="22" t="str">
        <f t="shared" si="1025"/>
        <v>#REF!</v>
      </c>
      <c r="S273" s="23" t="str">
        <f t="shared" si="1025"/>
        <v>#REF!</v>
      </c>
      <c r="T273" s="22"/>
      <c r="U273" s="22"/>
      <c r="V273" s="22"/>
      <c r="W273" s="22"/>
      <c r="X273" s="22"/>
      <c r="Y273" s="22"/>
      <c r="Z273" s="22"/>
    </row>
    <row r="274" ht="15.75" hidden="1" customHeight="1" outlineLevel="2">
      <c r="A274" s="15" t="s">
        <v>194</v>
      </c>
      <c r="B274" s="16" t="s">
        <v>27</v>
      </c>
      <c r="C274" s="15" t="s">
        <v>28</v>
      </c>
      <c r="D274" s="17">
        <v>2.5106832688E8</v>
      </c>
      <c r="E274" s="17">
        <v>4416170.75</v>
      </c>
      <c r="F274" s="18">
        <f>+D274/D278</f>
        <v>0.4375422441</v>
      </c>
      <c r="G274" s="19" t="str">
        <f t="shared" ref="G274:G277" si="1026">VLOOKUP(A274,'[1]Hoja1'!$B$1:$F$126,3,0)</f>
        <v>#REF!</v>
      </c>
      <c r="H274" s="19" t="str">
        <f t="shared" ref="H274:H277" si="1027">VLOOKUP(A274,'[1]Hoja1'!$B$1:$F$126,2,0)</f>
        <v>#REF!</v>
      </c>
      <c r="I274" s="19" t="str">
        <f t="shared" ref="I274:I277" si="1028">+G274/11</f>
        <v>#REF!</v>
      </c>
      <c r="J274" s="19" t="str">
        <f t="shared" ref="J274:J277" si="1029">+F274*I274</f>
        <v>#REF!</v>
      </c>
      <c r="K274" s="18">
        <v>0.0</v>
      </c>
      <c r="L274" s="17" t="str">
        <f t="shared" ref="L274:L277" si="1030">VLOOKUP(A274,'[1]Hoja1'!$B$1:$F$126,5,0)</f>
        <v>#REF!</v>
      </c>
      <c r="M274" s="17" t="str">
        <f t="shared" ref="M274:M277" si="1031">VLOOKUP(A274,'[1]Hoja1'!$B$1:$F$126,4,0)</f>
        <v>#REF!</v>
      </c>
      <c r="N274" s="17" t="str">
        <f t="shared" ref="N274:N277" si="1032">+L274/11</f>
        <v>#REF!</v>
      </c>
      <c r="O274" s="17" t="str">
        <f t="shared" ref="O274:O277" si="1033">+D274-J274</f>
        <v>#REF!</v>
      </c>
      <c r="P274" s="17" t="str">
        <f t="shared" ref="P274:P277" si="1034">+ROUND(O274,0)</f>
        <v>#REF!</v>
      </c>
      <c r="Q274" s="17" t="str">
        <f t="shared" ref="Q274:Q277" si="1035">+K274+P274</f>
        <v>#REF!</v>
      </c>
      <c r="R274" s="20" t="str">
        <f t="shared" ref="R274:R277" si="1036">+IF(D274-K274-P274&gt;1,D274-K274-P274,0)</f>
        <v>#REF!</v>
      </c>
      <c r="S274" s="17" t="str">
        <f t="shared" ref="S274:S277" si="1037">+P274</f>
        <v>#REF!</v>
      </c>
      <c r="T274" s="16"/>
      <c r="U274" s="16"/>
      <c r="V274" s="16"/>
      <c r="W274" s="16"/>
      <c r="X274" s="16"/>
      <c r="Y274" s="16"/>
      <c r="Z274" s="16"/>
    </row>
    <row r="275" ht="15.75" hidden="1" customHeight="1" outlineLevel="2">
      <c r="A275" s="15" t="s">
        <v>194</v>
      </c>
      <c r="B275" s="16" t="s">
        <v>35</v>
      </c>
      <c r="C275" s="15" t="s">
        <v>36</v>
      </c>
      <c r="D275" s="17">
        <v>2.406768969E7</v>
      </c>
      <c r="E275" s="17">
        <v>423339.05</v>
      </c>
      <c r="F275" s="18">
        <f>+D275/D278</f>
        <v>0.04194328727</v>
      </c>
      <c r="G275" s="19" t="str">
        <f t="shared" si="1026"/>
        <v>#REF!</v>
      </c>
      <c r="H275" s="19" t="str">
        <f t="shared" si="1027"/>
        <v>#REF!</v>
      </c>
      <c r="I275" s="19" t="str">
        <f t="shared" si="1028"/>
        <v>#REF!</v>
      </c>
      <c r="J275" s="19" t="str">
        <f t="shared" si="1029"/>
        <v>#REF!</v>
      </c>
      <c r="K275" s="18">
        <v>0.0</v>
      </c>
      <c r="L275" s="17" t="str">
        <f t="shared" si="1030"/>
        <v>#REF!</v>
      </c>
      <c r="M275" s="17" t="str">
        <f t="shared" si="1031"/>
        <v>#REF!</v>
      </c>
      <c r="N275" s="17" t="str">
        <f t="shared" si="1032"/>
        <v>#REF!</v>
      </c>
      <c r="O275" s="17" t="str">
        <f t="shared" si="1033"/>
        <v>#REF!</v>
      </c>
      <c r="P275" s="17" t="str">
        <f t="shared" si="1034"/>
        <v>#REF!</v>
      </c>
      <c r="Q275" s="17" t="str">
        <f t="shared" si="1035"/>
        <v>#REF!</v>
      </c>
      <c r="R275" s="20" t="str">
        <f t="shared" si="1036"/>
        <v>#REF!</v>
      </c>
      <c r="S275" s="17" t="str">
        <f t="shared" si="1037"/>
        <v>#REF!</v>
      </c>
      <c r="T275" s="16"/>
      <c r="U275" s="16"/>
      <c r="V275" s="16"/>
      <c r="W275" s="16"/>
      <c r="X275" s="16"/>
      <c r="Y275" s="16"/>
      <c r="Z275" s="16"/>
    </row>
    <row r="276" ht="15.75" hidden="1" customHeight="1" outlineLevel="2">
      <c r="A276" s="15" t="s">
        <v>194</v>
      </c>
      <c r="B276" s="16" t="s">
        <v>65</v>
      </c>
      <c r="C276" s="15" t="s">
        <v>66</v>
      </c>
      <c r="D276" s="17">
        <v>2.85793429E7</v>
      </c>
      <c r="E276" s="17">
        <v>502696.85</v>
      </c>
      <c r="F276" s="18">
        <f>+D276/D278</f>
        <v>0.04980584363</v>
      </c>
      <c r="G276" s="19" t="str">
        <f t="shared" si="1026"/>
        <v>#REF!</v>
      </c>
      <c r="H276" s="19" t="str">
        <f t="shared" si="1027"/>
        <v>#REF!</v>
      </c>
      <c r="I276" s="19" t="str">
        <f t="shared" si="1028"/>
        <v>#REF!</v>
      </c>
      <c r="J276" s="19" t="str">
        <f t="shared" si="1029"/>
        <v>#REF!</v>
      </c>
      <c r="K276" s="18">
        <v>0.0</v>
      </c>
      <c r="L276" s="17" t="str">
        <f t="shared" si="1030"/>
        <v>#REF!</v>
      </c>
      <c r="M276" s="17" t="str">
        <f t="shared" si="1031"/>
        <v>#REF!</v>
      </c>
      <c r="N276" s="17" t="str">
        <f t="shared" si="1032"/>
        <v>#REF!</v>
      </c>
      <c r="O276" s="17" t="str">
        <f t="shared" si="1033"/>
        <v>#REF!</v>
      </c>
      <c r="P276" s="17" t="str">
        <f t="shared" si="1034"/>
        <v>#REF!</v>
      </c>
      <c r="Q276" s="17" t="str">
        <f t="shared" si="1035"/>
        <v>#REF!</v>
      </c>
      <c r="R276" s="20" t="str">
        <f t="shared" si="1036"/>
        <v>#REF!</v>
      </c>
      <c r="S276" s="17" t="str">
        <f t="shared" si="1037"/>
        <v>#REF!</v>
      </c>
      <c r="T276" s="16"/>
      <c r="U276" s="16"/>
      <c r="V276" s="16"/>
      <c r="W276" s="16"/>
      <c r="X276" s="16"/>
      <c r="Y276" s="16"/>
      <c r="Z276" s="16"/>
    </row>
    <row r="277" ht="15.75" hidden="1" customHeight="1" outlineLevel="2">
      <c r="A277" s="15" t="s">
        <v>194</v>
      </c>
      <c r="B277" s="16" t="s">
        <v>31</v>
      </c>
      <c r="C277" s="15" t="s">
        <v>32</v>
      </c>
      <c r="D277" s="17">
        <v>2.7009969553E8</v>
      </c>
      <c r="E277" s="17">
        <v>4750923.35</v>
      </c>
      <c r="F277" s="18">
        <f>+D277/D278</f>
        <v>0.470708625</v>
      </c>
      <c r="G277" s="19" t="str">
        <f t="shared" si="1026"/>
        <v>#REF!</v>
      </c>
      <c r="H277" s="19" t="str">
        <f t="shared" si="1027"/>
        <v>#REF!</v>
      </c>
      <c r="I277" s="19" t="str">
        <f t="shared" si="1028"/>
        <v>#REF!</v>
      </c>
      <c r="J277" s="19" t="str">
        <f t="shared" si="1029"/>
        <v>#REF!</v>
      </c>
      <c r="K277" s="18">
        <v>0.0</v>
      </c>
      <c r="L277" s="17" t="str">
        <f t="shared" si="1030"/>
        <v>#REF!</v>
      </c>
      <c r="M277" s="17" t="str">
        <f t="shared" si="1031"/>
        <v>#REF!</v>
      </c>
      <c r="N277" s="17" t="str">
        <f t="shared" si="1032"/>
        <v>#REF!</v>
      </c>
      <c r="O277" s="17" t="str">
        <f t="shared" si="1033"/>
        <v>#REF!</v>
      </c>
      <c r="P277" s="17" t="str">
        <f t="shared" si="1034"/>
        <v>#REF!</v>
      </c>
      <c r="Q277" s="17" t="str">
        <f t="shared" si="1035"/>
        <v>#REF!</v>
      </c>
      <c r="R277" s="20" t="str">
        <f t="shared" si="1036"/>
        <v>#REF!</v>
      </c>
      <c r="S277" s="17" t="str">
        <f t="shared" si="1037"/>
        <v>#REF!</v>
      </c>
      <c r="T277" s="16"/>
      <c r="U277" s="16"/>
      <c r="V277" s="16"/>
      <c r="W277" s="16"/>
      <c r="X277" s="16"/>
      <c r="Y277" s="16"/>
      <c r="Z277" s="16"/>
    </row>
    <row r="278" ht="15.75" hidden="1" customHeight="1" outlineLevel="1">
      <c r="A278" s="21" t="s">
        <v>195</v>
      </c>
      <c r="B278" s="22"/>
      <c r="C278" s="21"/>
      <c r="D278" s="23">
        <f t="shared" ref="D278:F278" si="1038">SUBTOTAL(9,D274:D277)</f>
        <v>573815055</v>
      </c>
      <c r="E278" s="23">
        <f t="shared" si="1038"/>
        <v>10093130</v>
      </c>
      <c r="F278" s="24">
        <f t="shared" si="1038"/>
        <v>1</v>
      </c>
      <c r="G278" s="25"/>
      <c r="H278" s="25"/>
      <c r="I278" s="25"/>
      <c r="J278" s="25" t="str">
        <f t="shared" ref="J278:K278" si="1039">SUBTOTAL(9,J274:J277)</f>
        <v>#REF!</v>
      </c>
      <c r="K278" s="24">
        <f t="shared" si="1039"/>
        <v>0</v>
      </c>
      <c r="L278" s="23"/>
      <c r="M278" s="23"/>
      <c r="N278" s="23"/>
      <c r="O278" s="23" t="str">
        <f t="shared" ref="O278:S278" si="1040">SUBTOTAL(9,O274:O277)</f>
        <v>#REF!</v>
      </c>
      <c r="P278" s="23" t="str">
        <f t="shared" si="1040"/>
        <v>#REF!</v>
      </c>
      <c r="Q278" s="23" t="str">
        <f t="shared" si="1040"/>
        <v>#REF!</v>
      </c>
      <c r="R278" s="22" t="str">
        <f t="shared" si="1040"/>
        <v>#REF!</v>
      </c>
      <c r="S278" s="23" t="str">
        <f t="shared" si="1040"/>
        <v>#REF!</v>
      </c>
      <c r="T278" s="22"/>
      <c r="U278" s="22"/>
      <c r="V278" s="22"/>
      <c r="W278" s="22"/>
      <c r="X278" s="22"/>
      <c r="Y278" s="22"/>
      <c r="Z278" s="22"/>
    </row>
    <row r="279" ht="15.75" hidden="1" customHeight="1" outlineLevel="2">
      <c r="A279" s="15" t="s">
        <v>196</v>
      </c>
      <c r="B279" s="16" t="s">
        <v>35</v>
      </c>
      <c r="C279" s="15" t="s">
        <v>36</v>
      </c>
      <c r="D279" s="17">
        <v>2.243115504E7</v>
      </c>
      <c r="E279" s="17">
        <v>2122467.62</v>
      </c>
      <c r="F279" s="18">
        <f>+D279/D281</f>
        <v>0.3925079711</v>
      </c>
      <c r="G279" s="19" t="str">
        <f t="shared" ref="G279:G280" si="1041">VLOOKUP(A279,'[1]Hoja1'!$B$1:$F$126,3,0)</f>
        <v>#REF!</v>
      </c>
      <c r="H279" s="19" t="str">
        <f t="shared" ref="H279:H280" si="1042">VLOOKUP(A279,'[1]Hoja1'!$B$1:$F$126,2,0)</f>
        <v>#REF!</v>
      </c>
      <c r="I279" s="19" t="str">
        <f t="shared" ref="I279:I280" si="1043">+G279/11</f>
        <v>#REF!</v>
      </c>
      <c r="J279" s="19" t="str">
        <f t="shared" ref="J279:J280" si="1044">+F279*I279</f>
        <v>#REF!</v>
      </c>
      <c r="K279" s="18" t="str">
        <f t="shared" ref="K279:K280" si="1045">+D279-P279</f>
        <v>#REF!</v>
      </c>
      <c r="L279" s="17" t="str">
        <f t="shared" ref="L279:L280" si="1046">VLOOKUP(A279,'[1]Hoja1'!$B$1:$F$126,5,0)</f>
        <v>#REF!</v>
      </c>
      <c r="M279" s="17" t="str">
        <f t="shared" ref="M279:M280" si="1047">VLOOKUP(A279,'[1]Hoja1'!$B$1:$F$126,4,0)</f>
        <v>#REF!</v>
      </c>
      <c r="N279" s="17" t="str">
        <f t="shared" ref="N279:N280" si="1048">+L279/11</f>
        <v>#REF!</v>
      </c>
      <c r="O279" s="17" t="str">
        <f t="shared" ref="O279:O280" si="1049">+D279-J279</f>
        <v>#REF!</v>
      </c>
      <c r="P279" s="17" t="str">
        <f t="shared" ref="P279:P280" si="1050">+ROUND(O279,0)</f>
        <v>#REF!</v>
      </c>
      <c r="Q279" s="17" t="str">
        <f t="shared" ref="Q279:Q280" si="1051">+K279+P279</f>
        <v>#REF!</v>
      </c>
      <c r="R279" s="20" t="str">
        <f t="shared" ref="R279:R280" si="1052">+IF(D279-K279-P279&gt;1,D279-K279-P279,0)</f>
        <v>#REF!</v>
      </c>
      <c r="S279" s="17" t="str">
        <f t="shared" ref="S279:S280" si="1053">+P279</f>
        <v>#REF!</v>
      </c>
      <c r="T279" s="16"/>
      <c r="U279" s="16"/>
      <c r="V279" s="16"/>
      <c r="W279" s="16"/>
      <c r="X279" s="16"/>
      <c r="Y279" s="16"/>
      <c r="Z279" s="16"/>
    </row>
    <row r="280" ht="15.75" hidden="1" customHeight="1" outlineLevel="2">
      <c r="A280" s="15" t="s">
        <v>196</v>
      </c>
      <c r="B280" s="16" t="s">
        <v>39</v>
      </c>
      <c r="C280" s="15" t="s">
        <v>40</v>
      </c>
      <c r="D280" s="17">
        <v>3.471712396E7</v>
      </c>
      <c r="E280" s="17">
        <v>3284983.38</v>
      </c>
      <c r="F280" s="18">
        <f>+D280/D281</f>
        <v>0.6074920289</v>
      </c>
      <c r="G280" s="19" t="str">
        <f t="shared" si="1041"/>
        <v>#REF!</v>
      </c>
      <c r="H280" s="19" t="str">
        <f t="shared" si="1042"/>
        <v>#REF!</v>
      </c>
      <c r="I280" s="19" t="str">
        <f t="shared" si="1043"/>
        <v>#REF!</v>
      </c>
      <c r="J280" s="19" t="str">
        <f t="shared" si="1044"/>
        <v>#REF!</v>
      </c>
      <c r="K280" s="18" t="str">
        <f t="shared" si="1045"/>
        <v>#REF!</v>
      </c>
      <c r="L280" s="17" t="str">
        <f t="shared" si="1046"/>
        <v>#REF!</v>
      </c>
      <c r="M280" s="17" t="str">
        <f t="shared" si="1047"/>
        <v>#REF!</v>
      </c>
      <c r="N280" s="17" t="str">
        <f t="shared" si="1048"/>
        <v>#REF!</v>
      </c>
      <c r="O280" s="17" t="str">
        <f t="shared" si="1049"/>
        <v>#REF!</v>
      </c>
      <c r="P280" s="17" t="str">
        <f t="shared" si="1050"/>
        <v>#REF!</v>
      </c>
      <c r="Q280" s="17" t="str">
        <f t="shared" si="1051"/>
        <v>#REF!</v>
      </c>
      <c r="R280" s="20" t="str">
        <f t="shared" si="1052"/>
        <v>#REF!</v>
      </c>
      <c r="S280" s="17" t="str">
        <f t="shared" si="1053"/>
        <v>#REF!</v>
      </c>
      <c r="T280" s="16"/>
      <c r="U280" s="16"/>
      <c r="V280" s="16"/>
      <c r="W280" s="16"/>
      <c r="X280" s="16"/>
      <c r="Y280" s="16"/>
      <c r="Z280" s="16"/>
    </row>
    <row r="281" ht="15.75" hidden="1" customHeight="1" outlineLevel="1">
      <c r="A281" s="21" t="s">
        <v>197</v>
      </c>
      <c r="B281" s="22"/>
      <c r="C281" s="21"/>
      <c r="D281" s="23">
        <f t="shared" ref="D281:F281" si="1054">SUBTOTAL(9,D279:D280)</f>
        <v>57148279</v>
      </c>
      <c r="E281" s="23">
        <f t="shared" si="1054"/>
        <v>5407451</v>
      </c>
      <c r="F281" s="24">
        <f t="shared" si="1054"/>
        <v>1</v>
      </c>
      <c r="G281" s="25"/>
      <c r="H281" s="25"/>
      <c r="I281" s="25"/>
      <c r="J281" s="25" t="str">
        <f t="shared" ref="J281:K281" si="1055">SUBTOTAL(9,J279:J280)</f>
        <v>#REF!</v>
      </c>
      <c r="K281" s="24" t="str">
        <f t="shared" si="1055"/>
        <v>#REF!</v>
      </c>
      <c r="L281" s="23"/>
      <c r="M281" s="23"/>
      <c r="N281" s="23"/>
      <c r="O281" s="23" t="str">
        <f t="shared" ref="O281:S281" si="1056">SUBTOTAL(9,O279:O280)</f>
        <v>#REF!</v>
      </c>
      <c r="P281" s="23" t="str">
        <f t="shared" si="1056"/>
        <v>#REF!</v>
      </c>
      <c r="Q281" s="23" t="str">
        <f t="shared" si="1056"/>
        <v>#REF!</v>
      </c>
      <c r="R281" s="22" t="str">
        <f t="shared" si="1056"/>
        <v>#REF!</v>
      </c>
      <c r="S281" s="23" t="str">
        <f t="shared" si="1056"/>
        <v>#REF!</v>
      </c>
      <c r="T281" s="22"/>
      <c r="U281" s="22"/>
      <c r="V281" s="22"/>
      <c r="W281" s="22"/>
      <c r="X281" s="22"/>
      <c r="Y281" s="22"/>
      <c r="Z281" s="22"/>
    </row>
    <row r="282" ht="15.75" hidden="1" customHeight="1" outlineLevel="2">
      <c r="A282" s="15" t="s">
        <v>198</v>
      </c>
      <c r="B282" s="16" t="s">
        <v>27</v>
      </c>
      <c r="C282" s="15" t="s">
        <v>28</v>
      </c>
      <c r="D282" s="17">
        <v>1484289.0</v>
      </c>
      <c r="E282" s="17">
        <v>440316.0</v>
      </c>
      <c r="F282" s="18">
        <f>+D282/D283</f>
        <v>1</v>
      </c>
      <c r="G282" s="19" t="str">
        <f>VLOOKUP(A282,'[1]Hoja1'!$B$1:$F$126,3,0)</f>
        <v>#REF!</v>
      </c>
      <c r="H282" s="19" t="str">
        <f>VLOOKUP(A282,'[1]Hoja1'!$B$1:$F$126,2,0)</f>
        <v>#REF!</v>
      </c>
      <c r="I282" s="19" t="str">
        <f>+G282/11</f>
        <v>#REF!</v>
      </c>
      <c r="J282" s="19" t="str">
        <f>+F282*I282</f>
        <v>#REF!</v>
      </c>
      <c r="K282" s="18" t="str">
        <f>+D282-P282</f>
        <v>#REF!</v>
      </c>
      <c r="L282" s="17" t="str">
        <f>VLOOKUP(A282,'[1]Hoja1'!$B$1:$F$126,5,0)</f>
        <v>#REF!</v>
      </c>
      <c r="M282" s="17" t="str">
        <f>VLOOKUP(A282,'[1]Hoja1'!$B$1:$F$126,4,0)</f>
        <v>#REF!</v>
      </c>
      <c r="N282" s="17" t="str">
        <f>+L282/11</f>
        <v>#REF!</v>
      </c>
      <c r="O282" s="17" t="str">
        <f>+D282-J282</f>
        <v>#REF!</v>
      </c>
      <c r="P282" s="17" t="str">
        <f>+ROUND(O282,0)</f>
        <v>#REF!</v>
      </c>
      <c r="Q282" s="17" t="str">
        <f>+K282+P282</f>
        <v>#REF!</v>
      </c>
      <c r="R282" s="20" t="str">
        <f>+IF(D282-K282-P282&gt;1,D282-K282-P282,0)</f>
        <v>#REF!</v>
      </c>
      <c r="S282" s="17" t="str">
        <f>+P282</f>
        <v>#REF!</v>
      </c>
      <c r="T282" s="16"/>
      <c r="U282" s="16"/>
      <c r="V282" s="16"/>
      <c r="W282" s="16"/>
      <c r="X282" s="16"/>
      <c r="Y282" s="16"/>
      <c r="Z282" s="16"/>
    </row>
    <row r="283" ht="15.75" hidden="1" customHeight="1" outlineLevel="1">
      <c r="A283" s="21" t="s">
        <v>199</v>
      </c>
      <c r="B283" s="22"/>
      <c r="C283" s="21"/>
      <c r="D283" s="23">
        <f t="shared" ref="D283:F283" si="1057">SUBTOTAL(9,D282)</f>
        <v>1484289</v>
      </c>
      <c r="E283" s="23">
        <f t="shared" si="1057"/>
        <v>440316</v>
      </c>
      <c r="F283" s="24">
        <f t="shared" si="1057"/>
        <v>1</v>
      </c>
      <c r="G283" s="25"/>
      <c r="H283" s="25"/>
      <c r="I283" s="25"/>
      <c r="J283" s="25" t="str">
        <f t="shared" ref="J283:K283" si="1058">SUBTOTAL(9,J282)</f>
        <v>#REF!</v>
      </c>
      <c r="K283" s="24" t="str">
        <f t="shared" si="1058"/>
        <v>#REF!</v>
      </c>
      <c r="L283" s="23"/>
      <c r="M283" s="23"/>
      <c r="N283" s="23"/>
      <c r="O283" s="23" t="str">
        <f t="shared" ref="O283:S283" si="1059">SUBTOTAL(9,O282)</f>
        <v>#REF!</v>
      </c>
      <c r="P283" s="23" t="str">
        <f t="shared" si="1059"/>
        <v>#REF!</v>
      </c>
      <c r="Q283" s="23" t="str">
        <f t="shared" si="1059"/>
        <v>#REF!</v>
      </c>
      <c r="R283" s="22" t="str">
        <f t="shared" si="1059"/>
        <v>#REF!</v>
      </c>
      <c r="S283" s="23" t="str">
        <f t="shared" si="1059"/>
        <v>#REF!</v>
      </c>
      <c r="T283" s="22"/>
      <c r="U283" s="22"/>
      <c r="V283" s="22"/>
      <c r="W283" s="22"/>
      <c r="X283" s="22"/>
      <c r="Y283" s="22"/>
      <c r="Z283" s="22"/>
    </row>
    <row r="284" ht="15.75" hidden="1" customHeight="1" outlineLevel="2">
      <c r="A284" s="15" t="s">
        <v>200</v>
      </c>
      <c r="B284" s="16" t="s">
        <v>27</v>
      </c>
      <c r="C284" s="15" t="s">
        <v>28</v>
      </c>
      <c r="D284" s="17">
        <v>3.216637472E7</v>
      </c>
      <c r="E284" s="17">
        <v>8203018.35</v>
      </c>
      <c r="F284" s="18">
        <f>+D284/D287</f>
        <v>0.6375917067</v>
      </c>
      <c r="G284" s="19" t="str">
        <f t="shared" ref="G284:G286" si="1060">VLOOKUP(A284,'[1]Hoja1'!$B$1:$F$126,3,0)</f>
        <v>#REF!</v>
      </c>
      <c r="H284" s="19" t="str">
        <f t="shared" ref="H284:H286" si="1061">VLOOKUP(A284,'[1]Hoja1'!$B$1:$F$126,2,0)</f>
        <v>#REF!</v>
      </c>
      <c r="I284" s="19" t="str">
        <f t="shared" ref="I284:I286" si="1062">+G284/11</f>
        <v>#REF!</v>
      </c>
      <c r="J284" s="19" t="str">
        <f t="shared" ref="J284:J286" si="1063">+F284*I284</f>
        <v>#REF!</v>
      </c>
      <c r="K284" s="18">
        <v>0.0</v>
      </c>
      <c r="L284" s="17" t="str">
        <f t="shared" ref="L284:L286" si="1064">VLOOKUP(A284,'[1]Hoja1'!$B$1:$F$126,5,0)</f>
        <v>#REF!</v>
      </c>
      <c r="M284" s="17" t="str">
        <f t="shared" ref="M284:M286" si="1065">VLOOKUP(A284,'[1]Hoja1'!$B$1:$F$126,4,0)</f>
        <v>#REF!</v>
      </c>
      <c r="N284" s="17" t="str">
        <f t="shared" ref="N284:N286" si="1066">+L284/11</f>
        <v>#REF!</v>
      </c>
      <c r="O284" s="17" t="str">
        <f>+D284-J284</f>
        <v>#REF!</v>
      </c>
      <c r="P284" s="17" t="str">
        <f t="shared" ref="P284:P286" si="1067">+ROUND(O284,0)</f>
        <v>#REF!</v>
      </c>
      <c r="Q284" s="17" t="str">
        <f t="shared" ref="Q284:Q286" si="1068">+K284+P284</f>
        <v>#REF!</v>
      </c>
      <c r="R284" s="20" t="str">
        <f t="shared" ref="R284:R286" si="1069">+IF(D284-K284-P284&gt;1,D284-K284-P284,0)</f>
        <v>#REF!</v>
      </c>
      <c r="S284" s="17" t="str">
        <f t="shared" ref="S284:S286" si="1070">+P284</f>
        <v>#REF!</v>
      </c>
      <c r="T284" s="16"/>
      <c r="U284" s="16"/>
      <c r="V284" s="16"/>
      <c r="W284" s="16"/>
      <c r="X284" s="16"/>
      <c r="Y284" s="16"/>
      <c r="Z284" s="16"/>
    </row>
    <row r="285" ht="15.75" hidden="1" customHeight="1" outlineLevel="2">
      <c r="A285" s="15" t="s">
        <v>200</v>
      </c>
      <c r="B285" s="16" t="s">
        <v>35</v>
      </c>
      <c r="C285" s="15" t="s">
        <v>36</v>
      </c>
      <c r="D285" s="17">
        <v>63090.55</v>
      </c>
      <c r="E285" s="17">
        <v>16089.25</v>
      </c>
      <c r="F285" s="18">
        <f>+D285/D287</f>
        <v>0.001250560929</v>
      </c>
      <c r="G285" s="19" t="str">
        <f t="shared" si="1060"/>
        <v>#REF!</v>
      </c>
      <c r="H285" s="19" t="str">
        <f t="shared" si="1061"/>
        <v>#REF!</v>
      </c>
      <c r="I285" s="19" t="str">
        <f t="shared" si="1062"/>
        <v>#REF!</v>
      </c>
      <c r="J285" s="19" t="str">
        <f t="shared" si="1063"/>
        <v>#REF!</v>
      </c>
      <c r="K285" s="18">
        <v>0.0</v>
      </c>
      <c r="L285" s="17" t="str">
        <f t="shared" si="1064"/>
        <v>#REF!</v>
      </c>
      <c r="M285" s="17" t="str">
        <f t="shared" si="1065"/>
        <v>#REF!</v>
      </c>
      <c r="N285" s="17" t="str">
        <f t="shared" si="1066"/>
        <v>#REF!</v>
      </c>
      <c r="O285" s="26">
        <v>0.0</v>
      </c>
      <c r="P285" s="17">
        <f t="shared" si="1067"/>
        <v>0</v>
      </c>
      <c r="Q285" s="17">
        <f t="shared" si="1068"/>
        <v>0</v>
      </c>
      <c r="R285" s="20">
        <f t="shared" si="1069"/>
        <v>63090.55</v>
      </c>
      <c r="S285" s="17">
        <f t="shared" si="1070"/>
        <v>0</v>
      </c>
      <c r="T285" s="16"/>
      <c r="U285" s="16"/>
      <c r="V285" s="16"/>
      <c r="W285" s="16"/>
      <c r="X285" s="16"/>
      <c r="Y285" s="16"/>
      <c r="Z285" s="16"/>
    </row>
    <row r="286" ht="15.75" hidden="1" customHeight="1" outlineLevel="2">
      <c r="A286" s="15" t="s">
        <v>200</v>
      </c>
      <c r="B286" s="16" t="s">
        <v>51</v>
      </c>
      <c r="C286" s="15" t="s">
        <v>52</v>
      </c>
      <c r="D286" s="17">
        <v>1.822033573E7</v>
      </c>
      <c r="E286" s="17">
        <v>4646521.4</v>
      </c>
      <c r="F286" s="18">
        <f>+D286/D287</f>
        <v>0.3611577324</v>
      </c>
      <c r="G286" s="19" t="str">
        <f t="shared" si="1060"/>
        <v>#REF!</v>
      </c>
      <c r="H286" s="19" t="str">
        <f t="shared" si="1061"/>
        <v>#REF!</v>
      </c>
      <c r="I286" s="19" t="str">
        <f t="shared" si="1062"/>
        <v>#REF!</v>
      </c>
      <c r="J286" s="19" t="str">
        <f t="shared" si="1063"/>
        <v>#REF!</v>
      </c>
      <c r="K286" s="18">
        <v>0.0</v>
      </c>
      <c r="L286" s="17" t="str">
        <f t="shared" si="1064"/>
        <v>#REF!</v>
      </c>
      <c r="M286" s="17" t="str">
        <f t="shared" si="1065"/>
        <v>#REF!</v>
      </c>
      <c r="N286" s="17" t="str">
        <f t="shared" si="1066"/>
        <v>#REF!</v>
      </c>
      <c r="O286" s="17" t="str">
        <f>+D286-J286</f>
        <v>#REF!</v>
      </c>
      <c r="P286" s="17" t="str">
        <f t="shared" si="1067"/>
        <v>#REF!</v>
      </c>
      <c r="Q286" s="17" t="str">
        <f t="shared" si="1068"/>
        <v>#REF!</v>
      </c>
      <c r="R286" s="20" t="str">
        <f t="shared" si="1069"/>
        <v>#REF!</v>
      </c>
      <c r="S286" s="17" t="str">
        <f t="shared" si="1070"/>
        <v>#REF!</v>
      </c>
      <c r="T286" s="16"/>
      <c r="U286" s="16"/>
      <c r="V286" s="16"/>
      <c r="W286" s="16"/>
      <c r="X286" s="16"/>
      <c r="Y286" s="16"/>
      <c r="Z286" s="16"/>
    </row>
    <row r="287" ht="15.75" hidden="1" customHeight="1" outlineLevel="1">
      <c r="A287" s="21" t="s">
        <v>201</v>
      </c>
      <c r="B287" s="22"/>
      <c r="C287" s="21"/>
      <c r="D287" s="23">
        <f t="shared" ref="D287:F287" si="1071">SUBTOTAL(9,D284:D286)</f>
        <v>50449801</v>
      </c>
      <c r="E287" s="23">
        <f t="shared" si="1071"/>
        <v>12865629</v>
      </c>
      <c r="F287" s="24">
        <f t="shared" si="1071"/>
        <v>1</v>
      </c>
      <c r="G287" s="25"/>
      <c r="H287" s="25"/>
      <c r="I287" s="25"/>
      <c r="J287" s="25" t="str">
        <f t="shared" ref="J287:K287" si="1072">SUBTOTAL(9,J284:J286)</f>
        <v>#REF!</v>
      </c>
      <c r="K287" s="24">
        <f t="shared" si="1072"/>
        <v>0</v>
      </c>
      <c r="L287" s="23"/>
      <c r="M287" s="23"/>
      <c r="N287" s="23"/>
      <c r="O287" s="23" t="str">
        <f t="shared" ref="O287:S287" si="1073">SUBTOTAL(9,O284:O286)</f>
        <v>#REF!</v>
      </c>
      <c r="P287" s="23" t="str">
        <f t="shared" si="1073"/>
        <v>#REF!</v>
      </c>
      <c r="Q287" s="23" t="str">
        <f t="shared" si="1073"/>
        <v>#REF!</v>
      </c>
      <c r="R287" s="22" t="str">
        <f t="shared" si="1073"/>
        <v>#REF!</v>
      </c>
      <c r="S287" s="23" t="str">
        <f t="shared" si="1073"/>
        <v>#REF!</v>
      </c>
      <c r="T287" s="22"/>
      <c r="U287" s="22"/>
      <c r="V287" s="22"/>
      <c r="W287" s="22"/>
      <c r="X287" s="22"/>
      <c r="Y287" s="22"/>
      <c r="Z287" s="22"/>
    </row>
    <row r="288" ht="15.75" hidden="1" customHeight="1" outlineLevel="2">
      <c r="A288" s="15" t="s">
        <v>202</v>
      </c>
      <c r="B288" s="16" t="s">
        <v>27</v>
      </c>
      <c r="C288" s="15" t="s">
        <v>28</v>
      </c>
      <c r="D288" s="17">
        <v>909421.29</v>
      </c>
      <c r="E288" s="17">
        <v>486442.02</v>
      </c>
      <c r="F288" s="18">
        <f>+D288/D291</f>
        <v>0.289751127</v>
      </c>
      <c r="G288" s="19" t="str">
        <f t="shared" ref="G288:G290" si="1074">VLOOKUP(A288,'[1]Hoja1'!$B$1:$F$126,3,0)</f>
        <v>#REF!</v>
      </c>
      <c r="H288" s="19" t="str">
        <f t="shared" ref="H288:H290" si="1075">VLOOKUP(A288,'[1]Hoja1'!$B$1:$F$126,2,0)</f>
        <v>#REF!</v>
      </c>
      <c r="I288" s="19" t="str">
        <f t="shared" ref="I288:I290" si="1076">+G288/11</f>
        <v>#REF!</v>
      </c>
      <c r="J288" s="19" t="str">
        <f t="shared" ref="J288:J290" si="1077">+F288*I288</f>
        <v>#REF!</v>
      </c>
      <c r="K288" s="18">
        <v>0.0</v>
      </c>
      <c r="L288" s="17" t="str">
        <f t="shared" ref="L288:L290" si="1078">VLOOKUP(A288,'[1]Hoja1'!$B$1:$F$126,5,0)</f>
        <v>#REF!</v>
      </c>
      <c r="M288" s="17" t="str">
        <f t="shared" ref="M288:M290" si="1079">VLOOKUP(A288,'[1]Hoja1'!$B$1:$F$126,4,0)</f>
        <v>#REF!</v>
      </c>
      <c r="N288" s="17" t="str">
        <f t="shared" ref="N288:N290" si="1080">+L288/11</f>
        <v>#REF!</v>
      </c>
      <c r="O288" s="17" t="str">
        <f t="shared" ref="O288:O290" si="1081">+D288-J288</f>
        <v>#REF!</v>
      </c>
      <c r="P288" s="17" t="str">
        <f t="shared" ref="P288:P290" si="1082">+ROUND(O288,0)</f>
        <v>#REF!</v>
      </c>
      <c r="Q288" s="17" t="str">
        <f t="shared" ref="Q288:Q290" si="1083">+K288+P288</f>
        <v>#REF!</v>
      </c>
      <c r="R288" s="20" t="str">
        <f t="shared" ref="R288:R290" si="1084">+IF(D288-K288-P288&gt;1,D288-K288-P288,0)</f>
        <v>#REF!</v>
      </c>
      <c r="S288" s="17" t="str">
        <f t="shared" ref="S288:S290" si="1085">+P288</f>
        <v>#REF!</v>
      </c>
      <c r="T288" s="16"/>
      <c r="U288" s="16"/>
      <c r="V288" s="16"/>
      <c r="W288" s="16"/>
      <c r="X288" s="16"/>
      <c r="Y288" s="16"/>
      <c r="Z288" s="16"/>
    </row>
    <row r="289" ht="15.75" hidden="1" customHeight="1" outlineLevel="2">
      <c r="A289" s="15" t="s">
        <v>202</v>
      </c>
      <c r="B289" s="16" t="s">
        <v>35</v>
      </c>
      <c r="C289" s="15" t="s">
        <v>36</v>
      </c>
      <c r="D289" s="17">
        <v>610639.87</v>
      </c>
      <c r="E289" s="17">
        <v>326626.28</v>
      </c>
      <c r="F289" s="18">
        <f>+D289/D291</f>
        <v>0.1945562441</v>
      </c>
      <c r="G289" s="19" t="str">
        <f t="shared" si="1074"/>
        <v>#REF!</v>
      </c>
      <c r="H289" s="19" t="str">
        <f t="shared" si="1075"/>
        <v>#REF!</v>
      </c>
      <c r="I289" s="19" t="str">
        <f t="shared" si="1076"/>
        <v>#REF!</v>
      </c>
      <c r="J289" s="19" t="str">
        <f t="shared" si="1077"/>
        <v>#REF!</v>
      </c>
      <c r="K289" s="18">
        <v>0.0</v>
      </c>
      <c r="L289" s="17" t="str">
        <f t="shared" si="1078"/>
        <v>#REF!</v>
      </c>
      <c r="M289" s="17" t="str">
        <f t="shared" si="1079"/>
        <v>#REF!</v>
      </c>
      <c r="N289" s="17" t="str">
        <f t="shared" si="1080"/>
        <v>#REF!</v>
      </c>
      <c r="O289" s="17" t="str">
        <f t="shared" si="1081"/>
        <v>#REF!</v>
      </c>
      <c r="P289" s="17" t="str">
        <f t="shared" si="1082"/>
        <v>#REF!</v>
      </c>
      <c r="Q289" s="17" t="str">
        <f t="shared" si="1083"/>
        <v>#REF!</v>
      </c>
      <c r="R289" s="20" t="str">
        <f t="shared" si="1084"/>
        <v>#REF!</v>
      </c>
      <c r="S289" s="17" t="str">
        <f t="shared" si="1085"/>
        <v>#REF!</v>
      </c>
      <c r="T289" s="16"/>
      <c r="U289" s="16"/>
      <c r="V289" s="16"/>
      <c r="W289" s="16"/>
      <c r="X289" s="16"/>
      <c r="Y289" s="16"/>
      <c r="Z289" s="16"/>
    </row>
    <row r="290" ht="15.75" hidden="1" customHeight="1" outlineLevel="2">
      <c r="A290" s="15" t="s">
        <v>202</v>
      </c>
      <c r="B290" s="16" t="s">
        <v>39</v>
      </c>
      <c r="C290" s="15" t="s">
        <v>40</v>
      </c>
      <c r="D290" s="17">
        <v>1618567.84</v>
      </c>
      <c r="E290" s="17">
        <v>865758.7</v>
      </c>
      <c r="F290" s="18">
        <f>+D290/D291</f>
        <v>0.5156926289</v>
      </c>
      <c r="G290" s="19" t="str">
        <f t="shared" si="1074"/>
        <v>#REF!</v>
      </c>
      <c r="H290" s="19" t="str">
        <f t="shared" si="1075"/>
        <v>#REF!</v>
      </c>
      <c r="I290" s="19" t="str">
        <f t="shared" si="1076"/>
        <v>#REF!</v>
      </c>
      <c r="J290" s="19" t="str">
        <f t="shared" si="1077"/>
        <v>#REF!</v>
      </c>
      <c r="K290" s="18">
        <v>0.0</v>
      </c>
      <c r="L290" s="17" t="str">
        <f t="shared" si="1078"/>
        <v>#REF!</v>
      </c>
      <c r="M290" s="17" t="str">
        <f t="shared" si="1079"/>
        <v>#REF!</v>
      </c>
      <c r="N290" s="17" t="str">
        <f t="shared" si="1080"/>
        <v>#REF!</v>
      </c>
      <c r="O290" s="17" t="str">
        <f t="shared" si="1081"/>
        <v>#REF!</v>
      </c>
      <c r="P290" s="17" t="str">
        <f t="shared" si="1082"/>
        <v>#REF!</v>
      </c>
      <c r="Q290" s="17" t="str">
        <f t="shared" si="1083"/>
        <v>#REF!</v>
      </c>
      <c r="R290" s="20" t="str">
        <f t="shared" si="1084"/>
        <v>#REF!</v>
      </c>
      <c r="S290" s="17" t="str">
        <f t="shared" si="1085"/>
        <v>#REF!</v>
      </c>
      <c r="T290" s="16"/>
      <c r="U290" s="16"/>
      <c r="V290" s="16"/>
      <c r="W290" s="16"/>
      <c r="X290" s="16"/>
      <c r="Y290" s="16"/>
      <c r="Z290" s="16"/>
    </row>
    <row r="291" ht="15.75" hidden="1" customHeight="1" outlineLevel="1">
      <c r="A291" s="21" t="s">
        <v>203</v>
      </c>
      <c r="B291" s="22"/>
      <c r="C291" s="21"/>
      <c r="D291" s="23">
        <f t="shared" ref="D291:F291" si="1086">SUBTOTAL(9,D288:D290)</f>
        <v>3138629</v>
      </c>
      <c r="E291" s="23">
        <f t="shared" si="1086"/>
        <v>1678827</v>
      </c>
      <c r="F291" s="24">
        <f t="shared" si="1086"/>
        <v>1</v>
      </c>
      <c r="G291" s="25"/>
      <c r="H291" s="25"/>
      <c r="I291" s="25"/>
      <c r="J291" s="25" t="str">
        <f t="shared" ref="J291:K291" si="1087">SUBTOTAL(9,J288:J290)</f>
        <v>#REF!</v>
      </c>
      <c r="K291" s="24">
        <f t="shared" si="1087"/>
        <v>0</v>
      </c>
      <c r="L291" s="23"/>
      <c r="M291" s="23"/>
      <c r="N291" s="23"/>
      <c r="O291" s="23" t="str">
        <f t="shared" ref="O291:S291" si="1088">SUBTOTAL(9,O288:O290)</f>
        <v>#REF!</v>
      </c>
      <c r="P291" s="23" t="str">
        <f t="shared" si="1088"/>
        <v>#REF!</v>
      </c>
      <c r="Q291" s="23" t="str">
        <f t="shared" si="1088"/>
        <v>#REF!</v>
      </c>
      <c r="R291" s="22" t="str">
        <f t="shared" si="1088"/>
        <v>#REF!</v>
      </c>
      <c r="S291" s="23" t="str">
        <f t="shared" si="1088"/>
        <v>#REF!</v>
      </c>
      <c r="T291" s="22"/>
      <c r="U291" s="22"/>
      <c r="V291" s="22"/>
      <c r="W291" s="22"/>
      <c r="X291" s="22"/>
      <c r="Y291" s="22"/>
      <c r="Z291" s="22"/>
    </row>
    <row r="292" ht="15.75" hidden="1" customHeight="1" outlineLevel="2">
      <c r="A292" s="15" t="s">
        <v>204</v>
      </c>
      <c r="B292" s="16" t="s">
        <v>27</v>
      </c>
      <c r="C292" s="15" t="s">
        <v>28</v>
      </c>
      <c r="D292" s="17">
        <v>4365870.19</v>
      </c>
      <c r="E292" s="17">
        <v>226706.7</v>
      </c>
      <c r="F292" s="18">
        <f>+D292/D296</f>
        <v>0.1502760153</v>
      </c>
      <c r="G292" s="19" t="str">
        <f t="shared" ref="G292:G295" si="1089">VLOOKUP(A292,'[1]Hoja1'!$B$1:$F$126,3,0)</f>
        <v>#REF!</v>
      </c>
      <c r="H292" s="19" t="str">
        <f t="shared" ref="H292:H295" si="1090">VLOOKUP(A292,'[1]Hoja1'!$B$1:$F$126,2,0)</f>
        <v>#REF!</v>
      </c>
      <c r="I292" s="19" t="str">
        <f t="shared" ref="I292:I295" si="1091">+G292/11</f>
        <v>#REF!</v>
      </c>
      <c r="J292" s="19" t="str">
        <f t="shared" ref="J292:J295" si="1092">+F292*I292</f>
        <v>#REF!</v>
      </c>
      <c r="K292" s="18" t="str">
        <f t="shared" ref="K292:K295" si="1093">+D292-P292</f>
        <v>#REF!</v>
      </c>
      <c r="L292" s="17" t="str">
        <f t="shared" ref="L292:L295" si="1094">VLOOKUP(A292,'[1]Hoja1'!$B$1:$F$126,5,0)</f>
        <v>#REF!</v>
      </c>
      <c r="M292" s="17" t="str">
        <f t="shared" ref="M292:M295" si="1095">VLOOKUP(A292,'[1]Hoja1'!$B$1:$F$126,4,0)</f>
        <v>#REF!</v>
      </c>
      <c r="N292" s="17" t="str">
        <f t="shared" ref="N292:N295" si="1096">+L292/11</f>
        <v>#REF!</v>
      </c>
      <c r="O292" s="17" t="str">
        <f t="shared" ref="O292:O295" si="1097">+D292-J292</f>
        <v>#REF!</v>
      </c>
      <c r="P292" s="17" t="str">
        <f t="shared" ref="P292:P295" si="1098">+ROUND(O292,0)</f>
        <v>#REF!</v>
      </c>
      <c r="Q292" s="17" t="str">
        <f t="shared" ref="Q292:Q295" si="1099">+K292+P292</f>
        <v>#REF!</v>
      </c>
      <c r="R292" s="20" t="str">
        <f t="shared" ref="R292:R295" si="1100">+IF(D292-K292-P292&gt;1,D292-K292-P292,0)</f>
        <v>#REF!</v>
      </c>
      <c r="S292" s="17" t="str">
        <f t="shared" ref="S292:S295" si="1101">+P292</f>
        <v>#REF!</v>
      </c>
      <c r="T292" s="16"/>
      <c r="U292" s="16"/>
      <c r="V292" s="16"/>
      <c r="W292" s="16"/>
      <c r="X292" s="16"/>
      <c r="Y292" s="16"/>
      <c r="Z292" s="16"/>
    </row>
    <row r="293" ht="15.75" hidden="1" customHeight="1" outlineLevel="2">
      <c r="A293" s="15" t="s">
        <v>204</v>
      </c>
      <c r="B293" s="16" t="s">
        <v>35</v>
      </c>
      <c r="C293" s="15" t="s">
        <v>36</v>
      </c>
      <c r="D293" s="17">
        <v>6812814.57</v>
      </c>
      <c r="E293" s="17">
        <v>353769.27</v>
      </c>
      <c r="F293" s="18">
        <f>+D293/D296</f>
        <v>0.2345013896</v>
      </c>
      <c r="G293" s="19" t="str">
        <f t="shared" si="1089"/>
        <v>#REF!</v>
      </c>
      <c r="H293" s="19" t="str">
        <f t="shared" si="1090"/>
        <v>#REF!</v>
      </c>
      <c r="I293" s="19" t="str">
        <f t="shared" si="1091"/>
        <v>#REF!</v>
      </c>
      <c r="J293" s="19" t="str">
        <f t="shared" si="1092"/>
        <v>#REF!</v>
      </c>
      <c r="K293" s="18" t="str">
        <f t="shared" si="1093"/>
        <v>#REF!</v>
      </c>
      <c r="L293" s="17" t="str">
        <f t="shared" si="1094"/>
        <v>#REF!</v>
      </c>
      <c r="M293" s="17" t="str">
        <f t="shared" si="1095"/>
        <v>#REF!</v>
      </c>
      <c r="N293" s="17" t="str">
        <f t="shared" si="1096"/>
        <v>#REF!</v>
      </c>
      <c r="O293" s="17" t="str">
        <f t="shared" si="1097"/>
        <v>#REF!</v>
      </c>
      <c r="P293" s="17" t="str">
        <f t="shared" si="1098"/>
        <v>#REF!</v>
      </c>
      <c r="Q293" s="17" t="str">
        <f t="shared" si="1099"/>
        <v>#REF!</v>
      </c>
      <c r="R293" s="20" t="str">
        <f t="shared" si="1100"/>
        <v>#REF!</v>
      </c>
      <c r="S293" s="17" t="str">
        <f t="shared" si="1101"/>
        <v>#REF!</v>
      </c>
      <c r="T293" s="16"/>
      <c r="U293" s="16"/>
      <c r="V293" s="16"/>
      <c r="W293" s="16"/>
      <c r="X293" s="16"/>
      <c r="Y293" s="16"/>
      <c r="Z293" s="16"/>
    </row>
    <row r="294" ht="15.75" hidden="1" customHeight="1" outlineLevel="2">
      <c r="A294" s="15" t="s">
        <v>204</v>
      </c>
      <c r="B294" s="16" t="s">
        <v>39</v>
      </c>
      <c r="C294" s="15" t="s">
        <v>40</v>
      </c>
      <c r="D294" s="17">
        <v>1.658916605E7</v>
      </c>
      <c r="E294" s="17">
        <v>861426.21</v>
      </c>
      <c r="F294" s="18">
        <f>+D294/D296</f>
        <v>0.5710095954</v>
      </c>
      <c r="G294" s="19" t="str">
        <f t="shared" si="1089"/>
        <v>#REF!</v>
      </c>
      <c r="H294" s="19" t="str">
        <f t="shared" si="1090"/>
        <v>#REF!</v>
      </c>
      <c r="I294" s="19" t="str">
        <f t="shared" si="1091"/>
        <v>#REF!</v>
      </c>
      <c r="J294" s="19" t="str">
        <f t="shared" si="1092"/>
        <v>#REF!</v>
      </c>
      <c r="K294" s="18" t="str">
        <f t="shared" si="1093"/>
        <v>#REF!</v>
      </c>
      <c r="L294" s="17" t="str">
        <f t="shared" si="1094"/>
        <v>#REF!</v>
      </c>
      <c r="M294" s="17" t="str">
        <f t="shared" si="1095"/>
        <v>#REF!</v>
      </c>
      <c r="N294" s="17" t="str">
        <f t="shared" si="1096"/>
        <v>#REF!</v>
      </c>
      <c r="O294" s="17" t="str">
        <f t="shared" si="1097"/>
        <v>#REF!</v>
      </c>
      <c r="P294" s="17" t="str">
        <f t="shared" si="1098"/>
        <v>#REF!</v>
      </c>
      <c r="Q294" s="17" t="str">
        <f t="shared" si="1099"/>
        <v>#REF!</v>
      </c>
      <c r="R294" s="20" t="str">
        <f t="shared" si="1100"/>
        <v>#REF!</v>
      </c>
      <c r="S294" s="17" t="str">
        <f t="shared" si="1101"/>
        <v>#REF!</v>
      </c>
      <c r="T294" s="16"/>
      <c r="U294" s="16"/>
      <c r="V294" s="16"/>
      <c r="W294" s="16"/>
      <c r="X294" s="16"/>
      <c r="Y294" s="16"/>
      <c r="Z294" s="16"/>
    </row>
    <row r="295" ht="15.75" hidden="1" customHeight="1" outlineLevel="2">
      <c r="A295" s="15" t="s">
        <v>204</v>
      </c>
      <c r="B295" s="16" t="s">
        <v>51</v>
      </c>
      <c r="C295" s="15" t="s">
        <v>52</v>
      </c>
      <c r="D295" s="17">
        <v>1284491.19</v>
      </c>
      <c r="E295" s="17">
        <v>66699.82</v>
      </c>
      <c r="F295" s="18">
        <f>+D295/D296</f>
        <v>0.04421299976</v>
      </c>
      <c r="G295" s="19" t="str">
        <f t="shared" si="1089"/>
        <v>#REF!</v>
      </c>
      <c r="H295" s="19" t="str">
        <f t="shared" si="1090"/>
        <v>#REF!</v>
      </c>
      <c r="I295" s="19" t="str">
        <f t="shared" si="1091"/>
        <v>#REF!</v>
      </c>
      <c r="J295" s="19" t="str">
        <f t="shared" si="1092"/>
        <v>#REF!</v>
      </c>
      <c r="K295" s="18" t="str">
        <f t="shared" si="1093"/>
        <v>#REF!</v>
      </c>
      <c r="L295" s="17" t="str">
        <f t="shared" si="1094"/>
        <v>#REF!</v>
      </c>
      <c r="M295" s="17" t="str">
        <f t="shared" si="1095"/>
        <v>#REF!</v>
      </c>
      <c r="N295" s="17" t="str">
        <f t="shared" si="1096"/>
        <v>#REF!</v>
      </c>
      <c r="O295" s="17" t="str">
        <f t="shared" si="1097"/>
        <v>#REF!</v>
      </c>
      <c r="P295" s="17" t="str">
        <f t="shared" si="1098"/>
        <v>#REF!</v>
      </c>
      <c r="Q295" s="17" t="str">
        <f t="shared" si="1099"/>
        <v>#REF!</v>
      </c>
      <c r="R295" s="20" t="str">
        <f t="shared" si="1100"/>
        <v>#REF!</v>
      </c>
      <c r="S295" s="17" t="str">
        <f t="shared" si="1101"/>
        <v>#REF!</v>
      </c>
      <c r="T295" s="16"/>
      <c r="U295" s="16"/>
      <c r="V295" s="16"/>
      <c r="W295" s="16"/>
      <c r="X295" s="16"/>
      <c r="Y295" s="16"/>
      <c r="Z295" s="16"/>
    </row>
    <row r="296" ht="15.75" hidden="1" customHeight="1" outlineLevel="1">
      <c r="A296" s="21" t="s">
        <v>205</v>
      </c>
      <c r="B296" s="22"/>
      <c r="C296" s="21"/>
      <c r="D296" s="23">
        <f t="shared" ref="D296:F296" si="1102">SUBTOTAL(9,D292:D295)</f>
        <v>29052342</v>
      </c>
      <c r="E296" s="23">
        <f t="shared" si="1102"/>
        <v>1508602</v>
      </c>
      <c r="F296" s="24">
        <f t="shared" si="1102"/>
        <v>1</v>
      </c>
      <c r="G296" s="25"/>
      <c r="H296" s="25"/>
      <c r="I296" s="25"/>
      <c r="J296" s="25" t="str">
        <f t="shared" ref="J296:K296" si="1103">SUBTOTAL(9,J292:J295)</f>
        <v>#REF!</v>
      </c>
      <c r="K296" s="24" t="str">
        <f t="shared" si="1103"/>
        <v>#REF!</v>
      </c>
      <c r="L296" s="23"/>
      <c r="M296" s="23"/>
      <c r="N296" s="23"/>
      <c r="O296" s="23" t="str">
        <f t="shared" ref="O296:S296" si="1104">SUBTOTAL(9,O292:O295)</f>
        <v>#REF!</v>
      </c>
      <c r="P296" s="23" t="str">
        <f t="shared" si="1104"/>
        <v>#REF!</v>
      </c>
      <c r="Q296" s="23" t="str">
        <f t="shared" si="1104"/>
        <v>#REF!</v>
      </c>
      <c r="R296" s="22" t="str">
        <f t="shared" si="1104"/>
        <v>#REF!</v>
      </c>
      <c r="S296" s="23" t="str">
        <f t="shared" si="1104"/>
        <v>#REF!</v>
      </c>
      <c r="T296" s="22"/>
      <c r="U296" s="22"/>
      <c r="V296" s="22"/>
      <c r="W296" s="22"/>
      <c r="X296" s="22"/>
      <c r="Y296" s="22"/>
      <c r="Z296" s="22"/>
    </row>
    <row r="297" ht="15.75" hidden="1" customHeight="1" outlineLevel="2">
      <c r="A297" s="15" t="s">
        <v>206</v>
      </c>
      <c r="B297" s="16" t="s">
        <v>27</v>
      </c>
      <c r="C297" s="15" t="s">
        <v>28</v>
      </c>
      <c r="D297" s="17">
        <v>3.22880461E8</v>
      </c>
      <c r="E297" s="17">
        <v>2.8137605E7</v>
      </c>
      <c r="F297" s="18">
        <f>+D297/D300</f>
        <v>1</v>
      </c>
      <c r="G297" s="19" t="str">
        <f t="shared" ref="G297:G299" si="1105">VLOOKUP(A297,'[1]Hoja1'!$B$1:$F$126,3,0)</f>
        <v>#REF!</v>
      </c>
      <c r="H297" s="19" t="str">
        <f t="shared" ref="H297:H299" si="1106">VLOOKUP(A297,'[1]Hoja1'!$B$1:$F$126,2,0)</f>
        <v>#REF!</v>
      </c>
      <c r="I297" s="19" t="str">
        <f t="shared" ref="I297:I299" si="1107">+G297/11</f>
        <v>#REF!</v>
      </c>
      <c r="J297" s="19" t="str">
        <f t="shared" ref="J297:J299" si="1108">+F297*I297</f>
        <v>#REF!</v>
      </c>
      <c r="K297" s="18" t="str">
        <f t="shared" ref="K297:K299" si="1109">+D297-P297</f>
        <v>#REF!</v>
      </c>
      <c r="L297" s="17" t="str">
        <f t="shared" ref="L297:L299" si="1110">VLOOKUP(A297,'[1]Hoja1'!$B$1:$F$126,5,0)</f>
        <v>#REF!</v>
      </c>
      <c r="M297" s="17" t="str">
        <f t="shared" ref="M297:M299" si="1111">VLOOKUP(A297,'[1]Hoja1'!$B$1:$F$126,4,0)</f>
        <v>#REF!</v>
      </c>
      <c r="N297" s="17" t="str">
        <f t="shared" ref="N297:N299" si="1112">+L297/11</f>
        <v>#REF!</v>
      </c>
      <c r="O297" s="17" t="str">
        <f t="shared" ref="O297:O299" si="1113">+D297-J297</f>
        <v>#REF!</v>
      </c>
      <c r="P297" s="17" t="str">
        <f t="shared" ref="P297:P299" si="1114">+ROUND(O297,0)</f>
        <v>#REF!</v>
      </c>
      <c r="Q297" s="17" t="str">
        <f t="shared" ref="Q297:Q299" si="1115">+K297+P297</f>
        <v>#REF!</v>
      </c>
      <c r="R297" s="20" t="str">
        <f t="shared" ref="R297:R299" si="1116">+IF(D297-K297-P297&gt;1,D297-K297-P297,0)</f>
        <v>#REF!</v>
      </c>
      <c r="S297" s="17" t="str">
        <f t="shared" ref="S297:S299" si="1117">+P297</f>
        <v>#REF!</v>
      </c>
      <c r="T297" s="16"/>
      <c r="U297" s="16"/>
      <c r="V297" s="16"/>
      <c r="W297" s="16"/>
      <c r="X297" s="16"/>
      <c r="Y297" s="16"/>
      <c r="Z297" s="16"/>
    </row>
    <row r="298" ht="15.75" hidden="1" customHeight="1" outlineLevel="2">
      <c r="A298" s="15" t="s">
        <v>206</v>
      </c>
      <c r="B298" s="16" t="s">
        <v>35</v>
      </c>
      <c r="C298" s="15" t="s">
        <v>36</v>
      </c>
      <c r="D298" s="17">
        <v>0.0</v>
      </c>
      <c r="E298" s="17">
        <v>0.0</v>
      </c>
      <c r="F298" s="18">
        <v>0.0</v>
      </c>
      <c r="G298" s="19" t="str">
        <f t="shared" si="1105"/>
        <v>#REF!</v>
      </c>
      <c r="H298" s="19" t="str">
        <f t="shared" si="1106"/>
        <v>#REF!</v>
      </c>
      <c r="I298" s="19" t="str">
        <f t="shared" si="1107"/>
        <v>#REF!</v>
      </c>
      <c r="J298" s="19" t="str">
        <f t="shared" si="1108"/>
        <v>#REF!</v>
      </c>
      <c r="K298" s="18" t="str">
        <f t="shared" si="1109"/>
        <v>#REF!</v>
      </c>
      <c r="L298" s="17" t="str">
        <f t="shared" si="1110"/>
        <v>#REF!</v>
      </c>
      <c r="M298" s="17" t="str">
        <f t="shared" si="1111"/>
        <v>#REF!</v>
      </c>
      <c r="N298" s="17" t="str">
        <f t="shared" si="1112"/>
        <v>#REF!</v>
      </c>
      <c r="O298" s="17" t="str">
        <f t="shared" si="1113"/>
        <v>#REF!</v>
      </c>
      <c r="P298" s="17" t="str">
        <f t="shared" si="1114"/>
        <v>#REF!</v>
      </c>
      <c r="Q298" s="17" t="str">
        <f t="shared" si="1115"/>
        <v>#REF!</v>
      </c>
      <c r="R298" s="20" t="str">
        <f t="shared" si="1116"/>
        <v>#REF!</v>
      </c>
      <c r="S298" s="17" t="str">
        <f t="shared" si="1117"/>
        <v>#REF!</v>
      </c>
      <c r="T298" s="16"/>
      <c r="U298" s="16"/>
      <c r="V298" s="16"/>
      <c r="W298" s="16"/>
      <c r="X298" s="16"/>
      <c r="Y298" s="16"/>
      <c r="Z298" s="16"/>
    </row>
    <row r="299" ht="15.75" hidden="1" customHeight="1" outlineLevel="2">
      <c r="A299" s="15" t="s">
        <v>206</v>
      </c>
      <c r="B299" s="16" t="s">
        <v>31</v>
      </c>
      <c r="C299" s="15" t="s">
        <v>32</v>
      </c>
      <c r="D299" s="17">
        <v>0.0</v>
      </c>
      <c r="E299" s="17">
        <v>0.0</v>
      </c>
      <c r="F299" s="18">
        <v>0.0</v>
      </c>
      <c r="G299" s="19" t="str">
        <f t="shared" si="1105"/>
        <v>#REF!</v>
      </c>
      <c r="H299" s="19" t="str">
        <f t="shared" si="1106"/>
        <v>#REF!</v>
      </c>
      <c r="I299" s="19" t="str">
        <f t="shared" si="1107"/>
        <v>#REF!</v>
      </c>
      <c r="J299" s="19" t="str">
        <f t="shared" si="1108"/>
        <v>#REF!</v>
      </c>
      <c r="K299" s="18" t="str">
        <f t="shared" si="1109"/>
        <v>#REF!</v>
      </c>
      <c r="L299" s="17" t="str">
        <f t="shared" si="1110"/>
        <v>#REF!</v>
      </c>
      <c r="M299" s="17" t="str">
        <f t="shared" si="1111"/>
        <v>#REF!</v>
      </c>
      <c r="N299" s="17" t="str">
        <f t="shared" si="1112"/>
        <v>#REF!</v>
      </c>
      <c r="O299" s="17" t="str">
        <f t="shared" si="1113"/>
        <v>#REF!</v>
      </c>
      <c r="P299" s="17" t="str">
        <f t="shared" si="1114"/>
        <v>#REF!</v>
      </c>
      <c r="Q299" s="17" t="str">
        <f t="shared" si="1115"/>
        <v>#REF!</v>
      </c>
      <c r="R299" s="20" t="str">
        <f t="shared" si="1116"/>
        <v>#REF!</v>
      </c>
      <c r="S299" s="17" t="str">
        <f t="shared" si="1117"/>
        <v>#REF!</v>
      </c>
      <c r="T299" s="16"/>
      <c r="U299" s="16"/>
      <c r="V299" s="16"/>
      <c r="W299" s="16"/>
      <c r="X299" s="16"/>
      <c r="Y299" s="16"/>
      <c r="Z299" s="16"/>
    </row>
    <row r="300" ht="15.75" hidden="1" customHeight="1" outlineLevel="1">
      <c r="A300" s="21" t="s">
        <v>207</v>
      </c>
      <c r="B300" s="22"/>
      <c r="C300" s="21"/>
      <c r="D300" s="23">
        <f t="shared" ref="D300:F300" si="1118">SUBTOTAL(9,D297:D299)</f>
        <v>322880461</v>
      </c>
      <c r="E300" s="23">
        <f t="shared" si="1118"/>
        <v>28137605</v>
      </c>
      <c r="F300" s="24">
        <f t="shared" si="1118"/>
        <v>1</v>
      </c>
      <c r="G300" s="25"/>
      <c r="H300" s="25"/>
      <c r="I300" s="25"/>
      <c r="J300" s="25" t="str">
        <f t="shared" ref="J300:K300" si="1119">SUBTOTAL(9,J297:J299)</f>
        <v>#REF!</v>
      </c>
      <c r="K300" s="24" t="str">
        <f t="shared" si="1119"/>
        <v>#REF!</v>
      </c>
      <c r="L300" s="23"/>
      <c r="M300" s="23"/>
      <c r="N300" s="23"/>
      <c r="O300" s="23" t="str">
        <f t="shared" ref="O300:S300" si="1120">SUBTOTAL(9,O297:O299)</f>
        <v>#REF!</v>
      </c>
      <c r="P300" s="23" t="str">
        <f t="shared" si="1120"/>
        <v>#REF!</v>
      </c>
      <c r="Q300" s="23" t="str">
        <f t="shared" si="1120"/>
        <v>#REF!</v>
      </c>
      <c r="R300" s="22" t="str">
        <f t="shared" si="1120"/>
        <v>#REF!</v>
      </c>
      <c r="S300" s="23" t="str">
        <f t="shared" si="1120"/>
        <v>#REF!</v>
      </c>
      <c r="T300" s="22"/>
      <c r="U300" s="22"/>
      <c r="V300" s="22"/>
      <c r="W300" s="22"/>
      <c r="X300" s="22"/>
      <c r="Y300" s="22"/>
      <c r="Z300" s="22"/>
    </row>
    <row r="301" ht="15.75" hidden="1" customHeight="1" outlineLevel="2">
      <c r="A301" s="15" t="s">
        <v>208</v>
      </c>
      <c r="B301" s="16" t="s">
        <v>27</v>
      </c>
      <c r="C301" s="15" t="s">
        <v>28</v>
      </c>
      <c r="D301" s="17">
        <v>5.168583326E7</v>
      </c>
      <c r="E301" s="17">
        <v>2880152.67</v>
      </c>
      <c r="F301" s="18">
        <f>+D301/D303</f>
        <v>0.7694162222</v>
      </c>
      <c r="G301" s="19" t="str">
        <f t="shared" ref="G301:G302" si="1121">VLOOKUP(A301,'[1]Hoja1'!$B$1:$F$126,3,0)</f>
        <v>#REF!</v>
      </c>
      <c r="H301" s="19" t="str">
        <f t="shared" ref="H301:H302" si="1122">VLOOKUP(A301,'[1]Hoja1'!$B$1:$F$126,2,0)</f>
        <v>#REF!</v>
      </c>
      <c r="I301" s="19" t="str">
        <f t="shared" ref="I301:I302" si="1123">+G301/11</f>
        <v>#REF!</v>
      </c>
      <c r="J301" s="19" t="str">
        <f t="shared" ref="J301:J302" si="1124">+F301*I301</f>
        <v>#REF!</v>
      </c>
      <c r="K301" s="18">
        <v>0.0</v>
      </c>
      <c r="L301" s="17" t="str">
        <f t="shared" ref="L301:L302" si="1125">VLOOKUP(A301,'[1]Hoja1'!$B$1:$F$126,5,0)</f>
        <v>#REF!</v>
      </c>
      <c r="M301" s="17" t="str">
        <f t="shared" ref="M301:M302" si="1126">VLOOKUP(A301,'[1]Hoja1'!$B$1:$F$126,4,0)</f>
        <v>#REF!</v>
      </c>
      <c r="N301" s="17" t="str">
        <f t="shared" ref="N301:N302" si="1127">+L301/11</f>
        <v>#REF!</v>
      </c>
      <c r="O301" s="17" t="str">
        <f t="shared" ref="O301:O302" si="1128">+D301-J301</f>
        <v>#REF!</v>
      </c>
      <c r="P301" s="17" t="str">
        <f t="shared" ref="P301:P302" si="1129">+ROUND(O301,0)</f>
        <v>#REF!</v>
      </c>
      <c r="Q301" s="17" t="str">
        <f t="shared" ref="Q301:Q302" si="1130">+K301+P301</f>
        <v>#REF!</v>
      </c>
      <c r="R301" s="20" t="str">
        <f t="shared" ref="R301:R302" si="1131">+IF(D301-K301-P301&gt;1,D301-K301-P301,0)</f>
        <v>#REF!</v>
      </c>
      <c r="S301" s="17" t="str">
        <f t="shared" ref="S301:S302" si="1132">+P301</f>
        <v>#REF!</v>
      </c>
      <c r="T301" s="16"/>
      <c r="U301" s="16"/>
      <c r="V301" s="16"/>
      <c r="W301" s="16"/>
      <c r="X301" s="16"/>
      <c r="Y301" s="16"/>
      <c r="Z301" s="16"/>
    </row>
    <row r="302" ht="15.75" hidden="1" customHeight="1" outlineLevel="2">
      <c r="A302" s="15" t="s">
        <v>208</v>
      </c>
      <c r="B302" s="16" t="s">
        <v>51</v>
      </c>
      <c r="C302" s="15" t="s">
        <v>52</v>
      </c>
      <c r="D302" s="17">
        <v>1.548955474E7</v>
      </c>
      <c r="E302" s="17">
        <v>863143.33</v>
      </c>
      <c r="F302" s="18">
        <f>+D302/D303</f>
        <v>0.2305837778</v>
      </c>
      <c r="G302" s="19" t="str">
        <f t="shared" si="1121"/>
        <v>#REF!</v>
      </c>
      <c r="H302" s="19" t="str">
        <f t="shared" si="1122"/>
        <v>#REF!</v>
      </c>
      <c r="I302" s="19" t="str">
        <f t="shared" si="1123"/>
        <v>#REF!</v>
      </c>
      <c r="J302" s="19" t="str">
        <f t="shared" si="1124"/>
        <v>#REF!</v>
      </c>
      <c r="K302" s="18">
        <v>0.0</v>
      </c>
      <c r="L302" s="17" t="str">
        <f t="shared" si="1125"/>
        <v>#REF!</v>
      </c>
      <c r="M302" s="17" t="str">
        <f t="shared" si="1126"/>
        <v>#REF!</v>
      </c>
      <c r="N302" s="17" t="str">
        <f t="shared" si="1127"/>
        <v>#REF!</v>
      </c>
      <c r="O302" s="17" t="str">
        <f t="shared" si="1128"/>
        <v>#REF!</v>
      </c>
      <c r="P302" s="17" t="str">
        <f t="shared" si="1129"/>
        <v>#REF!</v>
      </c>
      <c r="Q302" s="17" t="str">
        <f t="shared" si="1130"/>
        <v>#REF!</v>
      </c>
      <c r="R302" s="20" t="str">
        <f t="shared" si="1131"/>
        <v>#REF!</v>
      </c>
      <c r="S302" s="17" t="str">
        <f t="shared" si="1132"/>
        <v>#REF!</v>
      </c>
      <c r="T302" s="16"/>
      <c r="U302" s="16"/>
      <c r="V302" s="16"/>
      <c r="W302" s="16"/>
      <c r="X302" s="16"/>
      <c r="Y302" s="16"/>
      <c r="Z302" s="16"/>
    </row>
    <row r="303" ht="15.75" hidden="1" customHeight="1" outlineLevel="1">
      <c r="A303" s="21" t="s">
        <v>209</v>
      </c>
      <c r="B303" s="22"/>
      <c r="C303" s="21"/>
      <c r="D303" s="23">
        <f t="shared" ref="D303:F303" si="1133">SUBTOTAL(9,D301:D302)</f>
        <v>67175388</v>
      </c>
      <c r="E303" s="23">
        <f t="shared" si="1133"/>
        <v>3743296</v>
      </c>
      <c r="F303" s="24">
        <f t="shared" si="1133"/>
        <v>1</v>
      </c>
      <c r="G303" s="25"/>
      <c r="H303" s="25"/>
      <c r="I303" s="25"/>
      <c r="J303" s="25" t="str">
        <f t="shared" ref="J303:K303" si="1134">SUBTOTAL(9,J301:J302)</f>
        <v>#REF!</v>
      </c>
      <c r="K303" s="24">
        <f t="shared" si="1134"/>
        <v>0</v>
      </c>
      <c r="L303" s="23"/>
      <c r="M303" s="23"/>
      <c r="N303" s="23"/>
      <c r="O303" s="23" t="str">
        <f t="shared" ref="O303:S303" si="1135">SUBTOTAL(9,O301:O302)</f>
        <v>#REF!</v>
      </c>
      <c r="P303" s="23" t="str">
        <f t="shared" si="1135"/>
        <v>#REF!</v>
      </c>
      <c r="Q303" s="23" t="str">
        <f t="shared" si="1135"/>
        <v>#REF!</v>
      </c>
      <c r="R303" s="22" t="str">
        <f t="shared" si="1135"/>
        <v>#REF!</v>
      </c>
      <c r="S303" s="23" t="str">
        <f t="shared" si="1135"/>
        <v>#REF!</v>
      </c>
      <c r="T303" s="22"/>
      <c r="U303" s="22"/>
      <c r="V303" s="22"/>
      <c r="W303" s="22"/>
      <c r="X303" s="22"/>
      <c r="Y303" s="22"/>
      <c r="Z303" s="22"/>
    </row>
    <row r="304" ht="15.75" hidden="1" customHeight="1" outlineLevel="2">
      <c r="A304" s="15" t="s">
        <v>210</v>
      </c>
      <c r="B304" s="16" t="s">
        <v>27</v>
      </c>
      <c r="C304" s="15" t="s">
        <v>28</v>
      </c>
      <c r="D304" s="17">
        <v>6.631766435E7</v>
      </c>
      <c r="E304" s="17">
        <v>1891833.85</v>
      </c>
      <c r="F304" s="18">
        <f>+D304/D306</f>
        <v>0.8038196882</v>
      </c>
      <c r="G304" s="19" t="str">
        <f t="shared" ref="G304:G305" si="1136">VLOOKUP(A304,'[1]Hoja1'!$B$1:$F$126,3,0)</f>
        <v>#REF!</v>
      </c>
      <c r="H304" s="19" t="str">
        <f t="shared" ref="H304:H305" si="1137">VLOOKUP(A304,'[1]Hoja1'!$B$1:$F$126,2,0)</f>
        <v>#REF!</v>
      </c>
      <c r="I304" s="19" t="str">
        <f t="shared" ref="I304:I305" si="1138">+G304/11</f>
        <v>#REF!</v>
      </c>
      <c r="J304" s="19" t="str">
        <f t="shared" ref="J304:J305" si="1139">+F304*I304</f>
        <v>#REF!</v>
      </c>
      <c r="K304" s="18">
        <v>0.0</v>
      </c>
      <c r="L304" s="17" t="str">
        <f t="shared" ref="L304:L305" si="1140">VLOOKUP(A304,'[1]Hoja1'!$B$1:$F$126,5,0)</f>
        <v>#REF!</v>
      </c>
      <c r="M304" s="17" t="str">
        <f t="shared" ref="M304:M305" si="1141">VLOOKUP(A304,'[1]Hoja1'!$B$1:$F$126,4,0)</f>
        <v>#REF!</v>
      </c>
      <c r="N304" s="17" t="str">
        <f t="shared" ref="N304:N305" si="1142">+L304/11</f>
        <v>#REF!</v>
      </c>
      <c r="O304" s="17" t="str">
        <f t="shared" ref="O304:O305" si="1143">+D304-J304</f>
        <v>#REF!</v>
      </c>
      <c r="P304" s="17" t="str">
        <f t="shared" ref="P304:P305" si="1144">+ROUND(O304,0)</f>
        <v>#REF!</v>
      </c>
      <c r="Q304" s="17" t="str">
        <f t="shared" ref="Q304:Q305" si="1145">+K304+P304</f>
        <v>#REF!</v>
      </c>
      <c r="R304" s="20" t="str">
        <f t="shared" ref="R304:R305" si="1146">+IF(D304-K304-P304&gt;1,D304-K304-P304,0)</f>
        <v>#REF!</v>
      </c>
      <c r="S304" s="17" t="str">
        <f t="shared" ref="S304:S305" si="1147">+P304</f>
        <v>#REF!</v>
      </c>
      <c r="T304" s="16"/>
      <c r="U304" s="16"/>
      <c r="V304" s="16"/>
      <c r="W304" s="16"/>
      <c r="X304" s="16"/>
      <c r="Y304" s="16"/>
      <c r="Z304" s="16"/>
    </row>
    <row r="305" ht="15.75" hidden="1" customHeight="1" outlineLevel="2">
      <c r="A305" s="15" t="s">
        <v>210</v>
      </c>
      <c r="B305" s="16" t="s">
        <v>51</v>
      </c>
      <c r="C305" s="15" t="s">
        <v>52</v>
      </c>
      <c r="D305" s="17">
        <v>1.618549565E7</v>
      </c>
      <c r="E305" s="17">
        <v>461721.15</v>
      </c>
      <c r="F305" s="18">
        <f>+D305/D306</f>
        <v>0.1961803118</v>
      </c>
      <c r="G305" s="19" t="str">
        <f t="shared" si="1136"/>
        <v>#REF!</v>
      </c>
      <c r="H305" s="19" t="str">
        <f t="shared" si="1137"/>
        <v>#REF!</v>
      </c>
      <c r="I305" s="19" t="str">
        <f t="shared" si="1138"/>
        <v>#REF!</v>
      </c>
      <c r="J305" s="19" t="str">
        <f t="shared" si="1139"/>
        <v>#REF!</v>
      </c>
      <c r="K305" s="18">
        <v>0.0</v>
      </c>
      <c r="L305" s="17" t="str">
        <f t="shared" si="1140"/>
        <v>#REF!</v>
      </c>
      <c r="M305" s="17" t="str">
        <f t="shared" si="1141"/>
        <v>#REF!</v>
      </c>
      <c r="N305" s="17" t="str">
        <f t="shared" si="1142"/>
        <v>#REF!</v>
      </c>
      <c r="O305" s="17" t="str">
        <f t="shared" si="1143"/>
        <v>#REF!</v>
      </c>
      <c r="P305" s="17" t="str">
        <f t="shared" si="1144"/>
        <v>#REF!</v>
      </c>
      <c r="Q305" s="17" t="str">
        <f t="shared" si="1145"/>
        <v>#REF!</v>
      </c>
      <c r="R305" s="20" t="str">
        <f t="shared" si="1146"/>
        <v>#REF!</v>
      </c>
      <c r="S305" s="17" t="str">
        <f t="shared" si="1147"/>
        <v>#REF!</v>
      </c>
      <c r="T305" s="16"/>
      <c r="U305" s="16"/>
      <c r="V305" s="16"/>
      <c r="W305" s="16"/>
      <c r="X305" s="16"/>
      <c r="Y305" s="16"/>
      <c r="Z305" s="16"/>
    </row>
    <row r="306" ht="15.75" hidden="1" customHeight="1" outlineLevel="1">
      <c r="A306" s="21" t="s">
        <v>211</v>
      </c>
      <c r="B306" s="22"/>
      <c r="C306" s="21"/>
      <c r="D306" s="23">
        <f t="shared" ref="D306:F306" si="1148">SUBTOTAL(9,D304:D305)</f>
        <v>82503160</v>
      </c>
      <c r="E306" s="23">
        <f t="shared" si="1148"/>
        <v>2353555</v>
      </c>
      <c r="F306" s="24">
        <f t="shared" si="1148"/>
        <v>1</v>
      </c>
      <c r="G306" s="25"/>
      <c r="H306" s="25"/>
      <c r="I306" s="25"/>
      <c r="J306" s="25" t="str">
        <f t="shared" ref="J306:K306" si="1149">SUBTOTAL(9,J304:J305)</f>
        <v>#REF!</v>
      </c>
      <c r="K306" s="24">
        <f t="shared" si="1149"/>
        <v>0</v>
      </c>
      <c r="L306" s="23"/>
      <c r="M306" s="23"/>
      <c r="N306" s="23"/>
      <c r="O306" s="23" t="str">
        <f t="shared" ref="O306:S306" si="1150">SUBTOTAL(9,O304:O305)</f>
        <v>#REF!</v>
      </c>
      <c r="P306" s="23" t="str">
        <f t="shared" si="1150"/>
        <v>#REF!</v>
      </c>
      <c r="Q306" s="23" t="str">
        <f t="shared" si="1150"/>
        <v>#REF!</v>
      </c>
      <c r="R306" s="22" t="str">
        <f t="shared" si="1150"/>
        <v>#REF!</v>
      </c>
      <c r="S306" s="23" t="str">
        <f t="shared" si="1150"/>
        <v>#REF!</v>
      </c>
      <c r="T306" s="22"/>
      <c r="U306" s="22"/>
      <c r="V306" s="22"/>
      <c r="W306" s="22"/>
      <c r="X306" s="22"/>
      <c r="Y306" s="22"/>
      <c r="Z306" s="22"/>
    </row>
    <row r="307" ht="15.75" hidden="1" customHeight="1" outlineLevel="2">
      <c r="A307" s="15" t="s">
        <v>212</v>
      </c>
      <c r="B307" s="16" t="s">
        <v>27</v>
      </c>
      <c r="C307" s="15" t="s">
        <v>28</v>
      </c>
      <c r="D307" s="17">
        <v>2.104169225E7</v>
      </c>
      <c r="E307" s="17">
        <v>756957.18</v>
      </c>
      <c r="F307" s="18">
        <f>+D307/D311</f>
        <v>0.1598871695</v>
      </c>
      <c r="G307" s="19" t="str">
        <f t="shared" ref="G307:G310" si="1151">VLOOKUP(A307,'[1]Hoja1'!$B$1:$F$126,3,0)</f>
        <v>#REF!</v>
      </c>
      <c r="H307" s="19" t="str">
        <f t="shared" ref="H307:H310" si="1152">VLOOKUP(A307,'[1]Hoja1'!$B$1:$F$126,2,0)</f>
        <v>#REF!</v>
      </c>
      <c r="I307" s="19" t="str">
        <f t="shared" ref="I307:I310" si="1153">+G307/11</f>
        <v>#REF!</v>
      </c>
      <c r="J307" s="19" t="str">
        <f t="shared" ref="J307:J310" si="1154">+F307*I307</f>
        <v>#REF!</v>
      </c>
      <c r="K307" s="18" t="str">
        <f t="shared" ref="K307:K310" si="1155">+D307-P307</f>
        <v>#REF!</v>
      </c>
      <c r="L307" s="17" t="str">
        <f t="shared" ref="L307:L310" si="1156">VLOOKUP(A307,'[1]Hoja1'!$B$1:$F$126,5,0)</f>
        <v>#REF!</v>
      </c>
      <c r="M307" s="17" t="str">
        <f t="shared" ref="M307:M310" si="1157">VLOOKUP(A307,'[1]Hoja1'!$B$1:$F$126,4,0)</f>
        <v>#REF!</v>
      </c>
      <c r="N307" s="17" t="str">
        <f t="shared" ref="N307:N310" si="1158">+L307/11</f>
        <v>#REF!</v>
      </c>
      <c r="O307" s="17" t="str">
        <f t="shared" ref="O307:O310" si="1159">+D307-J307</f>
        <v>#REF!</v>
      </c>
      <c r="P307" s="17" t="str">
        <f t="shared" ref="P307:P310" si="1160">+ROUND(O307,0)</f>
        <v>#REF!</v>
      </c>
      <c r="Q307" s="17" t="str">
        <f t="shared" ref="Q307:Q310" si="1161">+K307+P307</f>
        <v>#REF!</v>
      </c>
      <c r="R307" s="20" t="str">
        <f t="shared" ref="R307:R310" si="1162">+IF(D307-K307-P307&gt;1,D307-K307-P307,0)</f>
        <v>#REF!</v>
      </c>
      <c r="S307" s="17" t="str">
        <f t="shared" ref="S307:S310" si="1163">+P307</f>
        <v>#REF!</v>
      </c>
      <c r="T307" s="16"/>
      <c r="U307" s="16"/>
      <c r="V307" s="16"/>
      <c r="W307" s="16"/>
      <c r="X307" s="16"/>
      <c r="Y307" s="16"/>
      <c r="Z307" s="16"/>
    </row>
    <row r="308" ht="15.75" hidden="1" customHeight="1" outlineLevel="2">
      <c r="A308" s="15" t="s">
        <v>212</v>
      </c>
      <c r="B308" s="16" t="s">
        <v>35</v>
      </c>
      <c r="C308" s="15" t="s">
        <v>36</v>
      </c>
      <c r="D308" s="17">
        <v>2.846214617E7</v>
      </c>
      <c r="E308" s="17">
        <v>1023901.77</v>
      </c>
      <c r="F308" s="18">
        <f>+D308/D311</f>
        <v>0.2162721485</v>
      </c>
      <c r="G308" s="19" t="str">
        <f t="shared" si="1151"/>
        <v>#REF!</v>
      </c>
      <c r="H308" s="19" t="str">
        <f t="shared" si="1152"/>
        <v>#REF!</v>
      </c>
      <c r="I308" s="19" t="str">
        <f t="shared" si="1153"/>
        <v>#REF!</v>
      </c>
      <c r="J308" s="19" t="str">
        <f t="shared" si="1154"/>
        <v>#REF!</v>
      </c>
      <c r="K308" s="18" t="str">
        <f t="shared" si="1155"/>
        <v>#REF!</v>
      </c>
      <c r="L308" s="17" t="str">
        <f t="shared" si="1156"/>
        <v>#REF!</v>
      </c>
      <c r="M308" s="17" t="str">
        <f t="shared" si="1157"/>
        <v>#REF!</v>
      </c>
      <c r="N308" s="17" t="str">
        <f t="shared" si="1158"/>
        <v>#REF!</v>
      </c>
      <c r="O308" s="17" t="str">
        <f t="shared" si="1159"/>
        <v>#REF!</v>
      </c>
      <c r="P308" s="17" t="str">
        <f t="shared" si="1160"/>
        <v>#REF!</v>
      </c>
      <c r="Q308" s="17" t="str">
        <f t="shared" si="1161"/>
        <v>#REF!</v>
      </c>
      <c r="R308" s="20" t="str">
        <f t="shared" si="1162"/>
        <v>#REF!</v>
      </c>
      <c r="S308" s="17" t="str">
        <f t="shared" si="1163"/>
        <v>#REF!</v>
      </c>
      <c r="T308" s="16"/>
      <c r="U308" s="16"/>
      <c r="V308" s="16"/>
      <c r="W308" s="16"/>
      <c r="X308" s="16"/>
      <c r="Y308" s="16"/>
      <c r="Z308" s="16"/>
    </row>
    <row r="309" ht="15.75" hidden="1" customHeight="1" outlineLevel="2">
      <c r="A309" s="15" t="s">
        <v>212</v>
      </c>
      <c r="B309" s="16" t="s">
        <v>37</v>
      </c>
      <c r="C309" s="15" t="s">
        <v>38</v>
      </c>
      <c r="D309" s="17">
        <v>0.0</v>
      </c>
      <c r="E309" s="17">
        <v>0.0</v>
      </c>
      <c r="F309" s="18">
        <v>0.0</v>
      </c>
      <c r="G309" s="19" t="str">
        <f t="shared" si="1151"/>
        <v>#REF!</v>
      </c>
      <c r="H309" s="19" t="str">
        <f t="shared" si="1152"/>
        <v>#REF!</v>
      </c>
      <c r="I309" s="19" t="str">
        <f t="shared" si="1153"/>
        <v>#REF!</v>
      </c>
      <c r="J309" s="19" t="str">
        <f t="shared" si="1154"/>
        <v>#REF!</v>
      </c>
      <c r="K309" s="18" t="str">
        <f t="shared" si="1155"/>
        <v>#REF!</v>
      </c>
      <c r="L309" s="17" t="str">
        <f t="shared" si="1156"/>
        <v>#REF!</v>
      </c>
      <c r="M309" s="17" t="str">
        <f t="shared" si="1157"/>
        <v>#REF!</v>
      </c>
      <c r="N309" s="17" t="str">
        <f t="shared" si="1158"/>
        <v>#REF!</v>
      </c>
      <c r="O309" s="17" t="str">
        <f t="shared" si="1159"/>
        <v>#REF!</v>
      </c>
      <c r="P309" s="17" t="str">
        <f t="shared" si="1160"/>
        <v>#REF!</v>
      </c>
      <c r="Q309" s="17" t="str">
        <f t="shared" si="1161"/>
        <v>#REF!</v>
      </c>
      <c r="R309" s="20" t="str">
        <f t="shared" si="1162"/>
        <v>#REF!</v>
      </c>
      <c r="S309" s="17" t="str">
        <f t="shared" si="1163"/>
        <v>#REF!</v>
      </c>
      <c r="T309" s="16"/>
      <c r="U309" s="16"/>
      <c r="V309" s="16"/>
      <c r="W309" s="16"/>
      <c r="X309" s="16"/>
      <c r="Y309" s="16"/>
      <c r="Z309" s="16"/>
    </row>
    <row r="310" ht="15.75" hidden="1" customHeight="1" outlineLevel="2">
      <c r="A310" s="15" t="s">
        <v>212</v>
      </c>
      <c r="B310" s="16" t="s">
        <v>39</v>
      </c>
      <c r="C310" s="15" t="s">
        <v>40</v>
      </c>
      <c r="D310" s="17">
        <v>8.209954358E7</v>
      </c>
      <c r="E310" s="17">
        <v>2953462.05</v>
      </c>
      <c r="F310" s="18">
        <f>+D310/D311</f>
        <v>0.623840682</v>
      </c>
      <c r="G310" s="19" t="str">
        <f t="shared" si="1151"/>
        <v>#REF!</v>
      </c>
      <c r="H310" s="19" t="str">
        <f t="shared" si="1152"/>
        <v>#REF!</v>
      </c>
      <c r="I310" s="19" t="str">
        <f t="shared" si="1153"/>
        <v>#REF!</v>
      </c>
      <c r="J310" s="19" t="str">
        <f t="shared" si="1154"/>
        <v>#REF!</v>
      </c>
      <c r="K310" s="18" t="str">
        <f t="shared" si="1155"/>
        <v>#REF!</v>
      </c>
      <c r="L310" s="17" t="str">
        <f t="shared" si="1156"/>
        <v>#REF!</v>
      </c>
      <c r="M310" s="17" t="str">
        <f t="shared" si="1157"/>
        <v>#REF!</v>
      </c>
      <c r="N310" s="17" t="str">
        <f t="shared" si="1158"/>
        <v>#REF!</v>
      </c>
      <c r="O310" s="17" t="str">
        <f t="shared" si="1159"/>
        <v>#REF!</v>
      </c>
      <c r="P310" s="17" t="str">
        <f t="shared" si="1160"/>
        <v>#REF!</v>
      </c>
      <c r="Q310" s="17" t="str">
        <f t="shared" si="1161"/>
        <v>#REF!</v>
      </c>
      <c r="R310" s="20" t="str">
        <f t="shared" si="1162"/>
        <v>#REF!</v>
      </c>
      <c r="S310" s="17" t="str">
        <f t="shared" si="1163"/>
        <v>#REF!</v>
      </c>
      <c r="T310" s="16"/>
      <c r="U310" s="16"/>
      <c r="V310" s="16"/>
      <c r="W310" s="16"/>
      <c r="X310" s="16"/>
      <c r="Y310" s="16"/>
      <c r="Z310" s="16"/>
    </row>
    <row r="311" ht="15.75" hidden="1" customHeight="1" outlineLevel="1">
      <c r="A311" s="21" t="s">
        <v>213</v>
      </c>
      <c r="B311" s="22"/>
      <c r="C311" s="21"/>
      <c r="D311" s="23">
        <f t="shared" ref="D311:F311" si="1164">SUBTOTAL(9,D307:D310)</f>
        <v>131603382</v>
      </c>
      <c r="E311" s="23">
        <f t="shared" si="1164"/>
        <v>4734321</v>
      </c>
      <c r="F311" s="24">
        <f t="shared" si="1164"/>
        <v>1</v>
      </c>
      <c r="G311" s="25"/>
      <c r="H311" s="25"/>
      <c r="I311" s="25"/>
      <c r="J311" s="25" t="str">
        <f t="shared" ref="J311:K311" si="1165">SUBTOTAL(9,J307:J310)</f>
        <v>#REF!</v>
      </c>
      <c r="K311" s="24" t="str">
        <f t="shared" si="1165"/>
        <v>#REF!</v>
      </c>
      <c r="L311" s="23"/>
      <c r="M311" s="23"/>
      <c r="N311" s="23"/>
      <c r="O311" s="23" t="str">
        <f t="shared" ref="O311:S311" si="1166">SUBTOTAL(9,O307:O310)</f>
        <v>#REF!</v>
      </c>
      <c r="P311" s="23" t="str">
        <f t="shared" si="1166"/>
        <v>#REF!</v>
      </c>
      <c r="Q311" s="23" t="str">
        <f t="shared" si="1166"/>
        <v>#REF!</v>
      </c>
      <c r="R311" s="22" t="str">
        <f t="shared" si="1166"/>
        <v>#REF!</v>
      </c>
      <c r="S311" s="23" t="str">
        <f t="shared" si="1166"/>
        <v>#REF!</v>
      </c>
      <c r="T311" s="22"/>
      <c r="U311" s="22"/>
      <c r="V311" s="22"/>
      <c r="W311" s="22"/>
      <c r="X311" s="22"/>
      <c r="Y311" s="22"/>
      <c r="Z311" s="22"/>
    </row>
    <row r="312" ht="15.75" hidden="1" customHeight="1" outlineLevel="2">
      <c r="A312" s="15" t="s">
        <v>214</v>
      </c>
      <c r="B312" s="16" t="s">
        <v>27</v>
      </c>
      <c r="C312" s="15" t="s">
        <v>28</v>
      </c>
      <c r="D312" s="17">
        <v>6125924.24</v>
      </c>
      <c r="E312" s="17">
        <v>9636652.37</v>
      </c>
      <c r="F312" s="18">
        <f>+D312/D315</f>
        <v>0.8977404739</v>
      </c>
      <c r="G312" s="19" t="str">
        <f t="shared" ref="G312:G314" si="1167">VLOOKUP(A312,'[1]Hoja1'!$B$1:$F$126,3,0)</f>
        <v>#REF!</v>
      </c>
      <c r="H312" s="19" t="str">
        <f t="shared" ref="H312:H314" si="1168">VLOOKUP(A312,'[1]Hoja1'!$B$1:$F$126,2,0)</f>
        <v>#REF!</v>
      </c>
      <c r="I312" s="19" t="str">
        <f t="shared" ref="I312:I314" si="1169">+G312/11</f>
        <v>#REF!</v>
      </c>
      <c r="J312" s="19" t="str">
        <f t="shared" ref="J312:J314" si="1170">+F312*I312</f>
        <v>#REF!</v>
      </c>
      <c r="K312" s="18">
        <v>0.0</v>
      </c>
      <c r="L312" s="17" t="str">
        <f t="shared" ref="L312:L314" si="1171">VLOOKUP(A312,'[1]Hoja1'!$B$1:$F$126,5,0)</f>
        <v>#REF!</v>
      </c>
      <c r="M312" s="17" t="str">
        <f t="shared" ref="M312:M314" si="1172">VLOOKUP(A312,'[1]Hoja1'!$B$1:$F$126,4,0)</f>
        <v>#REF!</v>
      </c>
      <c r="N312" s="17" t="str">
        <f t="shared" ref="N312:N314" si="1173">+L312/11</f>
        <v>#REF!</v>
      </c>
      <c r="O312" s="17" t="str">
        <f t="shared" ref="O312:O314" si="1174">+D312-J312</f>
        <v>#REF!</v>
      </c>
      <c r="P312" s="17" t="str">
        <f t="shared" ref="P312:P314" si="1175">+ROUND(O312,0)</f>
        <v>#REF!</v>
      </c>
      <c r="Q312" s="17" t="str">
        <f t="shared" ref="Q312:Q314" si="1176">+K312+P312</f>
        <v>#REF!</v>
      </c>
      <c r="R312" s="20" t="str">
        <f t="shared" ref="R312:R314" si="1177">+IF(D312-K312-P312&gt;1,D312-K312-P312,0)</f>
        <v>#REF!</v>
      </c>
      <c r="S312" s="17" t="str">
        <f t="shared" ref="S312:S314" si="1178">+P312</f>
        <v>#REF!</v>
      </c>
      <c r="T312" s="16"/>
      <c r="U312" s="16"/>
      <c r="V312" s="16"/>
      <c r="W312" s="16"/>
      <c r="X312" s="16"/>
      <c r="Y312" s="16"/>
      <c r="Z312" s="16"/>
    </row>
    <row r="313" ht="15.75" hidden="1" customHeight="1" outlineLevel="2">
      <c r="A313" s="15" t="s">
        <v>214</v>
      </c>
      <c r="B313" s="16" t="s">
        <v>37</v>
      </c>
      <c r="C313" s="15" t="s">
        <v>38</v>
      </c>
      <c r="D313" s="17">
        <v>0.0</v>
      </c>
      <c r="E313" s="17">
        <v>0.0</v>
      </c>
      <c r="F313" s="18">
        <v>0.0</v>
      </c>
      <c r="G313" s="19" t="str">
        <f t="shared" si="1167"/>
        <v>#REF!</v>
      </c>
      <c r="H313" s="19" t="str">
        <f t="shared" si="1168"/>
        <v>#REF!</v>
      </c>
      <c r="I313" s="19" t="str">
        <f t="shared" si="1169"/>
        <v>#REF!</v>
      </c>
      <c r="J313" s="19" t="str">
        <f t="shared" si="1170"/>
        <v>#REF!</v>
      </c>
      <c r="K313" s="18">
        <v>0.0</v>
      </c>
      <c r="L313" s="17" t="str">
        <f t="shared" si="1171"/>
        <v>#REF!</v>
      </c>
      <c r="M313" s="17" t="str">
        <f t="shared" si="1172"/>
        <v>#REF!</v>
      </c>
      <c r="N313" s="17" t="str">
        <f t="shared" si="1173"/>
        <v>#REF!</v>
      </c>
      <c r="O313" s="17" t="str">
        <f t="shared" si="1174"/>
        <v>#REF!</v>
      </c>
      <c r="P313" s="17" t="str">
        <f t="shared" si="1175"/>
        <v>#REF!</v>
      </c>
      <c r="Q313" s="17" t="str">
        <f t="shared" si="1176"/>
        <v>#REF!</v>
      </c>
      <c r="R313" s="20" t="str">
        <f t="shared" si="1177"/>
        <v>#REF!</v>
      </c>
      <c r="S313" s="17" t="str">
        <f t="shared" si="1178"/>
        <v>#REF!</v>
      </c>
      <c r="T313" s="16"/>
      <c r="U313" s="16"/>
      <c r="V313" s="16"/>
      <c r="W313" s="16"/>
      <c r="X313" s="16"/>
      <c r="Y313" s="16"/>
      <c r="Z313" s="16"/>
    </row>
    <row r="314" ht="15.75" hidden="1" customHeight="1" outlineLevel="2">
      <c r="A314" s="15" t="s">
        <v>214</v>
      </c>
      <c r="B314" s="16" t="s">
        <v>51</v>
      </c>
      <c r="C314" s="15" t="s">
        <v>52</v>
      </c>
      <c r="D314" s="17">
        <v>697789.76</v>
      </c>
      <c r="E314" s="17">
        <v>1097688.63</v>
      </c>
      <c r="F314" s="18">
        <f>+D314/D315</f>
        <v>0.1022595261</v>
      </c>
      <c r="G314" s="19" t="str">
        <f t="shared" si="1167"/>
        <v>#REF!</v>
      </c>
      <c r="H314" s="19" t="str">
        <f t="shared" si="1168"/>
        <v>#REF!</v>
      </c>
      <c r="I314" s="19" t="str">
        <f t="shared" si="1169"/>
        <v>#REF!</v>
      </c>
      <c r="J314" s="19" t="str">
        <f t="shared" si="1170"/>
        <v>#REF!</v>
      </c>
      <c r="K314" s="18">
        <v>0.0</v>
      </c>
      <c r="L314" s="17" t="str">
        <f t="shared" si="1171"/>
        <v>#REF!</v>
      </c>
      <c r="M314" s="17" t="str">
        <f t="shared" si="1172"/>
        <v>#REF!</v>
      </c>
      <c r="N314" s="17" t="str">
        <f t="shared" si="1173"/>
        <v>#REF!</v>
      </c>
      <c r="O314" s="17" t="str">
        <f t="shared" si="1174"/>
        <v>#REF!</v>
      </c>
      <c r="P314" s="17" t="str">
        <f t="shared" si="1175"/>
        <v>#REF!</v>
      </c>
      <c r="Q314" s="17" t="str">
        <f t="shared" si="1176"/>
        <v>#REF!</v>
      </c>
      <c r="R314" s="20" t="str">
        <f t="shared" si="1177"/>
        <v>#REF!</v>
      </c>
      <c r="S314" s="17" t="str">
        <f t="shared" si="1178"/>
        <v>#REF!</v>
      </c>
      <c r="T314" s="16"/>
      <c r="U314" s="16"/>
      <c r="V314" s="16"/>
      <c r="W314" s="16"/>
      <c r="X314" s="16"/>
      <c r="Y314" s="16"/>
      <c r="Z314" s="16"/>
    </row>
    <row r="315" ht="15.75" hidden="1" customHeight="1" outlineLevel="1">
      <c r="A315" s="21" t="s">
        <v>215</v>
      </c>
      <c r="B315" s="22"/>
      <c r="C315" s="21"/>
      <c r="D315" s="23">
        <f t="shared" ref="D315:F315" si="1179">SUBTOTAL(9,D312:D314)</f>
        <v>6823714</v>
      </c>
      <c r="E315" s="23">
        <f t="shared" si="1179"/>
        <v>10734341</v>
      </c>
      <c r="F315" s="24">
        <f t="shared" si="1179"/>
        <v>1</v>
      </c>
      <c r="G315" s="25"/>
      <c r="H315" s="25"/>
      <c r="I315" s="25"/>
      <c r="J315" s="25" t="str">
        <f t="shared" ref="J315:K315" si="1180">SUBTOTAL(9,J312:J314)</f>
        <v>#REF!</v>
      </c>
      <c r="K315" s="24">
        <f t="shared" si="1180"/>
        <v>0</v>
      </c>
      <c r="L315" s="23"/>
      <c r="M315" s="23"/>
      <c r="N315" s="23"/>
      <c r="O315" s="23" t="str">
        <f t="shared" ref="O315:S315" si="1181">SUBTOTAL(9,O312:O314)</f>
        <v>#REF!</v>
      </c>
      <c r="P315" s="23" t="str">
        <f t="shared" si="1181"/>
        <v>#REF!</v>
      </c>
      <c r="Q315" s="23" t="str">
        <f t="shared" si="1181"/>
        <v>#REF!</v>
      </c>
      <c r="R315" s="22" t="str">
        <f t="shared" si="1181"/>
        <v>#REF!</v>
      </c>
      <c r="S315" s="23" t="str">
        <f t="shared" si="1181"/>
        <v>#REF!</v>
      </c>
      <c r="T315" s="22"/>
      <c r="U315" s="22"/>
      <c r="V315" s="22"/>
      <c r="W315" s="22"/>
      <c r="X315" s="22"/>
      <c r="Y315" s="22"/>
      <c r="Z315" s="22"/>
    </row>
    <row r="316" ht="15.75" hidden="1" customHeight="1" outlineLevel="2">
      <c r="A316" s="15" t="s">
        <v>216</v>
      </c>
      <c r="B316" s="16" t="s">
        <v>27</v>
      </c>
      <c r="C316" s="15" t="s">
        <v>28</v>
      </c>
      <c r="D316" s="17">
        <v>0.0</v>
      </c>
      <c r="E316" s="17">
        <v>2.607307558E7</v>
      </c>
      <c r="F316" s="18">
        <v>0.0</v>
      </c>
      <c r="G316" s="19" t="str">
        <f t="shared" ref="G316:G317" si="1182">VLOOKUP(A316,'[1]Hoja1'!$B$1:$F$126,3,0)</f>
        <v>#REF!</v>
      </c>
      <c r="H316" s="19" t="str">
        <f t="shared" ref="H316:H317" si="1183">VLOOKUP(A316,'[1]Hoja1'!$B$1:$F$126,2,0)</f>
        <v>#REF!</v>
      </c>
      <c r="I316" s="19" t="str">
        <f t="shared" ref="I316:I317" si="1184">+G316/11</f>
        <v>#REF!</v>
      </c>
      <c r="J316" s="19" t="str">
        <f t="shared" ref="J316:J317" si="1185">+F316*I316</f>
        <v>#REF!</v>
      </c>
      <c r="K316" s="18" t="str">
        <f t="shared" ref="K316:K317" si="1186">+D316-P316</f>
        <v>#REF!</v>
      </c>
      <c r="L316" s="17" t="str">
        <f t="shared" ref="L316:L317" si="1187">VLOOKUP(A316,'[1]Hoja1'!$B$1:$F$126,5,0)</f>
        <v>#REF!</v>
      </c>
      <c r="M316" s="17" t="str">
        <f t="shared" ref="M316:M317" si="1188">VLOOKUP(A316,'[1]Hoja1'!$B$1:$F$126,4,0)</f>
        <v>#REF!</v>
      </c>
      <c r="N316" s="17" t="str">
        <f t="shared" ref="N316:N317" si="1189">+L316/11</f>
        <v>#REF!</v>
      </c>
      <c r="O316" s="17" t="str">
        <f t="shared" ref="O316:O317" si="1190">+D316-J316</f>
        <v>#REF!</v>
      </c>
      <c r="P316" s="17" t="str">
        <f t="shared" ref="P316:P317" si="1191">+ROUND(O316,0)</f>
        <v>#REF!</v>
      </c>
      <c r="Q316" s="17" t="str">
        <f t="shared" ref="Q316:Q317" si="1192">+K316+P316</f>
        <v>#REF!</v>
      </c>
      <c r="R316" s="20" t="str">
        <f t="shared" ref="R316:R317" si="1193">+IF(D316-K316-P316&gt;1,D316-K316-P316,0)</f>
        <v>#REF!</v>
      </c>
      <c r="S316" s="17" t="str">
        <f t="shared" ref="S316:S317" si="1194">+P316</f>
        <v>#REF!</v>
      </c>
      <c r="T316" s="16"/>
      <c r="U316" s="16"/>
      <c r="V316" s="16"/>
      <c r="W316" s="16"/>
      <c r="X316" s="16"/>
      <c r="Y316" s="16"/>
      <c r="Z316" s="16"/>
    </row>
    <row r="317" ht="15.75" hidden="1" customHeight="1" outlineLevel="2">
      <c r="A317" s="15" t="s">
        <v>216</v>
      </c>
      <c r="B317" s="16" t="s">
        <v>51</v>
      </c>
      <c r="C317" s="15" t="s">
        <v>52</v>
      </c>
      <c r="D317" s="17">
        <v>0.0</v>
      </c>
      <c r="E317" s="17">
        <v>3419910.42</v>
      </c>
      <c r="F317" s="18">
        <v>1.0</v>
      </c>
      <c r="G317" s="19" t="str">
        <f t="shared" si="1182"/>
        <v>#REF!</v>
      </c>
      <c r="H317" s="19" t="str">
        <f t="shared" si="1183"/>
        <v>#REF!</v>
      </c>
      <c r="I317" s="19" t="str">
        <f t="shared" si="1184"/>
        <v>#REF!</v>
      </c>
      <c r="J317" s="19" t="str">
        <f t="shared" si="1185"/>
        <v>#REF!</v>
      </c>
      <c r="K317" s="18" t="str">
        <f t="shared" si="1186"/>
        <v>#REF!</v>
      </c>
      <c r="L317" s="17" t="str">
        <f t="shared" si="1187"/>
        <v>#REF!</v>
      </c>
      <c r="M317" s="17" t="str">
        <f t="shared" si="1188"/>
        <v>#REF!</v>
      </c>
      <c r="N317" s="17" t="str">
        <f t="shared" si="1189"/>
        <v>#REF!</v>
      </c>
      <c r="O317" s="17" t="str">
        <f t="shared" si="1190"/>
        <v>#REF!</v>
      </c>
      <c r="P317" s="17" t="str">
        <f t="shared" si="1191"/>
        <v>#REF!</v>
      </c>
      <c r="Q317" s="17" t="str">
        <f t="shared" si="1192"/>
        <v>#REF!</v>
      </c>
      <c r="R317" s="20" t="str">
        <f t="shared" si="1193"/>
        <v>#REF!</v>
      </c>
      <c r="S317" s="17" t="str">
        <f t="shared" si="1194"/>
        <v>#REF!</v>
      </c>
      <c r="T317" s="16"/>
      <c r="U317" s="16"/>
      <c r="V317" s="16"/>
      <c r="W317" s="16"/>
      <c r="X317" s="16"/>
      <c r="Y317" s="16"/>
      <c r="Z317" s="16"/>
    </row>
    <row r="318" ht="15.75" hidden="1" customHeight="1" outlineLevel="1">
      <c r="A318" s="21" t="s">
        <v>217</v>
      </c>
      <c r="B318" s="22"/>
      <c r="C318" s="21"/>
      <c r="D318" s="23">
        <f t="shared" ref="D318:F318" si="1195">SUBTOTAL(9,D316:D317)</f>
        <v>0</v>
      </c>
      <c r="E318" s="23">
        <f t="shared" si="1195"/>
        <v>29492986</v>
      </c>
      <c r="F318" s="24">
        <f t="shared" si="1195"/>
        <v>1</v>
      </c>
      <c r="G318" s="25"/>
      <c r="H318" s="25"/>
      <c r="I318" s="25"/>
      <c r="J318" s="25" t="str">
        <f t="shared" ref="J318:K318" si="1196">SUBTOTAL(9,J316:J317)</f>
        <v>#REF!</v>
      </c>
      <c r="K318" s="24" t="str">
        <f t="shared" si="1196"/>
        <v>#REF!</v>
      </c>
      <c r="L318" s="23"/>
      <c r="M318" s="23"/>
      <c r="N318" s="23"/>
      <c r="O318" s="23" t="str">
        <f t="shared" ref="O318:S318" si="1197">SUBTOTAL(9,O316:O317)</f>
        <v>#REF!</v>
      </c>
      <c r="P318" s="23" t="str">
        <f t="shared" si="1197"/>
        <v>#REF!</v>
      </c>
      <c r="Q318" s="23" t="str">
        <f t="shared" si="1197"/>
        <v>#REF!</v>
      </c>
      <c r="R318" s="22" t="str">
        <f t="shared" si="1197"/>
        <v>#REF!</v>
      </c>
      <c r="S318" s="23" t="str">
        <f t="shared" si="1197"/>
        <v>#REF!</v>
      </c>
      <c r="T318" s="22"/>
      <c r="U318" s="22"/>
      <c r="V318" s="22"/>
      <c r="W318" s="22"/>
      <c r="X318" s="22"/>
      <c r="Y318" s="22"/>
      <c r="Z318" s="22"/>
    </row>
    <row r="319" ht="15.75" hidden="1" customHeight="1" outlineLevel="2">
      <c r="A319" s="15" t="s">
        <v>218</v>
      </c>
      <c r="B319" s="16" t="s">
        <v>27</v>
      </c>
      <c r="C319" s="15" t="s">
        <v>28</v>
      </c>
      <c r="D319" s="17">
        <v>2.594081967E7</v>
      </c>
      <c r="E319" s="17">
        <v>1427680.27</v>
      </c>
      <c r="F319" s="18">
        <f>+D319/D322</f>
        <v>0.8786016677</v>
      </c>
      <c r="G319" s="19" t="str">
        <f t="shared" ref="G319:G321" si="1198">VLOOKUP(A319,'[1]Hoja1'!$B$1:$F$126,3,0)</f>
        <v>#REF!</v>
      </c>
      <c r="H319" s="19" t="str">
        <f t="shared" ref="H319:H321" si="1199">VLOOKUP(A319,'[1]Hoja1'!$B$1:$F$126,2,0)</f>
        <v>#REF!</v>
      </c>
      <c r="I319" s="19" t="str">
        <f t="shared" ref="I319:I321" si="1200">+G319/11</f>
        <v>#REF!</v>
      </c>
      <c r="J319" s="19" t="str">
        <f t="shared" ref="J319:J321" si="1201">+F319*I319</f>
        <v>#REF!</v>
      </c>
      <c r="K319" s="18">
        <v>0.0</v>
      </c>
      <c r="L319" s="17" t="str">
        <f t="shared" ref="L319:L321" si="1202">VLOOKUP(A319,'[1]Hoja1'!$B$1:$F$126,5,0)</f>
        <v>#REF!</v>
      </c>
      <c r="M319" s="17" t="str">
        <f t="shared" ref="M319:M321" si="1203">VLOOKUP(A319,'[1]Hoja1'!$B$1:$F$126,4,0)</f>
        <v>#REF!</v>
      </c>
      <c r="N319" s="17" t="str">
        <f t="shared" ref="N319:N321" si="1204">+L319/11</f>
        <v>#REF!</v>
      </c>
      <c r="O319" s="17" t="str">
        <f t="shared" ref="O319:O320" si="1205">+D319-J319</f>
        <v>#REF!</v>
      </c>
      <c r="P319" s="17" t="str">
        <f t="shared" ref="P319:P321" si="1206">+ROUND(O319,0)</f>
        <v>#REF!</v>
      </c>
      <c r="Q319" s="17" t="str">
        <f t="shared" ref="Q319:Q321" si="1207">+K319+P319</f>
        <v>#REF!</v>
      </c>
      <c r="R319" s="20" t="str">
        <f t="shared" ref="R319:R321" si="1208">+IF(D319-K319-P319&gt;1,D319-K319-P319,0)</f>
        <v>#REF!</v>
      </c>
      <c r="S319" s="17" t="str">
        <f t="shared" ref="S319:S321" si="1209">+P319</f>
        <v>#REF!</v>
      </c>
      <c r="T319" s="16"/>
      <c r="U319" s="16"/>
      <c r="V319" s="16"/>
      <c r="W319" s="16"/>
      <c r="X319" s="16"/>
      <c r="Y319" s="16"/>
      <c r="Z319" s="16"/>
    </row>
    <row r="320" ht="15.75" hidden="1" customHeight="1" outlineLevel="2">
      <c r="A320" s="15" t="s">
        <v>218</v>
      </c>
      <c r="B320" s="16" t="s">
        <v>35</v>
      </c>
      <c r="C320" s="15" t="s">
        <v>36</v>
      </c>
      <c r="D320" s="17">
        <v>3097898.61</v>
      </c>
      <c r="E320" s="17">
        <v>170496.1</v>
      </c>
      <c r="F320" s="18">
        <f>+D320/D322</f>
        <v>0.1049241666</v>
      </c>
      <c r="G320" s="19" t="str">
        <f t="shared" si="1198"/>
        <v>#REF!</v>
      </c>
      <c r="H320" s="19" t="str">
        <f t="shared" si="1199"/>
        <v>#REF!</v>
      </c>
      <c r="I320" s="19" t="str">
        <f t="shared" si="1200"/>
        <v>#REF!</v>
      </c>
      <c r="J320" s="19" t="str">
        <f t="shared" si="1201"/>
        <v>#REF!</v>
      </c>
      <c r="K320" s="18">
        <v>0.0</v>
      </c>
      <c r="L320" s="17" t="str">
        <f t="shared" si="1202"/>
        <v>#REF!</v>
      </c>
      <c r="M320" s="17" t="str">
        <f t="shared" si="1203"/>
        <v>#REF!</v>
      </c>
      <c r="N320" s="17" t="str">
        <f t="shared" si="1204"/>
        <v>#REF!</v>
      </c>
      <c r="O320" s="17" t="str">
        <f t="shared" si="1205"/>
        <v>#REF!</v>
      </c>
      <c r="P320" s="17" t="str">
        <f t="shared" si="1206"/>
        <v>#REF!</v>
      </c>
      <c r="Q320" s="17" t="str">
        <f t="shared" si="1207"/>
        <v>#REF!</v>
      </c>
      <c r="R320" s="20" t="str">
        <f t="shared" si="1208"/>
        <v>#REF!</v>
      </c>
      <c r="S320" s="17" t="str">
        <f t="shared" si="1209"/>
        <v>#REF!</v>
      </c>
      <c r="T320" s="16"/>
      <c r="U320" s="16"/>
      <c r="V320" s="16"/>
      <c r="W320" s="16"/>
      <c r="X320" s="16"/>
      <c r="Y320" s="16"/>
      <c r="Z320" s="16"/>
    </row>
    <row r="321" ht="15.75" hidden="1" customHeight="1" outlineLevel="2">
      <c r="A321" s="15" t="s">
        <v>218</v>
      </c>
      <c r="B321" s="16" t="s">
        <v>51</v>
      </c>
      <c r="C321" s="15" t="s">
        <v>52</v>
      </c>
      <c r="D321" s="17">
        <v>486401.72</v>
      </c>
      <c r="E321" s="17">
        <v>26769.63</v>
      </c>
      <c r="F321" s="18">
        <f>+D321/D322</f>
        <v>0.01647416573</v>
      </c>
      <c r="G321" s="19" t="str">
        <f t="shared" si="1198"/>
        <v>#REF!</v>
      </c>
      <c r="H321" s="19" t="str">
        <f t="shared" si="1199"/>
        <v>#REF!</v>
      </c>
      <c r="I321" s="19" t="str">
        <f t="shared" si="1200"/>
        <v>#REF!</v>
      </c>
      <c r="J321" s="19" t="str">
        <f t="shared" si="1201"/>
        <v>#REF!</v>
      </c>
      <c r="K321" s="18">
        <v>0.0</v>
      </c>
      <c r="L321" s="17" t="str">
        <f t="shared" si="1202"/>
        <v>#REF!</v>
      </c>
      <c r="M321" s="17" t="str">
        <f t="shared" si="1203"/>
        <v>#REF!</v>
      </c>
      <c r="N321" s="17" t="str">
        <f t="shared" si="1204"/>
        <v>#REF!</v>
      </c>
      <c r="O321" s="26">
        <v>0.0</v>
      </c>
      <c r="P321" s="17">
        <f t="shared" si="1206"/>
        <v>0</v>
      </c>
      <c r="Q321" s="17">
        <f t="shared" si="1207"/>
        <v>0</v>
      </c>
      <c r="R321" s="20">
        <f t="shared" si="1208"/>
        <v>486401.72</v>
      </c>
      <c r="S321" s="17">
        <f t="shared" si="1209"/>
        <v>0</v>
      </c>
      <c r="T321" s="16"/>
      <c r="U321" s="16"/>
      <c r="V321" s="16"/>
      <c r="W321" s="16"/>
      <c r="X321" s="16"/>
      <c r="Y321" s="16"/>
      <c r="Z321" s="16"/>
    </row>
    <row r="322" ht="15.75" hidden="1" customHeight="1" outlineLevel="1">
      <c r="A322" s="21" t="s">
        <v>219</v>
      </c>
      <c r="B322" s="22"/>
      <c r="C322" s="21"/>
      <c r="D322" s="23">
        <f t="shared" ref="D322:F322" si="1210">SUBTOTAL(9,D319:D321)</f>
        <v>29525120</v>
      </c>
      <c r="E322" s="23">
        <f t="shared" si="1210"/>
        <v>1624946</v>
      </c>
      <c r="F322" s="24">
        <f t="shared" si="1210"/>
        <v>1</v>
      </c>
      <c r="G322" s="25"/>
      <c r="H322" s="25"/>
      <c r="I322" s="25"/>
      <c r="J322" s="25" t="str">
        <f t="shared" ref="J322:K322" si="1211">SUBTOTAL(9,J319:J321)</f>
        <v>#REF!</v>
      </c>
      <c r="K322" s="24">
        <f t="shared" si="1211"/>
        <v>0</v>
      </c>
      <c r="L322" s="23"/>
      <c r="M322" s="23"/>
      <c r="N322" s="23"/>
      <c r="O322" s="23" t="str">
        <f t="shared" ref="O322:S322" si="1212">SUBTOTAL(9,O319:O321)</f>
        <v>#REF!</v>
      </c>
      <c r="P322" s="23" t="str">
        <f t="shared" si="1212"/>
        <v>#REF!</v>
      </c>
      <c r="Q322" s="23" t="str">
        <f t="shared" si="1212"/>
        <v>#REF!</v>
      </c>
      <c r="R322" s="22" t="str">
        <f t="shared" si="1212"/>
        <v>#REF!</v>
      </c>
      <c r="S322" s="23" t="str">
        <f t="shared" si="1212"/>
        <v>#REF!</v>
      </c>
      <c r="T322" s="22"/>
      <c r="U322" s="22"/>
      <c r="V322" s="22"/>
      <c r="W322" s="22"/>
      <c r="X322" s="22"/>
      <c r="Y322" s="22"/>
      <c r="Z322" s="22"/>
    </row>
    <row r="323" ht="15.75" hidden="1" customHeight="1" outlineLevel="2">
      <c r="A323" s="15" t="s">
        <v>220</v>
      </c>
      <c r="B323" s="16" t="s">
        <v>27</v>
      </c>
      <c r="C323" s="15" t="s">
        <v>28</v>
      </c>
      <c r="D323" s="17">
        <v>0.0</v>
      </c>
      <c r="E323" s="17">
        <v>4.267981317E7</v>
      </c>
      <c r="F323" s="18">
        <v>0.0</v>
      </c>
      <c r="G323" s="19" t="str">
        <f t="shared" ref="G323:G324" si="1213">VLOOKUP(A323,'[1]Hoja1'!$B$1:$F$126,3,0)</f>
        <v>#REF!</v>
      </c>
      <c r="H323" s="19" t="str">
        <f t="shared" ref="H323:H324" si="1214">VLOOKUP(A323,'[1]Hoja1'!$B$1:$F$126,2,0)</f>
        <v>#REF!</v>
      </c>
      <c r="I323" s="19" t="str">
        <f t="shared" ref="I323:I324" si="1215">+G323/11</f>
        <v>#REF!</v>
      </c>
      <c r="J323" s="19" t="str">
        <f t="shared" ref="J323:J324" si="1216">+F323*I323</f>
        <v>#REF!</v>
      </c>
      <c r="K323" s="18" t="str">
        <f t="shared" ref="K323:K324" si="1217">+D323-P323</f>
        <v>#REF!</v>
      </c>
      <c r="L323" s="17" t="str">
        <f t="shared" ref="L323:L324" si="1218">VLOOKUP(A323,'[1]Hoja1'!$B$1:$F$126,5,0)</f>
        <v>#REF!</v>
      </c>
      <c r="M323" s="17" t="str">
        <f t="shared" ref="M323:M324" si="1219">VLOOKUP(A323,'[1]Hoja1'!$B$1:$F$126,4,0)</f>
        <v>#REF!</v>
      </c>
      <c r="N323" s="17" t="str">
        <f t="shared" ref="N323:N324" si="1220">+L323/11</f>
        <v>#REF!</v>
      </c>
      <c r="O323" s="17" t="str">
        <f t="shared" ref="O323:O324" si="1221">+D323-J323</f>
        <v>#REF!</v>
      </c>
      <c r="P323" s="17" t="str">
        <f t="shared" ref="P323:P324" si="1222">+ROUND(O323,0)</f>
        <v>#REF!</v>
      </c>
      <c r="Q323" s="17" t="str">
        <f t="shared" ref="Q323:Q324" si="1223">+K323+P323</f>
        <v>#REF!</v>
      </c>
      <c r="R323" s="20" t="str">
        <f t="shared" ref="R323:R324" si="1224">+IF(D323-K323-P323&gt;1,D323-K323-P323,0)</f>
        <v>#REF!</v>
      </c>
      <c r="S323" s="17" t="str">
        <f t="shared" ref="S323:S324" si="1225">+P323</f>
        <v>#REF!</v>
      </c>
      <c r="T323" s="16"/>
      <c r="U323" s="16"/>
      <c r="V323" s="16"/>
      <c r="W323" s="16"/>
      <c r="X323" s="16"/>
      <c r="Y323" s="16"/>
      <c r="Z323" s="16"/>
    </row>
    <row r="324" ht="15.75" hidden="1" customHeight="1" outlineLevel="2">
      <c r="A324" s="15" t="s">
        <v>220</v>
      </c>
      <c r="B324" s="16" t="s">
        <v>35</v>
      </c>
      <c r="C324" s="15" t="s">
        <v>36</v>
      </c>
      <c r="D324" s="17">
        <v>0.0</v>
      </c>
      <c r="E324" s="17">
        <v>392821.83</v>
      </c>
      <c r="F324" s="18">
        <v>1.0</v>
      </c>
      <c r="G324" s="19" t="str">
        <f t="shared" si="1213"/>
        <v>#REF!</v>
      </c>
      <c r="H324" s="19" t="str">
        <f t="shared" si="1214"/>
        <v>#REF!</v>
      </c>
      <c r="I324" s="19" t="str">
        <f t="shared" si="1215"/>
        <v>#REF!</v>
      </c>
      <c r="J324" s="19" t="str">
        <f t="shared" si="1216"/>
        <v>#REF!</v>
      </c>
      <c r="K324" s="18" t="str">
        <f t="shared" si="1217"/>
        <v>#REF!</v>
      </c>
      <c r="L324" s="17" t="str">
        <f t="shared" si="1218"/>
        <v>#REF!</v>
      </c>
      <c r="M324" s="17" t="str">
        <f t="shared" si="1219"/>
        <v>#REF!</v>
      </c>
      <c r="N324" s="17" t="str">
        <f t="shared" si="1220"/>
        <v>#REF!</v>
      </c>
      <c r="O324" s="17" t="str">
        <f t="shared" si="1221"/>
        <v>#REF!</v>
      </c>
      <c r="P324" s="17" t="str">
        <f t="shared" si="1222"/>
        <v>#REF!</v>
      </c>
      <c r="Q324" s="17" t="str">
        <f t="shared" si="1223"/>
        <v>#REF!</v>
      </c>
      <c r="R324" s="20" t="str">
        <f t="shared" si="1224"/>
        <v>#REF!</v>
      </c>
      <c r="S324" s="17" t="str">
        <f t="shared" si="1225"/>
        <v>#REF!</v>
      </c>
      <c r="T324" s="16"/>
      <c r="U324" s="16"/>
      <c r="V324" s="16"/>
      <c r="W324" s="16"/>
      <c r="X324" s="16"/>
      <c r="Y324" s="16"/>
      <c r="Z324" s="16"/>
    </row>
    <row r="325" ht="15.75" hidden="1" customHeight="1" outlineLevel="1">
      <c r="A325" s="21" t="s">
        <v>221</v>
      </c>
      <c r="B325" s="22"/>
      <c r="C325" s="21"/>
      <c r="D325" s="23">
        <f t="shared" ref="D325:F325" si="1226">SUBTOTAL(9,D323:D324)</f>
        <v>0</v>
      </c>
      <c r="E325" s="23">
        <f t="shared" si="1226"/>
        <v>43072635</v>
      </c>
      <c r="F325" s="24">
        <f t="shared" si="1226"/>
        <v>1</v>
      </c>
      <c r="G325" s="25"/>
      <c r="H325" s="25"/>
      <c r="I325" s="25"/>
      <c r="J325" s="25" t="str">
        <f t="shared" ref="J325:K325" si="1227">SUBTOTAL(9,J323:J324)</f>
        <v>#REF!</v>
      </c>
      <c r="K325" s="24" t="str">
        <f t="shared" si="1227"/>
        <v>#REF!</v>
      </c>
      <c r="L325" s="23"/>
      <c r="M325" s="23"/>
      <c r="N325" s="23"/>
      <c r="O325" s="23" t="str">
        <f t="shared" ref="O325:S325" si="1228">SUBTOTAL(9,O323:O324)</f>
        <v>#REF!</v>
      </c>
      <c r="P325" s="23" t="str">
        <f t="shared" si="1228"/>
        <v>#REF!</v>
      </c>
      <c r="Q325" s="23" t="str">
        <f t="shared" si="1228"/>
        <v>#REF!</v>
      </c>
      <c r="R325" s="22" t="str">
        <f t="shared" si="1228"/>
        <v>#REF!</v>
      </c>
      <c r="S325" s="23" t="str">
        <f t="shared" si="1228"/>
        <v>#REF!</v>
      </c>
      <c r="T325" s="22"/>
      <c r="U325" s="22"/>
      <c r="V325" s="22"/>
      <c r="W325" s="22"/>
      <c r="X325" s="22"/>
      <c r="Y325" s="22"/>
      <c r="Z325" s="22"/>
    </row>
    <row r="326" ht="15.75" hidden="1" customHeight="1" outlineLevel="2">
      <c r="A326" s="15" t="s">
        <v>222</v>
      </c>
      <c r="B326" s="16" t="s">
        <v>27</v>
      </c>
      <c r="C326" s="15" t="s">
        <v>28</v>
      </c>
      <c r="D326" s="17">
        <v>2.369734803E7</v>
      </c>
      <c r="E326" s="17">
        <v>2439304.27</v>
      </c>
      <c r="F326" s="18">
        <f>+D326/D328</f>
        <v>0.4761587753</v>
      </c>
      <c r="G326" s="19" t="str">
        <f t="shared" ref="G326:G327" si="1229">VLOOKUP(A326,'[1]Hoja1'!$B$1:$F$126,3,0)</f>
        <v>#REF!</v>
      </c>
      <c r="H326" s="19" t="str">
        <f t="shared" ref="H326:H327" si="1230">VLOOKUP(A326,'[1]Hoja1'!$B$1:$F$126,2,0)</f>
        <v>#REF!</v>
      </c>
      <c r="I326" s="19" t="str">
        <f t="shared" ref="I326:I327" si="1231">+G326/11</f>
        <v>#REF!</v>
      </c>
      <c r="J326" s="19" t="str">
        <f t="shared" ref="J326:J327" si="1232">+F326*I326</f>
        <v>#REF!</v>
      </c>
      <c r="K326" s="18">
        <v>0.0</v>
      </c>
      <c r="L326" s="17" t="str">
        <f t="shared" ref="L326:L327" si="1233">VLOOKUP(A326,'[1]Hoja1'!$B$1:$F$126,5,0)</f>
        <v>#REF!</v>
      </c>
      <c r="M326" s="17" t="str">
        <f t="shared" ref="M326:M327" si="1234">VLOOKUP(A326,'[1]Hoja1'!$B$1:$F$126,4,0)</f>
        <v>#REF!</v>
      </c>
      <c r="N326" s="17" t="str">
        <f t="shared" ref="N326:N327" si="1235">+L326/11</f>
        <v>#REF!</v>
      </c>
      <c r="O326" s="17" t="str">
        <f t="shared" ref="O326:O327" si="1236">+D326-J326</f>
        <v>#REF!</v>
      </c>
      <c r="P326" s="17" t="str">
        <f t="shared" ref="P326:P327" si="1237">+ROUND(O326,0)</f>
        <v>#REF!</v>
      </c>
      <c r="Q326" s="17" t="str">
        <f t="shared" ref="Q326:Q327" si="1238">+K326+P326</f>
        <v>#REF!</v>
      </c>
      <c r="R326" s="20" t="str">
        <f t="shared" ref="R326:R327" si="1239">+IF(D326-K326-P326&gt;1,D326-K326-P326,0)</f>
        <v>#REF!</v>
      </c>
      <c r="S326" s="17" t="str">
        <f t="shared" ref="S326:S327" si="1240">+P326</f>
        <v>#REF!</v>
      </c>
      <c r="T326" s="16"/>
      <c r="U326" s="16"/>
      <c r="V326" s="16"/>
      <c r="W326" s="16"/>
      <c r="X326" s="16"/>
      <c r="Y326" s="16"/>
      <c r="Z326" s="16"/>
    </row>
    <row r="327" ht="15.75" hidden="1" customHeight="1" outlineLevel="2">
      <c r="A327" s="15" t="s">
        <v>222</v>
      </c>
      <c r="B327" s="16" t="s">
        <v>51</v>
      </c>
      <c r="C327" s="15" t="s">
        <v>52</v>
      </c>
      <c r="D327" s="17">
        <v>2.607039597E7</v>
      </c>
      <c r="E327" s="17">
        <v>2683575.73</v>
      </c>
      <c r="F327" s="18">
        <f>+D327/D328</f>
        <v>0.5238412247</v>
      </c>
      <c r="G327" s="19" t="str">
        <f t="shared" si="1229"/>
        <v>#REF!</v>
      </c>
      <c r="H327" s="19" t="str">
        <f t="shared" si="1230"/>
        <v>#REF!</v>
      </c>
      <c r="I327" s="19" t="str">
        <f t="shared" si="1231"/>
        <v>#REF!</v>
      </c>
      <c r="J327" s="19" t="str">
        <f t="shared" si="1232"/>
        <v>#REF!</v>
      </c>
      <c r="K327" s="18">
        <v>0.0</v>
      </c>
      <c r="L327" s="17" t="str">
        <f t="shared" si="1233"/>
        <v>#REF!</v>
      </c>
      <c r="M327" s="17" t="str">
        <f t="shared" si="1234"/>
        <v>#REF!</v>
      </c>
      <c r="N327" s="17" t="str">
        <f t="shared" si="1235"/>
        <v>#REF!</v>
      </c>
      <c r="O327" s="17" t="str">
        <f t="shared" si="1236"/>
        <v>#REF!</v>
      </c>
      <c r="P327" s="17" t="str">
        <f t="shared" si="1237"/>
        <v>#REF!</v>
      </c>
      <c r="Q327" s="17" t="str">
        <f t="shared" si="1238"/>
        <v>#REF!</v>
      </c>
      <c r="R327" s="20" t="str">
        <f t="shared" si="1239"/>
        <v>#REF!</v>
      </c>
      <c r="S327" s="17" t="str">
        <f t="shared" si="1240"/>
        <v>#REF!</v>
      </c>
      <c r="T327" s="16"/>
      <c r="U327" s="16"/>
      <c r="V327" s="16"/>
      <c r="W327" s="16"/>
      <c r="X327" s="16"/>
      <c r="Y327" s="16"/>
      <c r="Z327" s="16"/>
    </row>
    <row r="328" ht="15.75" hidden="1" customHeight="1" outlineLevel="1">
      <c r="A328" s="21" t="s">
        <v>223</v>
      </c>
      <c r="B328" s="22"/>
      <c r="C328" s="21"/>
      <c r="D328" s="23">
        <f t="shared" ref="D328:F328" si="1241">SUBTOTAL(9,D326:D327)</f>
        <v>49767744</v>
      </c>
      <c r="E328" s="23">
        <f t="shared" si="1241"/>
        <v>5122880</v>
      </c>
      <c r="F328" s="24">
        <f t="shared" si="1241"/>
        <v>1</v>
      </c>
      <c r="G328" s="25"/>
      <c r="H328" s="25"/>
      <c r="I328" s="25"/>
      <c r="J328" s="25" t="str">
        <f t="shared" ref="J328:K328" si="1242">SUBTOTAL(9,J326:J327)</f>
        <v>#REF!</v>
      </c>
      <c r="K328" s="24">
        <f t="shared" si="1242"/>
        <v>0</v>
      </c>
      <c r="L328" s="23"/>
      <c r="M328" s="23"/>
      <c r="N328" s="23"/>
      <c r="O328" s="23" t="str">
        <f t="shared" ref="O328:S328" si="1243">SUBTOTAL(9,O326:O327)</f>
        <v>#REF!</v>
      </c>
      <c r="P328" s="23" t="str">
        <f t="shared" si="1243"/>
        <v>#REF!</v>
      </c>
      <c r="Q328" s="23" t="str">
        <f t="shared" si="1243"/>
        <v>#REF!</v>
      </c>
      <c r="R328" s="22" t="str">
        <f t="shared" si="1243"/>
        <v>#REF!</v>
      </c>
      <c r="S328" s="23" t="str">
        <f t="shared" si="1243"/>
        <v>#REF!</v>
      </c>
      <c r="T328" s="22"/>
      <c r="U328" s="22"/>
      <c r="V328" s="22"/>
      <c r="W328" s="22"/>
      <c r="X328" s="22"/>
      <c r="Y328" s="22"/>
      <c r="Z328" s="22"/>
    </row>
    <row r="329" ht="15.75" hidden="1" customHeight="1" outlineLevel="2">
      <c r="A329" s="15" t="s">
        <v>224</v>
      </c>
      <c r="B329" s="16" t="s">
        <v>27</v>
      </c>
      <c r="C329" s="15" t="s">
        <v>28</v>
      </c>
      <c r="D329" s="17">
        <v>1.130004564E7</v>
      </c>
      <c r="E329" s="17">
        <v>905561.73</v>
      </c>
      <c r="F329" s="18">
        <f>+D329/D331</f>
        <v>0.749492628</v>
      </c>
      <c r="G329" s="19" t="str">
        <f t="shared" ref="G329:G330" si="1244">VLOOKUP(A329,'[1]Hoja1'!$B$1:$F$126,3,0)</f>
        <v>#REF!</v>
      </c>
      <c r="H329" s="19" t="str">
        <f t="shared" ref="H329:H330" si="1245">VLOOKUP(A329,'[1]Hoja1'!$B$1:$F$126,2,0)</f>
        <v>#REF!</v>
      </c>
      <c r="I329" s="19" t="str">
        <f t="shared" ref="I329:I330" si="1246">+G329/11</f>
        <v>#REF!</v>
      </c>
      <c r="J329" s="19" t="str">
        <f t="shared" ref="J329:J330" si="1247">+F329*I329</f>
        <v>#REF!</v>
      </c>
      <c r="K329" s="18">
        <v>0.0</v>
      </c>
      <c r="L329" s="17" t="str">
        <f t="shared" ref="L329:L330" si="1248">VLOOKUP(A329,'[1]Hoja1'!$B$1:$F$126,5,0)</f>
        <v>#REF!</v>
      </c>
      <c r="M329" s="17" t="str">
        <f t="shared" ref="M329:M330" si="1249">VLOOKUP(A329,'[1]Hoja1'!$B$1:$F$126,4,0)</f>
        <v>#REF!</v>
      </c>
      <c r="N329" s="17" t="str">
        <f t="shared" ref="N329:N330" si="1250">+L329/11</f>
        <v>#REF!</v>
      </c>
      <c r="O329" s="17" t="str">
        <f t="shared" ref="O329:O330" si="1251">+D329-J329</f>
        <v>#REF!</v>
      </c>
      <c r="P329" s="17" t="str">
        <f t="shared" ref="P329:P330" si="1252">+ROUND(O329,0)</f>
        <v>#REF!</v>
      </c>
      <c r="Q329" s="17" t="str">
        <f t="shared" ref="Q329:Q330" si="1253">+K329+P329</f>
        <v>#REF!</v>
      </c>
      <c r="R329" s="20" t="str">
        <f t="shared" ref="R329:R330" si="1254">+IF(D329-K329-P329&gt;1,D329-K329-P329,0)</f>
        <v>#REF!</v>
      </c>
      <c r="S329" s="17" t="str">
        <f t="shared" ref="S329:S330" si="1255">+P329</f>
        <v>#REF!</v>
      </c>
      <c r="T329" s="16"/>
      <c r="U329" s="16"/>
      <c r="V329" s="16"/>
      <c r="W329" s="16"/>
      <c r="X329" s="16"/>
      <c r="Y329" s="16"/>
      <c r="Z329" s="16"/>
    </row>
    <row r="330" ht="15.75" hidden="1" customHeight="1" outlineLevel="2">
      <c r="A330" s="15" t="s">
        <v>224</v>
      </c>
      <c r="B330" s="16" t="s">
        <v>35</v>
      </c>
      <c r="C330" s="15" t="s">
        <v>36</v>
      </c>
      <c r="D330" s="17">
        <v>3776881.36</v>
      </c>
      <c r="E330" s="17">
        <v>302671.27</v>
      </c>
      <c r="F330" s="18">
        <f>+D330/D331</f>
        <v>0.250507372</v>
      </c>
      <c r="G330" s="19" t="str">
        <f t="shared" si="1244"/>
        <v>#REF!</v>
      </c>
      <c r="H330" s="19" t="str">
        <f t="shared" si="1245"/>
        <v>#REF!</v>
      </c>
      <c r="I330" s="19" t="str">
        <f t="shared" si="1246"/>
        <v>#REF!</v>
      </c>
      <c r="J330" s="19" t="str">
        <f t="shared" si="1247"/>
        <v>#REF!</v>
      </c>
      <c r="K330" s="18">
        <v>0.0</v>
      </c>
      <c r="L330" s="17" t="str">
        <f t="shared" si="1248"/>
        <v>#REF!</v>
      </c>
      <c r="M330" s="17" t="str">
        <f t="shared" si="1249"/>
        <v>#REF!</v>
      </c>
      <c r="N330" s="17" t="str">
        <f t="shared" si="1250"/>
        <v>#REF!</v>
      </c>
      <c r="O330" s="17" t="str">
        <f t="shared" si="1251"/>
        <v>#REF!</v>
      </c>
      <c r="P330" s="17" t="str">
        <f t="shared" si="1252"/>
        <v>#REF!</v>
      </c>
      <c r="Q330" s="17" t="str">
        <f t="shared" si="1253"/>
        <v>#REF!</v>
      </c>
      <c r="R330" s="20" t="str">
        <f t="shared" si="1254"/>
        <v>#REF!</v>
      </c>
      <c r="S330" s="17" t="str">
        <f t="shared" si="1255"/>
        <v>#REF!</v>
      </c>
      <c r="T330" s="16"/>
      <c r="U330" s="16"/>
      <c r="V330" s="16"/>
      <c r="W330" s="16"/>
      <c r="X330" s="16"/>
      <c r="Y330" s="16"/>
      <c r="Z330" s="16"/>
    </row>
    <row r="331" ht="15.75" hidden="1" customHeight="1" outlineLevel="1">
      <c r="A331" s="21" t="s">
        <v>225</v>
      </c>
      <c r="B331" s="22"/>
      <c r="C331" s="21"/>
      <c r="D331" s="23">
        <f t="shared" ref="D331:F331" si="1256">SUBTOTAL(9,D329:D330)</f>
        <v>15076927</v>
      </c>
      <c r="E331" s="23">
        <f t="shared" si="1256"/>
        <v>1208233</v>
      </c>
      <c r="F331" s="24">
        <f t="shared" si="1256"/>
        <v>1</v>
      </c>
      <c r="G331" s="25"/>
      <c r="H331" s="25"/>
      <c r="I331" s="25"/>
      <c r="J331" s="25" t="str">
        <f t="shared" ref="J331:K331" si="1257">SUBTOTAL(9,J329:J330)</f>
        <v>#REF!</v>
      </c>
      <c r="K331" s="24">
        <f t="shared" si="1257"/>
        <v>0</v>
      </c>
      <c r="L331" s="23"/>
      <c r="M331" s="23"/>
      <c r="N331" s="23"/>
      <c r="O331" s="23" t="str">
        <f t="shared" ref="O331:S331" si="1258">SUBTOTAL(9,O329:O330)</f>
        <v>#REF!</v>
      </c>
      <c r="P331" s="23" t="str">
        <f t="shared" si="1258"/>
        <v>#REF!</v>
      </c>
      <c r="Q331" s="23" t="str">
        <f t="shared" si="1258"/>
        <v>#REF!</v>
      </c>
      <c r="R331" s="22" t="str">
        <f t="shared" si="1258"/>
        <v>#REF!</v>
      </c>
      <c r="S331" s="23" t="str">
        <f t="shared" si="1258"/>
        <v>#REF!</v>
      </c>
      <c r="T331" s="22"/>
      <c r="U331" s="22"/>
      <c r="V331" s="22"/>
      <c r="W331" s="22"/>
      <c r="X331" s="22"/>
      <c r="Y331" s="22"/>
      <c r="Z331" s="22"/>
    </row>
    <row r="332" ht="15.75" hidden="1" customHeight="1" outlineLevel="2">
      <c r="A332" s="15" t="s">
        <v>226</v>
      </c>
      <c r="B332" s="16" t="s">
        <v>27</v>
      </c>
      <c r="C332" s="15" t="s">
        <v>28</v>
      </c>
      <c r="D332" s="17">
        <v>0.0</v>
      </c>
      <c r="E332" s="17">
        <v>1544342.49</v>
      </c>
      <c r="F332" s="18">
        <v>1.0</v>
      </c>
      <c r="G332" s="19" t="str">
        <f t="shared" ref="G332:G333" si="1259">VLOOKUP(A332,'[1]Hoja1'!$B$1:$F$126,3,0)</f>
        <v>#REF!</v>
      </c>
      <c r="H332" s="19" t="str">
        <f t="shared" ref="H332:H333" si="1260">VLOOKUP(A332,'[1]Hoja1'!$B$1:$F$126,2,0)</f>
        <v>#REF!</v>
      </c>
      <c r="I332" s="19" t="str">
        <f t="shared" ref="I332:I333" si="1261">+G332/11</f>
        <v>#REF!</v>
      </c>
      <c r="J332" s="19" t="str">
        <f t="shared" ref="J332:J333" si="1262">+F332*I332</f>
        <v>#REF!</v>
      </c>
      <c r="K332" s="18" t="str">
        <f t="shared" ref="K332:K333" si="1263">+D332-P332</f>
        <v>#REF!</v>
      </c>
      <c r="L332" s="17" t="str">
        <f t="shared" ref="L332:L333" si="1264">VLOOKUP(A332,'[1]Hoja1'!$B$1:$F$126,5,0)</f>
        <v>#REF!</v>
      </c>
      <c r="M332" s="17" t="str">
        <f t="shared" ref="M332:M333" si="1265">VLOOKUP(A332,'[1]Hoja1'!$B$1:$F$126,4,0)</f>
        <v>#REF!</v>
      </c>
      <c r="N332" s="17" t="str">
        <f t="shared" ref="N332:N333" si="1266">+L332/11</f>
        <v>#REF!</v>
      </c>
      <c r="O332" s="17" t="str">
        <f t="shared" ref="O332:O333" si="1267">+D332-J332</f>
        <v>#REF!</v>
      </c>
      <c r="P332" s="17" t="str">
        <f t="shared" ref="P332:P333" si="1268">+ROUND(O332,0)</f>
        <v>#REF!</v>
      </c>
      <c r="Q332" s="17" t="str">
        <f t="shared" ref="Q332:Q333" si="1269">+K332+P332</f>
        <v>#REF!</v>
      </c>
      <c r="R332" s="20" t="str">
        <f t="shared" ref="R332:R333" si="1270">+IF(D332-K332-P332&gt;1,D332-K332-P332,0)</f>
        <v>#REF!</v>
      </c>
      <c r="S332" s="17" t="str">
        <f t="shared" ref="S332:S333" si="1271">+P332</f>
        <v>#REF!</v>
      </c>
      <c r="T332" s="16"/>
      <c r="U332" s="16"/>
      <c r="V332" s="16"/>
      <c r="W332" s="16"/>
      <c r="X332" s="16"/>
      <c r="Y332" s="16"/>
      <c r="Z332" s="16"/>
    </row>
    <row r="333" ht="15.75" hidden="1" customHeight="1" outlineLevel="2">
      <c r="A333" s="15" t="s">
        <v>226</v>
      </c>
      <c r="B333" s="16" t="s">
        <v>51</v>
      </c>
      <c r="C333" s="15" t="s">
        <v>52</v>
      </c>
      <c r="D333" s="17">
        <v>0.0</v>
      </c>
      <c r="E333" s="17">
        <v>989551.51</v>
      </c>
      <c r="F333" s="18">
        <v>0.0</v>
      </c>
      <c r="G333" s="19" t="str">
        <f t="shared" si="1259"/>
        <v>#REF!</v>
      </c>
      <c r="H333" s="19" t="str">
        <f t="shared" si="1260"/>
        <v>#REF!</v>
      </c>
      <c r="I333" s="19" t="str">
        <f t="shared" si="1261"/>
        <v>#REF!</v>
      </c>
      <c r="J333" s="19" t="str">
        <f t="shared" si="1262"/>
        <v>#REF!</v>
      </c>
      <c r="K333" s="18" t="str">
        <f t="shared" si="1263"/>
        <v>#REF!</v>
      </c>
      <c r="L333" s="17" t="str">
        <f t="shared" si="1264"/>
        <v>#REF!</v>
      </c>
      <c r="M333" s="17" t="str">
        <f t="shared" si="1265"/>
        <v>#REF!</v>
      </c>
      <c r="N333" s="17" t="str">
        <f t="shared" si="1266"/>
        <v>#REF!</v>
      </c>
      <c r="O333" s="17" t="str">
        <f t="shared" si="1267"/>
        <v>#REF!</v>
      </c>
      <c r="P333" s="17" t="str">
        <f t="shared" si="1268"/>
        <v>#REF!</v>
      </c>
      <c r="Q333" s="17" t="str">
        <f t="shared" si="1269"/>
        <v>#REF!</v>
      </c>
      <c r="R333" s="20" t="str">
        <f t="shared" si="1270"/>
        <v>#REF!</v>
      </c>
      <c r="S333" s="17" t="str">
        <f t="shared" si="1271"/>
        <v>#REF!</v>
      </c>
      <c r="T333" s="16"/>
      <c r="U333" s="16"/>
      <c r="V333" s="16"/>
      <c r="W333" s="16"/>
      <c r="X333" s="16"/>
      <c r="Y333" s="16"/>
      <c r="Z333" s="16"/>
    </row>
    <row r="334" ht="15.75" hidden="1" customHeight="1" outlineLevel="1">
      <c r="A334" s="21" t="s">
        <v>227</v>
      </c>
      <c r="B334" s="22"/>
      <c r="C334" s="21"/>
      <c r="D334" s="23">
        <f t="shared" ref="D334:F334" si="1272">SUBTOTAL(9,D332:D333)</f>
        <v>0</v>
      </c>
      <c r="E334" s="23">
        <f t="shared" si="1272"/>
        <v>2533894</v>
      </c>
      <c r="F334" s="24">
        <f t="shared" si="1272"/>
        <v>1</v>
      </c>
      <c r="G334" s="25"/>
      <c r="H334" s="25"/>
      <c r="I334" s="25"/>
      <c r="J334" s="25" t="str">
        <f t="shared" ref="J334:K334" si="1273">SUBTOTAL(9,J332:J333)</f>
        <v>#REF!</v>
      </c>
      <c r="K334" s="24" t="str">
        <f t="shared" si="1273"/>
        <v>#REF!</v>
      </c>
      <c r="L334" s="23"/>
      <c r="M334" s="23"/>
      <c r="N334" s="23"/>
      <c r="O334" s="23" t="str">
        <f t="shared" ref="O334:S334" si="1274">SUBTOTAL(9,O332:O333)</f>
        <v>#REF!</v>
      </c>
      <c r="P334" s="23" t="str">
        <f t="shared" si="1274"/>
        <v>#REF!</v>
      </c>
      <c r="Q334" s="23" t="str">
        <f t="shared" si="1274"/>
        <v>#REF!</v>
      </c>
      <c r="R334" s="22" t="str">
        <f t="shared" si="1274"/>
        <v>#REF!</v>
      </c>
      <c r="S334" s="23" t="str">
        <f t="shared" si="1274"/>
        <v>#REF!</v>
      </c>
      <c r="T334" s="22"/>
      <c r="U334" s="22"/>
      <c r="V334" s="22"/>
      <c r="W334" s="22"/>
      <c r="X334" s="22"/>
      <c r="Y334" s="22"/>
      <c r="Z334" s="22"/>
    </row>
    <row r="335" ht="15.75" hidden="1" customHeight="1" outlineLevel="2">
      <c r="A335" s="15" t="s">
        <v>228</v>
      </c>
      <c r="B335" s="16" t="s">
        <v>27</v>
      </c>
      <c r="C335" s="15" t="s">
        <v>28</v>
      </c>
      <c r="D335" s="17">
        <v>919322.83</v>
      </c>
      <c r="E335" s="17">
        <v>1311119.84</v>
      </c>
      <c r="F335" s="18">
        <f>+D335/D337</f>
        <v>0.9912638003</v>
      </c>
      <c r="G335" s="19" t="str">
        <f t="shared" ref="G335:G336" si="1275">VLOOKUP(A335,'[1]Hoja1'!$B$1:$F$126,3,0)</f>
        <v>#REF!</v>
      </c>
      <c r="H335" s="19" t="str">
        <f t="shared" ref="H335:H336" si="1276">VLOOKUP(A335,'[1]Hoja1'!$B$1:$F$126,2,0)</f>
        <v>#REF!</v>
      </c>
      <c r="I335" s="19" t="str">
        <f t="shared" ref="I335:I336" si="1277">+G335/11</f>
        <v>#REF!</v>
      </c>
      <c r="J335" s="19" t="str">
        <f t="shared" ref="J335:J336" si="1278">+F335*I335</f>
        <v>#REF!</v>
      </c>
      <c r="K335" s="18">
        <v>0.0</v>
      </c>
      <c r="L335" s="17" t="str">
        <f t="shared" ref="L335:L336" si="1279">VLOOKUP(A335,'[1]Hoja1'!$B$1:$F$126,5,0)</f>
        <v>#REF!</v>
      </c>
      <c r="M335" s="17" t="str">
        <f t="shared" ref="M335:M336" si="1280">VLOOKUP(A335,'[1]Hoja1'!$B$1:$F$126,4,0)</f>
        <v>#REF!</v>
      </c>
      <c r="N335" s="17" t="str">
        <f t="shared" ref="N335:N336" si="1281">+L335/11</f>
        <v>#REF!</v>
      </c>
      <c r="O335" s="17" t="str">
        <f>+D335-J335</f>
        <v>#REF!</v>
      </c>
      <c r="P335" s="17" t="str">
        <f t="shared" ref="P335:P336" si="1282">+ROUND(O335,0)</f>
        <v>#REF!</v>
      </c>
      <c r="Q335" s="17" t="str">
        <f t="shared" ref="Q335:Q336" si="1283">+K335+P335</f>
        <v>#REF!</v>
      </c>
      <c r="R335" s="20" t="str">
        <f t="shared" ref="R335:R336" si="1284">+IF(D335-K335-P335&gt;1,D335-K335-P335,0)</f>
        <v>#REF!</v>
      </c>
      <c r="S335" s="17" t="str">
        <f t="shared" ref="S335:S336" si="1285">+P335</f>
        <v>#REF!</v>
      </c>
      <c r="T335" s="16"/>
      <c r="U335" s="16"/>
      <c r="V335" s="16"/>
      <c r="W335" s="16"/>
      <c r="X335" s="16"/>
      <c r="Y335" s="16"/>
      <c r="Z335" s="16"/>
    </row>
    <row r="336" ht="15.75" hidden="1" customHeight="1" outlineLevel="2">
      <c r="A336" s="15" t="s">
        <v>228</v>
      </c>
      <c r="B336" s="16" t="s">
        <v>35</v>
      </c>
      <c r="C336" s="15" t="s">
        <v>36</v>
      </c>
      <c r="D336" s="17">
        <v>8102.17</v>
      </c>
      <c r="E336" s="17">
        <v>11555.16</v>
      </c>
      <c r="F336" s="18">
        <f>+D336/D337</f>
        <v>0.008736199693</v>
      </c>
      <c r="G336" s="19" t="str">
        <f t="shared" si="1275"/>
        <v>#REF!</v>
      </c>
      <c r="H336" s="19" t="str">
        <f t="shared" si="1276"/>
        <v>#REF!</v>
      </c>
      <c r="I336" s="19" t="str">
        <f t="shared" si="1277"/>
        <v>#REF!</v>
      </c>
      <c r="J336" s="19" t="str">
        <f t="shared" si="1278"/>
        <v>#REF!</v>
      </c>
      <c r="K336" s="18">
        <v>0.0</v>
      </c>
      <c r="L336" s="17" t="str">
        <f t="shared" si="1279"/>
        <v>#REF!</v>
      </c>
      <c r="M336" s="17" t="str">
        <f t="shared" si="1280"/>
        <v>#REF!</v>
      </c>
      <c r="N336" s="17" t="str">
        <f t="shared" si="1281"/>
        <v>#REF!</v>
      </c>
      <c r="O336" s="26">
        <v>0.0</v>
      </c>
      <c r="P336" s="17">
        <f t="shared" si="1282"/>
        <v>0</v>
      </c>
      <c r="Q336" s="17">
        <f t="shared" si="1283"/>
        <v>0</v>
      </c>
      <c r="R336" s="20">
        <f t="shared" si="1284"/>
        <v>8102.17</v>
      </c>
      <c r="S336" s="17">
        <f t="shared" si="1285"/>
        <v>0</v>
      </c>
      <c r="T336" s="16"/>
      <c r="U336" s="16"/>
      <c r="V336" s="16"/>
      <c r="W336" s="16"/>
      <c r="X336" s="16"/>
      <c r="Y336" s="16"/>
      <c r="Z336" s="16"/>
    </row>
    <row r="337" ht="15.75" hidden="1" customHeight="1" outlineLevel="1">
      <c r="A337" s="21" t="s">
        <v>229</v>
      </c>
      <c r="B337" s="22"/>
      <c r="C337" s="21"/>
      <c r="D337" s="23">
        <f t="shared" ref="D337:F337" si="1286">SUBTOTAL(9,D335:D336)</f>
        <v>927425</v>
      </c>
      <c r="E337" s="23">
        <f t="shared" si="1286"/>
        <v>1322675</v>
      </c>
      <c r="F337" s="24">
        <f t="shared" si="1286"/>
        <v>1</v>
      </c>
      <c r="G337" s="25"/>
      <c r="H337" s="25"/>
      <c r="I337" s="25"/>
      <c r="J337" s="25" t="str">
        <f t="shared" ref="J337:K337" si="1287">SUBTOTAL(9,J335:J336)</f>
        <v>#REF!</v>
      </c>
      <c r="K337" s="24">
        <f t="shared" si="1287"/>
        <v>0</v>
      </c>
      <c r="L337" s="23"/>
      <c r="M337" s="23"/>
      <c r="N337" s="23"/>
      <c r="O337" s="23" t="str">
        <f t="shared" ref="O337:S337" si="1288">SUBTOTAL(9,O335:O336)</f>
        <v>#REF!</v>
      </c>
      <c r="P337" s="23" t="str">
        <f t="shared" si="1288"/>
        <v>#REF!</v>
      </c>
      <c r="Q337" s="23" t="str">
        <f t="shared" si="1288"/>
        <v>#REF!</v>
      </c>
      <c r="R337" s="22" t="str">
        <f t="shared" si="1288"/>
        <v>#REF!</v>
      </c>
      <c r="S337" s="23" t="str">
        <f t="shared" si="1288"/>
        <v>#REF!</v>
      </c>
      <c r="T337" s="22"/>
      <c r="U337" s="22"/>
      <c r="V337" s="22"/>
      <c r="W337" s="22"/>
      <c r="X337" s="22"/>
      <c r="Y337" s="22"/>
      <c r="Z337" s="22"/>
    </row>
    <row r="338" ht="15.75" hidden="1" customHeight="1" outlineLevel="2">
      <c r="A338" s="15" t="s">
        <v>230</v>
      </c>
      <c r="B338" s="16" t="s">
        <v>27</v>
      </c>
      <c r="C338" s="15" t="s">
        <v>28</v>
      </c>
      <c r="D338" s="17">
        <v>1.148247915E7</v>
      </c>
      <c r="E338" s="17">
        <v>644830.34</v>
      </c>
      <c r="F338" s="18">
        <f>+D338/D342</f>
        <v>0.2341833253</v>
      </c>
      <c r="G338" s="19" t="str">
        <f t="shared" ref="G338:G341" si="1289">VLOOKUP(A338,'[1]Hoja1'!$B$1:$F$126,3,0)</f>
        <v>#REF!</v>
      </c>
      <c r="H338" s="19" t="str">
        <f t="shared" ref="H338:H341" si="1290">VLOOKUP(A338,'[1]Hoja1'!$B$1:$F$126,2,0)</f>
        <v>#REF!</v>
      </c>
      <c r="I338" s="19" t="str">
        <f t="shared" ref="I338:I341" si="1291">+G338/11</f>
        <v>#REF!</v>
      </c>
      <c r="J338" s="19" t="str">
        <f t="shared" ref="J338:J341" si="1292">+F338*I338</f>
        <v>#REF!</v>
      </c>
      <c r="K338" s="18" t="str">
        <f t="shared" ref="K338:K341" si="1293">+D338-P338</f>
        <v>#REF!</v>
      </c>
      <c r="L338" s="17" t="str">
        <f t="shared" ref="L338:L341" si="1294">VLOOKUP(A338,'[1]Hoja1'!$B$1:$F$126,5,0)</f>
        <v>#REF!</v>
      </c>
      <c r="M338" s="17" t="str">
        <f t="shared" ref="M338:M341" si="1295">VLOOKUP(A338,'[1]Hoja1'!$B$1:$F$126,4,0)</f>
        <v>#REF!</v>
      </c>
      <c r="N338" s="17" t="str">
        <f t="shared" ref="N338:N341" si="1296">+L338/11</f>
        <v>#REF!</v>
      </c>
      <c r="O338" s="17" t="str">
        <f t="shared" ref="O338:O341" si="1297">+D338-J338</f>
        <v>#REF!</v>
      </c>
      <c r="P338" s="17" t="str">
        <f t="shared" ref="P338:P341" si="1298">+ROUND(O338,0)</f>
        <v>#REF!</v>
      </c>
      <c r="Q338" s="17" t="str">
        <f t="shared" ref="Q338:Q341" si="1299">+K338+P338</f>
        <v>#REF!</v>
      </c>
      <c r="R338" s="20" t="str">
        <f t="shared" ref="R338:R341" si="1300">+IF(D338-K338-P338&gt;1,D338-K338-P338,0)</f>
        <v>#REF!</v>
      </c>
      <c r="S338" s="17" t="str">
        <f t="shared" ref="S338:S341" si="1301">+P338</f>
        <v>#REF!</v>
      </c>
      <c r="T338" s="16"/>
      <c r="U338" s="16"/>
      <c r="V338" s="16"/>
      <c r="W338" s="16"/>
      <c r="X338" s="16"/>
      <c r="Y338" s="16"/>
      <c r="Z338" s="16"/>
    </row>
    <row r="339" ht="15.75" hidden="1" customHeight="1" outlineLevel="2">
      <c r="A339" s="15" t="s">
        <v>230</v>
      </c>
      <c r="B339" s="16" t="s">
        <v>35</v>
      </c>
      <c r="C339" s="15" t="s">
        <v>36</v>
      </c>
      <c r="D339" s="17">
        <v>3.396159088E7</v>
      </c>
      <c r="E339" s="17">
        <v>1907206.98</v>
      </c>
      <c r="F339" s="18">
        <f>+D339/D342</f>
        <v>0.692641213</v>
      </c>
      <c r="G339" s="19" t="str">
        <f t="shared" si="1289"/>
        <v>#REF!</v>
      </c>
      <c r="H339" s="19" t="str">
        <f t="shared" si="1290"/>
        <v>#REF!</v>
      </c>
      <c r="I339" s="19" t="str">
        <f t="shared" si="1291"/>
        <v>#REF!</v>
      </c>
      <c r="J339" s="19" t="str">
        <f t="shared" si="1292"/>
        <v>#REF!</v>
      </c>
      <c r="K339" s="18" t="str">
        <f t="shared" si="1293"/>
        <v>#REF!</v>
      </c>
      <c r="L339" s="17" t="str">
        <f t="shared" si="1294"/>
        <v>#REF!</v>
      </c>
      <c r="M339" s="17" t="str">
        <f t="shared" si="1295"/>
        <v>#REF!</v>
      </c>
      <c r="N339" s="17" t="str">
        <f t="shared" si="1296"/>
        <v>#REF!</v>
      </c>
      <c r="O339" s="17" t="str">
        <f t="shared" si="1297"/>
        <v>#REF!</v>
      </c>
      <c r="P339" s="17" t="str">
        <f t="shared" si="1298"/>
        <v>#REF!</v>
      </c>
      <c r="Q339" s="17" t="str">
        <f t="shared" si="1299"/>
        <v>#REF!</v>
      </c>
      <c r="R339" s="20" t="str">
        <f t="shared" si="1300"/>
        <v>#REF!</v>
      </c>
      <c r="S339" s="17" t="str">
        <f t="shared" si="1301"/>
        <v>#REF!</v>
      </c>
      <c r="T339" s="16"/>
      <c r="U339" s="16"/>
      <c r="V339" s="16"/>
      <c r="W339" s="16"/>
      <c r="X339" s="16"/>
      <c r="Y339" s="16"/>
      <c r="Z339" s="16"/>
    </row>
    <row r="340" ht="15.75" hidden="1" customHeight="1" outlineLevel="2">
      <c r="A340" s="15" t="s">
        <v>230</v>
      </c>
      <c r="B340" s="16" t="s">
        <v>37</v>
      </c>
      <c r="C340" s="15" t="s">
        <v>38</v>
      </c>
      <c r="D340" s="17">
        <v>0.0</v>
      </c>
      <c r="E340" s="17">
        <v>0.0</v>
      </c>
      <c r="F340" s="18">
        <v>0.0</v>
      </c>
      <c r="G340" s="19" t="str">
        <f t="shared" si="1289"/>
        <v>#REF!</v>
      </c>
      <c r="H340" s="19" t="str">
        <f t="shared" si="1290"/>
        <v>#REF!</v>
      </c>
      <c r="I340" s="19" t="str">
        <f t="shared" si="1291"/>
        <v>#REF!</v>
      </c>
      <c r="J340" s="19" t="str">
        <f t="shared" si="1292"/>
        <v>#REF!</v>
      </c>
      <c r="K340" s="18" t="str">
        <f t="shared" si="1293"/>
        <v>#REF!</v>
      </c>
      <c r="L340" s="17" t="str">
        <f t="shared" si="1294"/>
        <v>#REF!</v>
      </c>
      <c r="M340" s="17" t="str">
        <f t="shared" si="1295"/>
        <v>#REF!</v>
      </c>
      <c r="N340" s="17" t="str">
        <f t="shared" si="1296"/>
        <v>#REF!</v>
      </c>
      <c r="O340" s="17" t="str">
        <f t="shared" si="1297"/>
        <v>#REF!</v>
      </c>
      <c r="P340" s="17" t="str">
        <f t="shared" si="1298"/>
        <v>#REF!</v>
      </c>
      <c r="Q340" s="17" t="str">
        <f t="shared" si="1299"/>
        <v>#REF!</v>
      </c>
      <c r="R340" s="20" t="str">
        <f t="shared" si="1300"/>
        <v>#REF!</v>
      </c>
      <c r="S340" s="17" t="str">
        <f t="shared" si="1301"/>
        <v>#REF!</v>
      </c>
      <c r="T340" s="16"/>
      <c r="U340" s="16"/>
      <c r="V340" s="16"/>
      <c r="W340" s="16"/>
      <c r="X340" s="16"/>
      <c r="Y340" s="16"/>
      <c r="Z340" s="16"/>
    </row>
    <row r="341" ht="15.75" hidden="1" customHeight="1" outlineLevel="2">
      <c r="A341" s="15" t="s">
        <v>230</v>
      </c>
      <c r="B341" s="16" t="s">
        <v>51</v>
      </c>
      <c r="C341" s="15" t="s">
        <v>52</v>
      </c>
      <c r="D341" s="17">
        <v>3587939.97</v>
      </c>
      <c r="E341" s="17">
        <v>201490.68</v>
      </c>
      <c r="F341" s="18">
        <f>+D341/D342</f>
        <v>0.0731754617</v>
      </c>
      <c r="G341" s="19" t="str">
        <f t="shared" si="1289"/>
        <v>#REF!</v>
      </c>
      <c r="H341" s="19" t="str">
        <f t="shared" si="1290"/>
        <v>#REF!</v>
      </c>
      <c r="I341" s="19" t="str">
        <f t="shared" si="1291"/>
        <v>#REF!</v>
      </c>
      <c r="J341" s="19" t="str">
        <f t="shared" si="1292"/>
        <v>#REF!</v>
      </c>
      <c r="K341" s="18" t="str">
        <f t="shared" si="1293"/>
        <v>#REF!</v>
      </c>
      <c r="L341" s="17" t="str">
        <f t="shared" si="1294"/>
        <v>#REF!</v>
      </c>
      <c r="M341" s="17" t="str">
        <f t="shared" si="1295"/>
        <v>#REF!</v>
      </c>
      <c r="N341" s="17" t="str">
        <f t="shared" si="1296"/>
        <v>#REF!</v>
      </c>
      <c r="O341" s="17" t="str">
        <f t="shared" si="1297"/>
        <v>#REF!</v>
      </c>
      <c r="P341" s="17" t="str">
        <f t="shared" si="1298"/>
        <v>#REF!</v>
      </c>
      <c r="Q341" s="17" t="str">
        <f t="shared" si="1299"/>
        <v>#REF!</v>
      </c>
      <c r="R341" s="20" t="str">
        <f t="shared" si="1300"/>
        <v>#REF!</v>
      </c>
      <c r="S341" s="17" t="str">
        <f t="shared" si="1301"/>
        <v>#REF!</v>
      </c>
      <c r="T341" s="16"/>
      <c r="U341" s="16"/>
      <c r="V341" s="16"/>
      <c r="W341" s="16"/>
      <c r="X341" s="16"/>
      <c r="Y341" s="16"/>
      <c r="Z341" s="16"/>
    </row>
    <row r="342" ht="15.75" hidden="1" customHeight="1" outlineLevel="1">
      <c r="A342" s="21" t="s">
        <v>231</v>
      </c>
      <c r="B342" s="22"/>
      <c r="C342" s="21"/>
      <c r="D342" s="23">
        <f t="shared" ref="D342:F342" si="1302">SUBTOTAL(9,D338:D341)</f>
        <v>49032010</v>
      </c>
      <c r="E342" s="23">
        <f t="shared" si="1302"/>
        <v>2753528</v>
      </c>
      <c r="F342" s="24">
        <f t="shared" si="1302"/>
        <v>1</v>
      </c>
      <c r="G342" s="25"/>
      <c r="H342" s="25"/>
      <c r="I342" s="25"/>
      <c r="J342" s="25" t="str">
        <f t="shared" ref="J342:K342" si="1303">SUBTOTAL(9,J338:J341)</f>
        <v>#REF!</v>
      </c>
      <c r="K342" s="24" t="str">
        <f t="shared" si="1303"/>
        <v>#REF!</v>
      </c>
      <c r="L342" s="23"/>
      <c r="M342" s="23"/>
      <c r="N342" s="23"/>
      <c r="O342" s="23" t="str">
        <f t="shared" ref="O342:S342" si="1304">SUBTOTAL(9,O338:O341)</f>
        <v>#REF!</v>
      </c>
      <c r="P342" s="23" t="str">
        <f t="shared" si="1304"/>
        <v>#REF!</v>
      </c>
      <c r="Q342" s="23" t="str">
        <f t="shared" si="1304"/>
        <v>#REF!</v>
      </c>
      <c r="R342" s="22" t="str">
        <f t="shared" si="1304"/>
        <v>#REF!</v>
      </c>
      <c r="S342" s="23" t="str">
        <f t="shared" si="1304"/>
        <v>#REF!</v>
      </c>
      <c r="T342" s="22"/>
      <c r="U342" s="22"/>
      <c r="V342" s="22"/>
      <c r="W342" s="22"/>
      <c r="X342" s="22"/>
      <c r="Y342" s="22"/>
      <c r="Z342" s="22"/>
    </row>
    <row r="343" ht="15.75" hidden="1" customHeight="1" outlineLevel="2">
      <c r="A343" s="15" t="s">
        <v>232</v>
      </c>
      <c r="B343" s="16" t="s">
        <v>27</v>
      </c>
      <c r="C343" s="15" t="s">
        <v>28</v>
      </c>
      <c r="D343" s="17">
        <v>872669.36</v>
      </c>
      <c r="E343" s="17">
        <v>416793.49</v>
      </c>
      <c r="F343" s="18">
        <f>+D343/D345</f>
        <v>0.8615476415</v>
      </c>
      <c r="G343" s="19" t="str">
        <f t="shared" ref="G343:G344" si="1305">VLOOKUP(A343,'[1]Hoja1'!$B$1:$F$126,3,0)</f>
        <v>#REF!</v>
      </c>
      <c r="H343" s="19" t="str">
        <f t="shared" ref="H343:H344" si="1306">VLOOKUP(A343,'[1]Hoja1'!$B$1:$F$126,2,0)</f>
        <v>#REF!</v>
      </c>
      <c r="I343" s="19" t="str">
        <f t="shared" ref="I343:I344" si="1307">+G343/11</f>
        <v>#REF!</v>
      </c>
      <c r="J343" s="19" t="str">
        <f t="shared" ref="J343:J344" si="1308">+F343*I343</f>
        <v>#REF!</v>
      </c>
      <c r="K343" s="18">
        <v>0.0</v>
      </c>
      <c r="L343" s="17" t="str">
        <f t="shared" ref="L343:L344" si="1309">VLOOKUP(A343,'[1]Hoja1'!$B$1:$F$126,5,0)</f>
        <v>#REF!</v>
      </c>
      <c r="M343" s="17" t="str">
        <f t="shared" ref="M343:M344" si="1310">VLOOKUP(A343,'[1]Hoja1'!$B$1:$F$126,4,0)</f>
        <v>#REF!</v>
      </c>
      <c r="N343" s="17" t="str">
        <f t="shared" ref="N343:N344" si="1311">+L343/11</f>
        <v>#REF!</v>
      </c>
      <c r="O343" s="17" t="str">
        <f>+D343-J343</f>
        <v>#REF!</v>
      </c>
      <c r="P343" s="17" t="str">
        <f t="shared" ref="P343:P344" si="1312">+ROUND(O343,0)</f>
        <v>#REF!</v>
      </c>
      <c r="Q343" s="17" t="str">
        <f t="shared" ref="Q343:Q344" si="1313">+K343+P343</f>
        <v>#REF!</v>
      </c>
      <c r="R343" s="20" t="str">
        <f t="shared" ref="R343:R344" si="1314">+IF(D343-K343-P343&gt;1,D343-K343-P343,0)</f>
        <v>#REF!</v>
      </c>
      <c r="S343" s="17" t="str">
        <f t="shared" ref="S343:S344" si="1315">+P343</f>
        <v>#REF!</v>
      </c>
      <c r="T343" s="16"/>
      <c r="U343" s="16"/>
      <c r="V343" s="16"/>
      <c r="W343" s="16"/>
      <c r="X343" s="16"/>
      <c r="Y343" s="16"/>
      <c r="Z343" s="16"/>
    </row>
    <row r="344" ht="15.75" hidden="1" customHeight="1" outlineLevel="2">
      <c r="A344" s="15" t="s">
        <v>232</v>
      </c>
      <c r="B344" s="16" t="s">
        <v>35</v>
      </c>
      <c r="C344" s="15" t="s">
        <v>36</v>
      </c>
      <c r="D344" s="17">
        <v>140239.64</v>
      </c>
      <c r="E344" s="17">
        <v>66979.51</v>
      </c>
      <c r="F344" s="18">
        <f>+D344/D345</f>
        <v>0.1384523585</v>
      </c>
      <c r="G344" s="19" t="str">
        <f t="shared" si="1305"/>
        <v>#REF!</v>
      </c>
      <c r="H344" s="19" t="str">
        <f t="shared" si="1306"/>
        <v>#REF!</v>
      </c>
      <c r="I344" s="19" t="str">
        <f t="shared" si="1307"/>
        <v>#REF!</v>
      </c>
      <c r="J344" s="19" t="str">
        <f t="shared" si="1308"/>
        <v>#REF!</v>
      </c>
      <c r="K344" s="18">
        <v>0.0</v>
      </c>
      <c r="L344" s="17" t="str">
        <f t="shared" si="1309"/>
        <v>#REF!</v>
      </c>
      <c r="M344" s="17" t="str">
        <f t="shared" si="1310"/>
        <v>#REF!</v>
      </c>
      <c r="N344" s="17" t="str">
        <f t="shared" si="1311"/>
        <v>#REF!</v>
      </c>
      <c r="O344" s="26">
        <v>0.0</v>
      </c>
      <c r="P344" s="17">
        <f t="shared" si="1312"/>
        <v>0</v>
      </c>
      <c r="Q344" s="17">
        <f t="shared" si="1313"/>
        <v>0</v>
      </c>
      <c r="R344" s="20">
        <f t="shared" si="1314"/>
        <v>140239.64</v>
      </c>
      <c r="S344" s="17">
        <f t="shared" si="1315"/>
        <v>0</v>
      </c>
      <c r="T344" s="16"/>
      <c r="U344" s="16"/>
      <c r="V344" s="16"/>
      <c r="W344" s="16"/>
      <c r="X344" s="16"/>
      <c r="Y344" s="16"/>
      <c r="Z344" s="16"/>
    </row>
    <row r="345" ht="15.75" hidden="1" customHeight="1" outlineLevel="1">
      <c r="A345" s="21" t="s">
        <v>233</v>
      </c>
      <c r="B345" s="22"/>
      <c r="C345" s="21"/>
      <c r="D345" s="23">
        <f t="shared" ref="D345:F345" si="1316">SUBTOTAL(9,D343:D344)</f>
        <v>1012909</v>
      </c>
      <c r="E345" s="23">
        <f t="shared" si="1316"/>
        <v>483773</v>
      </c>
      <c r="F345" s="24">
        <f t="shared" si="1316"/>
        <v>1</v>
      </c>
      <c r="G345" s="25"/>
      <c r="H345" s="25"/>
      <c r="I345" s="25"/>
      <c r="J345" s="25" t="str">
        <f t="shared" ref="J345:K345" si="1317">SUBTOTAL(9,J343:J344)</f>
        <v>#REF!</v>
      </c>
      <c r="K345" s="24">
        <f t="shared" si="1317"/>
        <v>0</v>
      </c>
      <c r="L345" s="23"/>
      <c r="M345" s="23"/>
      <c r="N345" s="23"/>
      <c r="O345" s="23" t="str">
        <f t="shared" ref="O345:S345" si="1318">SUBTOTAL(9,O343:O344)</f>
        <v>#REF!</v>
      </c>
      <c r="P345" s="23" t="str">
        <f t="shared" si="1318"/>
        <v>#REF!</v>
      </c>
      <c r="Q345" s="23" t="str">
        <f t="shared" si="1318"/>
        <v>#REF!</v>
      </c>
      <c r="R345" s="22" t="str">
        <f t="shared" si="1318"/>
        <v>#REF!</v>
      </c>
      <c r="S345" s="23" t="str">
        <f t="shared" si="1318"/>
        <v>#REF!</v>
      </c>
      <c r="T345" s="22"/>
      <c r="U345" s="22"/>
      <c r="V345" s="22"/>
      <c r="W345" s="22"/>
      <c r="X345" s="22"/>
      <c r="Y345" s="22"/>
      <c r="Z345" s="22"/>
    </row>
    <row r="346" ht="15.75" hidden="1" customHeight="1" outlineLevel="2">
      <c r="A346" s="15" t="s">
        <v>234</v>
      </c>
      <c r="B346" s="16" t="s">
        <v>27</v>
      </c>
      <c r="C346" s="15" t="s">
        <v>28</v>
      </c>
      <c r="D346" s="17">
        <v>4.963844324E7</v>
      </c>
      <c r="E346" s="17">
        <v>4563223.52</v>
      </c>
      <c r="F346" s="18">
        <f>+D346/D350</f>
        <v>0.9328569132</v>
      </c>
      <c r="G346" s="19" t="str">
        <f t="shared" ref="G346:G349" si="1319">VLOOKUP(A346,'[1]Hoja1'!$B$1:$F$126,3,0)</f>
        <v>#REF!</v>
      </c>
      <c r="H346" s="19" t="str">
        <f t="shared" ref="H346:H349" si="1320">VLOOKUP(A346,'[1]Hoja1'!$B$1:$F$126,2,0)</f>
        <v>#REF!</v>
      </c>
      <c r="I346" s="19" t="str">
        <f t="shared" ref="I346:I349" si="1321">+G346/11</f>
        <v>#REF!</v>
      </c>
      <c r="J346" s="19" t="str">
        <f t="shared" ref="J346:J349" si="1322">+F346*I346</f>
        <v>#REF!</v>
      </c>
      <c r="K346" s="18">
        <v>0.0</v>
      </c>
      <c r="L346" s="17" t="str">
        <f t="shared" ref="L346:L349" si="1323">VLOOKUP(A346,'[1]Hoja1'!$B$1:$F$126,5,0)</f>
        <v>#REF!</v>
      </c>
      <c r="M346" s="17" t="str">
        <f t="shared" ref="M346:M349" si="1324">VLOOKUP(A346,'[1]Hoja1'!$B$1:$F$126,4,0)</f>
        <v>#REF!</v>
      </c>
      <c r="N346" s="17" t="str">
        <f t="shared" ref="N346:N349" si="1325">+L346/11</f>
        <v>#REF!</v>
      </c>
      <c r="O346" s="17" t="str">
        <f>+D346-J346</f>
        <v>#REF!</v>
      </c>
      <c r="P346" s="17" t="str">
        <f t="shared" ref="P346:P349" si="1326">+ROUND(O346,0)</f>
        <v>#REF!</v>
      </c>
      <c r="Q346" s="17" t="str">
        <f t="shared" ref="Q346:Q349" si="1327">+K346+P346</f>
        <v>#REF!</v>
      </c>
      <c r="R346" s="20" t="str">
        <f t="shared" ref="R346:R349" si="1328">+IF(D346-K346-P346&gt;1,D346-K346-P346,0)</f>
        <v>#REF!</v>
      </c>
      <c r="S346" s="17" t="str">
        <f t="shared" ref="S346:S349" si="1329">+P346</f>
        <v>#REF!</v>
      </c>
      <c r="T346" s="16"/>
      <c r="U346" s="16"/>
      <c r="V346" s="16"/>
      <c r="W346" s="16"/>
      <c r="X346" s="16"/>
      <c r="Y346" s="16"/>
      <c r="Z346" s="16"/>
    </row>
    <row r="347" ht="15.75" hidden="1" customHeight="1" outlineLevel="2">
      <c r="A347" s="15" t="s">
        <v>234</v>
      </c>
      <c r="B347" s="16" t="s">
        <v>35</v>
      </c>
      <c r="C347" s="15" t="s">
        <v>36</v>
      </c>
      <c r="D347" s="17">
        <v>360590.49</v>
      </c>
      <c r="E347" s="17">
        <v>33148.8</v>
      </c>
      <c r="F347" s="18">
        <f>+D347/D350</f>
        <v>0.00677658906</v>
      </c>
      <c r="G347" s="19" t="str">
        <f t="shared" si="1319"/>
        <v>#REF!</v>
      </c>
      <c r="H347" s="19" t="str">
        <f t="shared" si="1320"/>
        <v>#REF!</v>
      </c>
      <c r="I347" s="19" t="str">
        <f t="shared" si="1321"/>
        <v>#REF!</v>
      </c>
      <c r="J347" s="19" t="str">
        <f t="shared" si="1322"/>
        <v>#REF!</v>
      </c>
      <c r="K347" s="18">
        <v>0.0</v>
      </c>
      <c r="L347" s="17" t="str">
        <f t="shared" si="1323"/>
        <v>#REF!</v>
      </c>
      <c r="M347" s="17" t="str">
        <f t="shared" si="1324"/>
        <v>#REF!</v>
      </c>
      <c r="N347" s="17" t="str">
        <f t="shared" si="1325"/>
        <v>#REF!</v>
      </c>
      <c r="O347" s="26">
        <v>0.0</v>
      </c>
      <c r="P347" s="17">
        <f t="shared" si="1326"/>
        <v>0</v>
      </c>
      <c r="Q347" s="17">
        <f t="shared" si="1327"/>
        <v>0</v>
      </c>
      <c r="R347" s="20">
        <f t="shared" si="1328"/>
        <v>360590.49</v>
      </c>
      <c r="S347" s="17">
        <f t="shared" si="1329"/>
        <v>0</v>
      </c>
      <c r="T347" s="16"/>
      <c r="U347" s="16"/>
      <c r="V347" s="16"/>
      <c r="W347" s="16"/>
      <c r="X347" s="16"/>
      <c r="Y347" s="16"/>
      <c r="Z347" s="16"/>
    </row>
    <row r="348" ht="15.75" hidden="1" customHeight="1" outlineLevel="2">
      <c r="A348" s="15" t="s">
        <v>234</v>
      </c>
      <c r="B348" s="16" t="s">
        <v>65</v>
      </c>
      <c r="C348" s="15" t="s">
        <v>66</v>
      </c>
      <c r="D348" s="17">
        <v>3212174.27</v>
      </c>
      <c r="E348" s="17">
        <v>295292.68</v>
      </c>
      <c r="F348" s="18">
        <f>+D348/D350</f>
        <v>0.06036649779</v>
      </c>
      <c r="G348" s="19" t="str">
        <f t="shared" si="1319"/>
        <v>#REF!</v>
      </c>
      <c r="H348" s="19" t="str">
        <f t="shared" si="1320"/>
        <v>#REF!</v>
      </c>
      <c r="I348" s="19" t="str">
        <f t="shared" si="1321"/>
        <v>#REF!</v>
      </c>
      <c r="J348" s="19" t="str">
        <f t="shared" si="1322"/>
        <v>#REF!</v>
      </c>
      <c r="K348" s="18">
        <v>0.0</v>
      </c>
      <c r="L348" s="17" t="str">
        <f t="shared" si="1323"/>
        <v>#REF!</v>
      </c>
      <c r="M348" s="17" t="str">
        <f t="shared" si="1324"/>
        <v>#REF!</v>
      </c>
      <c r="N348" s="17" t="str">
        <f t="shared" si="1325"/>
        <v>#REF!</v>
      </c>
      <c r="O348" s="17" t="str">
        <f t="shared" ref="O348:O349" si="1330">+D348-J348</f>
        <v>#REF!</v>
      </c>
      <c r="P348" s="17" t="str">
        <f t="shared" si="1326"/>
        <v>#REF!</v>
      </c>
      <c r="Q348" s="17" t="str">
        <f t="shared" si="1327"/>
        <v>#REF!</v>
      </c>
      <c r="R348" s="20" t="str">
        <f t="shared" si="1328"/>
        <v>#REF!</v>
      </c>
      <c r="S348" s="17" t="str">
        <f t="shared" si="1329"/>
        <v>#REF!</v>
      </c>
      <c r="T348" s="16"/>
      <c r="U348" s="16"/>
      <c r="V348" s="16"/>
      <c r="W348" s="16"/>
      <c r="X348" s="16"/>
      <c r="Y348" s="16"/>
      <c r="Z348" s="16"/>
    </row>
    <row r="349" ht="15.75" hidden="1" customHeight="1" outlineLevel="2">
      <c r="A349" s="15" t="s">
        <v>234</v>
      </c>
      <c r="B349" s="16" t="s">
        <v>31</v>
      </c>
      <c r="C349" s="15" t="s">
        <v>32</v>
      </c>
      <c r="D349" s="17">
        <v>0.0</v>
      </c>
      <c r="E349" s="17">
        <v>0.0</v>
      </c>
      <c r="F349" s="18">
        <v>0.0</v>
      </c>
      <c r="G349" s="19" t="str">
        <f t="shared" si="1319"/>
        <v>#REF!</v>
      </c>
      <c r="H349" s="19" t="str">
        <f t="shared" si="1320"/>
        <v>#REF!</v>
      </c>
      <c r="I349" s="19" t="str">
        <f t="shared" si="1321"/>
        <v>#REF!</v>
      </c>
      <c r="J349" s="19" t="str">
        <f t="shared" si="1322"/>
        <v>#REF!</v>
      </c>
      <c r="K349" s="18">
        <v>0.0</v>
      </c>
      <c r="L349" s="17" t="str">
        <f t="shared" si="1323"/>
        <v>#REF!</v>
      </c>
      <c r="M349" s="17" t="str">
        <f t="shared" si="1324"/>
        <v>#REF!</v>
      </c>
      <c r="N349" s="17" t="str">
        <f t="shared" si="1325"/>
        <v>#REF!</v>
      </c>
      <c r="O349" s="17" t="str">
        <f t="shared" si="1330"/>
        <v>#REF!</v>
      </c>
      <c r="P349" s="17" t="str">
        <f t="shared" si="1326"/>
        <v>#REF!</v>
      </c>
      <c r="Q349" s="17" t="str">
        <f t="shared" si="1327"/>
        <v>#REF!</v>
      </c>
      <c r="R349" s="20" t="str">
        <f t="shared" si="1328"/>
        <v>#REF!</v>
      </c>
      <c r="S349" s="17" t="str">
        <f t="shared" si="1329"/>
        <v>#REF!</v>
      </c>
      <c r="T349" s="16"/>
      <c r="U349" s="16"/>
      <c r="V349" s="16"/>
      <c r="W349" s="16"/>
      <c r="X349" s="16"/>
      <c r="Y349" s="16"/>
      <c r="Z349" s="16"/>
    </row>
    <row r="350" ht="15.75" hidden="1" customHeight="1" outlineLevel="1">
      <c r="A350" s="21" t="s">
        <v>235</v>
      </c>
      <c r="B350" s="22"/>
      <c r="C350" s="21"/>
      <c r="D350" s="23">
        <f t="shared" ref="D350:F350" si="1331">SUBTOTAL(9,D346:D349)</f>
        <v>53211208</v>
      </c>
      <c r="E350" s="23">
        <f t="shared" si="1331"/>
        <v>4891665</v>
      </c>
      <c r="F350" s="24">
        <f t="shared" si="1331"/>
        <v>1</v>
      </c>
      <c r="G350" s="25"/>
      <c r="H350" s="25"/>
      <c r="I350" s="25"/>
      <c r="J350" s="25" t="str">
        <f t="shared" ref="J350:K350" si="1332">SUBTOTAL(9,J346:J349)</f>
        <v>#REF!</v>
      </c>
      <c r="K350" s="24">
        <f t="shared" si="1332"/>
        <v>0</v>
      </c>
      <c r="L350" s="23"/>
      <c r="M350" s="23"/>
      <c r="N350" s="23"/>
      <c r="O350" s="23" t="str">
        <f t="shared" ref="O350:S350" si="1333">SUBTOTAL(9,O346:O349)</f>
        <v>#REF!</v>
      </c>
      <c r="P350" s="23" t="str">
        <f t="shared" si="1333"/>
        <v>#REF!</v>
      </c>
      <c r="Q350" s="23" t="str">
        <f t="shared" si="1333"/>
        <v>#REF!</v>
      </c>
      <c r="R350" s="22" t="str">
        <f t="shared" si="1333"/>
        <v>#REF!</v>
      </c>
      <c r="S350" s="23" t="str">
        <f t="shared" si="1333"/>
        <v>#REF!</v>
      </c>
      <c r="T350" s="22"/>
      <c r="U350" s="22"/>
      <c r="V350" s="22"/>
      <c r="W350" s="22"/>
      <c r="X350" s="22"/>
      <c r="Y350" s="22"/>
      <c r="Z350" s="22"/>
    </row>
    <row r="351" ht="15.75" hidden="1" customHeight="1" outlineLevel="2">
      <c r="A351" s="15" t="s">
        <v>236</v>
      </c>
      <c r="B351" s="16" t="s">
        <v>27</v>
      </c>
      <c r="C351" s="15" t="s">
        <v>28</v>
      </c>
      <c r="D351" s="17">
        <v>1.951585474E7</v>
      </c>
      <c r="E351" s="17">
        <v>1890226.46</v>
      </c>
      <c r="F351" s="18">
        <f>+D351/D354</f>
        <v>0.9826734657</v>
      </c>
      <c r="G351" s="19" t="str">
        <f t="shared" ref="G351:G353" si="1334">VLOOKUP(A351,'[1]Hoja1'!$B$1:$F$126,3,0)</f>
        <v>#REF!</v>
      </c>
      <c r="H351" s="19" t="str">
        <f t="shared" ref="H351:H353" si="1335">VLOOKUP(A351,'[1]Hoja1'!$B$1:$F$126,2,0)</f>
        <v>#REF!</v>
      </c>
      <c r="I351" s="19" t="str">
        <f t="shared" ref="I351:I353" si="1336">+G351/11</f>
        <v>#REF!</v>
      </c>
      <c r="J351" s="19" t="str">
        <f t="shared" ref="J351:J353" si="1337">+F351*I351</f>
        <v>#REF!</v>
      </c>
      <c r="K351" s="18">
        <v>0.0</v>
      </c>
      <c r="L351" s="17" t="str">
        <f t="shared" ref="L351:L353" si="1338">VLOOKUP(A351,'[1]Hoja1'!$B$1:$F$126,5,0)</f>
        <v>#REF!</v>
      </c>
      <c r="M351" s="17" t="str">
        <f t="shared" ref="M351:M353" si="1339">VLOOKUP(A351,'[1]Hoja1'!$B$1:$F$126,4,0)</f>
        <v>#REF!</v>
      </c>
      <c r="N351" s="17" t="str">
        <f t="shared" ref="N351:N353" si="1340">+L351/11</f>
        <v>#REF!</v>
      </c>
      <c r="O351" s="17" t="str">
        <f>+D351-J351</f>
        <v>#REF!</v>
      </c>
      <c r="P351" s="17" t="str">
        <f t="shared" ref="P351:P353" si="1341">+ROUND(O351,0)</f>
        <v>#REF!</v>
      </c>
      <c r="Q351" s="17" t="str">
        <f t="shared" ref="Q351:Q353" si="1342">+K351+P351</f>
        <v>#REF!</v>
      </c>
      <c r="R351" s="20" t="str">
        <f t="shared" ref="R351:R353" si="1343">+IF(D351-K351-P351&gt;1,D351-K351-P351,0)</f>
        <v>#REF!</v>
      </c>
      <c r="S351" s="17" t="str">
        <f t="shared" ref="S351:S353" si="1344">+P351</f>
        <v>#REF!</v>
      </c>
      <c r="T351" s="16"/>
      <c r="U351" s="16"/>
      <c r="V351" s="16"/>
      <c r="W351" s="16"/>
      <c r="X351" s="16"/>
      <c r="Y351" s="16"/>
      <c r="Z351" s="16"/>
    </row>
    <row r="352" ht="15.75" hidden="1" customHeight="1" outlineLevel="2">
      <c r="A352" s="15" t="s">
        <v>236</v>
      </c>
      <c r="B352" s="16" t="s">
        <v>35</v>
      </c>
      <c r="C352" s="15" t="s">
        <v>36</v>
      </c>
      <c r="D352" s="17">
        <v>344104.26</v>
      </c>
      <c r="E352" s="17">
        <v>33328.54</v>
      </c>
      <c r="F352" s="18">
        <f>+D352/D354</f>
        <v>0.01732653426</v>
      </c>
      <c r="G352" s="19" t="str">
        <f t="shared" si="1334"/>
        <v>#REF!</v>
      </c>
      <c r="H352" s="19" t="str">
        <f t="shared" si="1335"/>
        <v>#REF!</v>
      </c>
      <c r="I352" s="19" t="str">
        <f t="shared" si="1336"/>
        <v>#REF!</v>
      </c>
      <c r="J352" s="19" t="str">
        <f t="shared" si="1337"/>
        <v>#REF!</v>
      </c>
      <c r="K352" s="18">
        <v>0.0</v>
      </c>
      <c r="L352" s="17" t="str">
        <f t="shared" si="1338"/>
        <v>#REF!</v>
      </c>
      <c r="M352" s="17" t="str">
        <f t="shared" si="1339"/>
        <v>#REF!</v>
      </c>
      <c r="N352" s="17" t="str">
        <f t="shared" si="1340"/>
        <v>#REF!</v>
      </c>
      <c r="O352" s="26">
        <v>0.0</v>
      </c>
      <c r="P352" s="17">
        <f t="shared" si="1341"/>
        <v>0</v>
      </c>
      <c r="Q352" s="17">
        <f t="shared" si="1342"/>
        <v>0</v>
      </c>
      <c r="R352" s="20">
        <f t="shared" si="1343"/>
        <v>344104.26</v>
      </c>
      <c r="S352" s="17">
        <f t="shared" si="1344"/>
        <v>0</v>
      </c>
      <c r="T352" s="16"/>
      <c r="U352" s="16"/>
      <c r="V352" s="16"/>
      <c r="W352" s="16"/>
      <c r="X352" s="16"/>
      <c r="Y352" s="16"/>
      <c r="Z352" s="16"/>
    </row>
    <row r="353" ht="15.75" hidden="1" customHeight="1" outlineLevel="2">
      <c r="A353" s="15" t="s">
        <v>236</v>
      </c>
      <c r="B353" s="16" t="s">
        <v>37</v>
      </c>
      <c r="C353" s="15" t="s">
        <v>38</v>
      </c>
      <c r="D353" s="17">
        <v>0.0</v>
      </c>
      <c r="E353" s="17">
        <v>0.0</v>
      </c>
      <c r="F353" s="18">
        <v>0.0</v>
      </c>
      <c r="G353" s="19" t="str">
        <f t="shared" si="1334"/>
        <v>#REF!</v>
      </c>
      <c r="H353" s="19" t="str">
        <f t="shared" si="1335"/>
        <v>#REF!</v>
      </c>
      <c r="I353" s="19" t="str">
        <f t="shared" si="1336"/>
        <v>#REF!</v>
      </c>
      <c r="J353" s="19" t="str">
        <f t="shared" si="1337"/>
        <v>#REF!</v>
      </c>
      <c r="K353" s="18">
        <v>0.0</v>
      </c>
      <c r="L353" s="17" t="str">
        <f t="shared" si="1338"/>
        <v>#REF!</v>
      </c>
      <c r="M353" s="17" t="str">
        <f t="shared" si="1339"/>
        <v>#REF!</v>
      </c>
      <c r="N353" s="17" t="str">
        <f t="shared" si="1340"/>
        <v>#REF!</v>
      </c>
      <c r="O353" s="17" t="str">
        <f>+D353-J353</f>
        <v>#REF!</v>
      </c>
      <c r="P353" s="17" t="str">
        <f t="shared" si="1341"/>
        <v>#REF!</v>
      </c>
      <c r="Q353" s="17" t="str">
        <f t="shared" si="1342"/>
        <v>#REF!</v>
      </c>
      <c r="R353" s="20" t="str">
        <f t="shared" si="1343"/>
        <v>#REF!</v>
      </c>
      <c r="S353" s="17" t="str">
        <f t="shared" si="1344"/>
        <v>#REF!</v>
      </c>
      <c r="T353" s="16"/>
      <c r="U353" s="16"/>
      <c r="V353" s="16"/>
      <c r="W353" s="16"/>
      <c r="X353" s="16"/>
      <c r="Y353" s="16"/>
      <c r="Z353" s="16"/>
    </row>
    <row r="354" ht="15.75" hidden="1" customHeight="1" outlineLevel="1">
      <c r="A354" s="21" t="s">
        <v>237</v>
      </c>
      <c r="B354" s="22"/>
      <c r="C354" s="21"/>
      <c r="D354" s="23">
        <f t="shared" ref="D354:F354" si="1345">SUBTOTAL(9,D351:D353)</f>
        <v>19859959</v>
      </c>
      <c r="E354" s="23">
        <f t="shared" si="1345"/>
        <v>1923555</v>
      </c>
      <c r="F354" s="24">
        <f t="shared" si="1345"/>
        <v>1</v>
      </c>
      <c r="G354" s="25"/>
      <c r="H354" s="25"/>
      <c r="I354" s="25"/>
      <c r="J354" s="25" t="str">
        <f t="shared" ref="J354:K354" si="1346">SUBTOTAL(9,J351:J353)</f>
        <v>#REF!</v>
      </c>
      <c r="K354" s="24">
        <f t="shared" si="1346"/>
        <v>0</v>
      </c>
      <c r="L354" s="23"/>
      <c r="M354" s="23"/>
      <c r="N354" s="23"/>
      <c r="O354" s="23" t="str">
        <f t="shared" ref="O354:S354" si="1347">SUBTOTAL(9,O351:O353)</f>
        <v>#REF!</v>
      </c>
      <c r="P354" s="23" t="str">
        <f t="shared" si="1347"/>
        <v>#REF!</v>
      </c>
      <c r="Q354" s="23" t="str">
        <f t="shared" si="1347"/>
        <v>#REF!</v>
      </c>
      <c r="R354" s="22" t="str">
        <f t="shared" si="1347"/>
        <v>#REF!</v>
      </c>
      <c r="S354" s="23" t="str">
        <f t="shared" si="1347"/>
        <v>#REF!</v>
      </c>
      <c r="T354" s="22"/>
      <c r="U354" s="22"/>
      <c r="V354" s="22"/>
      <c r="W354" s="22"/>
      <c r="X354" s="22"/>
      <c r="Y354" s="22"/>
      <c r="Z354" s="22"/>
    </row>
    <row r="355" ht="15.75" hidden="1" customHeight="1" outlineLevel="2">
      <c r="A355" s="15" t="s">
        <v>238</v>
      </c>
      <c r="B355" s="16" t="s">
        <v>27</v>
      </c>
      <c r="C355" s="15" t="s">
        <v>28</v>
      </c>
      <c r="D355" s="17">
        <v>0.0</v>
      </c>
      <c r="E355" s="17">
        <v>7680293.0</v>
      </c>
      <c r="F355" s="18">
        <v>1.0</v>
      </c>
      <c r="G355" s="19" t="str">
        <f>VLOOKUP(A355,'[1]Hoja1'!$B$1:$F$126,3,0)</f>
        <v>#REF!</v>
      </c>
      <c r="H355" s="19" t="str">
        <f>VLOOKUP(A355,'[1]Hoja1'!$B$1:$F$126,2,0)</f>
        <v>#REF!</v>
      </c>
      <c r="I355" s="19" t="str">
        <f>+G355/11</f>
        <v>#REF!</v>
      </c>
      <c r="J355" s="19" t="str">
        <f>+F355*I355</f>
        <v>#REF!</v>
      </c>
      <c r="K355" s="18" t="str">
        <f>+D355-P355</f>
        <v>#REF!</v>
      </c>
      <c r="L355" s="17" t="str">
        <f>VLOOKUP(A355,'[1]Hoja1'!$B$1:$F$126,5,0)</f>
        <v>#REF!</v>
      </c>
      <c r="M355" s="17" t="str">
        <f>VLOOKUP(A355,'[1]Hoja1'!$B$1:$F$126,4,0)</f>
        <v>#REF!</v>
      </c>
      <c r="N355" s="17" t="str">
        <f>+L355/11</f>
        <v>#REF!</v>
      </c>
      <c r="O355" s="17" t="str">
        <f>+D355-J355</f>
        <v>#REF!</v>
      </c>
      <c r="P355" s="17" t="str">
        <f>+ROUND(O355,0)</f>
        <v>#REF!</v>
      </c>
      <c r="Q355" s="17" t="str">
        <f>+K355+P355</f>
        <v>#REF!</v>
      </c>
      <c r="R355" s="20" t="str">
        <f>+IF(D355-K355-P355&gt;1,D355-K355-P355,0)</f>
        <v>#REF!</v>
      </c>
      <c r="S355" s="17" t="str">
        <f>+P355</f>
        <v>#REF!</v>
      </c>
      <c r="T355" s="16"/>
      <c r="U355" s="16"/>
      <c r="V355" s="16"/>
      <c r="W355" s="16"/>
      <c r="X355" s="16"/>
      <c r="Y355" s="16"/>
      <c r="Z355" s="16"/>
    </row>
    <row r="356" ht="15.75" hidden="1" customHeight="1" outlineLevel="1">
      <c r="A356" s="21" t="s">
        <v>239</v>
      </c>
      <c r="B356" s="22"/>
      <c r="C356" s="21"/>
      <c r="D356" s="23">
        <f t="shared" ref="D356:F356" si="1348">SUBTOTAL(9,D355)</f>
        <v>0</v>
      </c>
      <c r="E356" s="23">
        <f t="shared" si="1348"/>
        <v>7680293</v>
      </c>
      <c r="F356" s="24">
        <f t="shared" si="1348"/>
        <v>1</v>
      </c>
      <c r="G356" s="25"/>
      <c r="H356" s="25"/>
      <c r="I356" s="25"/>
      <c r="J356" s="25" t="str">
        <f t="shared" ref="J356:K356" si="1349">SUBTOTAL(9,J355)</f>
        <v>#REF!</v>
      </c>
      <c r="K356" s="24" t="str">
        <f t="shared" si="1349"/>
        <v>#REF!</v>
      </c>
      <c r="L356" s="23"/>
      <c r="M356" s="23"/>
      <c r="N356" s="23"/>
      <c r="O356" s="23" t="str">
        <f t="shared" ref="O356:S356" si="1350">SUBTOTAL(9,O355)</f>
        <v>#REF!</v>
      </c>
      <c r="P356" s="23" t="str">
        <f t="shared" si="1350"/>
        <v>#REF!</v>
      </c>
      <c r="Q356" s="23" t="str">
        <f t="shared" si="1350"/>
        <v>#REF!</v>
      </c>
      <c r="R356" s="22" t="str">
        <f t="shared" si="1350"/>
        <v>#REF!</v>
      </c>
      <c r="S356" s="23" t="str">
        <f t="shared" si="1350"/>
        <v>#REF!</v>
      </c>
      <c r="T356" s="22"/>
      <c r="U356" s="22"/>
      <c r="V356" s="22"/>
      <c r="W356" s="22"/>
      <c r="X356" s="22"/>
      <c r="Y356" s="22"/>
      <c r="Z356" s="22"/>
    </row>
    <row r="357" ht="15.75" hidden="1" customHeight="1" outlineLevel="2">
      <c r="A357" s="15" t="s">
        <v>240</v>
      </c>
      <c r="B357" s="16" t="s">
        <v>27</v>
      </c>
      <c r="C357" s="15" t="s">
        <v>28</v>
      </c>
      <c r="D357" s="17">
        <v>1.1162282251E8</v>
      </c>
      <c r="E357" s="17">
        <v>7124577.19</v>
      </c>
      <c r="F357" s="18">
        <f>+D357/D360</f>
        <v>0.991649218</v>
      </c>
      <c r="G357" s="19" t="str">
        <f t="shared" ref="G357:G359" si="1351">VLOOKUP(A357,'[1]Hoja1'!$B$1:$F$126,3,0)</f>
        <v>#REF!</v>
      </c>
      <c r="H357" s="19" t="str">
        <f t="shared" ref="H357:H359" si="1352">VLOOKUP(A357,'[1]Hoja1'!$B$1:$F$126,2,0)</f>
        <v>#REF!</v>
      </c>
      <c r="I357" s="19" t="str">
        <f t="shared" ref="I357:I359" si="1353">+G357/11</f>
        <v>#REF!</v>
      </c>
      <c r="J357" s="19" t="str">
        <f t="shared" ref="J357:J359" si="1354">+F357*I357</f>
        <v>#REF!</v>
      </c>
      <c r="K357" s="18">
        <v>0.0</v>
      </c>
      <c r="L357" s="17" t="str">
        <f t="shared" ref="L357:L359" si="1355">VLOOKUP(A357,'[1]Hoja1'!$B$1:$F$126,5,0)</f>
        <v>#REF!</v>
      </c>
      <c r="M357" s="17" t="str">
        <f t="shared" ref="M357:M359" si="1356">VLOOKUP(A357,'[1]Hoja1'!$B$1:$F$126,4,0)</f>
        <v>#REF!</v>
      </c>
      <c r="N357" s="17" t="str">
        <f t="shared" ref="N357:N359" si="1357">+L357/11</f>
        <v>#REF!</v>
      </c>
      <c r="O357" s="17" t="str">
        <f t="shared" ref="O357:O359" si="1358">+D357-J357</f>
        <v>#REF!</v>
      </c>
      <c r="P357" s="17" t="str">
        <f t="shared" ref="P357:P359" si="1359">+ROUND(O357,0)</f>
        <v>#REF!</v>
      </c>
      <c r="Q357" s="17" t="str">
        <f t="shared" ref="Q357:Q359" si="1360">+K357+P357</f>
        <v>#REF!</v>
      </c>
      <c r="R357" s="20" t="str">
        <f t="shared" ref="R357:R359" si="1361">+IF(D357-K357-P357&gt;1,D357-K357-P357,0)</f>
        <v>#REF!</v>
      </c>
      <c r="S357" s="17" t="str">
        <f t="shared" ref="S357:S359" si="1362">+P357</f>
        <v>#REF!</v>
      </c>
      <c r="T357" s="16"/>
      <c r="U357" s="16"/>
      <c r="V357" s="16"/>
      <c r="W357" s="16"/>
      <c r="X357" s="16"/>
      <c r="Y357" s="16"/>
      <c r="Z357" s="16"/>
    </row>
    <row r="358" ht="15.75" hidden="1" customHeight="1" outlineLevel="2">
      <c r="A358" s="15" t="s">
        <v>240</v>
      </c>
      <c r="B358" s="16" t="s">
        <v>35</v>
      </c>
      <c r="C358" s="15" t="s">
        <v>36</v>
      </c>
      <c r="D358" s="17">
        <v>939987.49</v>
      </c>
      <c r="E358" s="17">
        <v>59996.81</v>
      </c>
      <c r="F358" s="18">
        <f>+D358/D360</f>
        <v>0.008350782021</v>
      </c>
      <c r="G358" s="19" t="str">
        <f t="shared" si="1351"/>
        <v>#REF!</v>
      </c>
      <c r="H358" s="19" t="str">
        <f t="shared" si="1352"/>
        <v>#REF!</v>
      </c>
      <c r="I358" s="19" t="str">
        <f t="shared" si="1353"/>
        <v>#REF!</v>
      </c>
      <c r="J358" s="19" t="str">
        <f t="shared" si="1354"/>
        <v>#REF!</v>
      </c>
      <c r="K358" s="18">
        <v>0.0</v>
      </c>
      <c r="L358" s="17" t="str">
        <f t="shared" si="1355"/>
        <v>#REF!</v>
      </c>
      <c r="M358" s="17" t="str">
        <f t="shared" si="1356"/>
        <v>#REF!</v>
      </c>
      <c r="N358" s="17" t="str">
        <f t="shared" si="1357"/>
        <v>#REF!</v>
      </c>
      <c r="O358" s="17" t="str">
        <f t="shared" si="1358"/>
        <v>#REF!</v>
      </c>
      <c r="P358" s="17" t="str">
        <f t="shared" si="1359"/>
        <v>#REF!</v>
      </c>
      <c r="Q358" s="17" t="str">
        <f t="shared" si="1360"/>
        <v>#REF!</v>
      </c>
      <c r="R358" s="20" t="str">
        <f t="shared" si="1361"/>
        <v>#REF!</v>
      </c>
      <c r="S358" s="17" t="str">
        <f t="shared" si="1362"/>
        <v>#REF!</v>
      </c>
      <c r="T358" s="16"/>
      <c r="U358" s="16"/>
      <c r="V358" s="16"/>
      <c r="W358" s="16"/>
      <c r="X358" s="16"/>
      <c r="Y358" s="16"/>
      <c r="Z358" s="16"/>
    </row>
    <row r="359" ht="15.75" hidden="1" customHeight="1" outlineLevel="2">
      <c r="A359" s="15" t="s">
        <v>240</v>
      </c>
      <c r="B359" s="16" t="s">
        <v>31</v>
      </c>
      <c r="C359" s="15" t="s">
        <v>32</v>
      </c>
      <c r="D359" s="17">
        <v>0.0</v>
      </c>
      <c r="E359" s="17">
        <v>0.0</v>
      </c>
      <c r="F359" s="18">
        <v>0.0</v>
      </c>
      <c r="G359" s="19" t="str">
        <f t="shared" si="1351"/>
        <v>#REF!</v>
      </c>
      <c r="H359" s="19" t="str">
        <f t="shared" si="1352"/>
        <v>#REF!</v>
      </c>
      <c r="I359" s="19" t="str">
        <f t="shared" si="1353"/>
        <v>#REF!</v>
      </c>
      <c r="J359" s="19" t="str">
        <f t="shared" si="1354"/>
        <v>#REF!</v>
      </c>
      <c r="K359" s="18">
        <v>0.0</v>
      </c>
      <c r="L359" s="17" t="str">
        <f t="shared" si="1355"/>
        <v>#REF!</v>
      </c>
      <c r="M359" s="17" t="str">
        <f t="shared" si="1356"/>
        <v>#REF!</v>
      </c>
      <c r="N359" s="17" t="str">
        <f t="shared" si="1357"/>
        <v>#REF!</v>
      </c>
      <c r="O359" s="17" t="str">
        <f t="shared" si="1358"/>
        <v>#REF!</v>
      </c>
      <c r="P359" s="17" t="str">
        <f t="shared" si="1359"/>
        <v>#REF!</v>
      </c>
      <c r="Q359" s="17" t="str">
        <f t="shared" si="1360"/>
        <v>#REF!</v>
      </c>
      <c r="R359" s="20" t="str">
        <f t="shared" si="1361"/>
        <v>#REF!</v>
      </c>
      <c r="S359" s="17" t="str">
        <f t="shared" si="1362"/>
        <v>#REF!</v>
      </c>
      <c r="T359" s="16"/>
      <c r="U359" s="16"/>
      <c r="V359" s="16"/>
      <c r="W359" s="16"/>
      <c r="X359" s="16"/>
      <c r="Y359" s="16"/>
      <c r="Z359" s="16"/>
    </row>
    <row r="360" ht="15.75" hidden="1" customHeight="1" outlineLevel="1">
      <c r="A360" s="21" t="s">
        <v>241</v>
      </c>
      <c r="B360" s="22"/>
      <c r="C360" s="21"/>
      <c r="D360" s="23">
        <f t="shared" ref="D360:F360" si="1363">SUBTOTAL(9,D357:D359)</f>
        <v>112562810</v>
      </c>
      <c r="E360" s="23">
        <f t="shared" si="1363"/>
        <v>7184574</v>
      </c>
      <c r="F360" s="24">
        <f t="shared" si="1363"/>
        <v>1</v>
      </c>
      <c r="G360" s="25"/>
      <c r="H360" s="25"/>
      <c r="I360" s="25"/>
      <c r="J360" s="25" t="str">
        <f t="shared" ref="J360:K360" si="1364">SUBTOTAL(9,J357:J359)</f>
        <v>#REF!</v>
      </c>
      <c r="K360" s="24">
        <f t="shared" si="1364"/>
        <v>0</v>
      </c>
      <c r="L360" s="23"/>
      <c r="M360" s="23"/>
      <c r="N360" s="23"/>
      <c r="O360" s="23" t="str">
        <f t="shared" ref="O360:S360" si="1365">SUBTOTAL(9,O357:O359)</f>
        <v>#REF!</v>
      </c>
      <c r="P360" s="23" t="str">
        <f t="shared" si="1365"/>
        <v>#REF!</v>
      </c>
      <c r="Q360" s="23" t="str">
        <f t="shared" si="1365"/>
        <v>#REF!</v>
      </c>
      <c r="R360" s="22" t="str">
        <f t="shared" si="1365"/>
        <v>#REF!</v>
      </c>
      <c r="S360" s="23" t="str">
        <f t="shared" si="1365"/>
        <v>#REF!</v>
      </c>
      <c r="T360" s="22"/>
      <c r="U360" s="22"/>
      <c r="V360" s="22"/>
      <c r="W360" s="22"/>
      <c r="X360" s="22"/>
      <c r="Y360" s="22"/>
      <c r="Z360" s="22"/>
    </row>
    <row r="361" ht="15.75" hidden="1" customHeight="1" outlineLevel="2">
      <c r="A361" s="15" t="s">
        <v>242</v>
      </c>
      <c r="B361" s="16" t="s">
        <v>27</v>
      </c>
      <c r="C361" s="15" t="s">
        <v>28</v>
      </c>
      <c r="D361" s="17">
        <v>3.608466991E7</v>
      </c>
      <c r="E361" s="17">
        <v>1.00189828E7</v>
      </c>
      <c r="F361" s="18">
        <f>+D361/D363</f>
        <v>0.9365972233</v>
      </c>
      <c r="G361" s="19" t="str">
        <f t="shared" ref="G361:G362" si="1366">VLOOKUP(A361,'[1]Hoja1'!$B$1:$F$126,3,0)</f>
        <v>#REF!</v>
      </c>
      <c r="H361" s="19" t="str">
        <f t="shared" ref="H361:H362" si="1367">VLOOKUP(A361,'[1]Hoja1'!$B$1:$F$126,2,0)</f>
        <v>#REF!</v>
      </c>
      <c r="I361" s="19" t="str">
        <f t="shared" ref="I361:I362" si="1368">+G361/11</f>
        <v>#REF!</v>
      </c>
      <c r="J361" s="19" t="str">
        <f t="shared" ref="J361:J362" si="1369">+F361*I361</f>
        <v>#REF!</v>
      </c>
      <c r="K361" s="18">
        <v>0.0</v>
      </c>
      <c r="L361" s="17" t="str">
        <f t="shared" ref="L361:L362" si="1370">VLOOKUP(A361,'[1]Hoja1'!$B$1:$F$126,5,0)</f>
        <v>#REF!</v>
      </c>
      <c r="M361" s="17" t="str">
        <f t="shared" ref="M361:M362" si="1371">VLOOKUP(A361,'[1]Hoja1'!$B$1:$F$126,4,0)</f>
        <v>#REF!</v>
      </c>
      <c r="N361" s="17" t="str">
        <f t="shared" ref="N361:N362" si="1372">+L361/11</f>
        <v>#REF!</v>
      </c>
      <c r="O361" s="17" t="str">
        <f t="shared" ref="O361:O362" si="1373">+D361-J361</f>
        <v>#REF!</v>
      </c>
      <c r="P361" s="17" t="str">
        <f t="shared" ref="P361:P362" si="1374">+ROUND(O361,0)</f>
        <v>#REF!</v>
      </c>
      <c r="Q361" s="17" t="str">
        <f t="shared" ref="Q361:Q362" si="1375">+K361+P361</f>
        <v>#REF!</v>
      </c>
      <c r="R361" s="20" t="str">
        <f t="shared" ref="R361:R362" si="1376">+IF(D361-K361-P361&gt;1,D361-K361-P361,0)</f>
        <v>#REF!</v>
      </c>
      <c r="S361" s="17" t="str">
        <f t="shared" ref="S361:S362" si="1377">+P361</f>
        <v>#REF!</v>
      </c>
      <c r="T361" s="16"/>
      <c r="U361" s="16"/>
      <c r="V361" s="16"/>
      <c r="W361" s="16"/>
      <c r="X361" s="16"/>
      <c r="Y361" s="16"/>
      <c r="Z361" s="16"/>
    </row>
    <row r="362" ht="15.75" hidden="1" customHeight="1" outlineLevel="2">
      <c r="A362" s="15" t="s">
        <v>242</v>
      </c>
      <c r="B362" s="16" t="s">
        <v>51</v>
      </c>
      <c r="C362" s="15" t="s">
        <v>52</v>
      </c>
      <c r="D362" s="17">
        <v>2442745.09</v>
      </c>
      <c r="E362" s="17">
        <v>678233.2</v>
      </c>
      <c r="F362" s="18">
        <f>+D362/D363</f>
        <v>0.0634027767</v>
      </c>
      <c r="G362" s="19" t="str">
        <f t="shared" si="1366"/>
        <v>#REF!</v>
      </c>
      <c r="H362" s="19" t="str">
        <f t="shared" si="1367"/>
        <v>#REF!</v>
      </c>
      <c r="I362" s="19" t="str">
        <f t="shared" si="1368"/>
        <v>#REF!</v>
      </c>
      <c r="J362" s="19" t="str">
        <f t="shared" si="1369"/>
        <v>#REF!</v>
      </c>
      <c r="K362" s="18">
        <v>0.0</v>
      </c>
      <c r="L362" s="17" t="str">
        <f t="shared" si="1370"/>
        <v>#REF!</v>
      </c>
      <c r="M362" s="17" t="str">
        <f t="shared" si="1371"/>
        <v>#REF!</v>
      </c>
      <c r="N362" s="17" t="str">
        <f t="shared" si="1372"/>
        <v>#REF!</v>
      </c>
      <c r="O362" s="17" t="str">
        <f t="shared" si="1373"/>
        <v>#REF!</v>
      </c>
      <c r="P362" s="17" t="str">
        <f t="shared" si="1374"/>
        <v>#REF!</v>
      </c>
      <c r="Q362" s="17" t="str">
        <f t="shared" si="1375"/>
        <v>#REF!</v>
      </c>
      <c r="R362" s="20" t="str">
        <f t="shared" si="1376"/>
        <v>#REF!</v>
      </c>
      <c r="S362" s="17" t="str">
        <f t="shared" si="1377"/>
        <v>#REF!</v>
      </c>
      <c r="T362" s="16"/>
      <c r="U362" s="16"/>
      <c r="V362" s="16"/>
      <c r="W362" s="16"/>
      <c r="X362" s="16"/>
      <c r="Y362" s="16"/>
      <c r="Z362" s="16"/>
    </row>
    <row r="363" ht="15.75" hidden="1" customHeight="1" outlineLevel="1">
      <c r="A363" s="21" t="s">
        <v>243</v>
      </c>
      <c r="B363" s="22"/>
      <c r="C363" s="21"/>
      <c r="D363" s="23">
        <f t="shared" ref="D363:F363" si="1378">SUBTOTAL(9,D361:D362)</f>
        <v>38527415</v>
      </c>
      <c r="E363" s="23">
        <f t="shared" si="1378"/>
        <v>10697216</v>
      </c>
      <c r="F363" s="24">
        <f t="shared" si="1378"/>
        <v>1</v>
      </c>
      <c r="G363" s="25"/>
      <c r="H363" s="25"/>
      <c r="I363" s="25"/>
      <c r="J363" s="25" t="str">
        <f t="shared" ref="J363:K363" si="1379">SUBTOTAL(9,J361:J362)</f>
        <v>#REF!</v>
      </c>
      <c r="K363" s="24">
        <f t="shared" si="1379"/>
        <v>0</v>
      </c>
      <c r="L363" s="23"/>
      <c r="M363" s="23"/>
      <c r="N363" s="23"/>
      <c r="O363" s="23" t="str">
        <f t="shared" ref="O363:S363" si="1380">SUBTOTAL(9,O361:O362)</f>
        <v>#REF!</v>
      </c>
      <c r="P363" s="23" t="str">
        <f t="shared" si="1380"/>
        <v>#REF!</v>
      </c>
      <c r="Q363" s="23" t="str">
        <f t="shared" si="1380"/>
        <v>#REF!</v>
      </c>
      <c r="R363" s="22" t="str">
        <f t="shared" si="1380"/>
        <v>#REF!</v>
      </c>
      <c r="S363" s="23" t="str">
        <f t="shared" si="1380"/>
        <v>#REF!</v>
      </c>
      <c r="T363" s="22"/>
      <c r="U363" s="22"/>
      <c r="V363" s="22"/>
      <c r="W363" s="22"/>
      <c r="X363" s="22"/>
      <c r="Y363" s="22"/>
      <c r="Z363" s="22"/>
    </row>
    <row r="364" ht="15.75" hidden="1" customHeight="1" outlineLevel="2">
      <c r="A364" s="15" t="s">
        <v>244</v>
      </c>
      <c r="B364" s="16" t="s">
        <v>27</v>
      </c>
      <c r="C364" s="15" t="s">
        <v>28</v>
      </c>
      <c r="D364" s="17">
        <v>6.708231079E7</v>
      </c>
      <c r="E364" s="17">
        <v>9223322.59</v>
      </c>
      <c r="F364" s="18">
        <f>+D364/D369</f>
        <v>0.9478767796</v>
      </c>
      <c r="G364" s="19" t="str">
        <f t="shared" ref="G364:G368" si="1381">VLOOKUP(A364,'[1]Hoja1'!$B$1:$F$126,3,0)</f>
        <v>#REF!</v>
      </c>
      <c r="H364" s="19" t="str">
        <f t="shared" ref="H364:H368" si="1382">VLOOKUP(A364,'[1]Hoja1'!$B$1:$F$126,2,0)</f>
        <v>#REF!</v>
      </c>
      <c r="I364" s="19" t="str">
        <f t="shared" ref="I364:I368" si="1383">+G364/11</f>
        <v>#REF!</v>
      </c>
      <c r="J364" s="19" t="str">
        <f t="shared" ref="J364:J368" si="1384">+F364*I364</f>
        <v>#REF!</v>
      </c>
      <c r="K364" s="18" t="str">
        <f t="shared" ref="K364:K368" si="1385">+D364-P364</f>
        <v>#REF!</v>
      </c>
      <c r="L364" s="17" t="str">
        <f t="shared" ref="L364:L368" si="1386">VLOOKUP(A364,'[1]Hoja1'!$B$1:$F$126,5,0)</f>
        <v>#REF!</v>
      </c>
      <c r="M364" s="17" t="str">
        <f t="shared" ref="M364:M368" si="1387">VLOOKUP(A364,'[1]Hoja1'!$B$1:$F$126,4,0)</f>
        <v>#REF!</v>
      </c>
      <c r="N364" s="17" t="str">
        <f t="shared" ref="N364:N368" si="1388">+L364/11</f>
        <v>#REF!</v>
      </c>
      <c r="O364" s="17" t="str">
        <f t="shared" ref="O364:O368" si="1389">+D364-J364</f>
        <v>#REF!</v>
      </c>
      <c r="P364" s="17" t="str">
        <f t="shared" ref="P364:P368" si="1390">+ROUND(O364,0)</f>
        <v>#REF!</v>
      </c>
      <c r="Q364" s="17" t="str">
        <f t="shared" ref="Q364:Q368" si="1391">+K364+P364</f>
        <v>#REF!</v>
      </c>
      <c r="R364" s="20" t="str">
        <f t="shared" ref="R364:R368" si="1392">+IF(D364-K364-P364&gt;1,D364-K364-P364,0)</f>
        <v>#REF!</v>
      </c>
      <c r="S364" s="17" t="str">
        <f t="shared" ref="S364:S368" si="1393">+P364</f>
        <v>#REF!</v>
      </c>
      <c r="T364" s="16"/>
      <c r="U364" s="16"/>
      <c r="V364" s="16"/>
      <c r="W364" s="16"/>
      <c r="X364" s="16"/>
      <c r="Y364" s="16"/>
      <c r="Z364" s="16"/>
    </row>
    <row r="365" ht="15.75" hidden="1" customHeight="1" outlineLevel="2">
      <c r="A365" s="15" t="s">
        <v>244</v>
      </c>
      <c r="B365" s="16" t="s">
        <v>35</v>
      </c>
      <c r="C365" s="15" t="s">
        <v>36</v>
      </c>
      <c r="D365" s="17">
        <v>3688819.21</v>
      </c>
      <c r="E365" s="17">
        <v>507185.41</v>
      </c>
      <c r="F365" s="18">
        <f>+D365/D369</f>
        <v>0.05212322044</v>
      </c>
      <c r="G365" s="19" t="str">
        <f t="shared" si="1381"/>
        <v>#REF!</v>
      </c>
      <c r="H365" s="19" t="str">
        <f t="shared" si="1382"/>
        <v>#REF!</v>
      </c>
      <c r="I365" s="19" t="str">
        <f t="shared" si="1383"/>
        <v>#REF!</v>
      </c>
      <c r="J365" s="19" t="str">
        <f t="shared" si="1384"/>
        <v>#REF!</v>
      </c>
      <c r="K365" s="18" t="str">
        <f t="shared" si="1385"/>
        <v>#REF!</v>
      </c>
      <c r="L365" s="17" t="str">
        <f t="shared" si="1386"/>
        <v>#REF!</v>
      </c>
      <c r="M365" s="17" t="str">
        <f t="shared" si="1387"/>
        <v>#REF!</v>
      </c>
      <c r="N365" s="17" t="str">
        <f t="shared" si="1388"/>
        <v>#REF!</v>
      </c>
      <c r="O365" s="17" t="str">
        <f t="shared" si="1389"/>
        <v>#REF!</v>
      </c>
      <c r="P365" s="17" t="str">
        <f t="shared" si="1390"/>
        <v>#REF!</v>
      </c>
      <c r="Q365" s="17" t="str">
        <f t="shared" si="1391"/>
        <v>#REF!</v>
      </c>
      <c r="R365" s="20" t="str">
        <f t="shared" si="1392"/>
        <v>#REF!</v>
      </c>
      <c r="S365" s="17" t="str">
        <f t="shared" si="1393"/>
        <v>#REF!</v>
      </c>
      <c r="T365" s="16"/>
      <c r="U365" s="16"/>
      <c r="V365" s="16"/>
      <c r="W365" s="16"/>
      <c r="X365" s="16"/>
      <c r="Y365" s="16"/>
      <c r="Z365" s="16"/>
    </row>
    <row r="366" ht="15.75" hidden="1" customHeight="1" outlineLevel="2">
      <c r="A366" s="15" t="s">
        <v>244</v>
      </c>
      <c r="B366" s="16" t="s">
        <v>37</v>
      </c>
      <c r="C366" s="15" t="s">
        <v>38</v>
      </c>
      <c r="D366" s="17">
        <v>0.0</v>
      </c>
      <c r="E366" s="17">
        <v>0.0</v>
      </c>
      <c r="F366" s="18">
        <v>0.0</v>
      </c>
      <c r="G366" s="19" t="str">
        <f t="shared" si="1381"/>
        <v>#REF!</v>
      </c>
      <c r="H366" s="19" t="str">
        <f t="shared" si="1382"/>
        <v>#REF!</v>
      </c>
      <c r="I366" s="19" t="str">
        <f t="shared" si="1383"/>
        <v>#REF!</v>
      </c>
      <c r="J366" s="19" t="str">
        <f t="shared" si="1384"/>
        <v>#REF!</v>
      </c>
      <c r="K366" s="18" t="str">
        <f t="shared" si="1385"/>
        <v>#REF!</v>
      </c>
      <c r="L366" s="17" t="str">
        <f t="shared" si="1386"/>
        <v>#REF!</v>
      </c>
      <c r="M366" s="17" t="str">
        <f t="shared" si="1387"/>
        <v>#REF!</v>
      </c>
      <c r="N366" s="17" t="str">
        <f t="shared" si="1388"/>
        <v>#REF!</v>
      </c>
      <c r="O366" s="17" t="str">
        <f t="shared" si="1389"/>
        <v>#REF!</v>
      </c>
      <c r="P366" s="17" t="str">
        <f t="shared" si="1390"/>
        <v>#REF!</v>
      </c>
      <c r="Q366" s="17" t="str">
        <f t="shared" si="1391"/>
        <v>#REF!</v>
      </c>
      <c r="R366" s="20" t="str">
        <f t="shared" si="1392"/>
        <v>#REF!</v>
      </c>
      <c r="S366" s="17" t="str">
        <f t="shared" si="1393"/>
        <v>#REF!</v>
      </c>
      <c r="T366" s="16"/>
      <c r="U366" s="16"/>
      <c r="V366" s="16"/>
      <c r="W366" s="16"/>
      <c r="X366" s="16"/>
      <c r="Y366" s="16"/>
      <c r="Z366" s="16"/>
    </row>
    <row r="367" ht="15.75" hidden="1" customHeight="1" outlineLevel="2">
      <c r="A367" s="15" t="s">
        <v>244</v>
      </c>
      <c r="B367" s="16" t="s">
        <v>31</v>
      </c>
      <c r="C367" s="15" t="s">
        <v>32</v>
      </c>
      <c r="D367" s="17">
        <v>0.0</v>
      </c>
      <c r="E367" s="17">
        <v>0.0</v>
      </c>
      <c r="F367" s="18">
        <v>0.0</v>
      </c>
      <c r="G367" s="19" t="str">
        <f t="shared" si="1381"/>
        <v>#REF!</v>
      </c>
      <c r="H367" s="19" t="str">
        <f t="shared" si="1382"/>
        <v>#REF!</v>
      </c>
      <c r="I367" s="19" t="str">
        <f t="shared" si="1383"/>
        <v>#REF!</v>
      </c>
      <c r="J367" s="19" t="str">
        <f t="shared" si="1384"/>
        <v>#REF!</v>
      </c>
      <c r="K367" s="18" t="str">
        <f t="shared" si="1385"/>
        <v>#REF!</v>
      </c>
      <c r="L367" s="17" t="str">
        <f t="shared" si="1386"/>
        <v>#REF!</v>
      </c>
      <c r="M367" s="17" t="str">
        <f t="shared" si="1387"/>
        <v>#REF!</v>
      </c>
      <c r="N367" s="17" t="str">
        <f t="shared" si="1388"/>
        <v>#REF!</v>
      </c>
      <c r="O367" s="17" t="str">
        <f t="shared" si="1389"/>
        <v>#REF!</v>
      </c>
      <c r="P367" s="17" t="str">
        <f t="shared" si="1390"/>
        <v>#REF!</v>
      </c>
      <c r="Q367" s="17" t="str">
        <f t="shared" si="1391"/>
        <v>#REF!</v>
      </c>
      <c r="R367" s="20" t="str">
        <f t="shared" si="1392"/>
        <v>#REF!</v>
      </c>
      <c r="S367" s="17" t="str">
        <f t="shared" si="1393"/>
        <v>#REF!</v>
      </c>
      <c r="T367" s="16"/>
      <c r="U367" s="16"/>
      <c r="V367" s="16"/>
      <c r="W367" s="16"/>
      <c r="X367" s="16"/>
      <c r="Y367" s="16"/>
      <c r="Z367" s="16"/>
    </row>
    <row r="368" ht="15.75" hidden="1" customHeight="1" outlineLevel="2">
      <c r="A368" s="15" t="s">
        <v>244</v>
      </c>
      <c r="B368" s="16" t="s">
        <v>71</v>
      </c>
      <c r="C368" s="15" t="s">
        <v>72</v>
      </c>
      <c r="D368" s="17">
        <v>0.0</v>
      </c>
      <c r="E368" s="17">
        <v>0.0</v>
      </c>
      <c r="F368" s="18">
        <v>0.0</v>
      </c>
      <c r="G368" s="19" t="str">
        <f t="shared" si="1381"/>
        <v>#REF!</v>
      </c>
      <c r="H368" s="19" t="str">
        <f t="shared" si="1382"/>
        <v>#REF!</v>
      </c>
      <c r="I368" s="19" t="str">
        <f t="shared" si="1383"/>
        <v>#REF!</v>
      </c>
      <c r="J368" s="19" t="str">
        <f t="shared" si="1384"/>
        <v>#REF!</v>
      </c>
      <c r="K368" s="18" t="str">
        <f t="shared" si="1385"/>
        <v>#REF!</v>
      </c>
      <c r="L368" s="17" t="str">
        <f t="shared" si="1386"/>
        <v>#REF!</v>
      </c>
      <c r="M368" s="17" t="str">
        <f t="shared" si="1387"/>
        <v>#REF!</v>
      </c>
      <c r="N368" s="17" t="str">
        <f t="shared" si="1388"/>
        <v>#REF!</v>
      </c>
      <c r="O368" s="17" t="str">
        <f t="shared" si="1389"/>
        <v>#REF!</v>
      </c>
      <c r="P368" s="17" t="str">
        <f t="shared" si="1390"/>
        <v>#REF!</v>
      </c>
      <c r="Q368" s="17" t="str">
        <f t="shared" si="1391"/>
        <v>#REF!</v>
      </c>
      <c r="R368" s="20" t="str">
        <f t="shared" si="1392"/>
        <v>#REF!</v>
      </c>
      <c r="S368" s="17" t="str">
        <f t="shared" si="1393"/>
        <v>#REF!</v>
      </c>
      <c r="T368" s="16"/>
      <c r="U368" s="16"/>
      <c r="V368" s="16"/>
      <c r="W368" s="16"/>
      <c r="X368" s="16"/>
      <c r="Y368" s="16"/>
      <c r="Z368" s="16"/>
    </row>
    <row r="369" ht="15.75" hidden="1" customHeight="1" outlineLevel="1">
      <c r="A369" s="21" t="s">
        <v>245</v>
      </c>
      <c r="B369" s="22"/>
      <c r="C369" s="21"/>
      <c r="D369" s="23">
        <f t="shared" ref="D369:F369" si="1394">SUBTOTAL(9,D364:D368)</f>
        <v>70771130</v>
      </c>
      <c r="E369" s="23">
        <f t="shared" si="1394"/>
        <v>9730508</v>
      </c>
      <c r="F369" s="24">
        <f t="shared" si="1394"/>
        <v>1</v>
      </c>
      <c r="G369" s="25"/>
      <c r="H369" s="25"/>
      <c r="I369" s="25"/>
      <c r="J369" s="25" t="str">
        <f t="shared" ref="J369:K369" si="1395">SUBTOTAL(9,J364:J368)</f>
        <v>#REF!</v>
      </c>
      <c r="K369" s="24" t="str">
        <f t="shared" si="1395"/>
        <v>#REF!</v>
      </c>
      <c r="L369" s="23"/>
      <c r="M369" s="23"/>
      <c r="N369" s="23"/>
      <c r="O369" s="23" t="str">
        <f t="shared" ref="O369:S369" si="1396">SUBTOTAL(9,O364:O368)</f>
        <v>#REF!</v>
      </c>
      <c r="P369" s="23" t="str">
        <f t="shared" si="1396"/>
        <v>#REF!</v>
      </c>
      <c r="Q369" s="23" t="str">
        <f t="shared" si="1396"/>
        <v>#REF!</v>
      </c>
      <c r="R369" s="22" t="str">
        <f t="shared" si="1396"/>
        <v>#REF!</v>
      </c>
      <c r="S369" s="23" t="str">
        <f t="shared" si="1396"/>
        <v>#REF!</v>
      </c>
      <c r="T369" s="22"/>
      <c r="U369" s="22"/>
      <c r="V369" s="22"/>
      <c r="W369" s="22"/>
      <c r="X369" s="22"/>
      <c r="Y369" s="22"/>
      <c r="Z369" s="22"/>
    </row>
    <row r="370" ht="15.75" hidden="1" customHeight="1" outlineLevel="2">
      <c r="A370" s="15" t="s">
        <v>246</v>
      </c>
      <c r="B370" s="16" t="s">
        <v>27</v>
      </c>
      <c r="C370" s="15" t="s">
        <v>28</v>
      </c>
      <c r="D370" s="17">
        <v>1.1772665678E8</v>
      </c>
      <c r="E370" s="17">
        <v>5230647.88</v>
      </c>
      <c r="F370" s="18">
        <f>+D370/D372</f>
        <v>0.9538250632</v>
      </c>
      <c r="G370" s="19" t="str">
        <f t="shared" ref="G370:G371" si="1397">VLOOKUP(A370,'[1]Hoja1'!$B$1:$F$126,3,0)</f>
        <v>#REF!</v>
      </c>
      <c r="H370" s="19" t="str">
        <f t="shared" ref="H370:H371" si="1398">VLOOKUP(A370,'[1]Hoja1'!$B$1:$F$126,2,0)</f>
        <v>#REF!</v>
      </c>
      <c r="I370" s="19" t="str">
        <f t="shared" ref="I370:I371" si="1399">+G370/11</f>
        <v>#REF!</v>
      </c>
      <c r="J370" s="19" t="str">
        <f t="shared" ref="J370:J371" si="1400">+F370*I370</f>
        <v>#REF!</v>
      </c>
      <c r="K370" s="18">
        <v>0.0</v>
      </c>
      <c r="L370" s="17" t="str">
        <f t="shared" ref="L370:L371" si="1401">VLOOKUP(A370,'[1]Hoja1'!$B$1:$F$126,5,0)</f>
        <v>#REF!</v>
      </c>
      <c r="M370" s="17" t="str">
        <f t="shared" ref="M370:M371" si="1402">VLOOKUP(A370,'[1]Hoja1'!$B$1:$F$126,4,0)</f>
        <v>#REF!</v>
      </c>
      <c r="N370" s="17" t="str">
        <f t="shared" ref="N370:N371" si="1403">+L370/11</f>
        <v>#REF!</v>
      </c>
      <c r="O370" s="17" t="str">
        <f t="shared" ref="O370:O371" si="1404">+D370-J370</f>
        <v>#REF!</v>
      </c>
      <c r="P370" s="17" t="str">
        <f t="shared" ref="P370:P371" si="1405">+ROUND(O370,0)</f>
        <v>#REF!</v>
      </c>
      <c r="Q370" s="17" t="str">
        <f t="shared" ref="Q370:Q371" si="1406">+K370+P370</f>
        <v>#REF!</v>
      </c>
      <c r="R370" s="20" t="str">
        <f t="shared" ref="R370:R371" si="1407">+IF(D370-K370-P370&gt;1,D370-K370-P370,0)</f>
        <v>#REF!</v>
      </c>
      <c r="S370" s="17" t="str">
        <f t="shared" ref="S370:S371" si="1408">+P370</f>
        <v>#REF!</v>
      </c>
      <c r="T370" s="16"/>
      <c r="U370" s="16"/>
      <c r="V370" s="16"/>
      <c r="W370" s="16"/>
      <c r="X370" s="16"/>
      <c r="Y370" s="16"/>
      <c r="Z370" s="16"/>
    </row>
    <row r="371" ht="15.75" hidden="1" customHeight="1" outlineLevel="2">
      <c r="A371" s="15" t="s">
        <v>246</v>
      </c>
      <c r="B371" s="16" t="s">
        <v>35</v>
      </c>
      <c r="C371" s="15" t="s">
        <v>36</v>
      </c>
      <c r="D371" s="17">
        <v>5699180.22</v>
      </c>
      <c r="E371" s="17">
        <v>253217.12</v>
      </c>
      <c r="F371" s="18">
        <f>+D371/D372</f>
        <v>0.04617493678</v>
      </c>
      <c r="G371" s="19" t="str">
        <f t="shared" si="1397"/>
        <v>#REF!</v>
      </c>
      <c r="H371" s="19" t="str">
        <f t="shared" si="1398"/>
        <v>#REF!</v>
      </c>
      <c r="I371" s="19" t="str">
        <f t="shared" si="1399"/>
        <v>#REF!</v>
      </c>
      <c r="J371" s="19" t="str">
        <f t="shared" si="1400"/>
        <v>#REF!</v>
      </c>
      <c r="K371" s="18">
        <v>0.0</v>
      </c>
      <c r="L371" s="17" t="str">
        <f t="shared" si="1401"/>
        <v>#REF!</v>
      </c>
      <c r="M371" s="17" t="str">
        <f t="shared" si="1402"/>
        <v>#REF!</v>
      </c>
      <c r="N371" s="17" t="str">
        <f t="shared" si="1403"/>
        <v>#REF!</v>
      </c>
      <c r="O371" s="17" t="str">
        <f t="shared" si="1404"/>
        <v>#REF!</v>
      </c>
      <c r="P371" s="17" t="str">
        <f t="shared" si="1405"/>
        <v>#REF!</v>
      </c>
      <c r="Q371" s="17" t="str">
        <f t="shared" si="1406"/>
        <v>#REF!</v>
      </c>
      <c r="R371" s="20" t="str">
        <f t="shared" si="1407"/>
        <v>#REF!</v>
      </c>
      <c r="S371" s="17" t="str">
        <f t="shared" si="1408"/>
        <v>#REF!</v>
      </c>
      <c r="T371" s="16"/>
      <c r="U371" s="16"/>
      <c r="V371" s="16"/>
      <c r="W371" s="16"/>
      <c r="X371" s="16"/>
      <c r="Y371" s="16"/>
      <c r="Z371" s="16"/>
    </row>
    <row r="372" ht="15.75" hidden="1" customHeight="1" outlineLevel="1">
      <c r="A372" s="21" t="s">
        <v>247</v>
      </c>
      <c r="B372" s="22"/>
      <c r="C372" s="21"/>
      <c r="D372" s="23">
        <f t="shared" ref="D372:F372" si="1409">SUBTOTAL(9,D370:D371)</f>
        <v>123425837</v>
      </c>
      <c r="E372" s="23">
        <f t="shared" si="1409"/>
        <v>5483865</v>
      </c>
      <c r="F372" s="24">
        <f t="shared" si="1409"/>
        <v>1</v>
      </c>
      <c r="G372" s="25"/>
      <c r="H372" s="25"/>
      <c r="I372" s="25"/>
      <c r="J372" s="25" t="str">
        <f t="shared" ref="J372:K372" si="1410">SUBTOTAL(9,J370:J371)</f>
        <v>#REF!</v>
      </c>
      <c r="K372" s="24">
        <f t="shared" si="1410"/>
        <v>0</v>
      </c>
      <c r="L372" s="23"/>
      <c r="M372" s="23"/>
      <c r="N372" s="23"/>
      <c r="O372" s="23" t="str">
        <f t="shared" ref="O372:S372" si="1411">SUBTOTAL(9,O370:O371)</f>
        <v>#REF!</v>
      </c>
      <c r="P372" s="23" t="str">
        <f t="shared" si="1411"/>
        <v>#REF!</v>
      </c>
      <c r="Q372" s="23" t="str">
        <f t="shared" si="1411"/>
        <v>#REF!</v>
      </c>
      <c r="R372" s="22" t="str">
        <f t="shared" si="1411"/>
        <v>#REF!</v>
      </c>
      <c r="S372" s="23" t="str">
        <f t="shared" si="1411"/>
        <v>#REF!</v>
      </c>
      <c r="T372" s="22"/>
      <c r="U372" s="22"/>
      <c r="V372" s="22"/>
      <c r="W372" s="22"/>
      <c r="X372" s="22"/>
      <c r="Y372" s="22"/>
      <c r="Z372" s="22"/>
    </row>
    <row r="373" ht="15.75" hidden="1" customHeight="1" outlineLevel="2">
      <c r="A373" s="15" t="s">
        <v>248</v>
      </c>
      <c r="B373" s="16" t="s">
        <v>27</v>
      </c>
      <c r="C373" s="15" t="s">
        <v>28</v>
      </c>
      <c r="D373" s="17">
        <v>5.030164789E7</v>
      </c>
      <c r="E373" s="17">
        <v>3277561.79</v>
      </c>
      <c r="F373" s="18">
        <f>+D373/D376</f>
        <v>0.5816202919</v>
      </c>
      <c r="G373" s="19" t="str">
        <f t="shared" ref="G373:G375" si="1412">VLOOKUP(A373,'[1]Hoja1'!$B$1:$F$126,3,0)</f>
        <v>#REF!</v>
      </c>
      <c r="H373" s="19" t="str">
        <f t="shared" ref="H373:H375" si="1413">VLOOKUP(A373,'[1]Hoja1'!$B$1:$F$126,2,0)</f>
        <v>#REF!</v>
      </c>
      <c r="I373" s="19" t="str">
        <f t="shared" ref="I373:I375" si="1414">+G373/11</f>
        <v>#REF!</v>
      </c>
      <c r="J373" s="19" t="str">
        <f t="shared" ref="J373:J375" si="1415">+F373*I373</f>
        <v>#REF!</v>
      </c>
      <c r="K373" s="18">
        <v>0.0</v>
      </c>
      <c r="L373" s="17" t="str">
        <f t="shared" ref="L373:L375" si="1416">VLOOKUP(A373,'[1]Hoja1'!$B$1:$F$126,5,0)</f>
        <v>#REF!</v>
      </c>
      <c r="M373" s="17" t="str">
        <f t="shared" ref="M373:M375" si="1417">VLOOKUP(A373,'[1]Hoja1'!$B$1:$F$126,4,0)</f>
        <v>#REF!</v>
      </c>
      <c r="N373" s="17" t="str">
        <f t="shared" ref="N373:N375" si="1418">+L373/11</f>
        <v>#REF!</v>
      </c>
      <c r="O373" s="17" t="str">
        <f t="shared" ref="O373:O375" si="1419">+D373-J373</f>
        <v>#REF!</v>
      </c>
      <c r="P373" s="17" t="str">
        <f t="shared" ref="P373:P375" si="1420">+ROUND(O373,0)</f>
        <v>#REF!</v>
      </c>
      <c r="Q373" s="17" t="str">
        <f t="shared" ref="Q373:Q375" si="1421">+K373+P373</f>
        <v>#REF!</v>
      </c>
      <c r="R373" s="20" t="str">
        <f t="shared" ref="R373:R375" si="1422">+IF(D373-K373-P373&gt;1,D373-K373-P373,0)</f>
        <v>#REF!</v>
      </c>
      <c r="S373" s="17" t="str">
        <f t="shared" ref="S373:S375" si="1423">+P373</f>
        <v>#REF!</v>
      </c>
      <c r="T373" s="16"/>
      <c r="U373" s="16"/>
      <c r="V373" s="16"/>
      <c r="W373" s="16"/>
      <c r="X373" s="16"/>
      <c r="Y373" s="16"/>
      <c r="Z373" s="16"/>
    </row>
    <row r="374" ht="15.75" hidden="1" customHeight="1" outlineLevel="2">
      <c r="A374" s="15" t="s">
        <v>248</v>
      </c>
      <c r="B374" s="16" t="s">
        <v>39</v>
      </c>
      <c r="C374" s="15" t="s">
        <v>40</v>
      </c>
      <c r="D374" s="17">
        <v>2.830925429E7</v>
      </c>
      <c r="E374" s="17">
        <v>1844578.34</v>
      </c>
      <c r="F374" s="18">
        <f>+D374/D376</f>
        <v>0.327329967</v>
      </c>
      <c r="G374" s="19" t="str">
        <f t="shared" si="1412"/>
        <v>#REF!</v>
      </c>
      <c r="H374" s="19" t="str">
        <f t="shared" si="1413"/>
        <v>#REF!</v>
      </c>
      <c r="I374" s="19" t="str">
        <f t="shared" si="1414"/>
        <v>#REF!</v>
      </c>
      <c r="J374" s="19" t="str">
        <f t="shared" si="1415"/>
        <v>#REF!</v>
      </c>
      <c r="K374" s="18">
        <v>0.0</v>
      </c>
      <c r="L374" s="17" t="str">
        <f t="shared" si="1416"/>
        <v>#REF!</v>
      </c>
      <c r="M374" s="17" t="str">
        <f t="shared" si="1417"/>
        <v>#REF!</v>
      </c>
      <c r="N374" s="17" t="str">
        <f t="shared" si="1418"/>
        <v>#REF!</v>
      </c>
      <c r="O374" s="17" t="str">
        <f t="shared" si="1419"/>
        <v>#REF!</v>
      </c>
      <c r="P374" s="17" t="str">
        <f t="shared" si="1420"/>
        <v>#REF!</v>
      </c>
      <c r="Q374" s="17" t="str">
        <f t="shared" si="1421"/>
        <v>#REF!</v>
      </c>
      <c r="R374" s="20" t="str">
        <f t="shared" si="1422"/>
        <v>#REF!</v>
      </c>
      <c r="S374" s="17" t="str">
        <f t="shared" si="1423"/>
        <v>#REF!</v>
      </c>
      <c r="T374" s="16"/>
      <c r="U374" s="16"/>
      <c r="V374" s="16"/>
      <c r="W374" s="16"/>
      <c r="X374" s="16"/>
      <c r="Y374" s="16"/>
      <c r="Z374" s="16"/>
    </row>
    <row r="375" ht="15.75" hidden="1" customHeight="1" outlineLevel="2">
      <c r="A375" s="15" t="s">
        <v>248</v>
      </c>
      <c r="B375" s="16" t="s">
        <v>51</v>
      </c>
      <c r="C375" s="15" t="s">
        <v>52</v>
      </c>
      <c r="D375" s="17">
        <v>7874470.82</v>
      </c>
      <c r="E375" s="17">
        <v>513085.87</v>
      </c>
      <c r="F375" s="18">
        <f>+D375/D376</f>
        <v>0.09104974109</v>
      </c>
      <c r="G375" s="19" t="str">
        <f t="shared" si="1412"/>
        <v>#REF!</v>
      </c>
      <c r="H375" s="19" t="str">
        <f t="shared" si="1413"/>
        <v>#REF!</v>
      </c>
      <c r="I375" s="19" t="str">
        <f t="shared" si="1414"/>
        <v>#REF!</v>
      </c>
      <c r="J375" s="19" t="str">
        <f t="shared" si="1415"/>
        <v>#REF!</v>
      </c>
      <c r="K375" s="18">
        <v>0.0</v>
      </c>
      <c r="L375" s="17" t="str">
        <f t="shared" si="1416"/>
        <v>#REF!</v>
      </c>
      <c r="M375" s="17" t="str">
        <f t="shared" si="1417"/>
        <v>#REF!</v>
      </c>
      <c r="N375" s="17" t="str">
        <f t="shared" si="1418"/>
        <v>#REF!</v>
      </c>
      <c r="O375" s="17" t="str">
        <f t="shared" si="1419"/>
        <v>#REF!</v>
      </c>
      <c r="P375" s="17" t="str">
        <f t="shared" si="1420"/>
        <v>#REF!</v>
      </c>
      <c r="Q375" s="17" t="str">
        <f t="shared" si="1421"/>
        <v>#REF!</v>
      </c>
      <c r="R375" s="20" t="str">
        <f t="shared" si="1422"/>
        <v>#REF!</v>
      </c>
      <c r="S375" s="17" t="str">
        <f t="shared" si="1423"/>
        <v>#REF!</v>
      </c>
      <c r="T375" s="16"/>
      <c r="U375" s="16"/>
      <c r="V375" s="16"/>
      <c r="W375" s="16"/>
      <c r="X375" s="16"/>
      <c r="Y375" s="16"/>
      <c r="Z375" s="16"/>
    </row>
    <row r="376" ht="15.75" hidden="1" customHeight="1" outlineLevel="1">
      <c r="A376" s="21" t="s">
        <v>249</v>
      </c>
      <c r="B376" s="22"/>
      <c r="C376" s="21"/>
      <c r="D376" s="23">
        <f t="shared" ref="D376:F376" si="1424">SUBTOTAL(9,D373:D375)</f>
        <v>86485373</v>
      </c>
      <c r="E376" s="23">
        <f t="shared" si="1424"/>
        <v>5635226</v>
      </c>
      <c r="F376" s="24">
        <f t="shared" si="1424"/>
        <v>1</v>
      </c>
      <c r="G376" s="25"/>
      <c r="H376" s="25"/>
      <c r="I376" s="25"/>
      <c r="J376" s="25" t="str">
        <f t="shared" ref="J376:K376" si="1425">SUBTOTAL(9,J373:J375)</f>
        <v>#REF!</v>
      </c>
      <c r="K376" s="24">
        <f t="shared" si="1425"/>
        <v>0</v>
      </c>
      <c r="L376" s="23"/>
      <c r="M376" s="23"/>
      <c r="N376" s="23"/>
      <c r="O376" s="23" t="str">
        <f t="shared" ref="O376:S376" si="1426">SUBTOTAL(9,O373:O375)</f>
        <v>#REF!</v>
      </c>
      <c r="P376" s="23" t="str">
        <f t="shared" si="1426"/>
        <v>#REF!</v>
      </c>
      <c r="Q376" s="23" t="str">
        <f t="shared" si="1426"/>
        <v>#REF!</v>
      </c>
      <c r="R376" s="22" t="str">
        <f t="shared" si="1426"/>
        <v>#REF!</v>
      </c>
      <c r="S376" s="23" t="str">
        <f t="shared" si="1426"/>
        <v>#REF!</v>
      </c>
      <c r="T376" s="22"/>
      <c r="U376" s="22"/>
      <c r="V376" s="22"/>
      <c r="W376" s="22"/>
      <c r="X376" s="22"/>
      <c r="Y376" s="22"/>
      <c r="Z376" s="22"/>
    </row>
    <row r="377" ht="15.75" hidden="1" customHeight="1" outlineLevel="2">
      <c r="A377" s="15" t="s">
        <v>250</v>
      </c>
      <c r="B377" s="16" t="s">
        <v>27</v>
      </c>
      <c r="C377" s="15" t="s">
        <v>28</v>
      </c>
      <c r="D377" s="17">
        <v>1.0539583083E8</v>
      </c>
      <c r="E377" s="17">
        <v>2.181867521E7</v>
      </c>
      <c r="F377" s="18">
        <f>+D377/D379</f>
        <v>0.9947847322</v>
      </c>
      <c r="G377" s="19" t="str">
        <f t="shared" ref="G377:G378" si="1427">VLOOKUP(A377,'[1]Hoja1'!$B$1:$F$126,3,0)</f>
        <v>#REF!</v>
      </c>
      <c r="H377" s="19" t="str">
        <f t="shared" ref="H377:H378" si="1428">VLOOKUP(A377,'[1]Hoja1'!$B$1:$F$126,2,0)</f>
        <v>#REF!</v>
      </c>
      <c r="I377" s="19" t="str">
        <f t="shared" ref="I377:I378" si="1429">+G377/11</f>
        <v>#REF!</v>
      </c>
      <c r="J377" s="19" t="str">
        <f t="shared" ref="J377:J378" si="1430">+F377*I377</f>
        <v>#REF!</v>
      </c>
      <c r="K377" s="18">
        <v>0.0</v>
      </c>
      <c r="L377" s="17" t="str">
        <f t="shared" ref="L377:L378" si="1431">VLOOKUP(A377,'[1]Hoja1'!$B$1:$F$126,5,0)</f>
        <v>#REF!</v>
      </c>
      <c r="M377" s="17" t="str">
        <f t="shared" ref="M377:M378" si="1432">VLOOKUP(A377,'[1]Hoja1'!$B$1:$F$126,4,0)</f>
        <v>#REF!</v>
      </c>
      <c r="N377" s="17" t="str">
        <f t="shared" ref="N377:N378" si="1433">+L377/11</f>
        <v>#REF!</v>
      </c>
      <c r="O377" s="17" t="str">
        <f t="shared" ref="O377:O378" si="1434">+D377-J377</f>
        <v>#REF!</v>
      </c>
      <c r="P377" s="17" t="str">
        <f t="shared" ref="P377:P378" si="1435">+ROUND(O377,0)</f>
        <v>#REF!</v>
      </c>
      <c r="Q377" s="17" t="str">
        <f t="shared" ref="Q377:Q378" si="1436">+K377+P377</f>
        <v>#REF!</v>
      </c>
      <c r="R377" s="20" t="str">
        <f t="shared" ref="R377:R378" si="1437">+IF(D377-K377-P377&gt;1,D377-K377-P377,0)</f>
        <v>#REF!</v>
      </c>
      <c r="S377" s="17" t="str">
        <f t="shared" ref="S377:S378" si="1438">+P377</f>
        <v>#REF!</v>
      </c>
      <c r="T377" s="16"/>
      <c r="U377" s="16"/>
      <c r="V377" s="16"/>
      <c r="W377" s="16"/>
      <c r="X377" s="16"/>
      <c r="Y377" s="16"/>
      <c r="Z377" s="16"/>
    </row>
    <row r="378" ht="15.75" hidden="1" customHeight="1" outlineLevel="2">
      <c r="A378" s="15" t="s">
        <v>250</v>
      </c>
      <c r="B378" s="16" t="s">
        <v>35</v>
      </c>
      <c r="C378" s="15" t="s">
        <v>36</v>
      </c>
      <c r="D378" s="17">
        <v>552549.17</v>
      </c>
      <c r="E378" s="17">
        <v>114386.79</v>
      </c>
      <c r="F378" s="18">
        <f>+D378/D379</f>
        <v>0.005215267756</v>
      </c>
      <c r="G378" s="19" t="str">
        <f t="shared" si="1427"/>
        <v>#REF!</v>
      </c>
      <c r="H378" s="19" t="str">
        <f t="shared" si="1428"/>
        <v>#REF!</v>
      </c>
      <c r="I378" s="19" t="str">
        <f t="shared" si="1429"/>
        <v>#REF!</v>
      </c>
      <c r="J378" s="19" t="str">
        <f t="shared" si="1430"/>
        <v>#REF!</v>
      </c>
      <c r="K378" s="18">
        <v>0.0</v>
      </c>
      <c r="L378" s="17" t="str">
        <f t="shared" si="1431"/>
        <v>#REF!</v>
      </c>
      <c r="M378" s="17" t="str">
        <f t="shared" si="1432"/>
        <v>#REF!</v>
      </c>
      <c r="N378" s="17" t="str">
        <f t="shared" si="1433"/>
        <v>#REF!</v>
      </c>
      <c r="O378" s="17" t="str">
        <f t="shared" si="1434"/>
        <v>#REF!</v>
      </c>
      <c r="P378" s="17" t="str">
        <f t="shared" si="1435"/>
        <v>#REF!</v>
      </c>
      <c r="Q378" s="17" t="str">
        <f t="shared" si="1436"/>
        <v>#REF!</v>
      </c>
      <c r="R378" s="20" t="str">
        <f t="shared" si="1437"/>
        <v>#REF!</v>
      </c>
      <c r="S378" s="17" t="str">
        <f t="shared" si="1438"/>
        <v>#REF!</v>
      </c>
      <c r="T378" s="16"/>
      <c r="U378" s="16"/>
      <c r="V378" s="16"/>
      <c r="W378" s="16"/>
      <c r="X378" s="16"/>
      <c r="Y378" s="16"/>
      <c r="Z378" s="16"/>
    </row>
    <row r="379" ht="15.75" hidden="1" customHeight="1" outlineLevel="1">
      <c r="A379" s="21" t="s">
        <v>251</v>
      </c>
      <c r="B379" s="22"/>
      <c r="C379" s="21"/>
      <c r="D379" s="23">
        <f t="shared" ref="D379:F379" si="1439">SUBTOTAL(9,D377:D378)</f>
        <v>105948380</v>
      </c>
      <c r="E379" s="23">
        <f t="shared" si="1439"/>
        <v>21933062</v>
      </c>
      <c r="F379" s="24">
        <f t="shared" si="1439"/>
        <v>1</v>
      </c>
      <c r="G379" s="25"/>
      <c r="H379" s="25"/>
      <c r="I379" s="25"/>
      <c r="J379" s="25" t="str">
        <f t="shared" ref="J379:K379" si="1440">SUBTOTAL(9,J377:J378)</f>
        <v>#REF!</v>
      </c>
      <c r="K379" s="24">
        <f t="shared" si="1440"/>
        <v>0</v>
      </c>
      <c r="L379" s="23"/>
      <c r="M379" s="23"/>
      <c r="N379" s="23"/>
      <c r="O379" s="23" t="str">
        <f t="shared" ref="O379:S379" si="1441">SUBTOTAL(9,O377:O378)</f>
        <v>#REF!</v>
      </c>
      <c r="P379" s="23" t="str">
        <f t="shared" si="1441"/>
        <v>#REF!</v>
      </c>
      <c r="Q379" s="23" t="str">
        <f t="shared" si="1441"/>
        <v>#REF!</v>
      </c>
      <c r="R379" s="22" t="str">
        <f t="shared" si="1441"/>
        <v>#REF!</v>
      </c>
      <c r="S379" s="23" t="str">
        <f t="shared" si="1441"/>
        <v>#REF!</v>
      </c>
      <c r="T379" s="22"/>
      <c r="U379" s="22"/>
      <c r="V379" s="22"/>
      <c r="W379" s="22"/>
      <c r="X379" s="22"/>
      <c r="Y379" s="22"/>
      <c r="Z379" s="22"/>
    </row>
    <row r="380" ht="15.75" hidden="1" customHeight="1" outlineLevel="2">
      <c r="A380" s="15" t="s">
        <v>252</v>
      </c>
      <c r="B380" s="16" t="s">
        <v>27</v>
      </c>
      <c r="C380" s="15" t="s">
        <v>28</v>
      </c>
      <c r="D380" s="17">
        <v>5.95506415E7</v>
      </c>
      <c r="E380" s="17">
        <v>5417922.67</v>
      </c>
      <c r="F380" s="18">
        <f>+D380/D383</f>
        <v>0.9998678023</v>
      </c>
      <c r="G380" s="19" t="str">
        <f t="shared" ref="G380:G382" si="1442">VLOOKUP(A380,'[1]Hoja1'!$B$1:$F$126,3,0)</f>
        <v>#REF!</v>
      </c>
      <c r="H380" s="19" t="str">
        <f t="shared" ref="H380:H382" si="1443">VLOOKUP(A380,'[1]Hoja1'!$B$1:$F$126,2,0)</f>
        <v>#REF!</v>
      </c>
      <c r="I380" s="19" t="str">
        <f t="shared" ref="I380:I382" si="1444">+G380/11</f>
        <v>#REF!</v>
      </c>
      <c r="J380" s="19" t="str">
        <f t="shared" ref="J380:J382" si="1445">+F380*I380</f>
        <v>#REF!</v>
      </c>
      <c r="K380" s="18">
        <v>0.0</v>
      </c>
      <c r="L380" s="17" t="str">
        <f t="shared" ref="L380:L382" si="1446">VLOOKUP(A380,'[1]Hoja1'!$B$1:$F$126,5,0)</f>
        <v>#REF!</v>
      </c>
      <c r="M380" s="17" t="str">
        <f t="shared" ref="M380:M382" si="1447">VLOOKUP(A380,'[1]Hoja1'!$B$1:$F$126,4,0)</f>
        <v>#REF!</v>
      </c>
      <c r="N380" s="17" t="str">
        <f t="shared" ref="N380:N382" si="1448">+L380/11</f>
        <v>#REF!</v>
      </c>
      <c r="O380" s="17" t="str">
        <f>+D380-J380</f>
        <v>#REF!</v>
      </c>
      <c r="P380" s="17" t="str">
        <f t="shared" ref="P380:P382" si="1449">+ROUND(O380,0)</f>
        <v>#REF!</v>
      </c>
      <c r="Q380" s="17" t="str">
        <f t="shared" ref="Q380:Q382" si="1450">+K380+P380</f>
        <v>#REF!</v>
      </c>
      <c r="R380" s="20" t="str">
        <f t="shared" ref="R380:R382" si="1451">+IF(D380-K380-P380&gt;1,D380-K380-P380,0)</f>
        <v>#REF!</v>
      </c>
      <c r="S380" s="17" t="str">
        <f t="shared" ref="S380:S382" si="1452">+P380</f>
        <v>#REF!</v>
      </c>
      <c r="T380" s="16"/>
      <c r="U380" s="16"/>
      <c r="V380" s="16"/>
      <c r="W380" s="16"/>
      <c r="X380" s="16"/>
      <c r="Y380" s="16"/>
      <c r="Z380" s="16"/>
    </row>
    <row r="381" ht="15.75" hidden="1" customHeight="1" outlineLevel="2">
      <c r="A381" s="15" t="s">
        <v>252</v>
      </c>
      <c r="B381" s="16" t="s">
        <v>35</v>
      </c>
      <c r="C381" s="15" t="s">
        <v>36</v>
      </c>
      <c r="D381" s="17">
        <v>7873.5</v>
      </c>
      <c r="E381" s="17">
        <v>716.33</v>
      </c>
      <c r="F381" s="18">
        <f>+D381/D383</f>
        <v>0.0001321977219</v>
      </c>
      <c r="G381" s="19" t="str">
        <f t="shared" si="1442"/>
        <v>#REF!</v>
      </c>
      <c r="H381" s="19" t="str">
        <f t="shared" si="1443"/>
        <v>#REF!</v>
      </c>
      <c r="I381" s="19" t="str">
        <f t="shared" si="1444"/>
        <v>#REF!</v>
      </c>
      <c r="J381" s="19" t="str">
        <f t="shared" si="1445"/>
        <v>#REF!</v>
      </c>
      <c r="K381" s="18">
        <v>0.0</v>
      </c>
      <c r="L381" s="17" t="str">
        <f t="shared" si="1446"/>
        <v>#REF!</v>
      </c>
      <c r="M381" s="17" t="str">
        <f t="shared" si="1447"/>
        <v>#REF!</v>
      </c>
      <c r="N381" s="17" t="str">
        <f t="shared" si="1448"/>
        <v>#REF!</v>
      </c>
      <c r="O381" s="26">
        <v>0.0</v>
      </c>
      <c r="P381" s="17">
        <f t="shared" si="1449"/>
        <v>0</v>
      </c>
      <c r="Q381" s="17">
        <f t="shared" si="1450"/>
        <v>0</v>
      </c>
      <c r="R381" s="20">
        <f t="shared" si="1451"/>
        <v>7873.5</v>
      </c>
      <c r="S381" s="17">
        <f t="shared" si="1452"/>
        <v>0</v>
      </c>
      <c r="T381" s="16"/>
      <c r="U381" s="16"/>
      <c r="V381" s="16"/>
      <c r="W381" s="16"/>
      <c r="X381" s="16"/>
      <c r="Y381" s="16"/>
      <c r="Z381" s="16"/>
    </row>
    <row r="382" ht="15.75" hidden="1" customHeight="1" outlineLevel="2">
      <c r="A382" s="15" t="s">
        <v>252</v>
      </c>
      <c r="B382" s="16" t="s">
        <v>37</v>
      </c>
      <c r="C382" s="15" t="s">
        <v>38</v>
      </c>
      <c r="D382" s="17">
        <v>0.0</v>
      </c>
      <c r="E382" s="17">
        <v>0.0</v>
      </c>
      <c r="F382" s="18">
        <v>0.0</v>
      </c>
      <c r="G382" s="19" t="str">
        <f t="shared" si="1442"/>
        <v>#REF!</v>
      </c>
      <c r="H382" s="19" t="str">
        <f t="shared" si="1443"/>
        <v>#REF!</v>
      </c>
      <c r="I382" s="19" t="str">
        <f t="shared" si="1444"/>
        <v>#REF!</v>
      </c>
      <c r="J382" s="19" t="str">
        <f t="shared" si="1445"/>
        <v>#REF!</v>
      </c>
      <c r="K382" s="18" t="str">
        <f>+D382-P382</f>
        <v>#REF!</v>
      </c>
      <c r="L382" s="17" t="str">
        <f t="shared" si="1446"/>
        <v>#REF!</v>
      </c>
      <c r="M382" s="17" t="str">
        <f t="shared" si="1447"/>
        <v>#REF!</v>
      </c>
      <c r="N382" s="17" t="str">
        <f t="shared" si="1448"/>
        <v>#REF!</v>
      </c>
      <c r="O382" s="17" t="str">
        <f>+D382-J382</f>
        <v>#REF!</v>
      </c>
      <c r="P382" s="17" t="str">
        <f t="shared" si="1449"/>
        <v>#REF!</v>
      </c>
      <c r="Q382" s="17" t="str">
        <f t="shared" si="1450"/>
        <v>#REF!</v>
      </c>
      <c r="R382" s="20" t="str">
        <f t="shared" si="1451"/>
        <v>#REF!</v>
      </c>
      <c r="S382" s="17" t="str">
        <f t="shared" si="1452"/>
        <v>#REF!</v>
      </c>
      <c r="T382" s="16"/>
      <c r="U382" s="16"/>
      <c r="V382" s="16"/>
      <c r="W382" s="16"/>
      <c r="X382" s="16"/>
      <c r="Y382" s="16"/>
      <c r="Z382" s="16"/>
    </row>
    <row r="383" ht="15.75" hidden="1" customHeight="1" outlineLevel="1">
      <c r="A383" s="21" t="s">
        <v>253</v>
      </c>
      <c r="B383" s="22"/>
      <c r="C383" s="21"/>
      <c r="D383" s="23">
        <f t="shared" ref="D383:F383" si="1453">SUBTOTAL(9,D380:D382)</f>
        <v>59558515</v>
      </c>
      <c r="E383" s="23">
        <f t="shared" si="1453"/>
        <v>5418639</v>
      </c>
      <c r="F383" s="24">
        <f t="shared" si="1453"/>
        <v>1</v>
      </c>
      <c r="G383" s="25"/>
      <c r="H383" s="25"/>
      <c r="I383" s="25"/>
      <c r="J383" s="25" t="str">
        <f t="shared" ref="J383:K383" si="1454">SUBTOTAL(9,J380:J382)</f>
        <v>#REF!</v>
      </c>
      <c r="K383" s="24" t="str">
        <f t="shared" si="1454"/>
        <v>#REF!</v>
      </c>
      <c r="L383" s="23"/>
      <c r="M383" s="23"/>
      <c r="N383" s="23"/>
      <c r="O383" s="23" t="str">
        <f t="shared" ref="O383:S383" si="1455">SUBTOTAL(9,O380:O382)</f>
        <v>#REF!</v>
      </c>
      <c r="P383" s="23" t="str">
        <f t="shared" si="1455"/>
        <v>#REF!</v>
      </c>
      <c r="Q383" s="23" t="str">
        <f t="shared" si="1455"/>
        <v>#REF!</v>
      </c>
      <c r="R383" s="22" t="str">
        <f t="shared" si="1455"/>
        <v>#REF!</v>
      </c>
      <c r="S383" s="23" t="str">
        <f t="shared" si="1455"/>
        <v>#REF!</v>
      </c>
      <c r="T383" s="22"/>
      <c r="U383" s="22"/>
      <c r="V383" s="22"/>
      <c r="W383" s="22"/>
      <c r="X383" s="22"/>
      <c r="Y383" s="22"/>
      <c r="Z383" s="22"/>
    </row>
    <row r="384" ht="15.75" hidden="1" customHeight="1" outlineLevel="2">
      <c r="A384" s="15" t="s">
        <v>254</v>
      </c>
      <c r="B384" s="16" t="s">
        <v>27</v>
      </c>
      <c r="C384" s="15" t="s">
        <v>28</v>
      </c>
      <c r="D384" s="17">
        <v>4.526221632E7</v>
      </c>
      <c r="E384" s="17">
        <v>3084299.5</v>
      </c>
      <c r="F384" s="18">
        <f>+D384/D387</f>
        <v>0.8306890687</v>
      </c>
      <c r="G384" s="19" t="str">
        <f t="shared" ref="G384:G386" si="1456">VLOOKUP(A384,'[1]Hoja1'!$B$1:$F$126,3,0)</f>
        <v>#REF!</v>
      </c>
      <c r="H384" s="19" t="str">
        <f t="shared" ref="H384:H386" si="1457">VLOOKUP(A384,'[1]Hoja1'!$B$1:$F$126,2,0)</f>
        <v>#REF!</v>
      </c>
      <c r="I384" s="19" t="str">
        <f t="shared" ref="I384:I386" si="1458">+G384/11</f>
        <v>#REF!</v>
      </c>
      <c r="J384" s="19" t="str">
        <f t="shared" ref="J384:J386" si="1459">+F384*I384</f>
        <v>#REF!</v>
      </c>
      <c r="K384" s="18">
        <v>0.0</v>
      </c>
      <c r="L384" s="17" t="str">
        <f t="shared" ref="L384:L386" si="1460">VLOOKUP(A384,'[1]Hoja1'!$B$1:$F$126,5,0)</f>
        <v>#REF!</v>
      </c>
      <c r="M384" s="17" t="str">
        <f t="shared" ref="M384:M386" si="1461">VLOOKUP(A384,'[1]Hoja1'!$B$1:$F$126,4,0)</f>
        <v>#REF!</v>
      </c>
      <c r="N384" s="17" t="str">
        <f t="shared" ref="N384:N386" si="1462">+L384/11</f>
        <v>#REF!</v>
      </c>
      <c r="O384" s="17" t="str">
        <f t="shared" ref="O384:O386" si="1463">+D384-J384</f>
        <v>#REF!</v>
      </c>
      <c r="P384" s="17" t="str">
        <f t="shared" ref="P384:P386" si="1464">+ROUND(O384,0)</f>
        <v>#REF!</v>
      </c>
      <c r="Q384" s="17" t="str">
        <f t="shared" ref="Q384:Q386" si="1465">+K384+P384</f>
        <v>#REF!</v>
      </c>
      <c r="R384" s="20" t="str">
        <f t="shared" ref="R384:R386" si="1466">+IF(D384-K384-P384&gt;1,D384-K384-P384,0)</f>
        <v>#REF!</v>
      </c>
      <c r="S384" s="17" t="str">
        <f t="shared" ref="S384:S386" si="1467">+P384</f>
        <v>#REF!</v>
      </c>
      <c r="T384" s="16"/>
      <c r="U384" s="16"/>
      <c r="V384" s="16"/>
      <c r="W384" s="16"/>
      <c r="X384" s="16"/>
      <c r="Y384" s="16"/>
      <c r="Z384" s="16"/>
    </row>
    <row r="385" ht="15.75" hidden="1" customHeight="1" outlineLevel="2">
      <c r="A385" s="15" t="s">
        <v>254</v>
      </c>
      <c r="B385" s="16" t="s">
        <v>35</v>
      </c>
      <c r="C385" s="15" t="s">
        <v>36</v>
      </c>
      <c r="D385" s="17">
        <v>9225338.68</v>
      </c>
      <c r="E385" s="17">
        <v>628641.5</v>
      </c>
      <c r="F385" s="18">
        <f>+D385/D387</f>
        <v>0.1693109313</v>
      </c>
      <c r="G385" s="19" t="str">
        <f t="shared" si="1456"/>
        <v>#REF!</v>
      </c>
      <c r="H385" s="19" t="str">
        <f t="shared" si="1457"/>
        <v>#REF!</v>
      </c>
      <c r="I385" s="19" t="str">
        <f t="shared" si="1458"/>
        <v>#REF!</v>
      </c>
      <c r="J385" s="19" t="str">
        <f t="shared" si="1459"/>
        <v>#REF!</v>
      </c>
      <c r="K385" s="18">
        <v>0.0</v>
      </c>
      <c r="L385" s="17" t="str">
        <f t="shared" si="1460"/>
        <v>#REF!</v>
      </c>
      <c r="M385" s="17" t="str">
        <f t="shared" si="1461"/>
        <v>#REF!</v>
      </c>
      <c r="N385" s="17" t="str">
        <f t="shared" si="1462"/>
        <v>#REF!</v>
      </c>
      <c r="O385" s="17" t="str">
        <f t="shared" si="1463"/>
        <v>#REF!</v>
      </c>
      <c r="P385" s="17" t="str">
        <f t="shared" si="1464"/>
        <v>#REF!</v>
      </c>
      <c r="Q385" s="17" t="str">
        <f t="shared" si="1465"/>
        <v>#REF!</v>
      </c>
      <c r="R385" s="20" t="str">
        <f t="shared" si="1466"/>
        <v>#REF!</v>
      </c>
      <c r="S385" s="17" t="str">
        <f t="shared" si="1467"/>
        <v>#REF!</v>
      </c>
      <c r="T385" s="16"/>
      <c r="U385" s="16"/>
      <c r="V385" s="16"/>
      <c r="W385" s="16"/>
      <c r="X385" s="16"/>
      <c r="Y385" s="16"/>
      <c r="Z385" s="16"/>
    </row>
    <row r="386" ht="15.75" hidden="1" customHeight="1" outlineLevel="2">
      <c r="A386" s="15" t="s">
        <v>254</v>
      </c>
      <c r="B386" s="16" t="s">
        <v>37</v>
      </c>
      <c r="C386" s="15" t="s">
        <v>38</v>
      </c>
      <c r="D386" s="17">
        <v>0.0</v>
      </c>
      <c r="E386" s="17">
        <v>0.0</v>
      </c>
      <c r="F386" s="18">
        <v>0.0</v>
      </c>
      <c r="G386" s="19" t="str">
        <f t="shared" si="1456"/>
        <v>#REF!</v>
      </c>
      <c r="H386" s="19" t="str">
        <f t="shared" si="1457"/>
        <v>#REF!</v>
      </c>
      <c r="I386" s="19" t="str">
        <f t="shared" si="1458"/>
        <v>#REF!</v>
      </c>
      <c r="J386" s="19" t="str">
        <f t="shared" si="1459"/>
        <v>#REF!</v>
      </c>
      <c r="K386" s="18">
        <v>0.0</v>
      </c>
      <c r="L386" s="17" t="str">
        <f t="shared" si="1460"/>
        <v>#REF!</v>
      </c>
      <c r="M386" s="17" t="str">
        <f t="shared" si="1461"/>
        <v>#REF!</v>
      </c>
      <c r="N386" s="17" t="str">
        <f t="shared" si="1462"/>
        <v>#REF!</v>
      </c>
      <c r="O386" s="17" t="str">
        <f t="shared" si="1463"/>
        <v>#REF!</v>
      </c>
      <c r="P386" s="17" t="str">
        <f t="shared" si="1464"/>
        <v>#REF!</v>
      </c>
      <c r="Q386" s="17" t="str">
        <f t="shared" si="1465"/>
        <v>#REF!</v>
      </c>
      <c r="R386" s="20" t="str">
        <f t="shared" si="1466"/>
        <v>#REF!</v>
      </c>
      <c r="S386" s="17" t="str">
        <f t="shared" si="1467"/>
        <v>#REF!</v>
      </c>
      <c r="T386" s="16"/>
      <c r="U386" s="16"/>
      <c r="V386" s="16"/>
      <c r="W386" s="16"/>
      <c r="X386" s="16"/>
      <c r="Y386" s="16"/>
      <c r="Z386" s="16"/>
    </row>
    <row r="387" ht="15.75" hidden="1" customHeight="1" outlineLevel="1">
      <c r="A387" s="21" t="s">
        <v>255</v>
      </c>
      <c r="B387" s="22"/>
      <c r="C387" s="21"/>
      <c r="D387" s="23">
        <f t="shared" ref="D387:F387" si="1468">SUBTOTAL(9,D384:D386)</f>
        <v>54487555</v>
      </c>
      <c r="E387" s="23">
        <f t="shared" si="1468"/>
        <v>3712941</v>
      </c>
      <c r="F387" s="24">
        <f t="shared" si="1468"/>
        <v>1</v>
      </c>
      <c r="G387" s="25"/>
      <c r="H387" s="25"/>
      <c r="I387" s="25"/>
      <c r="J387" s="25" t="str">
        <f t="shared" ref="J387:K387" si="1469">SUBTOTAL(9,J384:J386)</f>
        <v>#REF!</v>
      </c>
      <c r="K387" s="24">
        <f t="shared" si="1469"/>
        <v>0</v>
      </c>
      <c r="L387" s="23"/>
      <c r="M387" s="23"/>
      <c r="N387" s="23"/>
      <c r="O387" s="23" t="str">
        <f t="shared" ref="O387:S387" si="1470">SUBTOTAL(9,O384:O386)</f>
        <v>#REF!</v>
      </c>
      <c r="P387" s="23" t="str">
        <f t="shared" si="1470"/>
        <v>#REF!</v>
      </c>
      <c r="Q387" s="23" t="str">
        <f t="shared" si="1470"/>
        <v>#REF!</v>
      </c>
      <c r="R387" s="22" t="str">
        <f t="shared" si="1470"/>
        <v>#REF!</v>
      </c>
      <c r="S387" s="23" t="str">
        <f t="shared" si="1470"/>
        <v>#REF!</v>
      </c>
      <c r="T387" s="22"/>
      <c r="U387" s="22"/>
      <c r="V387" s="22"/>
      <c r="W387" s="22"/>
      <c r="X387" s="22"/>
      <c r="Y387" s="22"/>
      <c r="Z387" s="22"/>
    </row>
    <row r="388" ht="15.75" hidden="1" customHeight="1" outlineLevel="2">
      <c r="A388" s="15" t="s">
        <v>256</v>
      </c>
      <c r="B388" s="16" t="s">
        <v>27</v>
      </c>
      <c r="C388" s="15" t="s">
        <v>28</v>
      </c>
      <c r="D388" s="17">
        <v>4.156107584E7</v>
      </c>
      <c r="E388" s="17">
        <v>1161066.93</v>
      </c>
      <c r="F388" s="18">
        <f>+D388/D393</f>
        <v>0.2103276952</v>
      </c>
      <c r="G388" s="19" t="str">
        <f t="shared" ref="G388:G392" si="1471">VLOOKUP(A388,'[1]Hoja1'!$B$1:$F$126,3,0)</f>
        <v>#REF!</v>
      </c>
      <c r="H388" s="19" t="str">
        <f t="shared" ref="H388:H392" si="1472">VLOOKUP(A388,'[1]Hoja1'!$B$1:$F$126,2,0)</f>
        <v>#REF!</v>
      </c>
      <c r="I388" s="19" t="str">
        <f t="shared" ref="I388:I392" si="1473">+G388/11</f>
        <v>#REF!</v>
      </c>
      <c r="J388" s="19" t="str">
        <f t="shared" ref="J388:J392" si="1474">+F388*I388</f>
        <v>#REF!</v>
      </c>
      <c r="K388" s="18" t="str">
        <f t="shared" ref="K388:K392" si="1475">+D388-P388</f>
        <v>#REF!</v>
      </c>
      <c r="L388" s="17" t="str">
        <f t="shared" ref="L388:L392" si="1476">VLOOKUP(A388,'[1]Hoja1'!$B$1:$F$126,5,0)</f>
        <v>#REF!</v>
      </c>
      <c r="M388" s="17" t="str">
        <f t="shared" ref="M388:M392" si="1477">VLOOKUP(A388,'[1]Hoja1'!$B$1:$F$126,4,0)</f>
        <v>#REF!</v>
      </c>
      <c r="N388" s="17" t="str">
        <f t="shared" ref="N388:N392" si="1478">+L388/11</f>
        <v>#REF!</v>
      </c>
      <c r="O388" s="17" t="str">
        <f t="shared" ref="O388:O392" si="1479">+D388-J388</f>
        <v>#REF!</v>
      </c>
      <c r="P388" s="17" t="str">
        <f t="shared" ref="P388:P392" si="1480">+ROUND(O388,0)</f>
        <v>#REF!</v>
      </c>
      <c r="Q388" s="17" t="str">
        <f t="shared" ref="Q388:Q392" si="1481">+K388+P388</f>
        <v>#REF!</v>
      </c>
      <c r="R388" s="20" t="str">
        <f t="shared" ref="R388:R392" si="1482">+IF(D388-K388-P388&gt;1,D388-K388-P388,0)</f>
        <v>#REF!</v>
      </c>
      <c r="S388" s="17" t="str">
        <f t="shared" ref="S388:S392" si="1483">+P388</f>
        <v>#REF!</v>
      </c>
      <c r="T388" s="16"/>
      <c r="U388" s="16"/>
      <c r="V388" s="16"/>
      <c r="W388" s="16"/>
      <c r="X388" s="16"/>
      <c r="Y388" s="16"/>
      <c r="Z388" s="16"/>
    </row>
    <row r="389" ht="15.75" hidden="1" customHeight="1" outlineLevel="2">
      <c r="A389" s="15" t="s">
        <v>256</v>
      </c>
      <c r="B389" s="16" t="s">
        <v>35</v>
      </c>
      <c r="C389" s="15" t="s">
        <v>36</v>
      </c>
      <c r="D389" s="17">
        <v>7.290527325E7</v>
      </c>
      <c r="E389" s="17">
        <v>2036711.03</v>
      </c>
      <c r="F389" s="18">
        <f>+D389/D393</f>
        <v>0.3689509422</v>
      </c>
      <c r="G389" s="19" t="str">
        <f t="shared" si="1471"/>
        <v>#REF!</v>
      </c>
      <c r="H389" s="19" t="str">
        <f t="shared" si="1472"/>
        <v>#REF!</v>
      </c>
      <c r="I389" s="19" t="str">
        <f t="shared" si="1473"/>
        <v>#REF!</v>
      </c>
      <c r="J389" s="19" t="str">
        <f t="shared" si="1474"/>
        <v>#REF!</v>
      </c>
      <c r="K389" s="18" t="str">
        <f t="shared" si="1475"/>
        <v>#REF!</v>
      </c>
      <c r="L389" s="17" t="str">
        <f t="shared" si="1476"/>
        <v>#REF!</v>
      </c>
      <c r="M389" s="17" t="str">
        <f t="shared" si="1477"/>
        <v>#REF!</v>
      </c>
      <c r="N389" s="17" t="str">
        <f t="shared" si="1478"/>
        <v>#REF!</v>
      </c>
      <c r="O389" s="17" t="str">
        <f t="shared" si="1479"/>
        <v>#REF!</v>
      </c>
      <c r="P389" s="17" t="str">
        <f t="shared" si="1480"/>
        <v>#REF!</v>
      </c>
      <c r="Q389" s="17" t="str">
        <f t="shared" si="1481"/>
        <v>#REF!</v>
      </c>
      <c r="R389" s="20" t="str">
        <f t="shared" si="1482"/>
        <v>#REF!</v>
      </c>
      <c r="S389" s="17" t="str">
        <f t="shared" si="1483"/>
        <v>#REF!</v>
      </c>
      <c r="T389" s="16"/>
      <c r="U389" s="16"/>
      <c r="V389" s="16"/>
      <c r="W389" s="16"/>
      <c r="X389" s="16"/>
      <c r="Y389" s="16"/>
      <c r="Z389" s="16"/>
    </row>
    <row r="390" ht="15.75" hidden="1" customHeight="1" outlineLevel="2">
      <c r="A390" s="15" t="s">
        <v>256</v>
      </c>
      <c r="B390" s="16" t="s">
        <v>65</v>
      </c>
      <c r="C390" s="15" t="s">
        <v>66</v>
      </c>
      <c r="D390" s="17">
        <v>5107006.25</v>
      </c>
      <c r="E390" s="17">
        <v>142671.38</v>
      </c>
      <c r="F390" s="18">
        <f>+D390/D393</f>
        <v>0.0258449723</v>
      </c>
      <c r="G390" s="19" t="str">
        <f t="shared" si="1471"/>
        <v>#REF!</v>
      </c>
      <c r="H390" s="19" t="str">
        <f t="shared" si="1472"/>
        <v>#REF!</v>
      </c>
      <c r="I390" s="19" t="str">
        <f t="shared" si="1473"/>
        <v>#REF!</v>
      </c>
      <c r="J390" s="19" t="str">
        <f t="shared" si="1474"/>
        <v>#REF!</v>
      </c>
      <c r="K390" s="18" t="str">
        <f t="shared" si="1475"/>
        <v>#REF!</v>
      </c>
      <c r="L390" s="17" t="str">
        <f t="shared" si="1476"/>
        <v>#REF!</v>
      </c>
      <c r="M390" s="17" t="str">
        <f t="shared" si="1477"/>
        <v>#REF!</v>
      </c>
      <c r="N390" s="17" t="str">
        <f t="shared" si="1478"/>
        <v>#REF!</v>
      </c>
      <c r="O390" s="17" t="str">
        <f t="shared" si="1479"/>
        <v>#REF!</v>
      </c>
      <c r="P390" s="17" t="str">
        <f t="shared" si="1480"/>
        <v>#REF!</v>
      </c>
      <c r="Q390" s="17" t="str">
        <f t="shared" si="1481"/>
        <v>#REF!</v>
      </c>
      <c r="R390" s="20" t="str">
        <f t="shared" si="1482"/>
        <v>#REF!</v>
      </c>
      <c r="S390" s="17" t="str">
        <f t="shared" si="1483"/>
        <v>#REF!</v>
      </c>
      <c r="T390" s="16"/>
      <c r="U390" s="16"/>
      <c r="V390" s="16"/>
      <c r="W390" s="16"/>
      <c r="X390" s="16"/>
      <c r="Y390" s="16"/>
      <c r="Z390" s="16"/>
    </row>
    <row r="391" ht="15.75" hidden="1" customHeight="1" outlineLevel="2">
      <c r="A391" s="15" t="s">
        <v>256</v>
      </c>
      <c r="B391" s="16" t="s">
        <v>37</v>
      </c>
      <c r="C391" s="15" t="s">
        <v>38</v>
      </c>
      <c r="D391" s="17">
        <v>0.0</v>
      </c>
      <c r="E391" s="17">
        <v>0.0</v>
      </c>
      <c r="F391" s="18">
        <v>0.0</v>
      </c>
      <c r="G391" s="19" t="str">
        <f t="shared" si="1471"/>
        <v>#REF!</v>
      </c>
      <c r="H391" s="19" t="str">
        <f t="shared" si="1472"/>
        <v>#REF!</v>
      </c>
      <c r="I391" s="19" t="str">
        <f t="shared" si="1473"/>
        <v>#REF!</v>
      </c>
      <c r="J391" s="19" t="str">
        <f t="shared" si="1474"/>
        <v>#REF!</v>
      </c>
      <c r="K391" s="18" t="str">
        <f t="shared" si="1475"/>
        <v>#REF!</v>
      </c>
      <c r="L391" s="17" t="str">
        <f t="shared" si="1476"/>
        <v>#REF!</v>
      </c>
      <c r="M391" s="17" t="str">
        <f t="shared" si="1477"/>
        <v>#REF!</v>
      </c>
      <c r="N391" s="17" t="str">
        <f t="shared" si="1478"/>
        <v>#REF!</v>
      </c>
      <c r="O391" s="17" t="str">
        <f t="shared" si="1479"/>
        <v>#REF!</v>
      </c>
      <c r="P391" s="17" t="str">
        <f t="shared" si="1480"/>
        <v>#REF!</v>
      </c>
      <c r="Q391" s="17" t="str">
        <f t="shared" si="1481"/>
        <v>#REF!</v>
      </c>
      <c r="R391" s="20" t="str">
        <f t="shared" si="1482"/>
        <v>#REF!</v>
      </c>
      <c r="S391" s="17" t="str">
        <f t="shared" si="1483"/>
        <v>#REF!</v>
      </c>
      <c r="T391" s="16"/>
      <c r="U391" s="16"/>
      <c r="V391" s="16"/>
      <c r="W391" s="16"/>
      <c r="X391" s="16"/>
      <c r="Y391" s="16"/>
      <c r="Z391" s="16"/>
    </row>
    <row r="392" ht="15.75" hidden="1" customHeight="1" outlineLevel="2">
      <c r="A392" s="15" t="s">
        <v>256</v>
      </c>
      <c r="B392" s="16" t="s">
        <v>39</v>
      </c>
      <c r="C392" s="15" t="s">
        <v>40</v>
      </c>
      <c r="D392" s="17">
        <v>7.802818166E7</v>
      </c>
      <c r="E392" s="17">
        <v>2179826.66</v>
      </c>
      <c r="F392" s="18">
        <f>+D392/D393</f>
        <v>0.3948763904</v>
      </c>
      <c r="G392" s="19" t="str">
        <f t="shared" si="1471"/>
        <v>#REF!</v>
      </c>
      <c r="H392" s="19" t="str">
        <f t="shared" si="1472"/>
        <v>#REF!</v>
      </c>
      <c r="I392" s="19" t="str">
        <f t="shared" si="1473"/>
        <v>#REF!</v>
      </c>
      <c r="J392" s="19" t="str">
        <f t="shared" si="1474"/>
        <v>#REF!</v>
      </c>
      <c r="K392" s="18" t="str">
        <f t="shared" si="1475"/>
        <v>#REF!</v>
      </c>
      <c r="L392" s="17" t="str">
        <f t="shared" si="1476"/>
        <v>#REF!</v>
      </c>
      <c r="M392" s="17" t="str">
        <f t="shared" si="1477"/>
        <v>#REF!</v>
      </c>
      <c r="N392" s="17" t="str">
        <f t="shared" si="1478"/>
        <v>#REF!</v>
      </c>
      <c r="O392" s="17" t="str">
        <f t="shared" si="1479"/>
        <v>#REF!</v>
      </c>
      <c r="P392" s="17" t="str">
        <f t="shared" si="1480"/>
        <v>#REF!</v>
      </c>
      <c r="Q392" s="17" t="str">
        <f t="shared" si="1481"/>
        <v>#REF!</v>
      </c>
      <c r="R392" s="20" t="str">
        <f t="shared" si="1482"/>
        <v>#REF!</v>
      </c>
      <c r="S392" s="17" t="str">
        <f t="shared" si="1483"/>
        <v>#REF!</v>
      </c>
      <c r="T392" s="16"/>
      <c r="U392" s="16"/>
      <c r="V392" s="16"/>
      <c r="W392" s="16"/>
      <c r="X392" s="16"/>
      <c r="Y392" s="16"/>
      <c r="Z392" s="16"/>
    </row>
    <row r="393" ht="15.75" hidden="1" customHeight="1" outlineLevel="1">
      <c r="A393" s="21" t="s">
        <v>257</v>
      </c>
      <c r="B393" s="22"/>
      <c r="C393" s="21"/>
      <c r="D393" s="23">
        <f t="shared" ref="D393:F393" si="1484">SUBTOTAL(9,D388:D392)</f>
        <v>197601537</v>
      </c>
      <c r="E393" s="23">
        <f t="shared" si="1484"/>
        <v>5520276</v>
      </c>
      <c r="F393" s="24">
        <f t="shared" si="1484"/>
        <v>1</v>
      </c>
      <c r="G393" s="25"/>
      <c r="H393" s="25"/>
      <c r="I393" s="25"/>
      <c r="J393" s="25" t="str">
        <f t="shared" ref="J393:K393" si="1485">SUBTOTAL(9,J388:J392)</f>
        <v>#REF!</v>
      </c>
      <c r="K393" s="24" t="str">
        <f t="shared" si="1485"/>
        <v>#REF!</v>
      </c>
      <c r="L393" s="23"/>
      <c r="M393" s="23"/>
      <c r="N393" s="23"/>
      <c r="O393" s="23" t="str">
        <f t="shared" ref="O393:S393" si="1486">SUBTOTAL(9,O388:O392)</f>
        <v>#REF!</v>
      </c>
      <c r="P393" s="23" t="str">
        <f t="shared" si="1486"/>
        <v>#REF!</v>
      </c>
      <c r="Q393" s="23" t="str">
        <f t="shared" si="1486"/>
        <v>#REF!</v>
      </c>
      <c r="R393" s="22" t="str">
        <f t="shared" si="1486"/>
        <v>#REF!</v>
      </c>
      <c r="S393" s="23" t="str">
        <f t="shared" si="1486"/>
        <v>#REF!</v>
      </c>
      <c r="T393" s="22"/>
      <c r="U393" s="22"/>
      <c r="V393" s="22"/>
      <c r="W393" s="22"/>
      <c r="X393" s="22"/>
      <c r="Y393" s="22"/>
      <c r="Z393" s="22"/>
    </row>
    <row r="394" ht="15.75" hidden="1" customHeight="1" outlineLevel="2">
      <c r="A394" s="15" t="s">
        <v>258</v>
      </c>
      <c r="B394" s="16" t="s">
        <v>27</v>
      </c>
      <c r="C394" s="15" t="s">
        <v>28</v>
      </c>
      <c r="D394" s="17">
        <v>1.5741798727E8</v>
      </c>
      <c r="E394" s="17">
        <v>1.836923844E7</v>
      </c>
      <c r="F394" s="18">
        <f>+D394/D398</f>
        <v>0.8613433584</v>
      </c>
      <c r="G394" s="19" t="str">
        <f t="shared" ref="G394:G397" si="1487">VLOOKUP(A394,'[1]Hoja1'!$B$1:$F$126,3,0)</f>
        <v>#REF!</v>
      </c>
      <c r="H394" s="19" t="str">
        <f t="shared" ref="H394:H397" si="1488">VLOOKUP(A394,'[1]Hoja1'!$B$1:$F$126,2,0)</f>
        <v>#REF!</v>
      </c>
      <c r="I394" s="19" t="str">
        <f t="shared" ref="I394:I397" si="1489">+G394/11</f>
        <v>#REF!</v>
      </c>
      <c r="J394" s="19" t="str">
        <f t="shared" ref="J394:J397" si="1490">+F394*I394</f>
        <v>#REF!</v>
      </c>
      <c r="K394" s="18" t="str">
        <f t="shared" ref="K394:K397" si="1491">+D394-P394</f>
        <v>#REF!</v>
      </c>
      <c r="L394" s="17" t="str">
        <f t="shared" ref="L394:L397" si="1492">VLOOKUP(A394,'[1]Hoja1'!$B$1:$F$126,5,0)</f>
        <v>#REF!</v>
      </c>
      <c r="M394" s="17" t="str">
        <f t="shared" ref="M394:M397" si="1493">VLOOKUP(A394,'[1]Hoja1'!$B$1:$F$126,4,0)</f>
        <v>#REF!</v>
      </c>
      <c r="N394" s="17" t="str">
        <f t="shared" ref="N394:N397" si="1494">+L394/11</f>
        <v>#REF!</v>
      </c>
      <c r="O394" s="17" t="str">
        <f t="shared" ref="O394:O397" si="1495">+D394-J394</f>
        <v>#REF!</v>
      </c>
      <c r="P394" s="17" t="str">
        <f t="shared" ref="P394:P397" si="1496">+ROUND(O394,0)</f>
        <v>#REF!</v>
      </c>
      <c r="Q394" s="17" t="str">
        <f t="shared" ref="Q394:Q397" si="1497">+K394+P394</f>
        <v>#REF!</v>
      </c>
      <c r="R394" s="20" t="str">
        <f t="shared" ref="R394:R397" si="1498">+IF(D394-K394-P394&gt;1,D394-K394-P394,0)</f>
        <v>#REF!</v>
      </c>
      <c r="S394" s="17" t="str">
        <f t="shared" ref="S394:S397" si="1499">+P394</f>
        <v>#REF!</v>
      </c>
      <c r="T394" s="16"/>
      <c r="U394" s="16"/>
      <c r="V394" s="16"/>
      <c r="W394" s="16"/>
      <c r="X394" s="16"/>
      <c r="Y394" s="16"/>
      <c r="Z394" s="16"/>
    </row>
    <row r="395" ht="15.75" hidden="1" customHeight="1" outlineLevel="2">
      <c r="A395" s="15" t="s">
        <v>258</v>
      </c>
      <c r="B395" s="16" t="s">
        <v>35</v>
      </c>
      <c r="C395" s="15" t="s">
        <v>36</v>
      </c>
      <c r="D395" s="17">
        <v>1.955973328E7</v>
      </c>
      <c r="E395" s="17">
        <v>2282441.86</v>
      </c>
      <c r="F395" s="18">
        <f>+D395/D398</f>
        <v>0.1070249128</v>
      </c>
      <c r="G395" s="19" t="str">
        <f t="shared" si="1487"/>
        <v>#REF!</v>
      </c>
      <c r="H395" s="19" t="str">
        <f t="shared" si="1488"/>
        <v>#REF!</v>
      </c>
      <c r="I395" s="19" t="str">
        <f t="shared" si="1489"/>
        <v>#REF!</v>
      </c>
      <c r="J395" s="19" t="str">
        <f t="shared" si="1490"/>
        <v>#REF!</v>
      </c>
      <c r="K395" s="18" t="str">
        <f t="shared" si="1491"/>
        <v>#REF!</v>
      </c>
      <c r="L395" s="17" t="str">
        <f t="shared" si="1492"/>
        <v>#REF!</v>
      </c>
      <c r="M395" s="17" t="str">
        <f t="shared" si="1493"/>
        <v>#REF!</v>
      </c>
      <c r="N395" s="17" t="str">
        <f t="shared" si="1494"/>
        <v>#REF!</v>
      </c>
      <c r="O395" s="17" t="str">
        <f t="shared" si="1495"/>
        <v>#REF!</v>
      </c>
      <c r="P395" s="17" t="str">
        <f t="shared" si="1496"/>
        <v>#REF!</v>
      </c>
      <c r="Q395" s="17" t="str">
        <f t="shared" si="1497"/>
        <v>#REF!</v>
      </c>
      <c r="R395" s="20" t="str">
        <f t="shared" si="1498"/>
        <v>#REF!</v>
      </c>
      <c r="S395" s="17" t="str">
        <f t="shared" si="1499"/>
        <v>#REF!</v>
      </c>
      <c r="T395" s="16"/>
      <c r="U395" s="16"/>
      <c r="V395" s="16"/>
      <c r="W395" s="16"/>
      <c r="X395" s="16"/>
      <c r="Y395" s="16"/>
      <c r="Z395" s="16"/>
    </row>
    <row r="396" ht="15.75" hidden="1" customHeight="1" outlineLevel="2">
      <c r="A396" s="15" t="s">
        <v>258</v>
      </c>
      <c r="B396" s="16" t="s">
        <v>71</v>
      </c>
      <c r="C396" s="15" t="s">
        <v>72</v>
      </c>
      <c r="D396" s="17">
        <v>0.0</v>
      </c>
      <c r="E396" s="17">
        <v>0.0</v>
      </c>
      <c r="F396" s="18">
        <v>0.0</v>
      </c>
      <c r="G396" s="19" t="str">
        <f t="shared" si="1487"/>
        <v>#REF!</v>
      </c>
      <c r="H396" s="19" t="str">
        <f t="shared" si="1488"/>
        <v>#REF!</v>
      </c>
      <c r="I396" s="19" t="str">
        <f t="shared" si="1489"/>
        <v>#REF!</v>
      </c>
      <c r="J396" s="19" t="str">
        <f t="shared" si="1490"/>
        <v>#REF!</v>
      </c>
      <c r="K396" s="18" t="str">
        <f t="shared" si="1491"/>
        <v>#REF!</v>
      </c>
      <c r="L396" s="17" t="str">
        <f t="shared" si="1492"/>
        <v>#REF!</v>
      </c>
      <c r="M396" s="17" t="str">
        <f t="shared" si="1493"/>
        <v>#REF!</v>
      </c>
      <c r="N396" s="17" t="str">
        <f t="shared" si="1494"/>
        <v>#REF!</v>
      </c>
      <c r="O396" s="17" t="str">
        <f t="shared" si="1495"/>
        <v>#REF!</v>
      </c>
      <c r="P396" s="17" t="str">
        <f t="shared" si="1496"/>
        <v>#REF!</v>
      </c>
      <c r="Q396" s="17" t="str">
        <f t="shared" si="1497"/>
        <v>#REF!</v>
      </c>
      <c r="R396" s="20" t="str">
        <f t="shared" si="1498"/>
        <v>#REF!</v>
      </c>
      <c r="S396" s="17" t="str">
        <f t="shared" si="1499"/>
        <v>#REF!</v>
      </c>
      <c r="T396" s="16"/>
      <c r="U396" s="16"/>
      <c r="V396" s="16"/>
      <c r="W396" s="16"/>
      <c r="X396" s="16"/>
      <c r="Y396" s="16"/>
      <c r="Z396" s="16"/>
    </row>
    <row r="397" ht="15.75" hidden="1" customHeight="1" outlineLevel="2">
      <c r="A397" s="15" t="s">
        <v>258</v>
      </c>
      <c r="B397" s="16" t="s">
        <v>51</v>
      </c>
      <c r="C397" s="15" t="s">
        <v>52</v>
      </c>
      <c r="D397" s="17">
        <v>5780973.45</v>
      </c>
      <c r="E397" s="17">
        <v>674586.7</v>
      </c>
      <c r="F397" s="18">
        <f>+D397/D398</f>
        <v>0.03163172883</v>
      </c>
      <c r="G397" s="19" t="str">
        <f t="shared" si="1487"/>
        <v>#REF!</v>
      </c>
      <c r="H397" s="19" t="str">
        <f t="shared" si="1488"/>
        <v>#REF!</v>
      </c>
      <c r="I397" s="19" t="str">
        <f t="shared" si="1489"/>
        <v>#REF!</v>
      </c>
      <c r="J397" s="19" t="str">
        <f t="shared" si="1490"/>
        <v>#REF!</v>
      </c>
      <c r="K397" s="18" t="str">
        <f t="shared" si="1491"/>
        <v>#REF!</v>
      </c>
      <c r="L397" s="17" t="str">
        <f t="shared" si="1492"/>
        <v>#REF!</v>
      </c>
      <c r="M397" s="17" t="str">
        <f t="shared" si="1493"/>
        <v>#REF!</v>
      </c>
      <c r="N397" s="17" t="str">
        <f t="shared" si="1494"/>
        <v>#REF!</v>
      </c>
      <c r="O397" s="17" t="str">
        <f t="shared" si="1495"/>
        <v>#REF!</v>
      </c>
      <c r="P397" s="17" t="str">
        <f t="shared" si="1496"/>
        <v>#REF!</v>
      </c>
      <c r="Q397" s="17" t="str">
        <f t="shared" si="1497"/>
        <v>#REF!</v>
      </c>
      <c r="R397" s="20" t="str">
        <f t="shared" si="1498"/>
        <v>#REF!</v>
      </c>
      <c r="S397" s="17" t="str">
        <f t="shared" si="1499"/>
        <v>#REF!</v>
      </c>
      <c r="T397" s="16"/>
      <c r="U397" s="16"/>
      <c r="V397" s="16"/>
      <c r="W397" s="16"/>
      <c r="X397" s="16"/>
      <c r="Y397" s="16"/>
      <c r="Z397" s="16"/>
    </row>
    <row r="398" ht="15.75" hidden="1" customHeight="1" outlineLevel="1">
      <c r="A398" s="21" t="s">
        <v>259</v>
      </c>
      <c r="B398" s="22"/>
      <c r="C398" s="21"/>
      <c r="D398" s="23">
        <f t="shared" ref="D398:F398" si="1500">SUBTOTAL(9,D394:D397)</f>
        <v>182758694</v>
      </c>
      <c r="E398" s="23">
        <f t="shared" si="1500"/>
        <v>21326267</v>
      </c>
      <c r="F398" s="24">
        <f t="shared" si="1500"/>
        <v>1</v>
      </c>
      <c r="G398" s="25"/>
      <c r="H398" s="25"/>
      <c r="I398" s="25"/>
      <c r="J398" s="25" t="str">
        <f t="shared" ref="J398:K398" si="1501">SUBTOTAL(9,J394:J397)</f>
        <v>#REF!</v>
      </c>
      <c r="K398" s="24" t="str">
        <f t="shared" si="1501"/>
        <v>#REF!</v>
      </c>
      <c r="L398" s="23"/>
      <c r="M398" s="23"/>
      <c r="N398" s="23"/>
      <c r="O398" s="23" t="str">
        <f t="shared" ref="O398:S398" si="1502">SUBTOTAL(9,O394:O397)</f>
        <v>#REF!</v>
      </c>
      <c r="P398" s="23" t="str">
        <f t="shared" si="1502"/>
        <v>#REF!</v>
      </c>
      <c r="Q398" s="23" t="str">
        <f t="shared" si="1502"/>
        <v>#REF!</v>
      </c>
      <c r="R398" s="22" t="str">
        <f t="shared" si="1502"/>
        <v>#REF!</v>
      </c>
      <c r="S398" s="23" t="str">
        <f t="shared" si="1502"/>
        <v>#REF!</v>
      </c>
      <c r="T398" s="22"/>
      <c r="U398" s="22"/>
      <c r="V398" s="22"/>
      <c r="W398" s="22"/>
      <c r="X398" s="22"/>
      <c r="Y398" s="22"/>
      <c r="Z398" s="22"/>
    </row>
    <row r="399" ht="15.75" hidden="1" customHeight="1" outlineLevel="2">
      <c r="A399" s="15" t="s">
        <v>260</v>
      </c>
      <c r="B399" s="16" t="s">
        <v>27</v>
      </c>
      <c r="C399" s="15" t="s">
        <v>28</v>
      </c>
      <c r="D399" s="17">
        <v>8.15479818E7</v>
      </c>
      <c r="E399" s="17">
        <v>3817156.95</v>
      </c>
      <c r="F399" s="18">
        <f>+D399/D401</f>
        <v>0.5643183272</v>
      </c>
      <c r="G399" s="19" t="str">
        <f t="shared" ref="G399:G400" si="1503">VLOOKUP(A399,'[1]Hoja1'!$B$1:$F$126,3,0)</f>
        <v>#REF!</v>
      </c>
      <c r="H399" s="19" t="str">
        <f t="shared" ref="H399:H400" si="1504">VLOOKUP(A399,'[1]Hoja1'!$B$1:$F$126,2,0)</f>
        <v>#REF!</v>
      </c>
      <c r="I399" s="19" t="str">
        <f t="shared" ref="I399:I400" si="1505">+G399/11</f>
        <v>#REF!</v>
      </c>
      <c r="J399" s="19" t="str">
        <f t="shared" ref="J399:J400" si="1506">+F399*I399</f>
        <v>#REF!</v>
      </c>
      <c r="K399" s="18">
        <v>0.0</v>
      </c>
      <c r="L399" s="17" t="str">
        <f t="shared" ref="L399:L400" si="1507">VLOOKUP(A399,'[1]Hoja1'!$B$1:$F$126,5,0)</f>
        <v>#REF!</v>
      </c>
      <c r="M399" s="17" t="str">
        <f t="shared" ref="M399:M400" si="1508">VLOOKUP(A399,'[1]Hoja1'!$B$1:$F$126,4,0)</f>
        <v>#REF!</v>
      </c>
      <c r="N399" s="17" t="str">
        <f t="shared" ref="N399:N400" si="1509">+L399/11</f>
        <v>#REF!</v>
      </c>
      <c r="O399" s="17" t="str">
        <f t="shared" ref="O399:O400" si="1510">+D399-J399</f>
        <v>#REF!</v>
      </c>
      <c r="P399" s="17" t="str">
        <f t="shared" ref="P399:P400" si="1511">+ROUND(O399,0)</f>
        <v>#REF!</v>
      </c>
      <c r="Q399" s="17" t="str">
        <f t="shared" ref="Q399:Q400" si="1512">+K399+P399</f>
        <v>#REF!</v>
      </c>
      <c r="R399" s="20" t="str">
        <f t="shared" ref="R399:R400" si="1513">+IF(D399-K399-P399&gt;1,D399-K399-P399,0)</f>
        <v>#REF!</v>
      </c>
      <c r="S399" s="17" t="str">
        <f t="shared" ref="S399:S400" si="1514">+P399</f>
        <v>#REF!</v>
      </c>
      <c r="T399" s="16"/>
      <c r="U399" s="16"/>
      <c r="V399" s="16"/>
      <c r="W399" s="16"/>
      <c r="X399" s="16"/>
      <c r="Y399" s="16"/>
      <c r="Z399" s="16"/>
    </row>
    <row r="400" ht="15.75" hidden="1" customHeight="1" outlineLevel="2">
      <c r="A400" s="15" t="s">
        <v>260</v>
      </c>
      <c r="B400" s="16" t="s">
        <v>35</v>
      </c>
      <c r="C400" s="15" t="s">
        <v>36</v>
      </c>
      <c r="D400" s="17">
        <v>6.29590772E7</v>
      </c>
      <c r="E400" s="17">
        <v>2947034.05</v>
      </c>
      <c r="F400" s="18">
        <f>+D400/D401</f>
        <v>0.4356816728</v>
      </c>
      <c r="G400" s="19" t="str">
        <f t="shared" si="1503"/>
        <v>#REF!</v>
      </c>
      <c r="H400" s="19" t="str">
        <f t="shared" si="1504"/>
        <v>#REF!</v>
      </c>
      <c r="I400" s="19" t="str">
        <f t="shared" si="1505"/>
        <v>#REF!</v>
      </c>
      <c r="J400" s="19" t="str">
        <f t="shared" si="1506"/>
        <v>#REF!</v>
      </c>
      <c r="K400" s="18">
        <v>0.0</v>
      </c>
      <c r="L400" s="17" t="str">
        <f t="shared" si="1507"/>
        <v>#REF!</v>
      </c>
      <c r="M400" s="17" t="str">
        <f t="shared" si="1508"/>
        <v>#REF!</v>
      </c>
      <c r="N400" s="17" t="str">
        <f t="shared" si="1509"/>
        <v>#REF!</v>
      </c>
      <c r="O400" s="17" t="str">
        <f t="shared" si="1510"/>
        <v>#REF!</v>
      </c>
      <c r="P400" s="17" t="str">
        <f t="shared" si="1511"/>
        <v>#REF!</v>
      </c>
      <c r="Q400" s="17" t="str">
        <f t="shared" si="1512"/>
        <v>#REF!</v>
      </c>
      <c r="R400" s="20" t="str">
        <f t="shared" si="1513"/>
        <v>#REF!</v>
      </c>
      <c r="S400" s="17" t="str">
        <f t="shared" si="1514"/>
        <v>#REF!</v>
      </c>
      <c r="T400" s="16"/>
      <c r="U400" s="16"/>
      <c r="V400" s="16"/>
      <c r="W400" s="16"/>
      <c r="X400" s="16"/>
      <c r="Y400" s="16"/>
      <c r="Z400" s="16"/>
    </row>
    <row r="401" ht="15.75" hidden="1" customHeight="1" outlineLevel="1">
      <c r="A401" s="21" t="s">
        <v>261</v>
      </c>
      <c r="B401" s="22"/>
      <c r="C401" s="21"/>
      <c r="D401" s="23">
        <f t="shared" ref="D401:F401" si="1515">SUBTOTAL(9,D399:D400)</f>
        <v>144507059</v>
      </c>
      <c r="E401" s="23">
        <f t="shared" si="1515"/>
        <v>6764191</v>
      </c>
      <c r="F401" s="24">
        <f t="shared" si="1515"/>
        <v>1</v>
      </c>
      <c r="G401" s="25"/>
      <c r="H401" s="25"/>
      <c r="I401" s="25"/>
      <c r="J401" s="25" t="str">
        <f t="shared" ref="J401:K401" si="1516">SUBTOTAL(9,J399:J400)</f>
        <v>#REF!</v>
      </c>
      <c r="K401" s="24">
        <f t="shared" si="1516"/>
        <v>0</v>
      </c>
      <c r="L401" s="23"/>
      <c r="M401" s="23"/>
      <c r="N401" s="23"/>
      <c r="O401" s="23" t="str">
        <f t="shared" ref="O401:S401" si="1517">SUBTOTAL(9,O399:O400)</f>
        <v>#REF!</v>
      </c>
      <c r="P401" s="23" t="str">
        <f t="shared" si="1517"/>
        <v>#REF!</v>
      </c>
      <c r="Q401" s="23" t="str">
        <f t="shared" si="1517"/>
        <v>#REF!</v>
      </c>
      <c r="R401" s="22" t="str">
        <f t="shared" si="1517"/>
        <v>#REF!</v>
      </c>
      <c r="S401" s="23" t="str">
        <f t="shared" si="1517"/>
        <v>#REF!</v>
      </c>
      <c r="T401" s="22"/>
      <c r="U401" s="22"/>
      <c r="V401" s="22"/>
      <c r="W401" s="22"/>
      <c r="X401" s="22"/>
      <c r="Y401" s="22"/>
      <c r="Z401" s="22"/>
    </row>
    <row r="402" ht="15.75" hidden="1" customHeight="1" outlineLevel="2">
      <c r="A402" s="15" t="s">
        <v>262</v>
      </c>
      <c r="B402" s="16" t="s">
        <v>27</v>
      </c>
      <c r="C402" s="15" t="s">
        <v>28</v>
      </c>
      <c r="D402" s="17">
        <v>5033810.55</v>
      </c>
      <c r="E402" s="17">
        <v>1058816.47</v>
      </c>
      <c r="F402" s="18">
        <f>+D402/D404</f>
        <v>0.09291651325</v>
      </c>
      <c r="G402" s="19" t="str">
        <f t="shared" ref="G402:G403" si="1518">VLOOKUP(A402,'[1]Hoja1'!$B$1:$F$126,3,0)</f>
        <v>#REF!</v>
      </c>
      <c r="H402" s="19" t="str">
        <f t="shared" ref="H402:H403" si="1519">VLOOKUP(A402,'[1]Hoja1'!$B$1:$F$126,2,0)</f>
        <v>#REF!</v>
      </c>
      <c r="I402" s="19" t="str">
        <f t="shared" ref="I402:I403" si="1520">+G402/11</f>
        <v>#REF!</v>
      </c>
      <c r="J402" s="19" t="str">
        <f t="shared" ref="J402:J403" si="1521">+F402*I402</f>
        <v>#REF!</v>
      </c>
      <c r="K402" s="18">
        <v>0.0</v>
      </c>
      <c r="L402" s="17" t="str">
        <f t="shared" ref="L402:L403" si="1522">VLOOKUP(A402,'[1]Hoja1'!$B$1:$F$126,5,0)</f>
        <v>#REF!</v>
      </c>
      <c r="M402" s="17" t="str">
        <f t="shared" ref="M402:M403" si="1523">VLOOKUP(A402,'[1]Hoja1'!$B$1:$F$126,4,0)</f>
        <v>#REF!</v>
      </c>
      <c r="N402" s="17" t="str">
        <f t="shared" ref="N402:N403" si="1524">+L402/11</f>
        <v>#REF!</v>
      </c>
      <c r="O402" s="17" t="str">
        <f t="shared" ref="O402:O403" si="1525">+D402-J402</f>
        <v>#REF!</v>
      </c>
      <c r="P402" s="17" t="str">
        <f t="shared" ref="P402:P403" si="1526">+ROUND(O402,0)</f>
        <v>#REF!</v>
      </c>
      <c r="Q402" s="17" t="str">
        <f t="shared" ref="Q402:Q403" si="1527">+K402+P402</f>
        <v>#REF!</v>
      </c>
      <c r="R402" s="20" t="str">
        <f t="shared" ref="R402:R403" si="1528">+IF(D402-K402-P402&gt;1,D402-K402-P402,0)</f>
        <v>#REF!</v>
      </c>
      <c r="S402" s="17" t="str">
        <f t="shared" ref="S402:S403" si="1529">+P402</f>
        <v>#REF!</v>
      </c>
      <c r="T402" s="16"/>
      <c r="U402" s="16"/>
      <c r="V402" s="16"/>
      <c r="W402" s="16"/>
      <c r="X402" s="16"/>
      <c r="Y402" s="16"/>
      <c r="Z402" s="16"/>
    </row>
    <row r="403" ht="15.75" hidden="1" customHeight="1" outlineLevel="2">
      <c r="A403" s="15" t="s">
        <v>262</v>
      </c>
      <c r="B403" s="16" t="s">
        <v>39</v>
      </c>
      <c r="C403" s="15" t="s">
        <v>40</v>
      </c>
      <c r="D403" s="17">
        <v>4.914181845E7</v>
      </c>
      <c r="E403" s="17">
        <v>1.033653653E7</v>
      </c>
      <c r="F403" s="18">
        <f>+D403/D404</f>
        <v>0.9070834867</v>
      </c>
      <c r="G403" s="19" t="str">
        <f t="shared" si="1518"/>
        <v>#REF!</v>
      </c>
      <c r="H403" s="19" t="str">
        <f t="shared" si="1519"/>
        <v>#REF!</v>
      </c>
      <c r="I403" s="19" t="str">
        <f t="shared" si="1520"/>
        <v>#REF!</v>
      </c>
      <c r="J403" s="19" t="str">
        <f t="shared" si="1521"/>
        <v>#REF!</v>
      </c>
      <c r="K403" s="18">
        <v>0.0</v>
      </c>
      <c r="L403" s="17" t="str">
        <f t="shared" si="1522"/>
        <v>#REF!</v>
      </c>
      <c r="M403" s="17" t="str">
        <f t="shared" si="1523"/>
        <v>#REF!</v>
      </c>
      <c r="N403" s="17" t="str">
        <f t="shared" si="1524"/>
        <v>#REF!</v>
      </c>
      <c r="O403" s="17" t="str">
        <f t="shared" si="1525"/>
        <v>#REF!</v>
      </c>
      <c r="P403" s="17" t="str">
        <f t="shared" si="1526"/>
        <v>#REF!</v>
      </c>
      <c r="Q403" s="17" t="str">
        <f t="shared" si="1527"/>
        <v>#REF!</v>
      </c>
      <c r="R403" s="20" t="str">
        <f t="shared" si="1528"/>
        <v>#REF!</v>
      </c>
      <c r="S403" s="17" t="str">
        <f t="shared" si="1529"/>
        <v>#REF!</v>
      </c>
      <c r="T403" s="16"/>
      <c r="U403" s="16"/>
      <c r="V403" s="16"/>
      <c r="W403" s="16"/>
      <c r="X403" s="16"/>
      <c r="Y403" s="16"/>
      <c r="Z403" s="16"/>
    </row>
    <row r="404" ht="15.75" hidden="1" customHeight="1" outlineLevel="1">
      <c r="A404" s="21" t="s">
        <v>263</v>
      </c>
      <c r="B404" s="22"/>
      <c r="C404" s="21"/>
      <c r="D404" s="23">
        <f t="shared" ref="D404:F404" si="1530">SUBTOTAL(9,D402:D403)</f>
        <v>54175629</v>
      </c>
      <c r="E404" s="23">
        <f t="shared" si="1530"/>
        <v>11395353</v>
      </c>
      <c r="F404" s="24">
        <f t="shared" si="1530"/>
        <v>1</v>
      </c>
      <c r="G404" s="25"/>
      <c r="H404" s="25"/>
      <c r="I404" s="25"/>
      <c r="J404" s="25" t="str">
        <f t="shared" ref="J404:K404" si="1531">SUBTOTAL(9,J402:J403)</f>
        <v>#REF!</v>
      </c>
      <c r="K404" s="24">
        <f t="shared" si="1531"/>
        <v>0</v>
      </c>
      <c r="L404" s="23"/>
      <c r="M404" s="23"/>
      <c r="N404" s="23"/>
      <c r="O404" s="23" t="str">
        <f t="shared" ref="O404:S404" si="1532">SUBTOTAL(9,O402:O403)</f>
        <v>#REF!</v>
      </c>
      <c r="P404" s="23" t="str">
        <f t="shared" si="1532"/>
        <v>#REF!</v>
      </c>
      <c r="Q404" s="23" t="str">
        <f t="shared" si="1532"/>
        <v>#REF!</v>
      </c>
      <c r="R404" s="22" t="str">
        <f t="shared" si="1532"/>
        <v>#REF!</v>
      </c>
      <c r="S404" s="23" t="str">
        <f t="shared" si="1532"/>
        <v>#REF!</v>
      </c>
      <c r="T404" s="22"/>
      <c r="U404" s="22"/>
      <c r="V404" s="22"/>
      <c r="W404" s="22"/>
      <c r="X404" s="22"/>
      <c r="Y404" s="22"/>
      <c r="Z404" s="22"/>
    </row>
    <row r="405" ht="15.75" hidden="1" customHeight="1" outlineLevel="2">
      <c r="A405" s="15" t="s">
        <v>264</v>
      </c>
      <c r="B405" s="16" t="s">
        <v>27</v>
      </c>
      <c r="C405" s="15" t="s">
        <v>28</v>
      </c>
      <c r="D405" s="17">
        <v>1.9600703691E8</v>
      </c>
      <c r="E405" s="17">
        <v>2332684.2</v>
      </c>
      <c r="F405" s="18">
        <f>+D405/D409</f>
        <v>0.2624524497</v>
      </c>
      <c r="G405" s="19" t="str">
        <f t="shared" ref="G405:G408" si="1533">VLOOKUP(A405,'[1]Hoja1'!$B$1:$F$126,3,0)</f>
        <v>#REF!</v>
      </c>
      <c r="H405" s="19" t="str">
        <f t="shared" ref="H405:H408" si="1534">VLOOKUP(A405,'[1]Hoja1'!$B$1:$F$126,2,0)</f>
        <v>#REF!</v>
      </c>
      <c r="I405" s="19" t="str">
        <f t="shared" ref="I405:I408" si="1535">+G405/11</f>
        <v>#REF!</v>
      </c>
      <c r="J405" s="19" t="str">
        <f t="shared" ref="J405:J408" si="1536">+F405*I405</f>
        <v>#REF!</v>
      </c>
      <c r="K405" s="18" t="str">
        <f t="shared" ref="K405:K408" si="1537">+D405-P405</f>
        <v>#REF!</v>
      </c>
      <c r="L405" s="17" t="str">
        <f t="shared" ref="L405:L408" si="1538">VLOOKUP(A405,'[1]Hoja1'!$B$1:$F$126,5,0)</f>
        <v>#REF!</v>
      </c>
      <c r="M405" s="17" t="str">
        <f t="shared" ref="M405:M408" si="1539">VLOOKUP(A405,'[1]Hoja1'!$B$1:$F$126,4,0)</f>
        <v>#REF!</v>
      </c>
      <c r="N405" s="17" t="str">
        <f t="shared" ref="N405:N408" si="1540">+L405/11</f>
        <v>#REF!</v>
      </c>
      <c r="O405" s="17" t="str">
        <f t="shared" ref="O405:O408" si="1541">+D405-J405</f>
        <v>#REF!</v>
      </c>
      <c r="P405" s="17" t="str">
        <f t="shared" ref="P405:P408" si="1542">+ROUND(O405,0)</f>
        <v>#REF!</v>
      </c>
      <c r="Q405" s="17" t="str">
        <f t="shared" ref="Q405:Q408" si="1543">+K405+P405</f>
        <v>#REF!</v>
      </c>
      <c r="R405" s="20" t="str">
        <f t="shared" ref="R405:R408" si="1544">+IF(D405-K405-P405&gt;1,D405-K405-P405,0)</f>
        <v>#REF!</v>
      </c>
      <c r="S405" s="17" t="str">
        <f t="shared" ref="S405:S408" si="1545">+P405</f>
        <v>#REF!</v>
      </c>
      <c r="T405" s="16"/>
      <c r="U405" s="16"/>
      <c r="V405" s="16"/>
      <c r="W405" s="16"/>
      <c r="X405" s="16"/>
      <c r="Y405" s="16"/>
      <c r="Z405" s="16"/>
    </row>
    <row r="406" ht="15.75" hidden="1" customHeight="1" outlineLevel="2">
      <c r="A406" s="15" t="s">
        <v>264</v>
      </c>
      <c r="B406" s="16" t="s">
        <v>35</v>
      </c>
      <c r="C406" s="15" t="s">
        <v>36</v>
      </c>
      <c r="D406" s="17">
        <v>2197510.7</v>
      </c>
      <c r="E406" s="17">
        <v>26152.62</v>
      </c>
      <c r="F406" s="18">
        <f>+D406/D409</f>
        <v>0.002942455922</v>
      </c>
      <c r="G406" s="19" t="str">
        <f t="shared" si="1533"/>
        <v>#REF!</v>
      </c>
      <c r="H406" s="19" t="str">
        <f t="shared" si="1534"/>
        <v>#REF!</v>
      </c>
      <c r="I406" s="19" t="str">
        <f t="shared" si="1535"/>
        <v>#REF!</v>
      </c>
      <c r="J406" s="19" t="str">
        <f t="shared" si="1536"/>
        <v>#REF!</v>
      </c>
      <c r="K406" s="18" t="str">
        <f t="shared" si="1537"/>
        <v>#REF!</v>
      </c>
      <c r="L406" s="17" t="str">
        <f t="shared" si="1538"/>
        <v>#REF!</v>
      </c>
      <c r="M406" s="17" t="str">
        <f t="shared" si="1539"/>
        <v>#REF!</v>
      </c>
      <c r="N406" s="17" t="str">
        <f t="shared" si="1540"/>
        <v>#REF!</v>
      </c>
      <c r="O406" s="17" t="str">
        <f t="shared" si="1541"/>
        <v>#REF!</v>
      </c>
      <c r="P406" s="17" t="str">
        <f t="shared" si="1542"/>
        <v>#REF!</v>
      </c>
      <c r="Q406" s="17" t="str">
        <f t="shared" si="1543"/>
        <v>#REF!</v>
      </c>
      <c r="R406" s="20" t="str">
        <f t="shared" si="1544"/>
        <v>#REF!</v>
      </c>
      <c r="S406" s="17" t="str">
        <f t="shared" si="1545"/>
        <v>#REF!</v>
      </c>
      <c r="T406" s="16"/>
      <c r="U406" s="16"/>
      <c r="V406" s="16"/>
      <c r="W406" s="16"/>
      <c r="X406" s="16"/>
      <c r="Y406" s="16"/>
      <c r="Z406" s="16"/>
    </row>
    <row r="407" ht="15.75" hidden="1" customHeight="1" outlineLevel="2">
      <c r="A407" s="15" t="s">
        <v>264</v>
      </c>
      <c r="B407" s="16" t="s">
        <v>31</v>
      </c>
      <c r="C407" s="15" t="s">
        <v>32</v>
      </c>
      <c r="D407" s="17">
        <v>0.0</v>
      </c>
      <c r="E407" s="17">
        <v>0.0</v>
      </c>
      <c r="F407" s="18">
        <v>0.0</v>
      </c>
      <c r="G407" s="19" t="str">
        <f t="shared" si="1533"/>
        <v>#REF!</v>
      </c>
      <c r="H407" s="19" t="str">
        <f t="shared" si="1534"/>
        <v>#REF!</v>
      </c>
      <c r="I407" s="19" t="str">
        <f t="shared" si="1535"/>
        <v>#REF!</v>
      </c>
      <c r="J407" s="19" t="str">
        <f t="shared" si="1536"/>
        <v>#REF!</v>
      </c>
      <c r="K407" s="18" t="str">
        <f t="shared" si="1537"/>
        <v>#REF!</v>
      </c>
      <c r="L407" s="17" t="str">
        <f t="shared" si="1538"/>
        <v>#REF!</v>
      </c>
      <c r="M407" s="17" t="str">
        <f t="shared" si="1539"/>
        <v>#REF!</v>
      </c>
      <c r="N407" s="17" t="str">
        <f t="shared" si="1540"/>
        <v>#REF!</v>
      </c>
      <c r="O407" s="17" t="str">
        <f t="shared" si="1541"/>
        <v>#REF!</v>
      </c>
      <c r="P407" s="17" t="str">
        <f t="shared" si="1542"/>
        <v>#REF!</v>
      </c>
      <c r="Q407" s="17" t="str">
        <f t="shared" si="1543"/>
        <v>#REF!</v>
      </c>
      <c r="R407" s="20" t="str">
        <f t="shared" si="1544"/>
        <v>#REF!</v>
      </c>
      <c r="S407" s="17" t="str">
        <f t="shared" si="1545"/>
        <v>#REF!</v>
      </c>
      <c r="T407" s="16"/>
      <c r="U407" s="16"/>
      <c r="V407" s="16"/>
      <c r="W407" s="16"/>
      <c r="X407" s="16"/>
      <c r="Y407" s="16"/>
      <c r="Z407" s="16"/>
    </row>
    <row r="408" ht="15.75" hidden="1" customHeight="1" outlineLevel="2">
      <c r="A408" s="15" t="s">
        <v>264</v>
      </c>
      <c r="B408" s="16" t="s">
        <v>39</v>
      </c>
      <c r="C408" s="15" t="s">
        <v>40</v>
      </c>
      <c r="D408" s="17">
        <v>5.4862420979E8</v>
      </c>
      <c r="E408" s="17">
        <v>6529189.18</v>
      </c>
      <c r="F408" s="18">
        <f>+D408/D409</f>
        <v>0.7346050943</v>
      </c>
      <c r="G408" s="19" t="str">
        <f t="shared" si="1533"/>
        <v>#REF!</v>
      </c>
      <c r="H408" s="19" t="str">
        <f t="shared" si="1534"/>
        <v>#REF!</v>
      </c>
      <c r="I408" s="19" t="str">
        <f t="shared" si="1535"/>
        <v>#REF!</v>
      </c>
      <c r="J408" s="19" t="str">
        <f t="shared" si="1536"/>
        <v>#REF!</v>
      </c>
      <c r="K408" s="18" t="str">
        <f t="shared" si="1537"/>
        <v>#REF!</v>
      </c>
      <c r="L408" s="17" t="str">
        <f t="shared" si="1538"/>
        <v>#REF!</v>
      </c>
      <c r="M408" s="17" t="str">
        <f t="shared" si="1539"/>
        <v>#REF!</v>
      </c>
      <c r="N408" s="17" t="str">
        <f t="shared" si="1540"/>
        <v>#REF!</v>
      </c>
      <c r="O408" s="17" t="str">
        <f t="shared" si="1541"/>
        <v>#REF!</v>
      </c>
      <c r="P408" s="17" t="str">
        <f t="shared" si="1542"/>
        <v>#REF!</v>
      </c>
      <c r="Q408" s="17" t="str">
        <f t="shared" si="1543"/>
        <v>#REF!</v>
      </c>
      <c r="R408" s="20" t="str">
        <f t="shared" si="1544"/>
        <v>#REF!</v>
      </c>
      <c r="S408" s="17" t="str">
        <f t="shared" si="1545"/>
        <v>#REF!</v>
      </c>
      <c r="T408" s="16"/>
      <c r="U408" s="16"/>
      <c r="V408" s="16"/>
      <c r="W408" s="16"/>
      <c r="X408" s="16"/>
      <c r="Y408" s="16"/>
      <c r="Z408" s="16"/>
    </row>
    <row r="409" ht="15.75" hidden="1" customHeight="1" outlineLevel="1">
      <c r="A409" s="21" t="s">
        <v>265</v>
      </c>
      <c r="B409" s="22"/>
      <c r="C409" s="21"/>
      <c r="D409" s="23">
        <f t="shared" ref="D409:F409" si="1546">SUBTOTAL(9,D405:D408)</f>
        <v>746828757.4</v>
      </c>
      <c r="E409" s="23">
        <f t="shared" si="1546"/>
        <v>8888026</v>
      </c>
      <c r="F409" s="24">
        <f t="shared" si="1546"/>
        <v>1</v>
      </c>
      <c r="G409" s="25"/>
      <c r="H409" s="25"/>
      <c r="I409" s="25"/>
      <c r="J409" s="25" t="str">
        <f t="shared" ref="J409:K409" si="1547">SUBTOTAL(9,J405:J408)</f>
        <v>#REF!</v>
      </c>
      <c r="K409" s="24" t="str">
        <f t="shared" si="1547"/>
        <v>#REF!</v>
      </c>
      <c r="L409" s="23"/>
      <c r="M409" s="23"/>
      <c r="N409" s="23"/>
      <c r="O409" s="23" t="str">
        <f t="shared" ref="O409:S409" si="1548">SUBTOTAL(9,O405:O408)</f>
        <v>#REF!</v>
      </c>
      <c r="P409" s="23" t="str">
        <f t="shared" si="1548"/>
        <v>#REF!</v>
      </c>
      <c r="Q409" s="23" t="str">
        <f t="shared" si="1548"/>
        <v>#REF!</v>
      </c>
      <c r="R409" s="22" t="str">
        <f t="shared" si="1548"/>
        <v>#REF!</v>
      </c>
      <c r="S409" s="23" t="str">
        <f t="shared" si="1548"/>
        <v>#REF!</v>
      </c>
      <c r="T409" s="22"/>
      <c r="U409" s="22"/>
      <c r="V409" s="22"/>
      <c r="W409" s="22"/>
      <c r="X409" s="22"/>
      <c r="Y409" s="22"/>
      <c r="Z409" s="22"/>
    </row>
    <row r="410" ht="15.75" hidden="1" customHeight="1" outlineLevel="2">
      <c r="A410" s="15" t="s">
        <v>266</v>
      </c>
      <c r="B410" s="16" t="s">
        <v>27</v>
      </c>
      <c r="C410" s="15" t="s">
        <v>28</v>
      </c>
      <c r="D410" s="17">
        <v>1.3013826E7</v>
      </c>
      <c r="E410" s="17">
        <v>913384.0</v>
      </c>
      <c r="F410" s="18">
        <f>+D410/D412</f>
        <v>1</v>
      </c>
      <c r="G410" s="19" t="str">
        <f t="shared" ref="G410:G411" si="1549">VLOOKUP(A410,'[1]Hoja1'!$B$1:$F$126,3,0)</f>
        <v>#REF!</v>
      </c>
      <c r="H410" s="19" t="str">
        <f t="shared" ref="H410:H411" si="1550">VLOOKUP(A410,'[1]Hoja1'!$B$1:$F$126,2,0)</f>
        <v>#REF!</v>
      </c>
      <c r="I410" s="19" t="str">
        <f t="shared" ref="I410:I411" si="1551">+G410/11</f>
        <v>#REF!</v>
      </c>
      <c r="J410" s="19" t="str">
        <f t="shared" ref="J410:J411" si="1552">+F410*I410</f>
        <v>#REF!</v>
      </c>
      <c r="K410" s="18" t="str">
        <f t="shared" ref="K410:K411" si="1553">+D410-P410</f>
        <v>#REF!</v>
      </c>
      <c r="L410" s="17" t="str">
        <f t="shared" ref="L410:L411" si="1554">VLOOKUP(A410,'[1]Hoja1'!$B$1:$F$126,5,0)</f>
        <v>#REF!</v>
      </c>
      <c r="M410" s="17" t="str">
        <f t="shared" ref="M410:M411" si="1555">VLOOKUP(A410,'[1]Hoja1'!$B$1:$F$126,4,0)</f>
        <v>#REF!</v>
      </c>
      <c r="N410" s="17" t="str">
        <f t="shared" ref="N410:N411" si="1556">+L410/11</f>
        <v>#REF!</v>
      </c>
      <c r="O410" s="17" t="str">
        <f t="shared" ref="O410:O411" si="1557">+D410-J410</f>
        <v>#REF!</v>
      </c>
      <c r="P410" s="17" t="str">
        <f t="shared" ref="P410:P411" si="1558">+ROUND(O410,0)</f>
        <v>#REF!</v>
      </c>
      <c r="Q410" s="17" t="str">
        <f t="shared" ref="Q410:Q411" si="1559">+K410+P410</f>
        <v>#REF!</v>
      </c>
      <c r="R410" s="20" t="str">
        <f t="shared" ref="R410:R411" si="1560">+IF(D410-K410-P410&gt;1,D410-K410-P410,0)</f>
        <v>#REF!</v>
      </c>
      <c r="S410" s="17" t="str">
        <f t="shared" ref="S410:S411" si="1561">+P410</f>
        <v>#REF!</v>
      </c>
      <c r="T410" s="16"/>
      <c r="U410" s="16"/>
      <c r="V410" s="16"/>
      <c r="W410" s="16"/>
      <c r="X410" s="16"/>
      <c r="Y410" s="16"/>
      <c r="Z410" s="16"/>
    </row>
    <row r="411" ht="15.75" hidden="1" customHeight="1" outlineLevel="2">
      <c r="A411" s="15" t="s">
        <v>266</v>
      </c>
      <c r="B411" s="16" t="s">
        <v>37</v>
      </c>
      <c r="C411" s="15" t="s">
        <v>38</v>
      </c>
      <c r="D411" s="17">
        <v>0.0</v>
      </c>
      <c r="E411" s="17">
        <v>0.0</v>
      </c>
      <c r="F411" s="18">
        <v>0.0</v>
      </c>
      <c r="G411" s="19" t="str">
        <f t="shared" si="1549"/>
        <v>#REF!</v>
      </c>
      <c r="H411" s="19" t="str">
        <f t="shared" si="1550"/>
        <v>#REF!</v>
      </c>
      <c r="I411" s="19" t="str">
        <f t="shared" si="1551"/>
        <v>#REF!</v>
      </c>
      <c r="J411" s="19" t="str">
        <f t="shared" si="1552"/>
        <v>#REF!</v>
      </c>
      <c r="K411" s="18" t="str">
        <f t="shared" si="1553"/>
        <v>#REF!</v>
      </c>
      <c r="L411" s="17" t="str">
        <f t="shared" si="1554"/>
        <v>#REF!</v>
      </c>
      <c r="M411" s="17" t="str">
        <f t="shared" si="1555"/>
        <v>#REF!</v>
      </c>
      <c r="N411" s="17" t="str">
        <f t="shared" si="1556"/>
        <v>#REF!</v>
      </c>
      <c r="O411" s="17" t="str">
        <f t="shared" si="1557"/>
        <v>#REF!</v>
      </c>
      <c r="P411" s="17" t="str">
        <f t="shared" si="1558"/>
        <v>#REF!</v>
      </c>
      <c r="Q411" s="17" t="str">
        <f t="shared" si="1559"/>
        <v>#REF!</v>
      </c>
      <c r="R411" s="20" t="str">
        <f t="shared" si="1560"/>
        <v>#REF!</v>
      </c>
      <c r="S411" s="17" t="str">
        <f t="shared" si="1561"/>
        <v>#REF!</v>
      </c>
      <c r="T411" s="16"/>
      <c r="U411" s="16"/>
      <c r="V411" s="16"/>
      <c r="W411" s="16"/>
      <c r="X411" s="16"/>
      <c r="Y411" s="16"/>
      <c r="Z411" s="16"/>
    </row>
    <row r="412" ht="15.75" hidden="1" customHeight="1" outlineLevel="1">
      <c r="A412" s="21" t="s">
        <v>267</v>
      </c>
      <c r="B412" s="22"/>
      <c r="C412" s="21"/>
      <c r="D412" s="23">
        <f t="shared" ref="D412:F412" si="1562">SUBTOTAL(9,D410:D411)</f>
        <v>13013826</v>
      </c>
      <c r="E412" s="23">
        <f t="shared" si="1562"/>
        <v>913384</v>
      </c>
      <c r="F412" s="24">
        <f t="shared" si="1562"/>
        <v>1</v>
      </c>
      <c r="G412" s="25"/>
      <c r="H412" s="25"/>
      <c r="I412" s="25"/>
      <c r="J412" s="25" t="str">
        <f t="shared" ref="J412:K412" si="1563">SUBTOTAL(9,J410:J411)</f>
        <v>#REF!</v>
      </c>
      <c r="K412" s="24" t="str">
        <f t="shared" si="1563"/>
        <v>#REF!</v>
      </c>
      <c r="L412" s="23"/>
      <c r="M412" s="23"/>
      <c r="N412" s="23"/>
      <c r="O412" s="23" t="str">
        <f t="shared" ref="O412:S412" si="1564">SUBTOTAL(9,O410:O411)</f>
        <v>#REF!</v>
      </c>
      <c r="P412" s="23" t="str">
        <f t="shared" si="1564"/>
        <v>#REF!</v>
      </c>
      <c r="Q412" s="23" t="str">
        <f t="shared" si="1564"/>
        <v>#REF!</v>
      </c>
      <c r="R412" s="22" t="str">
        <f t="shared" si="1564"/>
        <v>#REF!</v>
      </c>
      <c r="S412" s="23" t="str">
        <f t="shared" si="1564"/>
        <v>#REF!</v>
      </c>
      <c r="T412" s="22"/>
      <c r="U412" s="22"/>
      <c r="V412" s="22"/>
      <c r="W412" s="22"/>
      <c r="X412" s="22"/>
      <c r="Y412" s="22"/>
      <c r="Z412" s="22"/>
    </row>
    <row r="413" ht="15.75" hidden="1" customHeight="1" outlineLevel="2">
      <c r="A413" s="15" t="s">
        <v>268</v>
      </c>
      <c r="B413" s="16" t="s">
        <v>27</v>
      </c>
      <c r="C413" s="15" t="s">
        <v>28</v>
      </c>
      <c r="D413" s="17">
        <v>5427905.39</v>
      </c>
      <c r="E413" s="17">
        <v>5153081.54</v>
      </c>
      <c r="F413" s="18">
        <f>+D413/D415</f>
        <v>0.8620680417</v>
      </c>
      <c r="G413" s="19" t="str">
        <f t="shared" ref="G413:G414" si="1565">VLOOKUP(A413,'[1]Hoja1'!$B$1:$F$126,3,0)</f>
        <v>#REF!</v>
      </c>
      <c r="H413" s="19" t="str">
        <f t="shared" ref="H413:H414" si="1566">VLOOKUP(A413,'[1]Hoja1'!$B$1:$F$126,2,0)</f>
        <v>#REF!</v>
      </c>
      <c r="I413" s="19" t="str">
        <f t="shared" ref="I413:I414" si="1567">+G413/11</f>
        <v>#REF!</v>
      </c>
      <c r="J413" s="19" t="str">
        <f t="shared" ref="J413:J414" si="1568">+F413*I413</f>
        <v>#REF!</v>
      </c>
      <c r="K413" s="18">
        <v>0.0</v>
      </c>
      <c r="L413" s="17" t="str">
        <f t="shared" ref="L413:L414" si="1569">VLOOKUP(A413,'[1]Hoja1'!$B$1:$F$126,5,0)</f>
        <v>#REF!</v>
      </c>
      <c r="M413" s="17" t="str">
        <f t="shared" ref="M413:M414" si="1570">VLOOKUP(A413,'[1]Hoja1'!$B$1:$F$126,4,0)</f>
        <v>#REF!</v>
      </c>
      <c r="N413" s="17" t="str">
        <f t="shared" ref="N413:N414" si="1571">+L413/11</f>
        <v>#REF!</v>
      </c>
      <c r="O413" s="17" t="str">
        <f t="shared" ref="O413:O414" si="1572">+D413-J413</f>
        <v>#REF!</v>
      </c>
      <c r="P413" s="17" t="str">
        <f t="shared" ref="P413:P414" si="1573">+ROUND(O413,0)</f>
        <v>#REF!</v>
      </c>
      <c r="Q413" s="17" t="str">
        <f t="shared" ref="Q413:Q414" si="1574">+K413+P413</f>
        <v>#REF!</v>
      </c>
      <c r="R413" s="20" t="str">
        <f t="shared" ref="R413:R414" si="1575">+IF(D413-K413-P413&gt;1,D413-K413-P413,0)</f>
        <v>#REF!</v>
      </c>
      <c r="S413" s="17" t="str">
        <f t="shared" ref="S413:S414" si="1576">+P413</f>
        <v>#REF!</v>
      </c>
      <c r="T413" s="16"/>
      <c r="U413" s="16"/>
      <c r="V413" s="16"/>
      <c r="W413" s="16"/>
      <c r="X413" s="16"/>
      <c r="Y413" s="16"/>
      <c r="Z413" s="16"/>
    </row>
    <row r="414" ht="15.75" hidden="1" customHeight="1" outlineLevel="2">
      <c r="A414" s="15" t="s">
        <v>268</v>
      </c>
      <c r="B414" s="16" t="s">
        <v>35</v>
      </c>
      <c r="C414" s="15" t="s">
        <v>36</v>
      </c>
      <c r="D414" s="17">
        <v>868471.61</v>
      </c>
      <c r="E414" s="17">
        <v>824499.46</v>
      </c>
      <c r="F414" s="18">
        <f>+D414/D415</f>
        <v>0.1379319583</v>
      </c>
      <c r="G414" s="19" t="str">
        <f t="shared" si="1565"/>
        <v>#REF!</v>
      </c>
      <c r="H414" s="19" t="str">
        <f t="shared" si="1566"/>
        <v>#REF!</v>
      </c>
      <c r="I414" s="19" t="str">
        <f t="shared" si="1567"/>
        <v>#REF!</v>
      </c>
      <c r="J414" s="19" t="str">
        <f t="shared" si="1568"/>
        <v>#REF!</v>
      </c>
      <c r="K414" s="18">
        <v>0.0</v>
      </c>
      <c r="L414" s="17" t="str">
        <f t="shared" si="1569"/>
        <v>#REF!</v>
      </c>
      <c r="M414" s="17" t="str">
        <f t="shared" si="1570"/>
        <v>#REF!</v>
      </c>
      <c r="N414" s="17" t="str">
        <f t="shared" si="1571"/>
        <v>#REF!</v>
      </c>
      <c r="O414" s="17" t="str">
        <f t="shared" si="1572"/>
        <v>#REF!</v>
      </c>
      <c r="P414" s="17" t="str">
        <f t="shared" si="1573"/>
        <v>#REF!</v>
      </c>
      <c r="Q414" s="17" t="str">
        <f t="shared" si="1574"/>
        <v>#REF!</v>
      </c>
      <c r="R414" s="20" t="str">
        <f t="shared" si="1575"/>
        <v>#REF!</v>
      </c>
      <c r="S414" s="17" t="str">
        <f t="shared" si="1576"/>
        <v>#REF!</v>
      </c>
      <c r="T414" s="16"/>
      <c r="U414" s="16"/>
      <c r="V414" s="16"/>
      <c r="W414" s="16"/>
      <c r="X414" s="16"/>
      <c r="Y414" s="16"/>
      <c r="Z414" s="16"/>
    </row>
    <row r="415" ht="15.75" hidden="1" customHeight="1" outlineLevel="1">
      <c r="A415" s="21" t="s">
        <v>269</v>
      </c>
      <c r="B415" s="22"/>
      <c r="C415" s="21"/>
      <c r="D415" s="23">
        <f t="shared" ref="D415:F415" si="1577">SUBTOTAL(9,D413:D414)</f>
        <v>6296377</v>
      </c>
      <c r="E415" s="23">
        <f t="shared" si="1577"/>
        <v>5977581</v>
      </c>
      <c r="F415" s="24">
        <f t="shared" si="1577"/>
        <v>1</v>
      </c>
      <c r="G415" s="25"/>
      <c r="H415" s="25"/>
      <c r="I415" s="25"/>
      <c r="J415" s="25" t="str">
        <f t="shared" ref="J415:K415" si="1578">SUBTOTAL(9,J413:J414)</f>
        <v>#REF!</v>
      </c>
      <c r="K415" s="24">
        <f t="shared" si="1578"/>
        <v>0</v>
      </c>
      <c r="L415" s="23"/>
      <c r="M415" s="23"/>
      <c r="N415" s="23"/>
      <c r="O415" s="23" t="str">
        <f t="shared" ref="O415:S415" si="1579">SUBTOTAL(9,O413:O414)</f>
        <v>#REF!</v>
      </c>
      <c r="P415" s="23" t="str">
        <f t="shared" si="1579"/>
        <v>#REF!</v>
      </c>
      <c r="Q415" s="23" t="str">
        <f t="shared" si="1579"/>
        <v>#REF!</v>
      </c>
      <c r="R415" s="22" t="str">
        <f t="shared" si="1579"/>
        <v>#REF!</v>
      </c>
      <c r="S415" s="23" t="str">
        <f t="shared" si="1579"/>
        <v>#REF!</v>
      </c>
      <c r="T415" s="22"/>
      <c r="U415" s="22"/>
      <c r="V415" s="22"/>
      <c r="W415" s="22"/>
      <c r="X415" s="22"/>
      <c r="Y415" s="22"/>
      <c r="Z415" s="22"/>
    </row>
    <row r="416" ht="15.75" hidden="1" customHeight="1" outlineLevel="2">
      <c r="A416" s="15" t="s">
        <v>270</v>
      </c>
      <c r="B416" s="16" t="s">
        <v>27</v>
      </c>
      <c r="C416" s="15" t="s">
        <v>28</v>
      </c>
      <c r="D416" s="17">
        <v>469522.38</v>
      </c>
      <c r="E416" s="17">
        <v>789543.67</v>
      </c>
      <c r="F416" s="18">
        <f>+D416/D418</f>
        <v>0.7163479439</v>
      </c>
      <c r="G416" s="19" t="str">
        <f t="shared" ref="G416:G417" si="1580">VLOOKUP(A416,'[1]Hoja1'!$B$1:$F$126,3,0)</f>
        <v>#REF!</v>
      </c>
      <c r="H416" s="19" t="str">
        <f t="shared" ref="H416:H417" si="1581">VLOOKUP(A416,'[1]Hoja1'!$B$1:$F$126,2,0)</f>
        <v>#REF!</v>
      </c>
      <c r="I416" s="19" t="str">
        <f t="shared" ref="I416:I417" si="1582">+G416/11</f>
        <v>#REF!</v>
      </c>
      <c r="J416" s="19" t="str">
        <f t="shared" ref="J416:J417" si="1583">+F416*I416</f>
        <v>#REF!</v>
      </c>
      <c r="K416" s="18">
        <v>0.0</v>
      </c>
      <c r="L416" s="17" t="str">
        <f t="shared" ref="L416:L417" si="1584">VLOOKUP(A416,'[1]Hoja1'!$B$1:$F$126,5,0)</f>
        <v>#REF!</v>
      </c>
      <c r="M416" s="17" t="str">
        <f t="shared" ref="M416:M417" si="1585">VLOOKUP(A416,'[1]Hoja1'!$B$1:$F$126,4,0)</f>
        <v>#REF!</v>
      </c>
      <c r="N416" s="17" t="str">
        <f t="shared" ref="N416:N417" si="1586">+L416/11</f>
        <v>#REF!</v>
      </c>
      <c r="O416" s="26">
        <v>0.0</v>
      </c>
      <c r="P416" s="17">
        <f t="shared" ref="P416:P417" si="1587">+ROUND(O416,0)</f>
        <v>0</v>
      </c>
      <c r="Q416" s="17">
        <f t="shared" ref="Q416:Q417" si="1588">+K416+P416</f>
        <v>0</v>
      </c>
      <c r="R416" s="20">
        <f t="shared" ref="R416:R417" si="1589">+IF(D416-K416-P416&gt;1,D416-K416-P416,0)</f>
        <v>469522.38</v>
      </c>
      <c r="S416" s="17">
        <f t="shared" ref="S416:S417" si="1590">+P416</f>
        <v>0</v>
      </c>
      <c r="T416" s="16"/>
      <c r="U416" s="16"/>
      <c r="V416" s="16"/>
      <c r="W416" s="16"/>
      <c r="X416" s="16"/>
      <c r="Y416" s="16"/>
      <c r="Z416" s="16"/>
    </row>
    <row r="417" ht="15.75" hidden="1" customHeight="1" outlineLevel="2">
      <c r="A417" s="15" t="s">
        <v>270</v>
      </c>
      <c r="B417" s="16" t="s">
        <v>35</v>
      </c>
      <c r="C417" s="15" t="s">
        <v>36</v>
      </c>
      <c r="D417" s="17">
        <v>185916.62</v>
      </c>
      <c r="E417" s="17">
        <v>312635.33</v>
      </c>
      <c r="F417" s="18">
        <f>+D417/D418</f>
        <v>0.2836520561</v>
      </c>
      <c r="G417" s="19" t="str">
        <f t="shared" si="1580"/>
        <v>#REF!</v>
      </c>
      <c r="H417" s="19" t="str">
        <f t="shared" si="1581"/>
        <v>#REF!</v>
      </c>
      <c r="I417" s="19" t="str">
        <f t="shared" si="1582"/>
        <v>#REF!</v>
      </c>
      <c r="J417" s="19" t="str">
        <f t="shared" si="1583"/>
        <v>#REF!</v>
      </c>
      <c r="K417" s="18">
        <v>0.0</v>
      </c>
      <c r="L417" s="17" t="str">
        <f t="shared" si="1584"/>
        <v>#REF!</v>
      </c>
      <c r="M417" s="17" t="str">
        <f t="shared" si="1585"/>
        <v>#REF!</v>
      </c>
      <c r="N417" s="17" t="str">
        <f t="shared" si="1586"/>
        <v>#REF!</v>
      </c>
      <c r="O417" s="26">
        <v>0.0</v>
      </c>
      <c r="P417" s="17">
        <f t="shared" si="1587"/>
        <v>0</v>
      </c>
      <c r="Q417" s="17">
        <f t="shared" si="1588"/>
        <v>0</v>
      </c>
      <c r="R417" s="20">
        <f t="shared" si="1589"/>
        <v>185916.62</v>
      </c>
      <c r="S417" s="17">
        <f t="shared" si="1590"/>
        <v>0</v>
      </c>
      <c r="T417" s="16"/>
      <c r="U417" s="16"/>
      <c r="V417" s="16"/>
      <c r="W417" s="16"/>
      <c r="X417" s="16"/>
      <c r="Y417" s="16"/>
      <c r="Z417" s="16"/>
    </row>
    <row r="418" ht="15.75" hidden="1" customHeight="1" outlineLevel="1">
      <c r="A418" s="21" t="s">
        <v>271</v>
      </c>
      <c r="B418" s="22"/>
      <c r="C418" s="21"/>
      <c r="D418" s="23">
        <f t="shared" ref="D418:F418" si="1591">SUBTOTAL(9,D416:D417)</f>
        <v>655439</v>
      </c>
      <c r="E418" s="23">
        <f t="shared" si="1591"/>
        <v>1102179</v>
      </c>
      <c r="F418" s="24">
        <f t="shared" si="1591"/>
        <v>1</v>
      </c>
      <c r="G418" s="25"/>
      <c r="H418" s="25"/>
      <c r="I418" s="25"/>
      <c r="J418" s="25" t="str">
        <f t="shared" ref="J418:K418" si="1592">SUBTOTAL(9,J416:J417)</f>
        <v>#REF!</v>
      </c>
      <c r="K418" s="24">
        <f t="shared" si="1592"/>
        <v>0</v>
      </c>
      <c r="L418" s="23"/>
      <c r="M418" s="23"/>
      <c r="N418" s="23"/>
      <c r="O418" s="23">
        <f t="shared" ref="O418:S418" si="1593">SUBTOTAL(9,O416:O417)</f>
        <v>0</v>
      </c>
      <c r="P418" s="23">
        <f t="shared" si="1593"/>
        <v>0</v>
      </c>
      <c r="Q418" s="23">
        <f t="shared" si="1593"/>
        <v>0</v>
      </c>
      <c r="R418" s="22">
        <f t="shared" si="1593"/>
        <v>655439</v>
      </c>
      <c r="S418" s="23">
        <f t="shared" si="1593"/>
        <v>0</v>
      </c>
      <c r="T418" s="22"/>
      <c r="U418" s="22"/>
      <c r="V418" s="22"/>
      <c r="W418" s="22"/>
      <c r="X418" s="22"/>
      <c r="Y418" s="22"/>
      <c r="Z418" s="22"/>
    </row>
    <row r="419" ht="15.75" hidden="1" customHeight="1" outlineLevel="2">
      <c r="A419" s="15" t="s">
        <v>272</v>
      </c>
      <c r="B419" s="16" t="s">
        <v>27</v>
      </c>
      <c r="C419" s="15" t="s">
        <v>28</v>
      </c>
      <c r="D419" s="17">
        <v>1.6578512527E8</v>
      </c>
      <c r="E419" s="17">
        <v>1.135922807E7</v>
      </c>
      <c r="F419" s="18">
        <f>+D419/D425</f>
        <v>0.4056743291</v>
      </c>
      <c r="G419" s="19" t="str">
        <f t="shared" ref="G419:G424" si="1594">VLOOKUP(A419,'[1]Hoja1'!$B$1:$F$126,3,0)</f>
        <v>#REF!</v>
      </c>
      <c r="H419" s="19" t="str">
        <f t="shared" ref="H419:H424" si="1595">VLOOKUP(A419,'[1]Hoja1'!$B$1:$F$126,2,0)</f>
        <v>#REF!</v>
      </c>
      <c r="I419" s="19" t="str">
        <f t="shared" ref="I419:I424" si="1596">+G419/11</f>
        <v>#REF!</v>
      </c>
      <c r="J419" s="19" t="str">
        <f t="shared" ref="J419:J424" si="1597">+F419*I419</f>
        <v>#REF!</v>
      </c>
      <c r="K419" s="18" t="str">
        <f t="shared" ref="K419:K424" si="1598">+D419-P419</f>
        <v>#REF!</v>
      </c>
      <c r="L419" s="17" t="str">
        <f t="shared" ref="L419:L424" si="1599">VLOOKUP(A419,'[1]Hoja1'!$B$1:$F$126,5,0)</f>
        <v>#REF!</v>
      </c>
      <c r="M419" s="17" t="str">
        <f t="shared" ref="M419:M424" si="1600">VLOOKUP(A419,'[1]Hoja1'!$B$1:$F$126,4,0)</f>
        <v>#REF!</v>
      </c>
      <c r="N419" s="17" t="str">
        <f t="shared" ref="N419:N424" si="1601">+L419/11</f>
        <v>#REF!</v>
      </c>
      <c r="O419" s="17" t="str">
        <f t="shared" ref="O419:O424" si="1602">+D419-J419</f>
        <v>#REF!</v>
      </c>
      <c r="P419" s="17" t="str">
        <f t="shared" ref="P419:P424" si="1603">+ROUND(O419,0)</f>
        <v>#REF!</v>
      </c>
      <c r="Q419" s="17" t="str">
        <f t="shared" ref="Q419:Q424" si="1604">+K419+P419</f>
        <v>#REF!</v>
      </c>
      <c r="R419" s="20" t="str">
        <f t="shared" ref="R419:R424" si="1605">+IF(D419-K419-P419&gt;1,D419-K419-P419,0)</f>
        <v>#REF!</v>
      </c>
      <c r="S419" s="17" t="str">
        <f t="shared" ref="S419:S424" si="1606">+P419</f>
        <v>#REF!</v>
      </c>
      <c r="T419" s="16"/>
      <c r="U419" s="16"/>
      <c r="V419" s="16"/>
      <c r="W419" s="16"/>
      <c r="X419" s="16"/>
      <c r="Y419" s="16"/>
      <c r="Z419" s="16"/>
    </row>
    <row r="420" ht="15.75" hidden="1" customHeight="1" outlineLevel="2">
      <c r="A420" s="15" t="s">
        <v>272</v>
      </c>
      <c r="B420" s="16" t="s">
        <v>35</v>
      </c>
      <c r="C420" s="15" t="s">
        <v>36</v>
      </c>
      <c r="D420" s="17">
        <v>6.494043417E7</v>
      </c>
      <c r="E420" s="17">
        <v>4449574.12</v>
      </c>
      <c r="F420" s="18">
        <f>+D420/D425</f>
        <v>0.158908509</v>
      </c>
      <c r="G420" s="19" t="str">
        <f t="shared" si="1594"/>
        <v>#REF!</v>
      </c>
      <c r="H420" s="19" t="str">
        <f t="shared" si="1595"/>
        <v>#REF!</v>
      </c>
      <c r="I420" s="19" t="str">
        <f t="shared" si="1596"/>
        <v>#REF!</v>
      </c>
      <c r="J420" s="19" t="str">
        <f t="shared" si="1597"/>
        <v>#REF!</v>
      </c>
      <c r="K420" s="18" t="str">
        <f t="shared" si="1598"/>
        <v>#REF!</v>
      </c>
      <c r="L420" s="17" t="str">
        <f t="shared" si="1599"/>
        <v>#REF!</v>
      </c>
      <c r="M420" s="17" t="str">
        <f t="shared" si="1600"/>
        <v>#REF!</v>
      </c>
      <c r="N420" s="17" t="str">
        <f t="shared" si="1601"/>
        <v>#REF!</v>
      </c>
      <c r="O420" s="17" t="str">
        <f t="shared" si="1602"/>
        <v>#REF!</v>
      </c>
      <c r="P420" s="17" t="str">
        <f t="shared" si="1603"/>
        <v>#REF!</v>
      </c>
      <c r="Q420" s="17" t="str">
        <f t="shared" si="1604"/>
        <v>#REF!</v>
      </c>
      <c r="R420" s="20" t="str">
        <f t="shared" si="1605"/>
        <v>#REF!</v>
      </c>
      <c r="S420" s="17" t="str">
        <f t="shared" si="1606"/>
        <v>#REF!</v>
      </c>
      <c r="T420" s="16"/>
      <c r="U420" s="16"/>
      <c r="V420" s="16"/>
      <c r="W420" s="16"/>
      <c r="X420" s="16"/>
      <c r="Y420" s="16"/>
      <c r="Z420" s="16"/>
    </row>
    <row r="421" ht="15.75" hidden="1" customHeight="1" outlineLevel="2">
      <c r="A421" s="15" t="s">
        <v>272</v>
      </c>
      <c r="B421" s="16" t="s">
        <v>95</v>
      </c>
      <c r="C421" s="15" t="s">
        <v>96</v>
      </c>
      <c r="D421" s="17">
        <v>0.0</v>
      </c>
      <c r="E421" s="17">
        <v>0.0</v>
      </c>
      <c r="F421" s="18">
        <v>0.0</v>
      </c>
      <c r="G421" s="19" t="str">
        <f t="shared" si="1594"/>
        <v>#REF!</v>
      </c>
      <c r="H421" s="19" t="str">
        <f t="shared" si="1595"/>
        <v>#REF!</v>
      </c>
      <c r="I421" s="19" t="str">
        <f t="shared" si="1596"/>
        <v>#REF!</v>
      </c>
      <c r="J421" s="19" t="str">
        <f t="shared" si="1597"/>
        <v>#REF!</v>
      </c>
      <c r="K421" s="18" t="str">
        <f t="shared" si="1598"/>
        <v>#REF!</v>
      </c>
      <c r="L421" s="17" t="str">
        <f t="shared" si="1599"/>
        <v>#REF!</v>
      </c>
      <c r="M421" s="17" t="str">
        <f t="shared" si="1600"/>
        <v>#REF!</v>
      </c>
      <c r="N421" s="17" t="str">
        <f t="shared" si="1601"/>
        <v>#REF!</v>
      </c>
      <c r="O421" s="17" t="str">
        <f t="shared" si="1602"/>
        <v>#REF!</v>
      </c>
      <c r="P421" s="17" t="str">
        <f t="shared" si="1603"/>
        <v>#REF!</v>
      </c>
      <c r="Q421" s="17" t="str">
        <f t="shared" si="1604"/>
        <v>#REF!</v>
      </c>
      <c r="R421" s="20" t="str">
        <f t="shared" si="1605"/>
        <v>#REF!</v>
      </c>
      <c r="S421" s="17" t="str">
        <f t="shared" si="1606"/>
        <v>#REF!</v>
      </c>
      <c r="T421" s="16"/>
      <c r="U421" s="16"/>
      <c r="V421" s="16"/>
      <c r="W421" s="16"/>
      <c r="X421" s="16"/>
      <c r="Y421" s="16"/>
      <c r="Z421" s="16"/>
    </row>
    <row r="422" ht="15.75" hidden="1" customHeight="1" outlineLevel="2">
      <c r="A422" s="15" t="s">
        <v>272</v>
      </c>
      <c r="B422" s="16" t="s">
        <v>273</v>
      </c>
      <c r="C422" s="15" t="s">
        <v>274</v>
      </c>
      <c r="D422" s="17">
        <v>0.0</v>
      </c>
      <c r="E422" s="17">
        <v>0.0</v>
      </c>
      <c r="F422" s="18">
        <v>0.0</v>
      </c>
      <c r="G422" s="19" t="str">
        <f t="shared" si="1594"/>
        <v>#REF!</v>
      </c>
      <c r="H422" s="19" t="str">
        <f t="shared" si="1595"/>
        <v>#REF!</v>
      </c>
      <c r="I422" s="19" t="str">
        <f t="shared" si="1596"/>
        <v>#REF!</v>
      </c>
      <c r="J422" s="19" t="str">
        <f t="shared" si="1597"/>
        <v>#REF!</v>
      </c>
      <c r="K422" s="18" t="str">
        <f t="shared" si="1598"/>
        <v>#REF!</v>
      </c>
      <c r="L422" s="17" t="str">
        <f t="shared" si="1599"/>
        <v>#REF!</v>
      </c>
      <c r="M422" s="17" t="str">
        <f t="shared" si="1600"/>
        <v>#REF!</v>
      </c>
      <c r="N422" s="17" t="str">
        <f t="shared" si="1601"/>
        <v>#REF!</v>
      </c>
      <c r="O422" s="17" t="str">
        <f t="shared" si="1602"/>
        <v>#REF!</v>
      </c>
      <c r="P422" s="17" t="str">
        <f t="shared" si="1603"/>
        <v>#REF!</v>
      </c>
      <c r="Q422" s="17" t="str">
        <f t="shared" si="1604"/>
        <v>#REF!</v>
      </c>
      <c r="R422" s="20" t="str">
        <f t="shared" si="1605"/>
        <v>#REF!</v>
      </c>
      <c r="S422" s="17" t="str">
        <f t="shared" si="1606"/>
        <v>#REF!</v>
      </c>
      <c r="T422" s="16"/>
      <c r="U422" s="16"/>
      <c r="V422" s="16"/>
      <c r="W422" s="16"/>
      <c r="X422" s="16"/>
      <c r="Y422" s="16"/>
      <c r="Z422" s="16"/>
    </row>
    <row r="423" ht="15.75" hidden="1" customHeight="1" outlineLevel="2">
      <c r="A423" s="15" t="s">
        <v>272</v>
      </c>
      <c r="B423" s="16" t="s">
        <v>65</v>
      </c>
      <c r="C423" s="15" t="s">
        <v>66</v>
      </c>
      <c r="D423" s="17">
        <v>6946236.59</v>
      </c>
      <c r="E423" s="17">
        <v>475940.68</v>
      </c>
      <c r="F423" s="18">
        <f>+D423/D425</f>
        <v>0.01699736248</v>
      </c>
      <c r="G423" s="19" t="str">
        <f t="shared" si="1594"/>
        <v>#REF!</v>
      </c>
      <c r="H423" s="19" t="str">
        <f t="shared" si="1595"/>
        <v>#REF!</v>
      </c>
      <c r="I423" s="19" t="str">
        <f t="shared" si="1596"/>
        <v>#REF!</v>
      </c>
      <c r="J423" s="19" t="str">
        <f t="shared" si="1597"/>
        <v>#REF!</v>
      </c>
      <c r="K423" s="18" t="str">
        <f t="shared" si="1598"/>
        <v>#REF!</v>
      </c>
      <c r="L423" s="17" t="str">
        <f t="shared" si="1599"/>
        <v>#REF!</v>
      </c>
      <c r="M423" s="17" t="str">
        <f t="shared" si="1600"/>
        <v>#REF!</v>
      </c>
      <c r="N423" s="17" t="str">
        <f t="shared" si="1601"/>
        <v>#REF!</v>
      </c>
      <c r="O423" s="17" t="str">
        <f t="shared" si="1602"/>
        <v>#REF!</v>
      </c>
      <c r="P423" s="17" t="str">
        <f t="shared" si="1603"/>
        <v>#REF!</v>
      </c>
      <c r="Q423" s="17" t="str">
        <f t="shared" si="1604"/>
        <v>#REF!</v>
      </c>
      <c r="R423" s="20" t="str">
        <f t="shared" si="1605"/>
        <v>#REF!</v>
      </c>
      <c r="S423" s="17" t="str">
        <f t="shared" si="1606"/>
        <v>#REF!</v>
      </c>
      <c r="T423" s="16"/>
      <c r="U423" s="16"/>
      <c r="V423" s="16"/>
      <c r="W423" s="16"/>
      <c r="X423" s="16"/>
      <c r="Y423" s="16"/>
      <c r="Z423" s="16"/>
    </row>
    <row r="424" ht="15.75" hidden="1" customHeight="1" outlineLevel="2">
      <c r="A424" s="15" t="s">
        <v>272</v>
      </c>
      <c r="B424" s="16" t="s">
        <v>31</v>
      </c>
      <c r="C424" s="15" t="s">
        <v>32</v>
      </c>
      <c r="D424" s="17">
        <v>1.7099375997E8</v>
      </c>
      <c r="E424" s="17">
        <v>1.171611213E7</v>
      </c>
      <c r="F424" s="18">
        <f>+D424/D425</f>
        <v>0.4184197994</v>
      </c>
      <c r="G424" s="19" t="str">
        <f t="shared" si="1594"/>
        <v>#REF!</v>
      </c>
      <c r="H424" s="19" t="str">
        <f t="shared" si="1595"/>
        <v>#REF!</v>
      </c>
      <c r="I424" s="19" t="str">
        <f t="shared" si="1596"/>
        <v>#REF!</v>
      </c>
      <c r="J424" s="19" t="str">
        <f t="shared" si="1597"/>
        <v>#REF!</v>
      </c>
      <c r="K424" s="18" t="str">
        <f t="shared" si="1598"/>
        <v>#REF!</v>
      </c>
      <c r="L424" s="17" t="str">
        <f t="shared" si="1599"/>
        <v>#REF!</v>
      </c>
      <c r="M424" s="17" t="str">
        <f t="shared" si="1600"/>
        <v>#REF!</v>
      </c>
      <c r="N424" s="17" t="str">
        <f t="shared" si="1601"/>
        <v>#REF!</v>
      </c>
      <c r="O424" s="17" t="str">
        <f t="shared" si="1602"/>
        <v>#REF!</v>
      </c>
      <c r="P424" s="17" t="str">
        <f t="shared" si="1603"/>
        <v>#REF!</v>
      </c>
      <c r="Q424" s="17" t="str">
        <f t="shared" si="1604"/>
        <v>#REF!</v>
      </c>
      <c r="R424" s="20" t="str">
        <f t="shared" si="1605"/>
        <v>#REF!</v>
      </c>
      <c r="S424" s="17" t="str">
        <f t="shared" si="1606"/>
        <v>#REF!</v>
      </c>
      <c r="T424" s="16"/>
      <c r="U424" s="16"/>
      <c r="V424" s="16"/>
      <c r="W424" s="16"/>
      <c r="X424" s="16"/>
      <c r="Y424" s="16"/>
      <c r="Z424" s="16"/>
    </row>
    <row r="425" ht="15.75" hidden="1" customHeight="1" outlineLevel="1">
      <c r="A425" s="21" t="s">
        <v>275</v>
      </c>
      <c r="B425" s="22"/>
      <c r="C425" s="21"/>
      <c r="D425" s="23">
        <f t="shared" ref="D425:F425" si="1607">SUBTOTAL(9,D419:D424)</f>
        <v>408665556</v>
      </c>
      <c r="E425" s="23">
        <f t="shared" si="1607"/>
        <v>28000855</v>
      </c>
      <c r="F425" s="24">
        <f t="shared" si="1607"/>
        <v>1</v>
      </c>
      <c r="G425" s="25"/>
      <c r="H425" s="25"/>
      <c r="I425" s="25"/>
      <c r="J425" s="25" t="str">
        <f t="shared" ref="J425:K425" si="1608">SUBTOTAL(9,J419:J424)</f>
        <v>#REF!</v>
      </c>
      <c r="K425" s="24" t="str">
        <f t="shared" si="1608"/>
        <v>#REF!</v>
      </c>
      <c r="L425" s="23"/>
      <c r="M425" s="23"/>
      <c r="N425" s="23"/>
      <c r="O425" s="23" t="str">
        <f t="shared" ref="O425:S425" si="1609">SUBTOTAL(9,O419:O424)</f>
        <v>#REF!</v>
      </c>
      <c r="P425" s="23" t="str">
        <f t="shared" si="1609"/>
        <v>#REF!</v>
      </c>
      <c r="Q425" s="23" t="str">
        <f t="shared" si="1609"/>
        <v>#REF!</v>
      </c>
      <c r="R425" s="22" t="str">
        <f t="shared" si="1609"/>
        <v>#REF!</v>
      </c>
      <c r="S425" s="23" t="str">
        <f t="shared" si="1609"/>
        <v>#REF!</v>
      </c>
      <c r="T425" s="22"/>
      <c r="U425" s="22"/>
      <c r="V425" s="22"/>
      <c r="W425" s="22"/>
      <c r="X425" s="22"/>
      <c r="Y425" s="22"/>
      <c r="Z425" s="22"/>
    </row>
    <row r="426" ht="15.75" hidden="1" customHeight="1" outlineLevel="2">
      <c r="A426" s="15" t="s">
        <v>276</v>
      </c>
      <c r="B426" s="16" t="s">
        <v>35</v>
      </c>
      <c r="C426" s="15" t="s">
        <v>36</v>
      </c>
      <c r="D426" s="17">
        <v>1774654.65</v>
      </c>
      <c r="E426" s="17">
        <v>71705.62</v>
      </c>
      <c r="F426" s="18">
        <f>+D426/D430</f>
        <v>0.05230802263</v>
      </c>
      <c r="G426" s="19" t="str">
        <f t="shared" ref="G426:G429" si="1610">VLOOKUP(A426,'[1]Hoja1'!$B$1:$F$126,3,0)</f>
        <v>#REF!</v>
      </c>
      <c r="H426" s="19" t="str">
        <f t="shared" ref="H426:H429" si="1611">VLOOKUP(A426,'[1]Hoja1'!$B$1:$F$126,2,0)</f>
        <v>#REF!</v>
      </c>
      <c r="I426" s="19" t="str">
        <f t="shared" ref="I426:I429" si="1612">+G426/11</f>
        <v>#REF!</v>
      </c>
      <c r="J426" s="19" t="str">
        <f t="shared" ref="J426:J429" si="1613">+F426*I426</f>
        <v>#REF!</v>
      </c>
      <c r="K426" s="18" t="str">
        <f t="shared" ref="K426:K429" si="1614">+D426-P426</f>
        <v>#REF!</v>
      </c>
      <c r="L426" s="17" t="str">
        <f t="shared" ref="L426:L429" si="1615">VLOOKUP(A426,'[1]Hoja1'!$B$1:$F$126,5,0)</f>
        <v>#REF!</v>
      </c>
      <c r="M426" s="17" t="str">
        <f t="shared" ref="M426:M429" si="1616">VLOOKUP(A426,'[1]Hoja1'!$B$1:$F$126,4,0)</f>
        <v>#REF!</v>
      </c>
      <c r="N426" s="17" t="str">
        <f t="shared" ref="N426:N429" si="1617">+L426/11</f>
        <v>#REF!</v>
      </c>
      <c r="O426" s="17" t="str">
        <f>+D426-J426</f>
        <v>#REF!</v>
      </c>
      <c r="P426" s="17" t="str">
        <f t="shared" ref="P426:P429" si="1618">+ROUND(O426,0)</f>
        <v>#REF!</v>
      </c>
      <c r="Q426" s="17" t="str">
        <f t="shared" ref="Q426:Q429" si="1619">+K426+P426</f>
        <v>#REF!</v>
      </c>
      <c r="R426" s="20" t="str">
        <f t="shared" ref="R426:R429" si="1620">+IF(D426-K426-P426&gt;1,D426-K426-P426,0)</f>
        <v>#REF!</v>
      </c>
      <c r="S426" s="17" t="str">
        <f t="shared" ref="S426:S429" si="1621">+P426</f>
        <v>#REF!</v>
      </c>
      <c r="T426" s="16"/>
      <c r="U426" s="16"/>
      <c r="V426" s="16"/>
      <c r="W426" s="16"/>
      <c r="X426" s="16"/>
      <c r="Y426" s="16"/>
      <c r="Z426" s="16"/>
    </row>
    <row r="427" ht="15.75" hidden="1" customHeight="1" outlineLevel="2">
      <c r="A427" s="15" t="s">
        <v>276</v>
      </c>
      <c r="B427" s="16" t="s">
        <v>65</v>
      </c>
      <c r="C427" s="15" t="s">
        <v>66</v>
      </c>
      <c r="D427" s="17">
        <v>599974.12</v>
      </c>
      <c r="E427" s="17">
        <v>24242.19</v>
      </c>
      <c r="F427" s="18">
        <f>+D427/D430</f>
        <v>0.01768426316</v>
      </c>
      <c r="G427" s="19" t="str">
        <f t="shared" si="1610"/>
        <v>#REF!</v>
      </c>
      <c r="H427" s="19" t="str">
        <f t="shared" si="1611"/>
        <v>#REF!</v>
      </c>
      <c r="I427" s="19" t="str">
        <f t="shared" si="1612"/>
        <v>#REF!</v>
      </c>
      <c r="J427" s="19" t="str">
        <f t="shared" si="1613"/>
        <v>#REF!</v>
      </c>
      <c r="K427" s="18">
        <f t="shared" si="1614"/>
        <v>599974.12</v>
      </c>
      <c r="L427" s="17" t="str">
        <f t="shared" si="1615"/>
        <v>#REF!</v>
      </c>
      <c r="M427" s="17" t="str">
        <f t="shared" si="1616"/>
        <v>#REF!</v>
      </c>
      <c r="N427" s="17" t="str">
        <f t="shared" si="1617"/>
        <v>#REF!</v>
      </c>
      <c r="O427" s="17">
        <v>0.0</v>
      </c>
      <c r="P427" s="17">
        <f t="shared" si="1618"/>
        <v>0</v>
      </c>
      <c r="Q427" s="17">
        <f t="shared" si="1619"/>
        <v>599974.12</v>
      </c>
      <c r="R427" s="20">
        <f t="shared" si="1620"/>
        <v>0</v>
      </c>
      <c r="S427" s="17">
        <f t="shared" si="1621"/>
        <v>0</v>
      </c>
      <c r="T427" s="16"/>
      <c r="U427" s="16"/>
      <c r="V427" s="16"/>
      <c r="W427" s="16"/>
      <c r="X427" s="16"/>
      <c r="Y427" s="16"/>
      <c r="Z427" s="16"/>
    </row>
    <row r="428" ht="15.75" hidden="1" customHeight="1" outlineLevel="2">
      <c r="A428" s="15" t="s">
        <v>276</v>
      </c>
      <c r="B428" s="16" t="s">
        <v>39</v>
      </c>
      <c r="C428" s="15" t="s">
        <v>40</v>
      </c>
      <c r="D428" s="17">
        <v>3.155237823E7</v>
      </c>
      <c r="E428" s="17">
        <v>1274886.19</v>
      </c>
      <c r="F428" s="18">
        <f>+D428/D430</f>
        <v>0.9300077142</v>
      </c>
      <c r="G428" s="19" t="str">
        <f t="shared" si="1610"/>
        <v>#REF!</v>
      </c>
      <c r="H428" s="19" t="str">
        <f t="shared" si="1611"/>
        <v>#REF!</v>
      </c>
      <c r="I428" s="19" t="str">
        <f t="shared" si="1612"/>
        <v>#REF!</v>
      </c>
      <c r="J428" s="19" t="str">
        <f t="shared" si="1613"/>
        <v>#REF!</v>
      </c>
      <c r="K428" s="18">
        <f t="shared" si="1614"/>
        <v>5620178.23</v>
      </c>
      <c r="L428" s="17" t="str">
        <f t="shared" si="1615"/>
        <v>#REF!</v>
      </c>
      <c r="M428" s="17" t="str">
        <f t="shared" si="1616"/>
        <v>#REF!</v>
      </c>
      <c r="N428" s="17" t="str">
        <f t="shared" si="1617"/>
        <v>#REF!</v>
      </c>
      <c r="O428" s="17">
        <v>2.59322000934614E7</v>
      </c>
      <c r="P428" s="17">
        <f t="shared" si="1618"/>
        <v>25932200</v>
      </c>
      <c r="Q428" s="17">
        <f t="shared" si="1619"/>
        <v>31552378.23</v>
      </c>
      <c r="R428" s="20">
        <f t="shared" si="1620"/>
        <v>0</v>
      </c>
      <c r="S428" s="17">
        <f t="shared" si="1621"/>
        <v>25932200</v>
      </c>
      <c r="T428" s="16"/>
      <c r="U428" s="16"/>
      <c r="V428" s="16"/>
      <c r="W428" s="16"/>
      <c r="X428" s="16"/>
      <c r="Y428" s="16"/>
      <c r="Z428" s="16"/>
    </row>
    <row r="429" ht="15.75" hidden="1" customHeight="1" outlineLevel="2">
      <c r="A429" s="15" t="s">
        <v>276</v>
      </c>
      <c r="B429" s="16" t="s">
        <v>71</v>
      </c>
      <c r="C429" s="15" t="s">
        <v>72</v>
      </c>
      <c r="D429" s="17">
        <v>0.0</v>
      </c>
      <c r="E429" s="17">
        <v>0.0</v>
      </c>
      <c r="F429" s="18">
        <v>0.0</v>
      </c>
      <c r="G429" s="19" t="str">
        <f t="shared" si="1610"/>
        <v>#REF!</v>
      </c>
      <c r="H429" s="19" t="str">
        <f t="shared" si="1611"/>
        <v>#REF!</v>
      </c>
      <c r="I429" s="19" t="str">
        <f t="shared" si="1612"/>
        <v>#REF!</v>
      </c>
      <c r="J429" s="19" t="str">
        <f t="shared" si="1613"/>
        <v>#REF!</v>
      </c>
      <c r="K429" s="18" t="str">
        <f t="shared" si="1614"/>
        <v>#REF!</v>
      </c>
      <c r="L429" s="17" t="str">
        <f t="shared" si="1615"/>
        <v>#REF!</v>
      </c>
      <c r="M429" s="17" t="str">
        <f t="shared" si="1616"/>
        <v>#REF!</v>
      </c>
      <c r="N429" s="17" t="str">
        <f t="shared" si="1617"/>
        <v>#REF!</v>
      </c>
      <c r="O429" s="17" t="str">
        <f>+D429-J429</f>
        <v>#REF!</v>
      </c>
      <c r="P429" s="17" t="str">
        <f t="shared" si="1618"/>
        <v>#REF!</v>
      </c>
      <c r="Q429" s="17" t="str">
        <f t="shared" si="1619"/>
        <v>#REF!</v>
      </c>
      <c r="R429" s="20" t="str">
        <f t="shared" si="1620"/>
        <v>#REF!</v>
      </c>
      <c r="S429" s="17" t="str">
        <f t="shared" si="1621"/>
        <v>#REF!</v>
      </c>
      <c r="T429" s="16"/>
      <c r="U429" s="16"/>
      <c r="V429" s="16"/>
      <c r="W429" s="16"/>
      <c r="X429" s="16"/>
      <c r="Y429" s="16"/>
      <c r="Z429" s="16"/>
    </row>
    <row r="430" ht="15.75" hidden="1" customHeight="1" outlineLevel="1">
      <c r="A430" s="21" t="s">
        <v>277</v>
      </c>
      <c r="B430" s="22"/>
      <c r="C430" s="21"/>
      <c r="D430" s="23">
        <f t="shared" ref="D430:F430" si="1622">SUBTOTAL(9,D426:D429)</f>
        <v>33927007</v>
      </c>
      <c r="E430" s="23">
        <f t="shared" si="1622"/>
        <v>1370834</v>
      </c>
      <c r="F430" s="24">
        <f t="shared" si="1622"/>
        <v>1</v>
      </c>
      <c r="G430" s="25"/>
      <c r="H430" s="25"/>
      <c r="I430" s="25"/>
      <c r="J430" s="25" t="str">
        <f t="shared" ref="J430:K430" si="1623">SUBTOTAL(9,J426:J429)</f>
        <v>#REF!</v>
      </c>
      <c r="K430" s="24" t="str">
        <f t="shared" si="1623"/>
        <v>#REF!</v>
      </c>
      <c r="L430" s="23"/>
      <c r="M430" s="23"/>
      <c r="N430" s="23"/>
      <c r="O430" s="23" t="str">
        <f t="shared" ref="O430:S430" si="1624">SUBTOTAL(9,O426:O429)</f>
        <v>#REF!</v>
      </c>
      <c r="P430" s="23" t="str">
        <f t="shared" si="1624"/>
        <v>#REF!</v>
      </c>
      <c r="Q430" s="23" t="str">
        <f t="shared" si="1624"/>
        <v>#REF!</v>
      </c>
      <c r="R430" s="22" t="str">
        <f t="shared" si="1624"/>
        <v>#REF!</v>
      </c>
      <c r="S430" s="23" t="str">
        <f t="shared" si="1624"/>
        <v>#REF!</v>
      </c>
      <c r="T430" s="22"/>
      <c r="U430" s="22"/>
      <c r="V430" s="22"/>
      <c r="W430" s="22"/>
      <c r="X430" s="22"/>
      <c r="Y430" s="22"/>
      <c r="Z430" s="22"/>
    </row>
    <row r="431" ht="15.75" hidden="1" customHeight="1" outlineLevel="2">
      <c r="A431" s="15" t="s">
        <v>278</v>
      </c>
      <c r="B431" s="16" t="s">
        <v>27</v>
      </c>
      <c r="C431" s="15" t="s">
        <v>28</v>
      </c>
      <c r="D431" s="17">
        <v>1.1990035928E8</v>
      </c>
      <c r="E431" s="17">
        <v>1.216272722E7</v>
      </c>
      <c r="F431" s="18">
        <f>+D431/D434</f>
        <v>0.7915791239</v>
      </c>
      <c r="G431" s="19" t="str">
        <f t="shared" ref="G431:G433" si="1625">VLOOKUP(A431,'[1]Hoja1'!$B$1:$F$126,3,0)</f>
        <v>#REF!</v>
      </c>
      <c r="H431" s="19" t="str">
        <f t="shared" ref="H431:H433" si="1626">VLOOKUP(A431,'[1]Hoja1'!$B$1:$F$126,2,0)</f>
        <v>#REF!</v>
      </c>
      <c r="I431" s="19" t="str">
        <f t="shared" ref="I431:I433" si="1627">+G431/11</f>
        <v>#REF!</v>
      </c>
      <c r="J431" s="19" t="str">
        <f t="shared" ref="J431:J433" si="1628">+F431*I431</f>
        <v>#REF!</v>
      </c>
      <c r="K431" s="18">
        <v>0.0</v>
      </c>
      <c r="L431" s="17" t="str">
        <f t="shared" ref="L431:L433" si="1629">VLOOKUP(A431,'[1]Hoja1'!$B$1:$F$126,5,0)</f>
        <v>#REF!</v>
      </c>
      <c r="M431" s="17" t="str">
        <f t="shared" ref="M431:M433" si="1630">VLOOKUP(A431,'[1]Hoja1'!$B$1:$F$126,4,0)</f>
        <v>#REF!</v>
      </c>
      <c r="N431" s="17" t="str">
        <f t="shared" ref="N431:N433" si="1631">+L431/11</f>
        <v>#REF!</v>
      </c>
      <c r="O431" s="17" t="str">
        <f t="shared" ref="O431:O433" si="1632">+D431-J431</f>
        <v>#REF!</v>
      </c>
      <c r="P431" s="17" t="str">
        <f t="shared" ref="P431:P433" si="1633">+ROUND(O431,0)</f>
        <v>#REF!</v>
      </c>
      <c r="Q431" s="17" t="str">
        <f t="shared" ref="Q431:Q433" si="1634">+K431+P431</f>
        <v>#REF!</v>
      </c>
      <c r="R431" s="20" t="str">
        <f t="shared" ref="R431:R433" si="1635">+IF(D431-K431-P431&gt;1,D431-K431-P431,0)</f>
        <v>#REF!</v>
      </c>
      <c r="S431" s="17" t="str">
        <f t="shared" ref="S431:S433" si="1636">+P431</f>
        <v>#REF!</v>
      </c>
      <c r="T431" s="16"/>
      <c r="U431" s="16"/>
      <c r="V431" s="16"/>
      <c r="W431" s="16"/>
      <c r="X431" s="16"/>
      <c r="Y431" s="16"/>
      <c r="Z431" s="16"/>
    </row>
    <row r="432" ht="15.75" hidden="1" customHeight="1" outlineLevel="2">
      <c r="A432" s="15" t="s">
        <v>278</v>
      </c>
      <c r="B432" s="16" t="s">
        <v>35</v>
      </c>
      <c r="C432" s="15" t="s">
        <v>36</v>
      </c>
      <c r="D432" s="17">
        <v>3.156947572E7</v>
      </c>
      <c r="E432" s="17">
        <v>3202416.78</v>
      </c>
      <c r="F432" s="18">
        <f>+D432/D434</f>
        <v>0.2084208761</v>
      </c>
      <c r="G432" s="19" t="str">
        <f t="shared" si="1625"/>
        <v>#REF!</v>
      </c>
      <c r="H432" s="19" t="str">
        <f t="shared" si="1626"/>
        <v>#REF!</v>
      </c>
      <c r="I432" s="19" t="str">
        <f t="shared" si="1627"/>
        <v>#REF!</v>
      </c>
      <c r="J432" s="19" t="str">
        <f t="shared" si="1628"/>
        <v>#REF!</v>
      </c>
      <c r="K432" s="18">
        <v>0.0</v>
      </c>
      <c r="L432" s="17" t="str">
        <f t="shared" si="1629"/>
        <v>#REF!</v>
      </c>
      <c r="M432" s="17" t="str">
        <f t="shared" si="1630"/>
        <v>#REF!</v>
      </c>
      <c r="N432" s="17" t="str">
        <f t="shared" si="1631"/>
        <v>#REF!</v>
      </c>
      <c r="O432" s="17" t="str">
        <f t="shared" si="1632"/>
        <v>#REF!</v>
      </c>
      <c r="P432" s="17" t="str">
        <f t="shared" si="1633"/>
        <v>#REF!</v>
      </c>
      <c r="Q432" s="17" t="str">
        <f t="shared" si="1634"/>
        <v>#REF!</v>
      </c>
      <c r="R432" s="20" t="str">
        <f t="shared" si="1635"/>
        <v>#REF!</v>
      </c>
      <c r="S432" s="17" t="str">
        <f t="shared" si="1636"/>
        <v>#REF!</v>
      </c>
      <c r="T432" s="16"/>
      <c r="U432" s="16"/>
      <c r="V432" s="16"/>
      <c r="W432" s="16"/>
      <c r="X432" s="16"/>
      <c r="Y432" s="16"/>
      <c r="Z432" s="16"/>
    </row>
    <row r="433" ht="15.75" hidden="1" customHeight="1" outlineLevel="2">
      <c r="A433" s="15" t="s">
        <v>278</v>
      </c>
      <c r="B433" s="16" t="s">
        <v>37</v>
      </c>
      <c r="C433" s="15" t="s">
        <v>38</v>
      </c>
      <c r="D433" s="17">
        <v>0.0</v>
      </c>
      <c r="E433" s="17">
        <v>0.0</v>
      </c>
      <c r="F433" s="18">
        <v>0.0</v>
      </c>
      <c r="G433" s="19" t="str">
        <f t="shared" si="1625"/>
        <v>#REF!</v>
      </c>
      <c r="H433" s="19" t="str">
        <f t="shared" si="1626"/>
        <v>#REF!</v>
      </c>
      <c r="I433" s="19" t="str">
        <f t="shared" si="1627"/>
        <v>#REF!</v>
      </c>
      <c r="J433" s="19" t="str">
        <f t="shared" si="1628"/>
        <v>#REF!</v>
      </c>
      <c r="K433" s="18">
        <v>0.0</v>
      </c>
      <c r="L433" s="17" t="str">
        <f t="shared" si="1629"/>
        <v>#REF!</v>
      </c>
      <c r="M433" s="17" t="str">
        <f t="shared" si="1630"/>
        <v>#REF!</v>
      </c>
      <c r="N433" s="17" t="str">
        <f t="shared" si="1631"/>
        <v>#REF!</v>
      </c>
      <c r="O433" s="17" t="str">
        <f t="shared" si="1632"/>
        <v>#REF!</v>
      </c>
      <c r="P433" s="17" t="str">
        <f t="shared" si="1633"/>
        <v>#REF!</v>
      </c>
      <c r="Q433" s="17" t="str">
        <f t="shared" si="1634"/>
        <v>#REF!</v>
      </c>
      <c r="R433" s="20" t="str">
        <f t="shared" si="1635"/>
        <v>#REF!</v>
      </c>
      <c r="S433" s="17" t="str">
        <f t="shared" si="1636"/>
        <v>#REF!</v>
      </c>
      <c r="T433" s="16"/>
      <c r="U433" s="16"/>
      <c r="V433" s="16"/>
      <c r="W433" s="16"/>
      <c r="X433" s="16"/>
      <c r="Y433" s="16"/>
      <c r="Z433" s="16"/>
    </row>
    <row r="434" ht="15.75" hidden="1" customHeight="1" outlineLevel="1">
      <c r="A434" s="21" t="s">
        <v>279</v>
      </c>
      <c r="B434" s="22"/>
      <c r="C434" s="21"/>
      <c r="D434" s="23">
        <f t="shared" ref="D434:F434" si="1637">SUBTOTAL(9,D431:D433)</f>
        <v>151469835</v>
      </c>
      <c r="E434" s="23">
        <f t="shared" si="1637"/>
        <v>15365144</v>
      </c>
      <c r="F434" s="24">
        <f t="shared" si="1637"/>
        <v>1</v>
      </c>
      <c r="G434" s="25"/>
      <c r="H434" s="25"/>
      <c r="I434" s="25"/>
      <c r="J434" s="25" t="str">
        <f t="shared" ref="J434:K434" si="1638">SUBTOTAL(9,J431:J433)</f>
        <v>#REF!</v>
      </c>
      <c r="K434" s="24">
        <f t="shared" si="1638"/>
        <v>0</v>
      </c>
      <c r="L434" s="23"/>
      <c r="M434" s="23"/>
      <c r="N434" s="23"/>
      <c r="O434" s="23" t="str">
        <f t="shared" ref="O434:S434" si="1639">SUBTOTAL(9,O431:O433)</f>
        <v>#REF!</v>
      </c>
      <c r="P434" s="23" t="str">
        <f t="shared" si="1639"/>
        <v>#REF!</v>
      </c>
      <c r="Q434" s="23" t="str">
        <f t="shared" si="1639"/>
        <v>#REF!</v>
      </c>
      <c r="R434" s="22" t="str">
        <f t="shared" si="1639"/>
        <v>#REF!</v>
      </c>
      <c r="S434" s="23" t="str">
        <f t="shared" si="1639"/>
        <v>#REF!</v>
      </c>
      <c r="T434" s="22"/>
      <c r="U434" s="22"/>
      <c r="V434" s="22"/>
      <c r="W434" s="22"/>
      <c r="X434" s="22"/>
      <c r="Y434" s="22"/>
      <c r="Z434" s="22"/>
    </row>
    <row r="435" ht="15.75" hidden="1" customHeight="1" outlineLevel="2">
      <c r="A435" s="15" t="s">
        <v>280</v>
      </c>
      <c r="B435" s="16" t="s">
        <v>35</v>
      </c>
      <c r="C435" s="15" t="s">
        <v>36</v>
      </c>
      <c r="D435" s="17">
        <v>1.07568986E7</v>
      </c>
      <c r="E435" s="17">
        <v>268660.48</v>
      </c>
      <c r="F435" s="18">
        <f>+D435/D437</f>
        <v>0.08063572132</v>
      </c>
      <c r="G435" s="19" t="str">
        <f t="shared" ref="G435:G436" si="1640">VLOOKUP(A435,'[1]Hoja1'!$B$1:$F$126,3,0)</f>
        <v>#REF!</v>
      </c>
      <c r="H435" s="19" t="str">
        <f t="shared" ref="H435:H436" si="1641">VLOOKUP(A435,'[1]Hoja1'!$B$1:$F$126,2,0)</f>
        <v>#REF!</v>
      </c>
      <c r="I435" s="19" t="str">
        <f t="shared" ref="I435:I436" si="1642">+G435/11</f>
        <v>#REF!</v>
      </c>
      <c r="J435" s="19" t="str">
        <f t="shared" ref="J435:J436" si="1643">+F435*I435</f>
        <v>#REF!</v>
      </c>
      <c r="K435" s="18">
        <v>0.0</v>
      </c>
      <c r="L435" s="17" t="str">
        <f t="shared" ref="L435:L436" si="1644">VLOOKUP(A435,'[1]Hoja1'!$B$1:$F$126,5,0)</f>
        <v>#REF!</v>
      </c>
      <c r="M435" s="17" t="str">
        <f t="shared" ref="M435:M436" si="1645">VLOOKUP(A435,'[1]Hoja1'!$B$1:$F$126,4,0)</f>
        <v>#REF!</v>
      </c>
      <c r="N435" s="17" t="str">
        <f t="shared" ref="N435:N436" si="1646">+L435/11</f>
        <v>#REF!</v>
      </c>
      <c r="O435" s="17" t="str">
        <f t="shared" ref="O435:O436" si="1647">+D435-J435</f>
        <v>#REF!</v>
      </c>
      <c r="P435" s="17" t="str">
        <f t="shared" ref="P435:P436" si="1648">+ROUND(O435,0)</f>
        <v>#REF!</v>
      </c>
      <c r="Q435" s="17" t="str">
        <f t="shared" ref="Q435:Q436" si="1649">+K435+P435</f>
        <v>#REF!</v>
      </c>
      <c r="R435" s="20" t="str">
        <f t="shared" ref="R435:R436" si="1650">+IF(D435-K435-P435&gt;1,D435-K435-P435,0)</f>
        <v>#REF!</v>
      </c>
      <c r="S435" s="17" t="str">
        <f t="shared" ref="S435:S436" si="1651">+P435</f>
        <v>#REF!</v>
      </c>
      <c r="T435" s="16"/>
      <c r="U435" s="16"/>
      <c r="V435" s="16"/>
      <c r="W435" s="16"/>
      <c r="X435" s="16"/>
      <c r="Y435" s="16"/>
      <c r="Z435" s="16"/>
    </row>
    <row r="436" ht="15.75" hidden="1" customHeight="1" outlineLevel="2">
      <c r="A436" s="15" t="s">
        <v>280</v>
      </c>
      <c r="B436" s="16" t="s">
        <v>39</v>
      </c>
      <c r="C436" s="15" t="s">
        <v>40</v>
      </c>
      <c r="D436" s="17">
        <v>1.226442594E8</v>
      </c>
      <c r="E436" s="17">
        <v>3063119.52</v>
      </c>
      <c r="F436" s="18">
        <f>+D436/D437</f>
        <v>0.9193642787</v>
      </c>
      <c r="G436" s="19" t="str">
        <f t="shared" si="1640"/>
        <v>#REF!</v>
      </c>
      <c r="H436" s="19" t="str">
        <f t="shared" si="1641"/>
        <v>#REF!</v>
      </c>
      <c r="I436" s="19" t="str">
        <f t="shared" si="1642"/>
        <v>#REF!</v>
      </c>
      <c r="J436" s="19" t="str">
        <f t="shared" si="1643"/>
        <v>#REF!</v>
      </c>
      <c r="K436" s="18">
        <v>0.0</v>
      </c>
      <c r="L436" s="17" t="str">
        <f t="shared" si="1644"/>
        <v>#REF!</v>
      </c>
      <c r="M436" s="17" t="str">
        <f t="shared" si="1645"/>
        <v>#REF!</v>
      </c>
      <c r="N436" s="17" t="str">
        <f t="shared" si="1646"/>
        <v>#REF!</v>
      </c>
      <c r="O436" s="17" t="str">
        <f t="shared" si="1647"/>
        <v>#REF!</v>
      </c>
      <c r="P436" s="17" t="str">
        <f t="shared" si="1648"/>
        <v>#REF!</v>
      </c>
      <c r="Q436" s="17" t="str">
        <f t="shared" si="1649"/>
        <v>#REF!</v>
      </c>
      <c r="R436" s="20" t="str">
        <f t="shared" si="1650"/>
        <v>#REF!</v>
      </c>
      <c r="S436" s="17" t="str">
        <f t="shared" si="1651"/>
        <v>#REF!</v>
      </c>
      <c r="T436" s="16"/>
      <c r="U436" s="16"/>
      <c r="V436" s="16"/>
      <c r="W436" s="16"/>
      <c r="X436" s="16"/>
      <c r="Y436" s="16"/>
      <c r="Z436" s="16"/>
    </row>
    <row r="437" ht="15.75" hidden="1" customHeight="1" outlineLevel="1">
      <c r="A437" s="21" t="s">
        <v>281</v>
      </c>
      <c r="B437" s="22"/>
      <c r="C437" s="21"/>
      <c r="D437" s="23">
        <f t="shared" ref="D437:F437" si="1652">SUBTOTAL(9,D435:D436)</f>
        <v>133401158</v>
      </c>
      <c r="E437" s="23">
        <f t="shared" si="1652"/>
        <v>3331780</v>
      </c>
      <c r="F437" s="24">
        <f t="shared" si="1652"/>
        <v>1</v>
      </c>
      <c r="G437" s="25"/>
      <c r="H437" s="25"/>
      <c r="I437" s="25"/>
      <c r="J437" s="25" t="str">
        <f t="shared" ref="J437:K437" si="1653">SUBTOTAL(9,J435:J436)</f>
        <v>#REF!</v>
      </c>
      <c r="K437" s="24">
        <f t="shared" si="1653"/>
        <v>0</v>
      </c>
      <c r="L437" s="23"/>
      <c r="M437" s="23"/>
      <c r="N437" s="23"/>
      <c r="O437" s="23" t="str">
        <f t="shared" ref="O437:S437" si="1654">SUBTOTAL(9,O435:O436)</f>
        <v>#REF!</v>
      </c>
      <c r="P437" s="23" t="str">
        <f t="shared" si="1654"/>
        <v>#REF!</v>
      </c>
      <c r="Q437" s="23" t="str">
        <f t="shared" si="1654"/>
        <v>#REF!</v>
      </c>
      <c r="R437" s="22" t="str">
        <f t="shared" si="1654"/>
        <v>#REF!</v>
      </c>
      <c r="S437" s="23" t="str">
        <f t="shared" si="1654"/>
        <v>#REF!</v>
      </c>
      <c r="T437" s="22"/>
      <c r="U437" s="22"/>
      <c r="V437" s="22"/>
      <c r="W437" s="22"/>
      <c r="X437" s="22"/>
      <c r="Y437" s="22"/>
      <c r="Z437" s="22"/>
    </row>
    <row r="438" ht="15.75" hidden="1" customHeight="1" outlineLevel="2">
      <c r="A438" s="15" t="s">
        <v>282</v>
      </c>
      <c r="B438" s="16" t="s">
        <v>27</v>
      </c>
      <c r="C438" s="15" t="s">
        <v>28</v>
      </c>
      <c r="D438" s="17">
        <v>3475381.92</v>
      </c>
      <c r="E438" s="17">
        <v>1292176.99</v>
      </c>
      <c r="F438" s="18">
        <f>+D438/D442</f>
        <v>0.7377793478</v>
      </c>
      <c r="G438" s="19" t="str">
        <f t="shared" ref="G438:G441" si="1655">VLOOKUP(A438,'[1]Hoja1'!$B$1:$F$126,3,0)</f>
        <v>#REF!</v>
      </c>
      <c r="H438" s="19" t="str">
        <f t="shared" ref="H438:H441" si="1656">VLOOKUP(A438,'[1]Hoja1'!$B$1:$F$126,2,0)</f>
        <v>#REF!</v>
      </c>
      <c r="I438" s="19" t="str">
        <f t="shared" ref="I438:I441" si="1657">+G438/11</f>
        <v>#REF!</v>
      </c>
      <c r="J438" s="19" t="str">
        <f t="shared" ref="J438:J441" si="1658">+F438*I438</f>
        <v>#REF!</v>
      </c>
      <c r="K438" s="18">
        <v>0.0</v>
      </c>
      <c r="L438" s="17" t="str">
        <f t="shared" ref="L438:L441" si="1659">VLOOKUP(A438,'[1]Hoja1'!$B$1:$F$126,5,0)</f>
        <v>#REF!</v>
      </c>
      <c r="M438" s="17" t="str">
        <f t="shared" ref="M438:M441" si="1660">VLOOKUP(A438,'[1]Hoja1'!$B$1:$F$126,4,0)</f>
        <v>#REF!</v>
      </c>
      <c r="N438" s="17" t="str">
        <f t="shared" ref="N438:N441" si="1661">+L438/11</f>
        <v>#REF!</v>
      </c>
      <c r="O438" s="17" t="str">
        <f t="shared" ref="O438:O439" si="1662">+D438-J438</f>
        <v>#REF!</v>
      </c>
      <c r="P438" s="17" t="str">
        <f t="shared" ref="P438:P441" si="1663">+ROUND(O438,0)</f>
        <v>#REF!</v>
      </c>
      <c r="Q438" s="17" t="str">
        <f t="shared" ref="Q438:Q441" si="1664">+K438+P438</f>
        <v>#REF!</v>
      </c>
      <c r="R438" s="20" t="str">
        <f t="shared" ref="R438:R441" si="1665">+IF(D438-K438-P438&gt;1,D438-K438-P438,0)</f>
        <v>#REF!</v>
      </c>
      <c r="S438" s="17" t="str">
        <f t="shared" ref="S438:S441" si="1666">+P438</f>
        <v>#REF!</v>
      </c>
      <c r="T438" s="16"/>
      <c r="U438" s="16"/>
      <c r="V438" s="16"/>
      <c r="W438" s="16"/>
      <c r="X438" s="16"/>
      <c r="Y438" s="16"/>
      <c r="Z438" s="16"/>
    </row>
    <row r="439" ht="15.75" hidden="1" customHeight="1" outlineLevel="2">
      <c r="A439" s="15" t="s">
        <v>282</v>
      </c>
      <c r="B439" s="16" t="s">
        <v>35</v>
      </c>
      <c r="C439" s="15" t="s">
        <v>36</v>
      </c>
      <c r="D439" s="17">
        <v>966468.73</v>
      </c>
      <c r="E439" s="17">
        <v>359341.42</v>
      </c>
      <c r="F439" s="18">
        <f>+D439/D442</f>
        <v>0.2051690104</v>
      </c>
      <c r="G439" s="19" t="str">
        <f t="shared" si="1655"/>
        <v>#REF!</v>
      </c>
      <c r="H439" s="19" t="str">
        <f t="shared" si="1656"/>
        <v>#REF!</v>
      </c>
      <c r="I439" s="19" t="str">
        <f t="shared" si="1657"/>
        <v>#REF!</v>
      </c>
      <c r="J439" s="19" t="str">
        <f t="shared" si="1658"/>
        <v>#REF!</v>
      </c>
      <c r="K439" s="18">
        <v>0.0</v>
      </c>
      <c r="L439" s="17" t="str">
        <f t="shared" si="1659"/>
        <v>#REF!</v>
      </c>
      <c r="M439" s="17" t="str">
        <f t="shared" si="1660"/>
        <v>#REF!</v>
      </c>
      <c r="N439" s="17" t="str">
        <f t="shared" si="1661"/>
        <v>#REF!</v>
      </c>
      <c r="O439" s="17" t="str">
        <f t="shared" si="1662"/>
        <v>#REF!</v>
      </c>
      <c r="P439" s="17" t="str">
        <f t="shared" si="1663"/>
        <v>#REF!</v>
      </c>
      <c r="Q439" s="17" t="str">
        <f t="shared" si="1664"/>
        <v>#REF!</v>
      </c>
      <c r="R439" s="20" t="str">
        <f t="shared" si="1665"/>
        <v>#REF!</v>
      </c>
      <c r="S439" s="17" t="str">
        <f t="shared" si="1666"/>
        <v>#REF!</v>
      </c>
      <c r="T439" s="16"/>
      <c r="U439" s="16"/>
      <c r="V439" s="16"/>
      <c r="W439" s="16"/>
      <c r="X439" s="16"/>
      <c r="Y439" s="16"/>
      <c r="Z439" s="16"/>
    </row>
    <row r="440" ht="15.75" hidden="1" customHeight="1" outlineLevel="2">
      <c r="A440" s="15" t="s">
        <v>282</v>
      </c>
      <c r="B440" s="16" t="s">
        <v>65</v>
      </c>
      <c r="C440" s="15" t="s">
        <v>66</v>
      </c>
      <c r="D440" s="17">
        <v>268747.35</v>
      </c>
      <c r="E440" s="17">
        <v>99922.59</v>
      </c>
      <c r="F440" s="18">
        <f>+D440/D442</f>
        <v>0.05705164185</v>
      </c>
      <c r="G440" s="19" t="str">
        <f t="shared" si="1655"/>
        <v>#REF!</v>
      </c>
      <c r="H440" s="19" t="str">
        <f t="shared" si="1656"/>
        <v>#REF!</v>
      </c>
      <c r="I440" s="19" t="str">
        <f t="shared" si="1657"/>
        <v>#REF!</v>
      </c>
      <c r="J440" s="19" t="str">
        <f t="shared" si="1658"/>
        <v>#REF!</v>
      </c>
      <c r="K440" s="18">
        <v>0.0</v>
      </c>
      <c r="L440" s="17" t="str">
        <f t="shared" si="1659"/>
        <v>#REF!</v>
      </c>
      <c r="M440" s="17" t="str">
        <f t="shared" si="1660"/>
        <v>#REF!</v>
      </c>
      <c r="N440" s="17" t="str">
        <f t="shared" si="1661"/>
        <v>#REF!</v>
      </c>
      <c r="O440" s="26">
        <v>0.0</v>
      </c>
      <c r="P440" s="17">
        <f t="shared" si="1663"/>
        <v>0</v>
      </c>
      <c r="Q440" s="17">
        <f t="shared" si="1664"/>
        <v>0</v>
      </c>
      <c r="R440" s="20">
        <f t="shared" si="1665"/>
        <v>268747.35</v>
      </c>
      <c r="S440" s="17">
        <f t="shared" si="1666"/>
        <v>0</v>
      </c>
      <c r="T440" s="16"/>
      <c r="U440" s="16"/>
      <c r="V440" s="16"/>
      <c r="W440" s="16"/>
      <c r="X440" s="16"/>
      <c r="Y440" s="16"/>
      <c r="Z440" s="16"/>
    </row>
    <row r="441" ht="15.75" hidden="1" customHeight="1" outlineLevel="2">
      <c r="A441" s="15" t="s">
        <v>282</v>
      </c>
      <c r="B441" s="16" t="s">
        <v>37</v>
      </c>
      <c r="C441" s="15" t="s">
        <v>38</v>
      </c>
      <c r="D441" s="17">
        <v>0.0</v>
      </c>
      <c r="E441" s="17">
        <v>0.0</v>
      </c>
      <c r="F441" s="18">
        <v>0.0</v>
      </c>
      <c r="G441" s="19" t="str">
        <f t="shared" si="1655"/>
        <v>#REF!</v>
      </c>
      <c r="H441" s="19" t="str">
        <f t="shared" si="1656"/>
        <v>#REF!</v>
      </c>
      <c r="I441" s="19" t="str">
        <f t="shared" si="1657"/>
        <v>#REF!</v>
      </c>
      <c r="J441" s="19" t="str">
        <f t="shared" si="1658"/>
        <v>#REF!</v>
      </c>
      <c r="K441" s="18">
        <v>0.0</v>
      </c>
      <c r="L441" s="17" t="str">
        <f t="shared" si="1659"/>
        <v>#REF!</v>
      </c>
      <c r="M441" s="17" t="str">
        <f t="shared" si="1660"/>
        <v>#REF!</v>
      </c>
      <c r="N441" s="17" t="str">
        <f t="shared" si="1661"/>
        <v>#REF!</v>
      </c>
      <c r="O441" s="17" t="str">
        <f>+D441-J441</f>
        <v>#REF!</v>
      </c>
      <c r="P441" s="17" t="str">
        <f t="shared" si="1663"/>
        <v>#REF!</v>
      </c>
      <c r="Q441" s="17" t="str">
        <f t="shared" si="1664"/>
        <v>#REF!</v>
      </c>
      <c r="R441" s="20" t="str">
        <f t="shared" si="1665"/>
        <v>#REF!</v>
      </c>
      <c r="S441" s="17" t="str">
        <f t="shared" si="1666"/>
        <v>#REF!</v>
      </c>
      <c r="T441" s="16"/>
      <c r="U441" s="16"/>
      <c r="V441" s="16"/>
      <c r="W441" s="16"/>
      <c r="X441" s="16"/>
      <c r="Y441" s="16"/>
      <c r="Z441" s="16"/>
    </row>
    <row r="442" ht="15.75" hidden="1" customHeight="1" outlineLevel="1">
      <c r="A442" s="21" t="s">
        <v>283</v>
      </c>
      <c r="B442" s="22"/>
      <c r="C442" s="21"/>
      <c r="D442" s="23">
        <f t="shared" ref="D442:F442" si="1667">SUBTOTAL(9,D438:D441)</f>
        <v>4710598</v>
      </c>
      <c r="E442" s="23">
        <f t="shared" si="1667"/>
        <v>1751441</v>
      </c>
      <c r="F442" s="24">
        <f t="shared" si="1667"/>
        <v>1</v>
      </c>
      <c r="G442" s="25"/>
      <c r="H442" s="25"/>
      <c r="I442" s="25"/>
      <c r="J442" s="25" t="str">
        <f t="shared" ref="J442:K442" si="1668">SUBTOTAL(9,J438:J441)</f>
        <v>#REF!</v>
      </c>
      <c r="K442" s="24">
        <f t="shared" si="1668"/>
        <v>0</v>
      </c>
      <c r="L442" s="23"/>
      <c r="M442" s="23"/>
      <c r="N442" s="23"/>
      <c r="O442" s="23" t="str">
        <f t="shared" ref="O442:S442" si="1669">SUBTOTAL(9,O438:O441)</f>
        <v>#REF!</v>
      </c>
      <c r="P442" s="23" t="str">
        <f t="shared" si="1669"/>
        <v>#REF!</v>
      </c>
      <c r="Q442" s="23" t="str">
        <f t="shared" si="1669"/>
        <v>#REF!</v>
      </c>
      <c r="R442" s="22" t="str">
        <f t="shared" si="1669"/>
        <v>#REF!</v>
      </c>
      <c r="S442" s="23" t="str">
        <f t="shared" si="1669"/>
        <v>#REF!</v>
      </c>
      <c r="T442" s="22"/>
      <c r="U442" s="22"/>
      <c r="V442" s="22"/>
      <c r="W442" s="22"/>
      <c r="X442" s="22"/>
      <c r="Y442" s="22"/>
      <c r="Z442" s="22"/>
    </row>
    <row r="443" ht="15.75" hidden="1" customHeight="1" outlineLevel="2">
      <c r="A443" s="15" t="s">
        <v>284</v>
      </c>
      <c r="B443" s="16" t="s">
        <v>27</v>
      </c>
      <c r="C443" s="15" t="s">
        <v>28</v>
      </c>
      <c r="D443" s="17">
        <v>2.99557215E7</v>
      </c>
      <c r="E443" s="17">
        <v>2596465.04</v>
      </c>
      <c r="F443" s="18">
        <f>+D443/D445</f>
        <v>0.8037991724</v>
      </c>
      <c r="G443" s="19" t="str">
        <f t="shared" ref="G443:G444" si="1670">VLOOKUP(A443,'[1]Hoja1'!$B$1:$F$126,3,0)</f>
        <v>#REF!</v>
      </c>
      <c r="H443" s="19" t="str">
        <f t="shared" ref="H443:H444" si="1671">VLOOKUP(A443,'[1]Hoja1'!$B$1:$F$126,2,0)</f>
        <v>#REF!</v>
      </c>
      <c r="I443" s="19" t="str">
        <f t="shared" ref="I443:I444" si="1672">+G443/11</f>
        <v>#REF!</v>
      </c>
      <c r="J443" s="19" t="str">
        <f t="shared" ref="J443:J444" si="1673">+F443*I443</f>
        <v>#REF!</v>
      </c>
      <c r="K443" s="18" t="str">
        <f t="shared" ref="K443:K444" si="1674">+D443-P443</f>
        <v>#REF!</v>
      </c>
      <c r="L443" s="17" t="str">
        <f t="shared" ref="L443:L444" si="1675">VLOOKUP(A443,'[1]Hoja1'!$B$1:$F$126,5,0)</f>
        <v>#REF!</v>
      </c>
      <c r="M443" s="17" t="str">
        <f t="shared" ref="M443:M444" si="1676">VLOOKUP(A443,'[1]Hoja1'!$B$1:$F$126,4,0)</f>
        <v>#REF!</v>
      </c>
      <c r="N443" s="17" t="str">
        <f t="shared" ref="N443:N444" si="1677">+L443/11</f>
        <v>#REF!</v>
      </c>
      <c r="O443" s="17" t="str">
        <f t="shared" ref="O443:O444" si="1678">+D443-J443</f>
        <v>#REF!</v>
      </c>
      <c r="P443" s="17" t="str">
        <f t="shared" ref="P443:P444" si="1679">+ROUND(O443,0)</f>
        <v>#REF!</v>
      </c>
      <c r="Q443" s="17" t="str">
        <f t="shared" ref="Q443:Q444" si="1680">+K443+P443</f>
        <v>#REF!</v>
      </c>
      <c r="R443" s="20" t="str">
        <f t="shared" ref="R443:R444" si="1681">+IF(D443-K443-P443&gt;1,D443-K443-P443,0)</f>
        <v>#REF!</v>
      </c>
      <c r="S443" s="17" t="str">
        <f t="shared" ref="S443:S444" si="1682">+P443</f>
        <v>#REF!</v>
      </c>
      <c r="T443" s="16"/>
      <c r="U443" s="16"/>
      <c r="V443" s="16"/>
      <c r="W443" s="16"/>
      <c r="X443" s="16"/>
      <c r="Y443" s="16"/>
      <c r="Z443" s="16"/>
    </row>
    <row r="444" ht="15.75" hidden="1" customHeight="1" outlineLevel="2">
      <c r="A444" s="15" t="s">
        <v>284</v>
      </c>
      <c r="B444" s="16" t="s">
        <v>35</v>
      </c>
      <c r="C444" s="15" t="s">
        <v>36</v>
      </c>
      <c r="D444" s="17">
        <v>7311947.5</v>
      </c>
      <c r="E444" s="17">
        <v>633775.96</v>
      </c>
      <c r="F444" s="18">
        <f>+D444/D445</f>
        <v>0.1962008276</v>
      </c>
      <c r="G444" s="19" t="str">
        <f t="shared" si="1670"/>
        <v>#REF!</v>
      </c>
      <c r="H444" s="19" t="str">
        <f t="shared" si="1671"/>
        <v>#REF!</v>
      </c>
      <c r="I444" s="19" t="str">
        <f t="shared" si="1672"/>
        <v>#REF!</v>
      </c>
      <c r="J444" s="19" t="str">
        <f t="shared" si="1673"/>
        <v>#REF!</v>
      </c>
      <c r="K444" s="18" t="str">
        <f t="shared" si="1674"/>
        <v>#REF!</v>
      </c>
      <c r="L444" s="17" t="str">
        <f t="shared" si="1675"/>
        <v>#REF!</v>
      </c>
      <c r="M444" s="17" t="str">
        <f t="shared" si="1676"/>
        <v>#REF!</v>
      </c>
      <c r="N444" s="17" t="str">
        <f t="shared" si="1677"/>
        <v>#REF!</v>
      </c>
      <c r="O444" s="17" t="str">
        <f t="shared" si="1678"/>
        <v>#REF!</v>
      </c>
      <c r="P444" s="17" t="str">
        <f t="shared" si="1679"/>
        <v>#REF!</v>
      </c>
      <c r="Q444" s="17" t="str">
        <f t="shared" si="1680"/>
        <v>#REF!</v>
      </c>
      <c r="R444" s="20" t="str">
        <f t="shared" si="1681"/>
        <v>#REF!</v>
      </c>
      <c r="S444" s="17" t="str">
        <f t="shared" si="1682"/>
        <v>#REF!</v>
      </c>
      <c r="T444" s="16"/>
      <c r="U444" s="16"/>
      <c r="V444" s="16"/>
      <c r="W444" s="16"/>
      <c r="X444" s="16"/>
      <c r="Y444" s="16"/>
      <c r="Z444" s="16"/>
    </row>
    <row r="445" ht="15.75" hidden="1" customHeight="1" outlineLevel="1">
      <c r="A445" s="21" t="s">
        <v>285</v>
      </c>
      <c r="B445" s="22"/>
      <c r="C445" s="21"/>
      <c r="D445" s="23">
        <f t="shared" ref="D445:F445" si="1683">SUBTOTAL(9,D443:D444)</f>
        <v>37267669</v>
      </c>
      <c r="E445" s="23">
        <f t="shared" si="1683"/>
        <v>3230241</v>
      </c>
      <c r="F445" s="24">
        <f t="shared" si="1683"/>
        <v>1</v>
      </c>
      <c r="G445" s="25"/>
      <c r="H445" s="25"/>
      <c r="I445" s="25"/>
      <c r="J445" s="25" t="str">
        <f t="shared" ref="J445:K445" si="1684">SUBTOTAL(9,J443:J444)</f>
        <v>#REF!</v>
      </c>
      <c r="K445" s="24" t="str">
        <f t="shared" si="1684"/>
        <v>#REF!</v>
      </c>
      <c r="L445" s="23"/>
      <c r="M445" s="23"/>
      <c r="N445" s="23"/>
      <c r="O445" s="23" t="str">
        <f t="shared" ref="O445:S445" si="1685">SUBTOTAL(9,O443:O444)</f>
        <v>#REF!</v>
      </c>
      <c r="P445" s="23" t="str">
        <f t="shared" si="1685"/>
        <v>#REF!</v>
      </c>
      <c r="Q445" s="23" t="str">
        <f t="shared" si="1685"/>
        <v>#REF!</v>
      </c>
      <c r="R445" s="22" t="str">
        <f t="shared" si="1685"/>
        <v>#REF!</v>
      </c>
      <c r="S445" s="23" t="str">
        <f t="shared" si="1685"/>
        <v>#REF!</v>
      </c>
      <c r="T445" s="22"/>
      <c r="U445" s="22"/>
      <c r="V445" s="22"/>
      <c r="W445" s="22"/>
      <c r="X445" s="22"/>
      <c r="Y445" s="22"/>
      <c r="Z445" s="22"/>
    </row>
    <row r="446" ht="15.75" hidden="1" customHeight="1" outlineLevel="2">
      <c r="A446" s="15" t="s">
        <v>286</v>
      </c>
      <c r="B446" s="16" t="s">
        <v>27</v>
      </c>
      <c r="C446" s="15" t="s">
        <v>28</v>
      </c>
      <c r="D446" s="17">
        <v>3.3117236E7</v>
      </c>
      <c r="E446" s="17">
        <v>4213750.0</v>
      </c>
      <c r="F446" s="18">
        <f>+D446/D447</f>
        <v>1</v>
      </c>
      <c r="G446" s="19" t="str">
        <f>VLOOKUP(A446,'[1]Hoja1'!$B$1:$F$126,3,0)</f>
        <v>#REF!</v>
      </c>
      <c r="H446" s="19" t="str">
        <f>VLOOKUP(A446,'[1]Hoja1'!$B$1:$F$126,2,0)</f>
        <v>#REF!</v>
      </c>
      <c r="I446" s="19" t="str">
        <f>+G446/11</f>
        <v>#REF!</v>
      </c>
      <c r="J446" s="19" t="str">
        <f>+F446*I446</f>
        <v>#REF!</v>
      </c>
      <c r="K446" s="18" t="str">
        <f>+D446-P446</f>
        <v>#REF!</v>
      </c>
      <c r="L446" s="17" t="str">
        <f>VLOOKUP(A446,'[1]Hoja1'!$B$1:$F$126,5,0)</f>
        <v>#REF!</v>
      </c>
      <c r="M446" s="17" t="str">
        <f>VLOOKUP(A446,'[1]Hoja1'!$B$1:$F$126,4,0)</f>
        <v>#REF!</v>
      </c>
      <c r="N446" s="17" t="str">
        <f>+L446/11</f>
        <v>#REF!</v>
      </c>
      <c r="O446" s="17" t="str">
        <f>+D446-J446</f>
        <v>#REF!</v>
      </c>
      <c r="P446" s="17" t="str">
        <f>+ROUND(O446,0)</f>
        <v>#REF!</v>
      </c>
      <c r="Q446" s="17" t="str">
        <f>+K446+P446</f>
        <v>#REF!</v>
      </c>
      <c r="R446" s="20" t="str">
        <f>+IF(D446-K446-P446&gt;1,D446-K446-P446,0)</f>
        <v>#REF!</v>
      </c>
      <c r="S446" s="17" t="str">
        <f>+P446</f>
        <v>#REF!</v>
      </c>
      <c r="T446" s="16"/>
      <c r="U446" s="16"/>
      <c r="V446" s="16"/>
      <c r="W446" s="16"/>
      <c r="X446" s="16"/>
      <c r="Y446" s="16"/>
      <c r="Z446" s="16"/>
    </row>
    <row r="447" ht="15.75" hidden="1" customHeight="1" outlineLevel="1">
      <c r="A447" s="21" t="s">
        <v>287</v>
      </c>
      <c r="B447" s="22"/>
      <c r="C447" s="21"/>
      <c r="D447" s="23">
        <f t="shared" ref="D447:F447" si="1686">SUBTOTAL(9,D446)</f>
        <v>33117236</v>
      </c>
      <c r="E447" s="23">
        <f t="shared" si="1686"/>
        <v>4213750</v>
      </c>
      <c r="F447" s="24">
        <f t="shared" si="1686"/>
        <v>1</v>
      </c>
      <c r="G447" s="25"/>
      <c r="H447" s="25"/>
      <c r="I447" s="25"/>
      <c r="J447" s="25" t="str">
        <f t="shared" ref="J447:K447" si="1687">SUBTOTAL(9,J446)</f>
        <v>#REF!</v>
      </c>
      <c r="K447" s="24" t="str">
        <f t="shared" si="1687"/>
        <v>#REF!</v>
      </c>
      <c r="L447" s="23"/>
      <c r="M447" s="23"/>
      <c r="N447" s="23"/>
      <c r="O447" s="23" t="str">
        <f t="shared" ref="O447:S447" si="1688">SUBTOTAL(9,O446)</f>
        <v>#REF!</v>
      </c>
      <c r="P447" s="23" t="str">
        <f t="shared" si="1688"/>
        <v>#REF!</v>
      </c>
      <c r="Q447" s="23" t="str">
        <f t="shared" si="1688"/>
        <v>#REF!</v>
      </c>
      <c r="R447" s="22" t="str">
        <f t="shared" si="1688"/>
        <v>#REF!</v>
      </c>
      <c r="S447" s="23" t="str">
        <f t="shared" si="1688"/>
        <v>#REF!</v>
      </c>
      <c r="T447" s="22"/>
      <c r="U447" s="22"/>
      <c r="V447" s="22"/>
      <c r="W447" s="22"/>
      <c r="X447" s="22"/>
      <c r="Y447" s="22"/>
      <c r="Z447" s="22"/>
    </row>
    <row r="448" ht="15.75" hidden="1" customHeight="1" outlineLevel="2">
      <c r="A448" s="15" t="s">
        <v>288</v>
      </c>
      <c r="B448" s="16" t="s">
        <v>27</v>
      </c>
      <c r="C448" s="15" t="s">
        <v>28</v>
      </c>
      <c r="D448" s="17">
        <v>2.861854224E7</v>
      </c>
      <c r="E448" s="17">
        <v>1409669.19</v>
      </c>
      <c r="F448" s="18">
        <f>+D448/D450</f>
        <v>0.9014872822</v>
      </c>
      <c r="G448" s="19" t="str">
        <f t="shared" ref="G448:G449" si="1689">VLOOKUP(A448,'[1]Hoja1'!$B$1:$F$126,3,0)</f>
        <v>#REF!</v>
      </c>
      <c r="H448" s="19" t="str">
        <f t="shared" ref="H448:H449" si="1690">VLOOKUP(A448,'[1]Hoja1'!$B$1:$F$126,2,0)</f>
        <v>#REF!</v>
      </c>
      <c r="I448" s="19" t="str">
        <f t="shared" ref="I448:I449" si="1691">+G448/11</f>
        <v>#REF!</v>
      </c>
      <c r="J448" s="19" t="str">
        <f t="shared" ref="J448:J449" si="1692">+F448*I448</f>
        <v>#REF!</v>
      </c>
      <c r="K448" s="18">
        <v>0.0</v>
      </c>
      <c r="L448" s="17" t="str">
        <f t="shared" ref="L448:L449" si="1693">VLOOKUP(A448,'[1]Hoja1'!$B$1:$F$126,5,0)</f>
        <v>#REF!</v>
      </c>
      <c r="M448" s="17" t="str">
        <f t="shared" ref="M448:M449" si="1694">VLOOKUP(A448,'[1]Hoja1'!$B$1:$F$126,4,0)</f>
        <v>#REF!</v>
      </c>
      <c r="N448" s="17" t="str">
        <f t="shared" ref="N448:N449" si="1695">+L448/11</f>
        <v>#REF!</v>
      </c>
      <c r="O448" s="17" t="str">
        <f t="shared" ref="O448:O449" si="1696">+D448-J448</f>
        <v>#REF!</v>
      </c>
      <c r="P448" s="17" t="str">
        <f t="shared" ref="P448:P449" si="1697">+ROUND(O448,0)</f>
        <v>#REF!</v>
      </c>
      <c r="Q448" s="17" t="str">
        <f t="shared" ref="Q448:Q449" si="1698">+K448+P448</f>
        <v>#REF!</v>
      </c>
      <c r="R448" s="20" t="str">
        <f t="shared" ref="R448:R449" si="1699">+IF(D448-K448-P448&gt;1,D448-K448-P448,0)</f>
        <v>#REF!</v>
      </c>
      <c r="S448" s="17" t="str">
        <f t="shared" ref="S448:S449" si="1700">+P448</f>
        <v>#REF!</v>
      </c>
      <c r="T448" s="16"/>
      <c r="U448" s="16"/>
      <c r="V448" s="16"/>
      <c r="W448" s="16"/>
      <c r="X448" s="16"/>
      <c r="Y448" s="16"/>
      <c r="Z448" s="16"/>
    </row>
    <row r="449" ht="15.75" hidden="1" customHeight="1" outlineLevel="2">
      <c r="A449" s="15" t="s">
        <v>288</v>
      </c>
      <c r="B449" s="16" t="s">
        <v>65</v>
      </c>
      <c r="C449" s="15" t="s">
        <v>66</v>
      </c>
      <c r="D449" s="17">
        <v>3127376.76</v>
      </c>
      <c r="E449" s="17">
        <v>154045.81</v>
      </c>
      <c r="F449" s="18">
        <f>+D449/D450</f>
        <v>0.09851271781</v>
      </c>
      <c r="G449" s="19" t="str">
        <f t="shared" si="1689"/>
        <v>#REF!</v>
      </c>
      <c r="H449" s="19" t="str">
        <f t="shared" si="1690"/>
        <v>#REF!</v>
      </c>
      <c r="I449" s="19" t="str">
        <f t="shared" si="1691"/>
        <v>#REF!</v>
      </c>
      <c r="J449" s="19" t="str">
        <f t="shared" si="1692"/>
        <v>#REF!</v>
      </c>
      <c r="K449" s="18">
        <v>0.0</v>
      </c>
      <c r="L449" s="17" t="str">
        <f t="shared" si="1693"/>
        <v>#REF!</v>
      </c>
      <c r="M449" s="17" t="str">
        <f t="shared" si="1694"/>
        <v>#REF!</v>
      </c>
      <c r="N449" s="17" t="str">
        <f t="shared" si="1695"/>
        <v>#REF!</v>
      </c>
      <c r="O449" s="17" t="str">
        <f t="shared" si="1696"/>
        <v>#REF!</v>
      </c>
      <c r="P449" s="17" t="str">
        <f t="shared" si="1697"/>
        <v>#REF!</v>
      </c>
      <c r="Q449" s="17" t="str">
        <f t="shared" si="1698"/>
        <v>#REF!</v>
      </c>
      <c r="R449" s="20" t="str">
        <f t="shared" si="1699"/>
        <v>#REF!</v>
      </c>
      <c r="S449" s="17" t="str">
        <f t="shared" si="1700"/>
        <v>#REF!</v>
      </c>
      <c r="T449" s="16"/>
      <c r="U449" s="16"/>
      <c r="V449" s="16"/>
      <c r="W449" s="16"/>
      <c r="X449" s="16"/>
      <c r="Y449" s="16"/>
      <c r="Z449" s="16"/>
    </row>
    <row r="450" ht="15.75" hidden="1" customHeight="1" outlineLevel="1">
      <c r="A450" s="21" t="s">
        <v>289</v>
      </c>
      <c r="B450" s="22"/>
      <c r="C450" s="21"/>
      <c r="D450" s="23">
        <f t="shared" ref="D450:F450" si="1701">SUBTOTAL(9,D448:D449)</f>
        <v>31745919</v>
      </c>
      <c r="E450" s="23">
        <f t="shared" si="1701"/>
        <v>1563715</v>
      </c>
      <c r="F450" s="24">
        <f t="shared" si="1701"/>
        <v>1</v>
      </c>
      <c r="G450" s="25"/>
      <c r="H450" s="25"/>
      <c r="I450" s="25"/>
      <c r="J450" s="25" t="str">
        <f t="shared" ref="J450:K450" si="1702">SUBTOTAL(9,J448:J449)</f>
        <v>#REF!</v>
      </c>
      <c r="K450" s="24">
        <f t="shared" si="1702"/>
        <v>0</v>
      </c>
      <c r="L450" s="23"/>
      <c r="M450" s="23"/>
      <c r="N450" s="23"/>
      <c r="O450" s="23" t="str">
        <f t="shared" ref="O450:S450" si="1703">SUBTOTAL(9,O448:O449)</f>
        <v>#REF!</v>
      </c>
      <c r="P450" s="23" t="str">
        <f t="shared" si="1703"/>
        <v>#REF!</v>
      </c>
      <c r="Q450" s="23" t="str">
        <f t="shared" si="1703"/>
        <v>#REF!</v>
      </c>
      <c r="R450" s="22" t="str">
        <f t="shared" si="1703"/>
        <v>#REF!</v>
      </c>
      <c r="S450" s="23" t="str">
        <f t="shared" si="1703"/>
        <v>#REF!</v>
      </c>
      <c r="T450" s="22"/>
      <c r="U450" s="22"/>
      <c r="V450" s="22"/>
      <c r="W450" s="22"/>
      <c r="X450" s="22"/>
      <c r="Y450" s="22"/>
      <c r="Z450" s="22"/>
    </row>
    <row r="451" ht="15.75" hidden="1" customHeight="1" outlineLevel="2">
      <c r="A451" s="15" t="s">
        <v>290</v>
      </c>
      <c r="B451" s="16" t="s">
        <v>27</v>
      </c>
      <c r="C451" s="15" t="s">
        <v>28</v>
      </c>
      <c r="D451" s="17">
        <v>1.69967012E7</v>
      </c>
      <c r="E451" s="17">
        <v>1682064.65</v>
      </c>
      <c r="F451" s="18">
        <f>+D451/D454</f>
        <v>0.532409972</v>
      </c>
      <c r="G451" s="19" t="str">
        <f t="shared" ref="G451:G453" si="1704">VLOOKUP(A451,'[1]Hoja1'!$B$1:$F$126,3,0)</f>
        <v>#REF!</v>
      </c>
      <c r="H451" s="19" t="str">
        <f t="shared" ref="H451:H453" si="1705">VLOOKUP(A451,'[1]Hoja1'!$B$1:$F$126,2,0)</f>
        <v>#REF!</v>
      </c>
      <c r="I451" s="19" t="str">
        <f t="shared" ref="I451:I453" si="1706">+G451/11</f>
        <v>#REF!</v>
      </c>
      <c r="J451" s="19" t="str">
        <f t="shared" ref="J451:J453" si="1707">+F451*I451</f>
        <v>#REF!</v>
      </c>
      <c r="K451" s="18" t="str">
        <f t="shared" ref="K451:K453" si="1708">+D451-P451</f>
        <v>#REF!</v>
      </c>
      <c r="L451" s="17" t="str">
        <f t="shared" ref="L451:L453" si="1709">VLOOKUP(A451,'[1]Hoja1'!$B$1:$F$126,5,0)</f>
        <v>#REF!</v>
      </c>
      <c r="M451" s="17" t="str">
        <f t="shared" ref="M451:M453" si="1710">VLOOKUP(A451,'[1]Hoja1'!$B$1:$F$126,4,0)</f>
        <v>#REF!</v>
      </c>
      <c r="N451" s="17" t="str">
        <f t="shared" ref="N451:N453" si="1711">+L451/11</f>
        <v>#REF!</v>
      </c>
      <c r="O451" s="17" t="str">
        <f t="shared" ref="O451:O453" si="1712">+D451-J451</f>
        <v>#REF!</v>
      </c>
      <c r="P451" s="17" t="str">
        <f t="shared" ref="P451:P453" si="1713">+ROUND(O451,0)</f>
        <v>#REF!</v>
      </c>
      <c r="Q451" s="17" t="str">
        <f t="shared" ref="Q451:Q453" si="1714">+K451+P451</f>
        <v>#REF!</v>
      </c>
      <c r="R451" s="20" t="str">
        <f t="shared" ref="R451:R453" si="1715">+IF(D451-K451-P451&gt;1,D451-K451-P451,0)</f>
        <v>#REF!</v>
      </c>
      <c r="S451" s="17" t="str">
        <f t="shared" ref="S451:S453" si="1716">+P451</f>
        <v>#REF!</v>
      </c>
      <c r="T451" s="16"/>
      <c r="U451" s="16"/>
      <c r="V451" s="16"/>
      <c r="W451" s="16"/>
      <c r="X451" s="16"/>
      <c r="Y451" s="16"/>
      <c r="Z451" s="16"/>
    </row>
    <row r="452" ht="15.75" hidden="1" customHeight="1" outlineLevel="2">
      <c r="A452" s="15" t="s">
        <v>290</v>
      </c>
      <c r="B452" s="16" t="s">
        <v>35</v>
      </c>
      <c r="C452" s="15" t="s">
        <v>36</v>
      </c>
      <c r="D452" s="17">
        <v>6147853.48</v>
      </c>
      <c r="E452" s="17">
        <v>608417.3</v>
      </c>
      <c r="F452" s="18">
        <f>+D452/D454</f>
        <v>0.1925772808</v>
      </c>
      <c r="G452" s="19" t="str">
        <f t="shared" si="1704"/>
        <v>#REF!</v>
      </c>
      <c r="H452" s="19" t="str">
        <f t="shared" si="1705"/>
        <v>#REF!</v>
      </c>
      <c r="I452" s="19" t="str">
        <f t="shared" si="1706"/>
        <v>#REF!</v>
      </c>
      <c r="J452" s="19" t="str">
        <f t="shared" si="1707"/>
        <v>#REF!</v>
      </c>
      <c r="K452" s="18" t="str">
        <f t="shared" si="1708"/>
        <v>#REF!</v>
      </c>
      <c r="L452" s="17" t="str">
        <f t="shared" si="1709"/>
        <v>#REF!</v>
      </c>
      <c r="M452" s="17" t="str">
        <f t="shared" si="1710"/>
        <v>#REF!</v>
      </c>
      <c r="N452" s="17" t="str">
        <f t="shared" si="1711"/>
        <v>#REF!</v>
      </c>
      <c r="O452" s="17" t="str">
        <f t="shared" si="1712"/>
        <v>#REF!</v>
      </c>
      <c r="P452" s="17" t="str">
        <f t="shared" si="1713"/>
        <v>#REF!</v>
      </c>
      <c r="Q452" s="17" t="str">
        <f t="shared" si="1714"/>
        <v>#REF!</v>
      </c>
      <c r="R452" s="20" t="str">
        <f t="shared" si="1715"/>
        <v>#REF!</v>
      </c>
      <c r="S452" s="17" t="str">
        <f t="shared" si="1716"/>
        <v>#REF!</v>
      </c>
      <c r="T452" s="16"/>
      <c r="U452" s="16"/>
      <c r="V452" s="16"/>
      <c r="W452" s="16"/>
      <c r="X452" s="16"/>
      <c r="Y452" s="16"/>
      <c r="Z452" s="16"/>
    </row>
    <row r="453" ht="15.75" hidden="1" customHeight="1" outlineLevel="2">
      <c r="A453" s="15" t="s">
        <v>290</v>
      </c>
      <c r="B453" s="16" t="s">
        <v>31</v>
      </c>
      <c r="C453" s="15" t="s">
        <v>32</v>
      </c>
      <c r="D453" s="17">
        <v>8779530.32</v>
      </c>
      <c r="E453" s="17">
        <v>868859.05</v>
      </c>
      <c r="F453" s="18">
        <f>+D453/D454</f>
        <v>0.2750127473</v>
      </c>
      <c r="G453" s="19" t="str">
        <f t="shared" si="1704"/>
        <v>#REF!</v>
      </c>
      <c r="H453" s="19" t="str">
        <f t="shared" si="1705"/>
        <v>#REF!</v>
      </c>
      <c r="I453" s="19" t="str">
        <f t="shared" si="1706"/>
        <v>#REF!</v>
      </c>
      <c r="J453" s="19" t="str">
        <f t="shared" si="1707"/>
        <v>#REF!</v>
      </c>
      <c r="K453" s="18" t="str">
        <f t="shared" si="1708"/>
        <v>#REF!</v>
      </c>
      <c r="L453" s="17" t="str">
        <f t="shared" si="1709"/>
        <v>#REF!</v>
      </c>
      <c r="M453" s="17" t="str">
        <f t="shared" si="1710"/>
        <v>#REF!</v>
      </c>
      <c r="N453" s="17" t="str">
        <f t="shared" si="1711"/>
        <v>#REF!</v>
      </c>
      <c r="O453" s="17" t="str">
        <f t="shared" si="1712"/>
        <v>#REF!</v>
      </c>
      <c r="P453" s="17" t="str">
        <f t="shared" si="1713"/>
        <v>#REF!</v>
      </c>
      <c r="Q453" s="17" t="str">
        <f t="shared" si="1714"/>
        <v>#REF!</v>
      </c>
      <c r="R453" s="20" t="str">
        <f t="shared" si="1715"/>
        <v>#REF!</v>
      </c>
      <c r="S453" s="17" t="str">
        <f t="shared" si="1716"/>
        <v>#REF!</v>
      </c>
      <c r="T453" s="16"/>
      <c r="U453" s="16"/>
      <c r="V453" s="16"/>
      <c r="W453" s="16"/>
      <c r="X453" s="16"/>
      <c r="Y453" s="16"/>
      <c r="Z453" s="16"/>
    </row>
    <row r="454" ht="15.75" hidden="1" customHeight="1" outlineLevel="1">
      <c r="A454" s="21" t="s">
        <v>291</v>
      </c>
      <c r="B454" s="22"/>
      <c r="C454" s="21"/>
      <c r="D454" s="23">
        <f t="shared" ref="D454:F454" si="1717">SUBTOTAL(9,D451:D453)</f>
        <v>31924085</v>
      </c>
      <c r="E454" s="23">
        <f t="shared" si="1717"/>
        <v>3159341</v>
      </c>
      <c r="F454" s="24">
        <f t="shared" si="1717"/>
        <v>1</v>
      </c>
      <c r="G454" s="25"/>
      <c r="H454" s="25"/>
      <c r="I454" s="25"/>
      <c r="J454" s="25" t="str">
        <f t="shared" ref="J454:K454" si="1718">SUBTOTAL(9,J451:J453)</f>
        <v>#REF!</v>
      </c>
      <c r="K454" s="24" t="str">
        <f t="shared" si="1718"/>
        <v>#REF!</v>
      </c>
      <c r="L454" s="23"/>
      <c r="M454" s="23"/>
      <c r="N454" s="23"/>
      <c r="O454" s="23" t="str">
        <f t="shared" ref="O454:S454" si="1719">SUBTOTAL(9,O451:O453)</f>
        <v>#REF!</v>
      </c>
      <c r="P454" s="23" t="str">
        <f t="shared" si="1719"/>
        <v>#REF!</v>
      </c>
      <c r="Q454" s="23" t="str">
        <f t="shared" si="1719"/>
        <v>#REF!</v>
      </c>
      <c r="R454" s="22" t="str">
        <f t="shared" si="1719"/>
        <v>#REF!</v>
      </c>
      <c r="S454" s="23" t="str">
        <f t="shared" si="1719"/>
        <v>#REF!</v>
      </c>
      <c r="T454" s="22"/>
      <c r="U454" s="22"/>
      <c r="V454" s="22"/>
      <c r="W454" s="22"/>
      <c r="X454" s="22"/>
      <c r="Y454" s="22"/>
      <c r="Z454" s="22"/>
    </row>
    <row r="455" ht="15.75" hidden="1" customHeight="1" outlineLevel="2">
      <c r="A455" s="15" t="s">
        <v>292</v>
      </c>
      <c r="B455" s="16" t="s">
        <v>27</v>
      </c>
      <c r="C455" s="15" t="s">
        <v>28</v>
      </c>
      <c r="D455" s="17">
        <v>1.2596147391E8</v>
      </c>
      <c r="E455" s="17">
        <v>2.311496705E7</v>
      </c>
      <c r="F455" s="18">
        <f>+D455/D458</f>
        <v>0.7707746591</v>
      </c>
      <c r="G455" s="19" t="str">
        <f t="shared" ref="G455:G457" si="1720">VLOOKUP(A455,'[1]Hoja1'!$B$1:$F$126,3,0)</f>
        <v>#REF!</v>
      </c>
      <c r="H455" s="19" t="str">
        <f t="shared" ref="H455:H457" si="1721">VLOOKUP(A455,'[1]Hoja1'!$B$1:$F$126,2,0)</f>
        <v>#REF!</v>
      </c>
      <c r="I455" s="19" t="str">
        <f t="shared" ref="I455:I457" si="1722">+G455/11</f>
        <v>#REF!</v>
      </c>
      <c r="J455" s="19" t="str">
        <f t="shared" ref="J455:J457" si="1723">+F455*I455</f>
        <v>#REF!</v>
      </c>
      <c r="K455" s="18" t="str">
        <f t="shared" ref="K455:K457" si="1724">+D455-P455</f>
        <v>#REF!</v>
      </c>
      <c r="L455" s="17" t="str">
        <f t="shared" ref="L455:L457" si="1725">VLOOKUP(A455,'[1]Hoja1'!$B$1:$F$126,5,0)</f>
        <v>#REF!</v>
      </c>
      <c r="M455" s="17" t="str">
        <f t="shared" ref="M455:M457" si="1726">VLOOKUP(A455,'[1]Hoja1'!$B$1:$F$126,4,0)</f>
        <v>#REF!</v>
      </c>
      <c r="N455" s="17" t="str">
        <f t="shared" ref="N455:N457" si="1727">+L455/11</f>
        <v>#REF!</v>
      </c>
      <c r="O455" s="17" t="str">
        <f t="shared" ref="O455:O457" si="1728">+D455-J455</f>
        <v>#REF!</v>
      </c>
      <c r="P455" s="17" t="str">
        <f t="shared" ref="P455:P457" si="1729">+ROUND(O455,0)</f>
        <v>#REF!</v>
      </c>
      <c r="Q455" s="17" t="str">
        <f t="shared" ref="Q455:Q457" si="1730">+K455+P455</f>
        <v>#REF!</v>
      </c>
      <c r="R455" s="20" t="str">
        <f t="shared" ref="R455:R457" si="1731">+IF(D455-K455-P455&gt;1,D455-K455-P455,0)</f>
        <v>#REF!</v>
      </c>
      <c r="S455" s="17" t="str">
        <f t="shared" ref="S455:S457" si="1732">+P455</f>
        <v>#REF!</v>
      </c>
      <c r="T455" s="16"/>
      <c r="U455" s="16"/>
      <c r="V455" s="16"/>
      <c r="W455" s="16"/>
      <c r="X455" s="16"/>
      <c r="Y455" s="16"/>
      <c r="Z455" s="16"/>
    </row>
    <row r="456" ht="15.75" hidden="1" customHeight="1" outlineLevel="2">
      <c r="A456" s="15" t="s">
        <v>292</v>
      </c>
      <c r="B456" s="16" t="s">
        <v>35</v>
      </c>
      <c r="C456" s="15" t="s">
        <v>36</v>
      </c>
      <c r="D456" s="17">
        <v>6793891.95</v>
      </c>
      <c r="E456" s="17">
        <v>1246735.08</v>
      </c>
      <c r="F456" s="18">
        <f>+D456/D458</f>
        <v>0.04157270941</v>
      </c>
      <c r="G456" s="19" t="str">
        <f t="shared" si="1720"/>
        <v>#REF!</v>
      </c>
      <c r="H456" s="19" t="str">
        <f t="shared" si="1721"/>
        <v>#REF!</v>
      </c>
      <c r="I456" s="19" t="str">
        <f t="shared" si="1722"/>
        <v>#REF!</v>
      </c>
      <c r="J456" s="19" t="str">
        <f t="shared" si="1723"/>
        <v>#REF!</v>
      </c>
      <c r="K456" s="18" t="str">
        <f t="shared" si="1724"/>
        <v>#REF!</v>
      </c>
      <c r="L456" s="17" t="str">
        <f t="shared" si="1725"/>
        <v>#REF!</v>
      </c>
      <c r="M456" s="17" t="str">
        <f t="shared" si="1726"/>
        <v>#REF!</v>
      </c>
      <c r="N456" s="17" t="str">
        <f t="shared" si="1727"/>
        <v>#REF!</v>
      </c>
      <c r="O456" s="17" t="str">
        <f t="shared" si="1728"/>
        <v>#REF!</v>
      </c>
      <c r="P456" s="17" t="str">
        <f t="shared" si="1729"/>
        <v>#REF!</v>
      </c>
      <c r="Q456" s="17" t="str">
        <f t="shared" si="1730"/>
        <v>#REF!</v>
      </c>
      <c r="R456" s="20" t="str">
        <f t="shared" si="1731"/>
        <v>#REF!</v>
      </c>
      <c r="S456" s="17" t="str">
        <f t="shared" si="1732"/>
        <v>#REF!</v>
      </c>
      <c r="T456" s="16"/>
      <c r="U456" s="16"/>
      <c r="V456" s="16"/>
      <c r="W456" s="16"/>
      <c r="X456" s="16"/>
      <c r="Y456" s="16"/>
      <c r="Z456" s="16"/>
    </row>
    <row r="457" ht="15.75" hidden="1" customHeight="1" outlineLevel="2">
      <c r="A457" s="15" t="s">
        <v>292</v>
      </c>
      <c r="B457" s="16" t="s">
        <v>39</v>
      </c>
      <c r="C457" s="15" t="s">
        <v>40</v>
      </c>
      <c r="D457" s="17">
        <v>3.066655314E7</v>
      </c>
      <c r="E457" s="17">
        <v>5627564.87</v>
      </c>
      <c r="F457" s="18">
        <f>+D457/D458</f>
        <v>0.1876526315</v>
      </c>
      <c r="G457" s="19" t="str">
        <f t="shared" si="1720"/>
        <v>#REF!</v>
      </c>
      <c r="H457" s="19" t="str">
        <f t="shared" si="1721"/>
        <v>#REF!</v>
      </c>
      <c r="I457" s="19" t="str">
        <f t="shared" si="1722"/>
        <v>#REF!</v>
      </c>
      <c r="J457" s="19" t="str">
        <f t="shared" si="1723"/>
        <v>#REF!</v>
      </c>
      <c r="K457" s="18" t="str">
        <f t="shared" si="1724"/>
        <v>#REF!</v>
      </c>
      <c r="L457" s="17" t="str">
        <f t="shared" si="1725"/>
        <v>#REF!</v>
      </c>
      <c r="M457" s="17" t="str">
        <f t="shared" si="1726"/>
        <v>#REF!</v>
      </c>
      <c r="N457" s="17" t="str">
        <f t="shared" si="1727"/>
        <v>#REF!</v>
      </c>
      <c r="O457" s="17" t="str">
        <f t="shared" si="1728"/>
        <v>#REF!</v>
      </c>
      <c r="P457" s="17" t="str">
        <f t="shared" si="1729"/>
        <v>#REF!</v>
      </c>
      <c r="Q457" s="17" t="str">
        <f t="shared" si="1730"/>
        <v>#REF!</v>
      </c>
      <c r="R457" s="20" t="str">
        <f t="shared" si="1731"/>
        <v>#REF!</v>
      </c>
      <c r="S457" s="17" t="str">
        <f t="shared" si="1732"/>
        <v>#REF!</v>
      </c>
      <c r="T457" s="16"/>
      <c r="U457" s="16"/>
      <c r="V457" s="16"/>
      <c r="W457" s="16"/>
      <c r="X457" s="16"/>
      <c r="Y457" s="16"/>
      <c r="Z457" s="16"/>
    </row>
    <row r="458" ht="15.75" hidden="1" customHeight="1" outlineLevel="1">
      <c r="A458" s="21" t="s">
        <v>293</v>
      </c>
      <c r="B458" s="22"/>
      <c r="C458" s="21"/>
      <c r="D458" s="23">
        <f t="shared" ref="D458:F458" si="1733">SUBTOTAL(9,D455:D457)</f>
        <v>163421919</v>
      </c>
      <c r="E458" s="23">
        <f t="shared" si="1733"/>
        <v>29989267</v>
      </c>
      <c r="F458" s="24">
        <f t="shared" si="1733"/>
        <v>1</v>
      </c>
      <c r="G458" s="25"/>
      <c r="H458" s="25"/>
      <c r="I458" s="25"/>
      <c r="J458" s="25" t="str">
        <f t="shared" ref="J458:K458" si="1734">SUBTOTAL(9,J455:J457)</f>
        <v>#REF!</v>
      </c>
      <c r="K458" s="24" t="str">
        <f t="shared" si="1734"/>
        <v>#REF!</v>
      </c>
      <c r="L458" s="23"/>
      <c r="M458" s="23"/>
      <c r="N458" s="23"/>
      <c r="O458" s="23" t="str">
        <f t="shared" ref="O458:S458" si="1735">SUBTOTAL(9,O455:O457)</f>
        <v>#REF!</v>
      </c>
      <c r="P458" s="23" t="str">
        <f t="shared" si="1735"/>
        <v>#REF!</v>
      </c>
      <c r="Q458" s="23" t="str">
        <f t="shared" si="1735"/>
        <v>#REF!</v>
      </c>
      <c r="R458" s="22" t="str">
        <f t="shared" si="1735"/>
        <v>#REF!</v>
      </c>
      <c r="S458" s="23" t="str">
        <f t="shared" si="1735"/>
        <v>#REF!</v>
      </c>
      <c r="T458" s="22"/>
      <c r="U458" s="22"/>
      <c r="V458" s="22"/>
      <c r="W458" s="22"/>
      <c r="X458" s="22"/>
      <c r="Y458" s="22"/>
      <c r="Z458" s="22"/>
    </row>
    <row r="459" ht="15.75" hidden="1" customHeight="1" outlineLevel="2">
      <c r="A459" s="15" t="s">
        <v>294</v>
      </c>
      <c r="B459" s="16" t="s">
        <v>27</v>
      </c>
      <c r="C459" s="15" t="s">
        <v>28</v>
      </c>
      <c r="D459" s="17">
        <v>6.642492601E7</v>
      </c>
      <c r="E459" s="17">
        <v>3568844.48</v>
      </c>
      <c r="F459" s="18">
        <f>+D459/D462</f>
        <v>0.4871113887</v>
      </c>
      <c r="G459" s="19" t="str">
        <f t="shared" ref="G459:G461" si="1736">VLOOKUP(A459,'[1]Hoja1'!$B$1:$F$126,3,0)</f>
        <v>#REF!</v>
      </c>
      <c r="H459" s="19" t="str">
        <f t="shared" ref="H459:H461" si="1737">VLOOKUP(A459,'[1]Hoja1'!$B$1:$F$126,2,0)</f>
        <v>#REF!</v>
      </c>
      <c r="I459" s="19" t="str">
        <f t="shared" ref="I459:I461" si="1738">+G459/11</f>
        <v>#REF!</v>
      </c>
      <c r="J459" s="19" t="str">
        <f t="shared" ref="J459:J461" si="1739">+F459*I459</f>
        <v>#REF!</v>
      </c>
      <c r="K459" s="18">
        <v>0.0</v>
      </c>
      <c r="L459" s="17" t="str">
        <f t="shared" ref="L459:L461" si="1740">VLOOKUP(A459,'[1]Hoja1'!$B$1:$F$126,5,0)</f>
        <v>#REF!</v>
      </c>
      <c r="M459" s="17" t="str">
        <f t="shared" ref="M459:M461" si="1741">VLOOKUP(A459,'[1]Hoja1'!$B$1:$F$126,4,0)</f>
        <v>#REF!</v>
      </c>
      <c r="N459" s="17" t="str">
        <f t="shared" ref="N459:N461" si="1742">+L459/11</f>
        <v>#REF!</v>
      </c>
      <c r="O459" s="17" t="str">
        <f t="shared" ref="O459:O461" si="1743">+D459-J459</f>
        <v>#REF!</v>
      </c>
      <c r="P459" s="17" t="str">
        <f t="shared" ref="P459:P461" si="1744">+ROUND(O459,0)</f>
        <v>#REF!</v>
      </c>
      <c r="Q459" s="17" t="str">
        <f t="shared" ref="Q459:Q461" si="1745">+K459+P459</f>
        <v>#REF!</v>
      </c>
      <c r="R459" s="20" t="str">
        <f t="shared" ref="R459:R461" si="1746">+IF(D459-K459-P459&gt;1,D459-K459-P459,0)</f>
        <v>#REF!</v>
      </c>
      <c r="S459" s="17" t="str">
        <f t="shared" ref="S459:S461" si="1747">+P459</f>
        <v>#REF!</v>
      </c>
      <c r="T459" s="16"/>
      <c r="U459" s="16"/>
      <c r="V459" s="16"/>
      <c r="W459" s="16"/>
      <c r="X459" s="16"/>
      <c r="Y459" s="16"/>
      <c r="Z459" s="16"/>
    </row>
    <row r="460" ht="15.75" hidden="1" customHeight="1" outlineLevel="2">
      <c r="A460" s="15" t="s">
        <v>294</v>
      </c>
      <c r="B460" s="16" t="s">
        <v>35</v>
      </c>
      <c r="C460" s="15" t="s">
        <v>36</v>
      </c>
      <c r="D460" s="17">
        <v>3.071184581E7</v>
      </c>
      <c r="E460" s="17">
        <v>1650070.36</v>
      </c>
      <c r="F460" s="18">
        <f>+D460/D462</f>
        <v>0.2252180132</v>
      </c>
      <c r="G460" s="19" t="str">
        <f t="shared" si="1736"/>
        <v>#REF!</v>
      </c>
      <c r="H460" s="19" t="str">
        <f t="shared" si="1737"/>
        <v>#REF!</v>
      </c>
      <c r="I460" s="19" t="str">
        <f t="shared" si="1738"/>
        <v>#REF!</v>
      </c>
      <c r="J460" s="19" t="str">
        <f t="shared" si="1739"/>
        <v>#REF!</v>
      </c>
      <c r="K460" s="18">
        <v>0.0</v>
      </c>
      <c r="L460" s="17" t="str">
        <f t="shared" si="1740"/>
        <v>#REF!</v>
      </c>
      <c r="M460" s="17" t="str">
        <f t="shared" si="1741"/>
        <v>#REF!</v>
      </c>
      <c r="N460" s="17" t="str">
        <f t="shared" si="1742"/>
        <v>#REF!</v>
      </c>
      <c r="O460" s="17" t="str">
        <f t="shared" si="1743"/>
        <v>#REF!</v>
      </c>
      <c r="P460" s="17" t="str">
        <f t="shared" si="1744"/>
        <v>#REF!</v>
      </c>
      <c r="Q460" s="17" t="str">
        <f t="shared" si="1745"/>
        <v>#REF!</v>
      </c>
      <c r="R460" s="20" t="str">
        <f t="shared" si="1746"/>
        <v>#REF!</v>
      </c>
      <c r="S460" s="17" t="str">
        <f t="shared" si="1747"/>
        <v>#REF!</v>
      </c>
      <c r="T460" s="16"/>
      <c r="U460" s="16"/>
      <c r="V460" s="16"/>
      <c r="W460" s="16"/>
      <c r="X460" s="16"/>
      <c r="Y460" s="16"/>
      <c r="Z460" s="16"/>
    </row>
    <row r="461" ht="15.75" hidden="1" customHeight="1" outlineLevel="2">
      <c r="A461" s="15" t="s">
        <v>294</v>
      </c>
      <c r="B461" s="16" t="s">
        <v>39</v>
      </c>
      <c r="C461" s="15" t="s">
        <v>40</v>
      </c>
      <c r="D461" s="17">
        <v>3.922819018E7</v>
      </c>
      <c r="E461" s="17">
        <v>2107632.16</v>
      </c>
      <c r="F461" s="18">
        <f>+D461/D462</f>
        <v>0.2876705981</v>
      </c>
      <c r="G461" s="19" t="str">
        <f t="shared" si="1736"/>
        <v>#REF!</v>
      </c>
      <c r="H461" s="19" t="str">
        <f t="shared" si="1737"/>
        <v>#REF!</v>
      </c>
      <c r="I461" s="19" t="str">
        <f t="shared" si="1738"/>
        <v>#REF!</v>
      </c>
      <c r="J461" s="19" t="str">
        <f t="shared" si="1739"/>
        <v>#REF!</v>
      </c>
      <c r="K461" s="18">
        <v>0.0</v>
      </c>
      <c r="L461" s="17" t="str">
        <f t="shared" si="1740"/>
        <v>#REF!</v>
      </c>
      <c r="M461" s="17" t="str">
        <f t="shared" si="1741"/>
        <v>#REF!</v>
      </c>
      <c r="N461" s="17" t="str">
        <f t="shared" si="1742"/>
        <v>#REF!</v>
      </c>
      <c r="O461" s="17" t="str">
        <f t="shared" si="1743"/>
        <v>#REF!</v>
      </c>
      <c r="P461" s="17" t="str">
        <f t="shared" si="1744"/>
        <v>#REF!</v>
      </c>
      <c r="Q461" s="17" t="str">
        <f t="shared" si="1745"/>
        <v>#REF!</v>
      </c>
      <c r="R461" s="20" t="str">
        <f t="shared" si="1746"/>
        <v>#REF!</v>
      </c>
      <c r="S461" s="17" t="str">
        <f t="shared" si="1747"/>
        <v>#REF!</v>
      </c>
      <c r="T461" s="16"/>
      <c r="U461" s="16"/>
      <c r="V461" s="16"/>
      <c r="W461" s="16"/>
      <c r="X461" s="16"/>
      <c r="Y461" s="16"/>
      <c r="Z461" s="16"/>
    </row>
    <row r="462" ht="15.75" hidden="1" customHeight="1" outlineLevel="1">
      <c r="A462" s="21" t="s">
        <v>295</v>
      </c>
      <c r="B462" s="22"/>
      <c r="C462" s="21"/>
      <c r="D462" s="23">
        <f t="shared" ref="D462:F462" si="1748">SUBTOTAL(9,D459:D461)</f>
        <v>136364962</v>
      </c>
      <c r="E462" s="23">
        <f t="shared" si="1748"/>
        <v>7326547</v>
      </c>
      <c r="F462" s="24">
        <f t="shared" si="1748"/>
        <v>1</v>
      </c>
      <c r="G462" s="25"/>
      <c r="H462" s="25"/>
      <c r="I462" s="25"/>
      <c r="J462" s="25" t="str">
        <f t="shared" ref="J462:K462" si="1749">SUBTOTAL(9,J459:J461)</f>
        <v>#REF!</v>
      </c>
      <c r="K462" s="24">
        <f t="shared" si="1749"/>
        <v>0</v>
      </c>
      <c r="L462" s="23"/>
      <c r="M462" s="23"/>
      <c r="N462" s="23"/>
      <c r="O462" s="23" t="str">
        <f t="shared" ref="O462:S462" si="1750">SUBTOTAL(9,O459:O461)</f>
        <v>#REF!</v>
      </c>
      <c r="P462" s="23" t="str">
        <f t="shared" si="1750"/>
        <v>#REF!</v>
      </c>
      <c r="Q462" s="23" t="str">
        <f t="shared" si="1750"/>
        <v>#REF!</v>
      </c>
      <c r="R462" s="22" t="str">
        <f t="shared" si="1750"/>
        <v>#REF!</v>
      </c>
      <c r="S462" s="23" t="str">
        <f t="shared" si="1750"/>
        <v>#REF!</v>
      </c>
      <c r="T462" s="22"/>
      <c r="U462" s="22"/>
      <c r="V462" s="22"/>
      <c r="W462" s="22"/>
      <c r="X462" s="22"/>
      <c r="Y462" s="22"/>
      <c r="Z462" s="22"/>
    </row>
    <row r="463" ht="15.75" hidden="1" customHeight="1" outlineLevel="2">
      <c r="A463" s="15" t="s">
        <v>296</v>
      </c>
      <c r="B463" s="16" t="s">
        <v>27</v>
      </c>
      <c r="C463" s="15" t="s">
        <v>28</v>
      </c>
      <c r="D463" s="17">
        <v>1.334585651E7</v>
      </c>
      <c r="E463" s="17">
        <v>1257940.59</v>
      </c>
      <c r="F463" s="18">
        <f>+D463/D465</f>
        <v>0.4931632454</v>
      </c>
      <c r="G463" s="19" t="str">
        <f t="shared" ref="G463:G464" si="1751">VLOOKUP(A463,'[1]Hoja1'!$B$1:$F$126,3,0)</f>
        <v>#REF!</v>
      </c>
      <c r="H463" s="19" t="str">
        <f t="shared" ref="H463:H464" si="1752">VLOOKUP(A463,'[1]Hoja1'!$B$1:$F$126,2,0)</f>
        <v>#REF!</v>
      </c>
      <c r="I463" s="19" t="str">
        <f t="shared" ref="I463:I464" si="1753">+G463/11</f>
        <v>#REF!</v>
      </c>
      <c r="J463" s="19" t="str">
        <f t="shared" ref="J463:J464" si="1754">+F463*I463</f>
        <v>#REF!</v>
      </c>
      <c r="K463" s="18">
        <v>0.0</v>
      </c>
      <c r="L463" s="17" t="str">
        <f t="shared" ref="L463:L464" si="1755">VLOOKUP(A463,'[1]Hoja1'!$B$1:$F$126,5,0)</f>
        <v>#REF!</v>
      </c>
      <c r="M463" s="17" t="str">
        <f t="shared" ref="M463:M464" si="1756">VLOOKUP(A463,'[1]Hoja1'!$B$1:$F$126,4,0)</f>
        <v>#REF!</v>
      </c>
      <c r="N463" s="17" t="str">
        <f t="shared" ref="N463:N464" si="1757">+L463/11</f>
        <v>#REF!</v>
      </c>
      <c r="O463" s="17" t="str">
        <f t="shared" ref="O463:O464" si="1758">+D463-J463</f>
        <v>#REF!</v>
      </c>
      <c r="P463" s="17" t="str">
        <f t="shared" ref="P463:P464" si="1759">+ROUND(O463,0)</f>
        <v>#REF!</v>
      </c>
      <c r="Q463" s="17" t="str">
        <f t="shared" ref="Q463:Q464" si="1760">+K463+P463</f>
        <v>#REF!</v>
      </c>
      <c r="R463" s="20" t="str">
        <f t="shared" ref="R463:R464" si="1761">+IF(D463-K463-P463&gt;1,D463-K463-P463,0)</f>
        <v>#REF!</v>
      </c>
      <c r="S463" s="17" t="str">
        <f t="shared" ref="S463:S464" si="1762">+P463</f>
        <v>#REF!</v>
      </c>
      <c r="T463" s="16"/>
      <c r="U463" s="16"/>
      <c r="V463" s="16"/>
      <c r="W463" s="16"/>
      <c r="X463" s="16"/>
      <c r="Y463" s="16"/>
      <c r="Z463" s="16"/>
    </row>
    <row r="464" ht="15.75" hidden="1" customHeight="1" outlineLevel="2">
      <c r="A464" s="15" t="s">
        <v>296</v>
      </c>
      <c r="B464" s="16" t="s">
        <v>35</v>
      </c>
      <c r="C464" s="15" t="s">
        <v>36</v>
      </c>
      <c r="D464" s="17">
        <v>1.371588549E7</v>
      </c>
      <c r="E464" s="17">
        <v>1292818.41</v>
      </c>
      <c r="F464" s="18">
        <f>+D464/D465</f>
        <v>0.5068367546</v>
      </c>
      <c r="G464" s="19" t="str">
        <f t="shared" si="1751"/>
        <v>#REF!</v>
      </c>
      <c r="H464" s="19" t="str">
        <f t="shared" si="1752"/>
        <v>#REF!</v>
      </c>
      <c r="I464" s="19" t="str">
        <f t="shared" si="1753"/>
        <v>#REF!</v>
      </c>
      <c r="J464" s="19" t="str">
        <f t="shared" si="1754"/>
        <v>#REF!</v>
      </c>
      <c r="K464" s="18">
        <v>0.0</v>
      </c>
      <c r="L464" s="17" t="str">
        <f t="shared" si="1755"/>
        <v>#REF!</v>
      </c>
      <c r="M464" s="17" t="str">
        <f t="shared" si="1756"/>
        <v>#REF!</v>
      </c>
      <c r="N464" s="17" t="str">
        <f t="shared" si="1757"/>
        <v>#REF!</v>
      </c>
      <c r="O464" s="17" t="str">
        <f t="shared" si="1758"/>
        <v>#REF!</v>
      </c>
      <c r="P464" s="17" t="str">
        <f t="shared" si="1759"/>
        <v>#REF!</v>
      </c>
      <c r="Q464" s="17" t="str">
        <f t="shared" si="1760"/>
        <v>#REF!</v>
      </c>
      <c r="R464" s="20" t="str">
        <f t="shared" si="1761"/>
        <v>#REF!</v>
      </c>
      <c r="S464" s="17" t="str">
        <f t="shared" si="1762"/>
        <v>#REF!</v>
      </c>
      <c r="T464" s="16"/>
      <c r="U464" s="16"/>
      <c r="V464" s="16"/>
      <c r="W464" s="16"/>
      <c r="X464" s="16"/>
      <c r="Y464" s="16"/>
      <c r="Z464" s="16"/>
    </row>
    <row r="465" ht="15.75" hidden="1" customHeight="1" outlineLevel="1">
      <c r="A465" s="21" t="s">
        <v>297</v>
      </c>
      <c r="B465" s="22"/>
      <c r="C465" s="21"/>
      <c r="D465" s="23">
        <f t="shared" ref="D465:F465" si="1763">SUBTOTAL(9,D463:D464)</f>
        <v>27061742</v>
      </c>
      <c r="E465" s="23">
        <f t="shared" si="1763"/>
        <v>2550759</v>
      </c>
      <c r="F465" s="24">
        <f t="shared" si="1763"/>
        <v>1</v>
      </c>
      <c r="G465" s="25"/>
      <c r="H465" s="25"/>
      <c r="I465" s="25"/>
      <c r="J465" s="25" t="str">
        <f t="shared" ref="J465:K465" si="1764">SUBTOTAL(9,J463:J464)</f>
        <v>#REF!</v>
      </c>
      <c r="K465" s="24">
        <f t="shared" si="1764"/>
        <v>0</v>
      </c>
      <c r="L465" s="23"/>
      <c r="M465" s="23"/>
      <c r="N465" s="23"/>
      <c r="O465" s="23" t="str">
        <f t="shared" ref="O465:S465" si="1765">SUBTOTAL(9,O463:O464)</f>
        <v>#REF!</v>
      </c>
      <c r="P465" s="23" t="str">
        <f t="shared" si="1765"/>
        <v>#REF!</v>
      </c>
      <c r="Q465" s="23" t="str">
        <f t="shared" si="1765"/>
        <v>#REF!</v>
      </c>
      <c r="R465" s="22" t="str">
        <f t="shared" si="1765"/>
        <v>#REF!</v>
      </c>
      <c r="S465" s="23" t="str">
        <f t="shared" si="1765"/>
        <v>#REF!</v>
      </c>
      <c r="T465" s="22"/>
      <c r="U465" s="22"/>
      <c r="V465" s="22"/>
      <c r="W465" s="22"/>
      <c r="X465" s="22"/>
      <c r="Y465" s="22"/>
      <c r="Z465" s="22"/>
    </row>
    <row r="466" ht="15.75" hidden="1" customHeight="1" outlineLevel="2">
      <c r="A466" s="15" t="s">
        <v>298</v>
      </c>
      <c r="B466" s="16" t="s">
        <v>27</v>
      </c>
      <c r="C466" s="15" t="s">
        <v>28</v>
      </c>
      <c r="D466" s="17">
        <v>1.251256275E7</v>
      </c>
      <c r="E466" s="17">
        <v>931599.05</v>
      </c>
      <c r="F466" s="18">
        <f>+D466/D470</f>
        <v>0.133752046</v>
      </c>
      <c r="G466" s="19" t="str">
        <f t="shared" ref="G466:G469" si="1766">VLOOKUP(A466,'[1]Hoja1'!$B$1:$F$126,3,0)</f>
        <v>#REF!</v>
      </c>
      <c r="H466" s="19" t="str">
        <f t="shared" ref="H466:H469" si="1767">VLOOKUP(A466,'[1]Hoja1'!$B$1:$F$126,2,0)</f>
        <v>#REF!</v>
      </c>
      <c r="I466" s="19" t="str">
        <f t="shared" ref="I466:I469" si="1768">+G466/11</f>
        <v>#REF!</v>
      </c>
      <c r="J466" s="19" t="str">
        <f t="shared" ref="J466:J469" si="1769">+F466*I466</f>
        <v>#REF!</v>
      </c>
      <c r="K466" s="18" t="str">
        <f t="shared" ref="K466:K469" si="1770">+D466-P466</f>
        <v>#REF!</v>
      </c>
      <c r="L466" s="17" t="str">
        <f t="shared" ref="L466:L469" si="1771">VLOOKUP(A466,'[1]Hoja1'!$B$1:$F$126,5,0)</f>
        <v>#REF!</v>
      </c>
      <c r="M466" s="17" t="str">
        <f t="shared" ref="M466:M469" si="1772">VLOOKUP(A466,'[1]Hoja1'!$B$1:$F$126,4,0)</f>
        <v>#REF!</v>
      </c>
      <c r="N466" s="17" t="str">
        <f t="shared" ref="N466:N469" si="1773">+L466/11</f>
        <v>#REF!</v>
      </c>
      <c r="O466" s="17" t="str">
        <f t="shared" ref="O466:O469" si="1774">+D466-J466</f>
        <v>#REF!</v>
      </c>
      <c r="P466" s="17" t="str">
        <f t="shared" ref="P466:P469" si="1775">+ROUND(O466,0)</f>
        <v>#REF!</v>
      </c>
      <c r="Q466" s="17" t="str">
        <f t="shared" ref="Q466:Q469" si="1776">+K466+P466</f>
        <v>#REF!</v>
      </c>
      <c r="R466" s="20" t="str">
        <f t="shared" ref="R466:R469" si="1777">+IF(D466-K466-P466&gt;1,D466-K466-P466,0)</f>
        <v>#REF!</v>
      </c>
      <c r="S466" s="17" t="str">
        <f t="shared" ref="S466:S469" si="1778">+P466</f>
        <v>#REF!</v>
      </c>
      <c r="T466" s="16"/>
      <c r="U466" s="16"/>
      <c r="V466" s="16"/>
      <c r="W466" s="16"/>
      <c r="X466" s="16"/>
      <c r="Y466" s="16"/>
      <c r="Z466" s="16"/>
    </row>
    <row r="467" ht="15.75" hidden="1" customHeight="1" outlineLevel="2">
      <c r="A467" s="15" t="s">
        <v>298</v>
      </c>
      <c r="B467" s="16" t="s">
        <v>35</v>
      </c>
      <c r="C467" s="15" t="s">
        <v>36</v>
      </c>
      <c r="D467" s="17">
        <v>1.212140072E7</v>
      </c>
      <c r="E467" s="17">
        <v>902475.83</v>
      </c>
      <c r="F467" s="18">
        <f>+D467/D470</f>
        <v>0.1295707505</v>
      </c>
      <c r="G467" s="19" t="str">
        <f t="shared" si="1766"/>
        <v>#REF!</v>
      </c>
      <c r="H467" s="19" t="str">
        <f t="shared" si="1767"/>
        <v>#REF!</v>
      </c>
      <c r="I467" s="19" t="str">
        <f t="shared" si="1768"/>
        <v>#REF!</v>
      </c>
      <c r="J467" s="19" t="str">
        <f t="shared" si="1769"/>
        <v>#REF!</v>
      </c>
      <c r="K467" s="18" t="str">
        <f t="shared" si="1770"/>
        <v>#REF!</v>
      </c>
      <c r="L467" s="17" t="str">
        <f t="shared" si="1771"/>
        <v>#REF!</v>
      </c>
      <c r="M467" s="17" t="str">
        <f t="shared" si="1772"/>
        <v>#REF!</v>
      </c>
      <c r="N467" s="17" t="str">
        <f t="shared" si="1773"/>
        <v>#REF!</v>
      </c>
      <c r="O467" s="17" t="str">
        <f t="shared" si="1774"/>
        <v>#REF!</v>
      </c>
      <c r="P467" s="17" t="str">
        <f t="shared" si="1775"/>
        <v>#REF!</v>
      </c>
      <c r="Q467" s="17" t="str">
        <f t="shared" si="1776"/>
        <v>#REF!</v>
      </c>
      <c r="R467" s="20" t="str">
        <f t="shared" si="1777"/>
        <v>#REF!</v>
      </c>
      <c r="S467" s="17" t="str">
        <f t="shared" si="1778"/>
        <v>#REF!</v>
      </c>
      <c r="T467" s="16"/>
      <c r="U467" s="16"/>
      <c r="V467" s="16"/>
      <c r="W467" s="16"/>
      <c r="X467" s="16"/>
      <c r="Y467" s="16"/>
      <c r="Z467" s="16"/>
    </row>
    <row r="468" ht="15.75" hidden="1" customHeight="1" outlineLevel="2">
      <c r="A468" s="15" t="s">
        <v>298</v>
      </c>
      <c r="B468" s="16" t="s">
        <v>65</v>
      </c>
      <c r="C468" s="15" t="s">
        <v>66</v>
      </c>
      <c r="D468" s="17">
        <v>8759046.99</v>
      </c>
      <c r="E468" s="17">
        <v>652138.18</v>
      </c>
      <c r="F468" s="18">
        <f>+D468/D470</f>
        <v>0.09362913729</v>
      </c>
      <c r="G468" s="19" t="str">
        <f t="shared" si="1766"/>
        <v>#REF!</v>
      </c>
      <c r="H468" s="19" t="str">
        <f t="shared" si="1767"/>
        <v>#REF!</v>
      </c>
      <c r="I468" s="19" t="str">
        <f t="shared" si="1768"/>
        <v>#REF!</v>
      </c>
      <c r="J468" s="19" t="str">
        <f t="shared" si="1769"/>
        <v>#REF!</v>
      </c>
      <c r="K468" s="18" t="str">
        <f t="shared" si="1770"/>
        <v>#REF!</v>
      </c>
      <c r="L468" s="17" t="str">
        <f t="shared" si="1771"/>
        <v>#REF!</v>
      </c>
      <c r="M468" s="17" t="str">
        <f t="shared" si="1772"/>
        <v>#REF!</v>
      </c>
      <c r="N468" s="17" t="str">
        <f t="shared" si="1773"/>
        <v>#REF!</v>
      </c>
      <c r="O468" s="17" t="str">
        <f t="shared" si="1774"/>
        <v>#REF!</v>
      </c>
      <c r="P468" s="17" t="str">
        <f t="shared" si="1775"/>
        <v>#REF!</v>
      </c>
      <c r="Q468" s="17" t="str">
        <f t="shared" si="1776"/>
        <v>#REF!</v>
      </c>
      <c r="R468" s="20" t="str">
        <f t="shared" si="1777"/>
        <v>#REF!</v>
      </c>
      <c r="S468" s="17" t="str">
        <f t="shared" si="1778"/>
        <v>#REF!</v>
      </c>
      <c r="T468" s="16"/>
      <c r="U468" s="16"/>
      <c r="V468" s="16"/>
      <c r="W468" s="16"/>
      <c r="X468" s="16"/>
      <c r="Y468" s="16"/>
      <c r="Z468" s="16"/>
    </row>
    <row r="469" ht="15.75" hidden="1" customHeight="1" outlineLevel="2">
      <c r="A469" s="15" t="s">
        <v>298</v>
      </c>
      <c r="B469" s="16" t="s">
        <v>39</v>
      </c>
      <c r="C469" s="15" t="s">
        <v>40</v>
      </c>
      <c r="D469" s="17">
        <v>6.015742954E7</v>
      </c>
      <c r="E469" s="17">
        <v>4478906.94</v>
      </c>
      <c r="F469" s="18">
        <f>+D469/D470</f>
        <v>0.6430480663</v>
      </c>
      <c r="G469" s="19" t="str">
        <f t="shared" si="1766"/>
        <v>#REF!</v>
      </c>
      <c r="H469" s="19" t="str">
        <f t="shared" si="1767"/>
        <v>#REF!</v>
      </c>
      <c r="I469" s="19" t="str">
        <f t="shared" si="1768"/>
        <v>#REF!</v>
      </c>
      <c r="J469" s="19" t="str">
        <f t="shared" si="1769"/>
        <v>#REF!</v>
      </c>
      <c r="K469" s="18" t="str">
        <f t="shared" si="1770"/>
        <v>#REF!</v>
      </c>
      <c r="L469" s="17" t="str">
        <f t="shared" si="1771"/>
        <v>#REF!</v>
      </c>
      <c r="M469" s="17" t="str">
        <f t="shared" si="1772"/>
        <v>#REF!</v>
      </c>
      <c r="N469" s="17" t="str">
        <f t="shared" si="1773"/>
        <v>#REF!</v>
      </c>
      <c r="O469" s="17" t="str">
        <f t="shared" si="1774"/>
        <v>#REF!</v>
      </c>
      <c r="P469" s="17" t="str">
        <f t="shared" si="1775"/>
        <v>#REF!</v>
      </c>
      <c r="Q469" s="17" t="str">
        <f t="shared" si="1776"/>
        <v>#REF!</v>
      </c>
      <c r="R469" s="20" t="str">
        <f t="shared" si="1777"/>
        <v>#REF!</v>
      </c>
      <c r="S469" s="17" t="str">
        <f t="shared" si="1778"/>
        <v>#REF!</v>
      </c>
      <c r="T469" s="16"/>
      <c r="U469" s="16"/>
      <c r="V469" s="16"/>
      <c r="W469" s="16"/>
      <c r="X469" s="16"/>
      <c r="Y469" s="16"/>
      <c r="Z469" s="16"/>
    </row>
    <row r="470" ht="15.75" hidden="1" customHeight="1" outlineLevel="1">
      <c r="A470" s="21" t="s">
        <v>299</v>
      </c>
      <c r="B470" s="22"/>
      <c r="C470" s="21"/>
      <c r="D470" s="23">
        <f t="shared" ref="D470:F470" si="1779">SUBTOTAL(9,D466:D469)</f>
        <v>93550440</v>
      </c>
      <c r="E470" s="23">
        <f t="shared" si="1779"/>
        <v>6965120</v>
      </c>
      <c r="F470" s="24">
        <f t="shared" si="1779"/>
        <v>1</v>
      </c>
      <c r="G470" s="25"/>
      <c r="H470" s="25"/>
      <c r="I470" s="25"/>
      <c r="J470" s="25" t="str">
        <f t="shared" ref="J470:K470" si="1780">SUBTOTAL(9,J466:J469)</f>
        <v>#REF!</v>
      </c>
      <c r="K470" s="24" t="str">
        <f t="shared" si="1780"/>
        <v>#REF!</v>
      </c>
      <c r="L470" s="23"/>
      <c r="M470" s="23"/>
      <c r="N470" s="23"/>
      <c r="O470" s="23" t="str">
        <f t="shared" ref="O470:S470" si="1781">SUBTOTAL(9,O466:O469)</f>
        <v>#REF!</v>
      </c>
      <c r="P470" s="23" t="str">
        <f t="shared" si="1781"/>
        <v>#REF!</v>
      </c>
      <c r="Q470" s="23" t="str">
        <f t="shared" si="1781"/>
        <v>#REF!</v>
      </c>
      <c r="R470" s="22" t="str">
        <f t="shared" si="1781"/>
        <v>#REF!</v>
      </c>
      <c r="S470" s="23" t="str">
        <f t="shared" si="1781"/>
        <v>#REF!</v>
      </c>
      <c r="T470" s="22"/>
      <c r="U470" s="22"/>
      <c r="V470" s="22"/>
      <c r="W470" s="22"/>
      <c r="X470" s="22"/>
      <c r="Y470" s="22"/>
      <c r="Z470" s="22"/>
    </row>
    <row r="471" ht="15.75" customHeight="1" collapsed="1">
      <c r="B471" s="27"/>
      <c r="F471" s="28"/>
      <c r="H471" s="28"/>
    </row>
    <row r="472" ht="15.75" customHeight="1">
      <c r="B472" s="27"/>
      <c r="F472" s="28"/>
      <c r="H472" s="28"/>
    </row>
    <row r="473" ht="15.75" customHeight="1">
      <c r="B473" s="27"/>
      <c r="F473" s="28"/>
      <c r="H473" s="28"/>
    </row>
    <row r="474" ht="15.75" customHeight="1">
      <c r="B474" s="27"/>
      <c r="F474" s="28"/>
      <c r="H474" s="28"/>
    </row>
    <row r="475" ht="15.75" customHeight="1">
      <c r="B475" s="27"/>
      <c r="F475" s="28"/>
      <c r="H475" s="28"/>
    </row>
    <row r="476" ht="15.75" customHeight="1">
      <c r="B476" s="27"/>
      <c r="F476" s="28"/>
      <c r="H476" s="28"/>
    </row>
    <row r="477" ht="15.75" customHeight="1">
      <c r="B477" s="27"/>
      <c r="F477" s="28"/>
      <c r="H477" s="28"/>
    </row>
    <row r="478" ht="15.75" customHeight="1">
      <c r="B478" s="27"/>
      <c r="F478" s="28"/>
      <c r="H478" s="28"/>
    </row>
    <row r="479" ht="15.75" customHeight="1">
      <c r="B479" s="27"/>
      <c r="F479" s="28"/>
      <c r="H479" s="28"/>
    </row>
    <row r="480" ht="15.75" customHeight="1">
      <c r="B480" s="27"/>
      <c r="F480" s="28"/>
      <c r="H480" s="28"/>
    </row>
    <row r="481" ht="15.75" customHeight="1">
      <c r="B481" s="27"/>
      <c r="F481" s="28"/>
      <c r="H481" s="28"/>
    </row>
    <row r="482" ht="15.75" customHeight="1">
      <c r="B482" s="27"/>
      <c r="F482" s="28"/>
      <c r="H482" s="28"/>
    </row>
    <row r="483" ht="15.75" customHeight="1">
      <c r="B483" s="27"/>
      <c r="F483" s="28"/>
      <c r="H483" s="28"/>
    </row>
    <row r="484" ht="15.75" customHeight="1">
      <c r="B484" s="27"/>
      <c r="F484" s="28"/>
      <c r="H484" s="28"/>
    </row>
    <row r="485" ht="15.75" customHeight="1">
      <c r="B485" s="27"/>
      <c r="F485" s="28"/>
      <c r="H485" s="28"/>
    </row>
    <row r="486" ht="15.75" customHeight="1">
      <c r="B486" s="27"/>
      <c r="F486" s="28"/>
      <c r="H486" s="28"/>
    </row>
    <row r="487" ht="15.75" customHeight="1">
      <c r="B487" s="27"/>
      <c r="F487" s="28"/>
      <c r="H487" s="28"/>
    </row>
    <row r="488" ht="15.75" customHeight="1">
      <c r="B488" s="27"/>
      <c r="F488" s="28"/>
      <c r="H488" s="28"/>
    </row>
    <row r="489" ht="15.75" customHeight="1">
      <c r="B489" s="27"/>
      <c r="F489" s="28"/>
      <c r="H489" s="28"/>
    </row>
    <row r="490" ht="15.75" customHeight="1">
      <c r="B490" s="27"/>
      <c r="F490" s="28"/>
      <c r="H490" s="28"/>
    </row>
    <row r="491" ht="15.75" customHeight="1">
      <c r="B491" s="27"/>
      <c r="F491" s="28"/>
      <c r="H491" s="28"/>
    </row>
    <row r="492" ht="15.75" customHeight="1">
      <c r="B492" s="27"/>
      <c r="F492" s="28"/>
      <c r="H492" s="28"/>
    </row>
    <row r="493" ht="15.75" customHeight="1">
      <c r="B493" s="27"/>
      <c r="F493" s="28"/>
      <c r="H493" s="28"/>
    </row>
    <row r="494" ht="15.75" customHeight="1">
      <c r="B494" s="27"/>
      <c r="F494" s="28"/>
      <c r="H494" s="28"/>
    </row>
    <row r="495" ht="15.75" customHeight="1">
      <c r="B495" s="27"/>
      <c r="F495" s="28"/>
      <c r="H495" s="28"/>
    </row>
    <row r="496" ht="15.75" customHeight="1">
      <c r="B496" s="27"/>
      <c r="F496" s="28"/>
      <c r="H496" s="28"/>
    </row>
    <row r="497" ht="15.75" customHeight="1">
      <c r="B497" s="27"/>
      <c r="F497" s="28"/>
      <c r="H497" s="28"/>
    </row>
    <row r="498" ht="15.75" customHeight="1">
      <c r="B498" s="27"/>
      <c r="F498" s="28"/>
      <c r="H498" s="28"/>
    </row>
    <row r="499" ht="15.75" customHeight="1">
      <c r="B499" s="27"/>
      <c r="F499" s="28"/>
      <c r="H499" s="28"/>
    </row>
    <row r="500" ht="15.75" customHeight="1">
      <c r="B500" s="27"/>
      <c r="F500" s="28"/>
      <c r="H500" s="28"/>
    </row>
    <row r="501" ht="15.75" customHeight="1">
      <c r="B501" s="27"/>
      <c r="F501" s="28"/>
      <c r="H501" s="28"/>
    </row>
    <row r="502" ht="15.75" customHeight="1">
      <c r="B502" s="27"/>
      <c r="F502" s="28"/>
      <c r="H502" s="28"/>
    </row>
    <row r="503" ht="15.75" customHeight="1">
      <c r="B503" s="27"/>
      <c r="F503" s="28"/>
      <c r="H503" s="28"/>
    </row>
    <row r="504" ht="15.75" customHeight="1">
      <c r="B504" s="27"/>
      <c r="F504" s="28"/>
      <c r="H504" s="28"/>
    </row>
    <row r="505" ht="15.75" customHeight="1">
      <c r="B505" s="27"/>
      <c r="F505" s="28"/>
      <c r="H505" s="28"/>
    </row>
    <row r="506" ht="15.75" customHeight="1">
      <c r="B506" s="27"/>
      <c r="F506" s="28"/>
      <c r="H506" s="28"/>
    </row>
    <row r="507" ht="15.75" customHeight="1">
      <c r="B507" s="27"/>
      <c r="F507" s="28"/>
      <c r="H507" s="28"/>
    </row>
    <row r="508" ht="15.75" customHeight="1">
      <c r="B508" s="27"/>
      <c r="F508" s="28"/>
      <c r="H508" s="28"/>
    </row>
    <row r="509" ht="15.75" customHeight="1">
      <c r="B509" s="27"/>
      <c r="F509" s="28"/>
      <c r="H509" s="28"/>
    </row>
    <row r="510" ht="15.75" customHeight="1">
      <c r="B510" s="27"/>
      <c r="F510" s="28"/>
      <c r="H510" s="28"/>
    </row>
    <row r="511" ht="15.75" customHeight="1">
      <c r="B511" s="27"/>
      <c r="F511" s="28"/>
      <c r="H511" s="28"/>
    </row>
    <row r="512" ht="15.75" customHeight="1">
      <c r="B512" s="27"/>
      <c r="F512" s="28"/>
      <c r="H512" s="28"/>
    </row>
    <row r="513" ht="15.75" customHeight="1">
      <c r="B513" s="27"/>
      <c r="F513" s="28"/>
      <c r="H513" s="28"/>
    </row>
    <row r="514" ht="15.75" customHeight="1">
      <c r="B514" s="27"/>
      <c r="F514" s="28"/>
      <c r="H514" s="28"/>
    </row>
    <row r="515" ht="15.75" customHeight="1">
      <c r="B515" s="27"/>
      <c r="F515" s="28"/>
      <c r="H515" s="28"/>
    </row>
    <row r="516" ht="15.75" customHeight="1">
      <c r="B516" s="27"/>
      <c r="F516" s="28"/>
      <c r="H516" s="28"/>
    </row>
    <row r="517" ht="15.75" customHeight="1">
      <c r="B517" s="27"/>
      <c r="F517" s="28"/>
      <c r="H517" s="28"/>
    </row>
    <row r="518" ht="15.75" customHeight="1">
      <c r="B518" s="27"/>
      <c r="F518" s="28"/>
      <c r="H518" s="28"/>
    </row>
    <row r="519" ht="15.75" customHeight="1">
      <c r="B519" s="27"/>
      <c r="F519" s="28"/>
      <c r="H519" s="28"/>
    </row>
    <row r="520" ht="15.75" customHeight="1">
      <c r="B520" s="27"/>
      <c r="F520" s="28"/>
      <c r="H520" s="28"/>
    </row>
    <row r="521" ht="15.75" customHeight="1">
      <c r="B521" s="27"/>
      <c r="F521" s="28"/>
      <c r="H521" s="28"/>
    </row>
    <row r="522" ht="15.75" customHeight="1">
      <c r="B522" s="27"/>
      <c r="F522" s="28"/>
      <c r="H522" s="28"/>
    </row>
    <row r="523" ht="15.75" customHeight="1">
      <c r="B523" s="27"/>
      <c r="F523" s="28"/>
      <c r="H523" s="28"/>
    </row>
    <row r="524" ht="15.75" customHeight="1">
      <c r="B524" s="27"/>
      <c r="F524" s="28"/>
      <c r="H524" s="28"/>
    </row>
    <row r="525" ht="15.75" customHeight="1">
      <c r="B525" s="27"/>
      <c r="F525" s="28"/>
      <c r="H525" s="28"/>
    </row>
    <row r="526" ht="15.75" customHeight="1">
      <c r="B526" s="27"/>
      <c r="F526" s="28"/>
      <c r="H526" s="28"/>
    </row>
    <row r="527" ht="15.75" customHeight="1">
      <c r="B527" s="27"/>
      <c r="F527" s="28"/>
      <c r="H527" s="28"/>
    </row>
    <row r="528" ht="15.75" customHeight="1">
      <c r="B528" s="27"/>
      <c r="F528" s="28"/>
      <c r="H528" s="28"/>
    </row>
    <row r="529" ht="15.75" customHeight="1">
      <c r="B529" s="27"/>
      <c r="F529" s="28"/>
      <c r="H529" s="28"/>
    </row>
    <row r="530" ht="15.75" customHeight="1">
      <c r="B530" s="27"/>
      <c r="F530" s="28"/>
      <c r="H530" s="28"/>
    </row>
    <row r="531" ht="15.75" customHeight="1">
      <c r="B531" s="27"/>
      <c r="F531" s="28"/>
      <c r="H531" s="28"/>
    </row>
    <row r="532" ht="15.75" customHeight="1">
      <c r="B532" s="27"/>
      <c r="F532" s="28"/>
      <c r="H532" s="28"/>
    </row>
    <row r="533" ht="15.75" customHeight="1">
      <c r="B533" s="27"/>
      <c r="F533" s="28"/>
      <c r="H533" s="28"/>
    </row>
    <row r="534" ht="15.75" customHeight="1">
      <c r="B534" s="27"/>
      <c r="F534" s="28"/>
      <c r="H534" s="28"/>
    </row>
    <row r="535" ht="15.75" customHeight="1">
      <c r="B535" s="27"/>
      <c r="F535" s="28"/>
      <c r="H535" s="28"/>
    </row>
    <row r="536" ht="15.75" customHeight="1">
      <c r="B536" s="27"/>
      <c r="F536" s="28"/>
      <c r="H536" s="28"/>
    </row>
    <row r="537" ht="15.75" customHeight="1">
      <c r="B537" s="27"/>
      <c r="F537" s="28"/>
      <c r="H537" s="28"/>
    </row>
    <row r="538" ht="15.75" customHeight="1">
      <c r="B538" s="27"/>
      <c r="F538" s="28"/>
      <c r="H538" s="28"/>
    </row>
    <row r="539" ht="15.75" customHeight="1">
      <c r="B539" s="27"/>
      <c r="F539" s="28"/>
      <c r="H539" s="28"/>
    </row>
    <row r="540" ht="15.75" customHeight="1">
      <c r="B540" s="27"/>
      <c r="F540" s="28"/>
      <c r="H540" s="28"/>
    </row>
    <row r="541" ht="15.75" customHeight="1">
      <c r="B541" s="27"/>
      <c r="F541" s="28"/>
      <c r="H541" s="28"/>
    </row>
    <row r="542" ht="15.75" customHeight="1">
      <c r="B542" s="27"/>
      <c r="F542" s="28"/>
      <c r="H542" s="28"/>
    </row>
    <row r="543" ht="15.75" customHeight="1">
      <c r="B543" s="27"/>
      <c r="F543" s="28"/>
      <c r="H543" s="28"/>
    </row>
    <row r="544" ht="15.75" customHeight="1">
      <c r="B544" s="27"/>
      <c r="F544" s="28"/>
      <c r="H544" s="28"/>
    </row>
    <row r="545" ht="15.75" customHeight="1">
      <c r="B545" s="27"/>
      <c r="F545" s="28"/>
      <c r="H545" s="28"/>
    </row>
    <row r="546" ht="15.75" customHeight="1">
      <c r="B546" s="27"/>
      <c r="F546" s="28"/>
      <c r="H546" s="28"/>
    </row>
    <row r="547" ht="15.75" customHeight="1">
      <c r="B547" s="27"/>
      <c r="F547" s="28"/>
      <c r="H547" s="28"/>
    </row>
    <row r="548" ht="15.75" customHeight="1">
      <c r="B548" s="27"/>
      <c r="F548" s="28"/>
      <c r="H548" s="28"/>
    </row>
    <row r="549" ht="15.75" customHeight="1">
      <c r="B549" s="27"/>
      <c r="F549" s="28"/>
      <c r="H549" s="28"/>
    </row>
    <row r="550" ht="15.75" customHeight="1">
      <c r="B550" s="27"/>
      <c r="F550" s="28"/>
      <c r="H550" s="28"/>
    </row>
    <row r="551" ht="15.75" customHeight="1">
      <c r="B551" s="27"/>
      <c r="F551" s="28"/>
      <c r="H551" s="28"/>
    </row>
    <row r="552" ht="15.75" customHeight="1">
      <c r="B552" s="27"/>
      <c r="F552" s="28"/>
      <c r="H552" s="28"/>
    </row>
    <row r="553" ht="15.75" customHeight="1">
      <c r="B553" s="27"/>
      <c r="F553" s="28"/>
      <c r="H553" s="28"/>
    </row>
    <row r="554" ht="15.75" customHeight="1">
      <c r="B554" s="27"/>
      <c r="F554" s="28"/>
      <c r="H554" s="28"/>
    </row>
    <row r="555" ht="15.75" customHeight="1">
      <c r="B555" s="27"/>
      <c r="F555" s="28"/>
      <c r="H555" s="28"/>
    </row>
    <row r="556" ht="15.75" customHeight="1">
      <c r="B556" s="27"/>
      <c r="F556" s="28"/>
      <c r="H556" s="28"/>
    </row>
    <row r="557" ht="15.75" customHeight="1">
      <c r="B557" s="27"/>
      <c r="F557" s="28"/>
      <c r="H557" s="28"/>
    </row>
    <row r="558" ht="15.75" customHeight="1">
      <c r="B558" s="27"/>
      <c r="F558" s="28"/>
      <c r="H558" s="28"/>
    </row>
    <row r="559" ht="15.75" customHeight="1">
      <c r="B559" s="27"/>
      <c r="F559" s="28"/>
      <c r="H559" s="28"/>
    </row>
    <row r="560" ht="15.75" customHeight="1">
      <c r="B560" s="27"/>
      <c r="F560" s="28"/>
      <c r="H560" s="28"/>
    </row>
    <row r="561" ht="15.75" customHeight="1">
      <c r="B561" s="27"/>
      <c r="F561" s="28"/>
      <c r="H561" s="28"/>
    </row>
    <row r="562" ht="15.75" customHeight="1">
      <c r="B562" s="27"/>
      <c r="F562" s="28"/>
      <c r="H562" s="28"/>
    </row>
    <row r="563" ht="15.75" customHeight="1">
      <c r="B563" s="27"/>
      <c r="F563" s="28"/>
      <c r="H563" s="28"/>
    </row>
    <row r="564" ht="15.75" customHeight="1">
      <c r="B564" s="27"/>
      <c r="F564" s="28"/>
      <c r="H564" s="28"/>
    </row>
    <row r="565" ht="15.75" customHeight="1">
      <c r="B565" s="27"/>
      <c r="F565" s="28"/>
      <c r="H565" s="28"/>
    </row>
    <row r="566" ht="15.75" customHeight="1">
      <c r="B566" s="27"/>
      <c r="F566" s="28"/>
      <c r="H566" s="28"/>
    </row>
    <row r="567" ht="15.75" customHeight="1">
      <c r="B567" s="27"/>
      <c r="F567" s="28"/>
      <c r="H567" s="28"/>
    </row>
    <row r="568" ht="15.75" customHeight="1">
      <c r="B568" s="27"/>
      <c r="F568" s="28"/>
      <c r="H568" s="28"/>
    </row>
    <row r="569" ht="15.75" customHeight="1">
      <c r="B569" s="27"/>
      <c r="F569" s="28"/>
      <c r="H569" s="28"/>
    </row>
    <row r="570" ht="15.75" customHeight="1">
      <c r="B570" s="27"/>
      <c r="F570" s="28"/>
      <c r="H570" s="28"/>
    </row>
    <row r="571" ht="15.75" customHeight="1">
      <c r="B571" s="27"/>
      <c r="F571" s="28"/>
      <c r="H571" s="28"/>
    </row>
    <row r="572" ht="15.75" customHeight="1">
      <c r="B572" s="27"/>
      <c r="F572" s="28"/>
      <c r="H572" s="28"/>
    </row>
    <row r="573" ht="15.75" customHeight="1">
      <c r="B573" s="27"/>
      <c r="F573" s="28"/>
      <c r="H573" s="28"/>
    </row>
    <row r="574" ht="15.75" customHeight="1">
      <c r="B574" s="27"/>
      <c r="F574" s="28"/>
      <c r="H574" s="28"/>
    </row>
    <row r="575" ht="15.75" customHeight="1">
      <c r="B575" s="27"/>
      <c r="F575" s="28"/>
      <c r="H575" s="28"/>
    </row>
    <row r="576" ht="15.75" customHeight="1">
      <c r="B576" s="27"/>
      <c r="F576" s="28"/>
      <c r="H576" s="28"/>
    </row>
    <row r="577" ht="15.75" customHeight="1">
      <c r="B577" s="27"/>
      <c r="F577" s="28"/>
      <c r="H577" s="28"/>
    </row>
    <row r="578" ht="15.75" customHeight="1">
      <c r="B578" s="27"/>
      <c r="F578" s="28"/>
      <c r="H578" s="28"/>
    </row>
    <row r="579" ht="15.75" customHeight="1">
      <c r="B579" s="27"/>
      <c r="F579" s="28"/>
      <c r="H579" s="28"/>
    </row>
    <row r="580" ht="15.75" customHeight="1">
      <c r="B580" s="27"/>
      <c r="F580" s="28"/>
      <c r="H580" s="28"/>
    </row>
    <row r="581" ht="15.75" customHeight="1">
      <c r="B581" s="27"/>
      <c r="F581" s="28"/>
      <c r="H581" s="28"/>
    </row>
    <row r="582" ht="15.75" customHeight="1">
      <c r="B582" s="27"/>
      <c r="F582" s="28"/>
      <c r="H582" s="28"/>
    </row>
    <row r="583" ht="15.75" customHeight="1">
      <c r="B583" s="27"/>
      <c r="F583" s="28"/>
      <c r="H583" s="28"/>
    </row>
    <row r="584" ht="15.75" customHeight="1">
      <c r="B584" s="27"/>
      <c r="F584" s="28"/>
      <c r="H584" s="28"/>
    </row>
    <row r="585" ht="15.75" customHeight="1">
      <c r="B585" s="27"/>
      <c r="F585" s="28"/>
      <c r="H585" s="28"/>
    </row>
    <row r="586" ht="15.75" customHeight="1">
      <c r="B586" s="27"/>
      <c r="F586" s="28"/>
      <c r="H586" s="28"/>
    </row>
    <row r="587" ht="15.75" customHeight="1">
      <c r="B587" s="27"/>
      <c r="F587" s="28"/>
      <c r="H587" s="28"/>
    </row>
    <row r="588" ht="15.75" customHeight="1">
      <c r="B588" s="27"/>
      <c r="F588" s="28"/>
      <c r="H588" s="28"/>
    </row>
    <row r="589" ht="15.75" customHeight="1">
      <c r="B589" s="27"/>
      <c r="F589" s="28"/>
      <c r="H589" s="28"/>
    </row>
    <row r="590" ht="15.75" customHeight="1">
      <c r="B590" s="27"/>
      <c r="F590" s="28"/>
      <c r="H590" s="28"/>
    </row>
    <row r="591" ht="15.75" customHeight="1">
      <c r="B591" s="27"/>
      <c r="F591" s="28"/>
      <c r="H591" s="28"/>
    </row>
    <row r="592" ht="15.75" customHeight="1">
      <c r="B592" s="27"/>
      <c r="F592" s="28"/>
      <c r="H592" s="28"/>
    </row>
    <row r="593" ht="15.75" customHeight="1">
      <c r="B593" s="27"/>
      <c r="F593" s="28"/>
      <c r="H593" s="28"/>
    </row>
    <row r="594" ht="15.75" customHeight="1">
      <c r="B594" s="27"/>
      <c r="F594" s="28"/>
      <c r="H594" s="28"/>
    </row>
    <row r="595" ht="15.75" customHeight="1">
      <c r="B595" s="27"/>
      <c r="F595" s="28"/>
      <c r="H595" s="28"/>
    </row>
    <row r="596" ht="15.75" customHeight="1">
      <c r="B596" s="27"/>
      <c r="F596" s="28"/>
      <c r="H596" s="28"/>
    </row>
    <row r="597" ht="15.75" customHeight="1">
      <c r="B597" s="27"/>
      <c r="F597" s="28"/>
      <c r="H597" s="28"/>
    </row>
    <row r="598" ht="15.75" customHeight="1">
      <c r="B598" s="27"/>
      <c r="F598" s="28"/>
      <c r="H598" s="28"/>
    </row>
    <row r="599" ht="15.75" customHeight="1">
      <c r="B599" s="27"/>
      <c r="F599" s="28"/>
      <c r="H599" s="28"/>
    </row>
    <row r="600" ht="15.75" customHeight="1">
      <c r="B600" s="27"/>
      <c r="F600" s="28"/>
      <c r="H600" s="28"/>
    </row>
    <row r="601" ht="15.75" customHeight="1">
      <c r="B601" s="27"/>
      <c r="F601" s="28"/>
      <c r="H601" s="28"/>
    </row>
    <row r="602" ht="15.75" customHeight="1">
      <c r="B602" s="27"/>
      <c r="F602" s="28"/>
      <c r="H602" s="28"/>
    </row>
    <row r="603" ht="15.75" customHeight="1">
      <c r="B603" s="27"/>
      <c r="F603" s="28"/>
      <c r="H603" s="28"/>
    </row>
    <row r="604" ht="15.75" customHeight="1">
      <c r="B604" s="27"/>
      <c r="F604" s="28"/>
      <c r="H604" s="28"/>
    </row>
    <row r="605" ht="15.75" customHeight="1">
      <c r="B605" s="27"/>
      <c r="F605" s="28"/>
      <c r="H605" s="28"/>
    </row>
    <row r="606" ht="15.75" customHeight="1">
      <c r="B606" s="27"/>
      <c r="F606" s="28"/>
      <c r="H606" s="28"/>
    </row>
    <row r="607" ht="15.75" customHeight="1">
      <c r="B607" s="27"/>
      <c r="F607" s="28"/>
      <c r="H607" s="28"/>
    </row>
    <row r="608" ht="15.75" customHeight="1">
      <c r="B608" s="27"/>
      <c r="F608" s="28"/>
      <c r="H608" s="28"/>
    </row>
    <row r="609" ht="15.75" customHeight="1">
      <c r="B609" s="27"/>
      <c r="F609" s="28"/>
      <c r="H609" s="28"/>
    </row>
    <row r="610" ht="15.75" customHeight="1">
      <c r="B610" s="27"/>
      <c r="F610" s="28"/>
      <c r="H610" s="28"/>
    </row>
    <row r="611" ht="15.75" customHeight="1">
      <c r="B611" s="27"/>
      <c r="F611" s="28"/>
      <c r="H611" s="28"/>
    </row>
    <row r="612" ht="15.75" customHeight="1">
      <c r="B612" s="27"/>
      <c r="F612" s="28"/>
      <c r="H612" s="28"/>
    </row>
    <row r="613" ht="15.75" customHeight="1">
      <c r="B613" s="27"/>
      <c r="F613" s="28"/>
      <c r="H613" s="28"/>
    </row>
    <row r="614" ht="15.75" customHeight="1">
      <c r="B614" s="27"/>
      <c r="F614" s="28"/>
      <c r="H614" s="28"/>
    </row>
    <row r="615" ht="15.75" customHeight="1">
      <c r="B615" s="27"/>
      <c r="F615" s="28"/>
      <c r="H615" s="28"/>
    </row>
    <row r="616" ht="15.75" customHeight="1">
      <c r="B616" s="27"/>
      <c r="F616" s="28"/>
      <c r="H616" s="28"/>
    </row>
    <row r="617" ht="15.75" customHeight="1">
      <c r="B617" s="27"/>
      <c r="F617" s="28"/>
      <c r="H617" s="28"/>
    </row>
    <row r="618" ht="15.75" customHeight="1">
      <c r="B618" s="27"/>
      <c r="F618" s="28"/>
      <c r="H618" s="28"/>
    </row>
    <row r="619" ht="15.75" customHeight="1">
      <c r="B619" s="27"/>
      <c r="F619" s="28"/>
      <c r="H619" s="28"/>
    </row>
    <row r="620" ht="15.75" customHeight="1">
      <c r="B620" s="27"/>
      <c r="F620" s="28"/>
      <c r="H620" s="28"/>
    </row>
    <row r="621" ht="15.75" customHeight="1">
      <c r="B621" s="27"/>
      <c r="F621" s="28"/>
      <c r="H621" s="28"/>
    </row>
    <row r="622" ht="15.75" customHeight="1">
      <c r="B622" s="27"/>
      <c r="F622" s="28"/>
      <c r="H622" s="28"/>
    </row>
    <row r="623" ht="15.75" customHeight="1">
      <c r="B623" s="27"/>
      <c r="F623" s="28"/>
      <c r="H623" s="28"/>
    </row>
    <row r="624" ht="15.75" customHeight="1">
      <c r="B624" s="27"/>
      <c r="F624" s="28"/>
      <c r="H624" s="28"/>
    </row>
    <row r="625" ht="15.75" customHeight="1">
      <c r="B625" s="27"/>
      <c r="F625" s="28"/>
      <c r="H625" s="28"/>
    </row>
    <row r="626" ht="15.75" customHeight="1">
      <c r="B626" s="27"/>
      <c r="F626" s="28"/>
      <c r="H626" s="28"/>
    </row>
    <row r="627" ht="15.75" customHeight="1">
      <c r="B627" s="27"/>
      <c r="F627" s="28"/>
      <c r="H627" s="28"/>
    </row>
    <row r="628" ht="15.75" customHeight="1">
      <c r="B628" s="27"/>
      <c r="F628" s="28"/>
      <c r="H628" s="28"/>
    </row>
    <row r="629" ht="15.75" customHeight="1">
      <c r="B629" s="27"/>
      <c r="F629" s="28"/>
      <c r="H629" s="28"/>
    </row>
    <row r="630" ht="15.75" customHeight="1">
      <c r="B630" s="27"/>
      <c r="F630" s="28"/>
      <c r="H630" s="28"/>
    </row>
    <row r="631" ht="15.75" customHeight="1">
      <c r="B631" s="27"/>
      <c r="F631" s="28"/>
      <c r="H631" s="28"/>
    </row>
    <row r="632" ht="15.75" customHeight="1">
      <c r="B632" s="27"/>
      <c r="F632" s="28"/>
      <c r="H632" s="28"/>
    </row>
    <row r="633" ht="15.75" customHeight="1">
      <c r="B633" s="27"/>
      <c r="F633" s="28"/>
      <c r="H633" s="28"/>
    </row>
    <row r="634" ht="15.75" customHeight="1">
      <c r="B634" s="27"/>
      <c r="F634" s="28"/>
      <c r="H634" s="28"/>
    </row>
    <row r="635" ht="15.75" customHeight="1">
      <c r="B635" s="27"/>
      <c r="F635" s="28"/>
      <c r="H635" s="28"/>
    </row>
    <row r="636" ht="15.75" customHeight="1">
      <c r="B636" s="27"/>
      <c r="F636" s="28"/>
      <c r="H636" s="28"/>
    </row>
    <row r="637" ht="15.75" customHeight="1">
      <c r="B637" s="27"/>
      <c r="F637" s="28"/>
      <c r="H637" s="28"/>
    </row>
    <row r="638" ht="15.75" customHeight="1">
      <c r="B638" s="27"/>
      <c r="F638" s="28"/>
      <c r="H638" s="28"/>
    </row>
    <row r="639" ht="15.75" customHeight="1">
      <c r="B639" s="27"/>
      <c r="F639" s="28"/>
      <c r="H639" s="28"/>
    </row>
    <row r="640" ht="15.75" customHeight="1">
      <c r="B640" s="27"/>
      <c r="F640" s="28"/>
      <c r="H640" s="28"/>
    </row>
    <row r="641" ht="15.75" customHeight="1">
      <c r="B641" s="27"/>
      <c r="F641" s="28"/>
      <c r="H641" s="28"/>
    </row>
    <row r="642" ht="15.75" customHeight="1">
      <c r="B642" s="27"/>
      <c r="F642" s="28"/>
      <c r="H642" s="28"/>
    </row>
    <row r="643" ht="15.75" customHeight="1">
      <c r="B643" s="27"/>
      <c r="F643" s="28"/>
      <c r="H643" s="28"/>
    </row>
    <row r="644" ht="15.75" customHeight="1">
      <c r="B644" s="27"/>
      <c r="F644" s="28"/>
      <c r="H644" s="28"/>
    </row>
    <row r="645" ht="15.75" customHeight="1">
      <c r="B645" s="27"/>
      <c r="F645" s="28"/>
      <c r="H645" s="28"/>
    </row>
    <row r="646" ht="15.75" customHeight="1">
      <c r="B646" s="27"/>
      <c r="F646" s="28"/>
      <c r="H646" s="28"/>
    </row>
    <row r="647" ht="15.75" customHeight="1">
      <c r="B647" s="27"/>
      <c r="F647" s="28"/>
      <c r="H647" s="28"/>
    </row>
    <row r="648" ht="15.75" customHeight="1">
      <c r="B648" s="27"/>
      <c r="F648" s="28"/>
      <c r="H648" s="28"/>
    </row>
    <row r="649" ht="15.75" customHeight="1">
      <c r="B649" s="27"/>
      <c r="F649" s="28"/>
      <c r="H649" s="28"/>
    </row>
    <row r="650" ht="15.75" customHeight="1">
      <c r="B650" s="27"/>
      <c r="F650" s="28"/>
      <c r="H650" s="28"/>
    </row>
    <row r="651" ht="15.75" customHeight="1">
      <c r="B651" s="27"/>
      <c r="F651" s="28"/>
      <c r="H651" s="28"/>
    </row>
    <row r="652" ht="15.75" customHeight="1">
      <c r="B652" s="27"/>
      <c r="F652" s="28"/>
      <c r="H652" s="28"/>
    </row>
    <row r="653" ht="15.75" customHeight="1">
      <c r="B653" s="27"/>
      <c r="F653" s="28"/>
      <c r="H653" s="28"/>
    </row>
    <row r="654" ht="15.75" customHeight="1">
      <c r="B654" s="27"/>
      <c r="F654" s="28"/>
      <c r="H654" s="28"/>
    </row>
    <row r="655" ht="15.75" customHeight="1">
      <c r="B655" s="27"/>
      <c r="F655" s="28"/>
      <c r="H655" s="28"/>
    </row>
    <row r="656" ht="15.75" customHeight="1">
      <c r="B656" s="27"/>
      <c r="F656" s="28"/>
      <c r="H656" s="28"/>
    </row>
    <row r="657" ht="15.75" customHeight="1">
      <c r="B657" s="27"/>
      <c r="F657" s="28"/>
      <c r="H657" s="28"/>
    </row>
    <row r="658" ht="15.75" customHeight="1">
      <c r="B658" s="27"/>
      <c r="F658" s="28"/>
      <c r="H658" s="28"/>
    </row>
    <row r="659" ht="15.75" customHeight="1">
      <c r="B659" s="27"/>
      <c r="F659" s="28"/>
      <c r="H659" s="28"/>
    </row>
    <row r="660" ht="15.75" customHeight="1">
      <c r="B660" s="27"/>
      <c r="F660" s="28"/>
      <c r="H660" s="28"/>
    </row>
    <row r="661" ht="15.75" customHeight="1">
      <c r="B661" s="27"/>
      <c r="F661" s="28"/>
      <c r="H661" s="28"/>
    </row>
    <row r="662" ht="15.75" customHeight="1">
      <c r="B662" s="27"/>
      <c r="F662" s="28"/>
      <c r="H662" s="28"/>
    </row>
    <row r="663" ht="15.75" customHeight="1">
      <c r="B663" s="27"/>
      <c r="F663" s="28"/>
      <c r="H663" s="28"/>
    </row>
    <row r="664" ht="15.75" customHeight="1">
      <c r="B664" s="27"/>
      <c r="F664" s="28"/>
      <c r="H664" s="28"/>
    </row>
    <row r="665" ht="15.75" customHeight="1">
      <c r="B665" s="27"/>
      <c r="F665" s="28"/>
      <c r="H665" s="28"/>
    </row>
    <row r="666" ht="15.75" customHeight="1">
      <c r="B666" s="27"/>
      <c r="F666" s="28"/>
      <c r="H666" s="28"/>
    </row>
    <row r="667" ht="15.75" customHeight="1">
      <c r="B667" s="27"/>
      <c r="F667" s="28"/>
      <c r="H667" s="28"/>
    </row>
    <row r="668" ht="15.75" customHeight="1">
      <c r="B668" s="27"/>
      <c r="F668" s="28"/>
      <c r="H668" s="28"/>
    </row>
    <row r="669" ht="15.75" customHeight="1">
      <c r="B669" s="27"/>
      <c r="F669" s="28"/>
      <c r="H669" s="28"/>
    </row>
    <row r="670" ht="15.75" customHeight="1">
      <c r="B670" s="27"/>
      <c r="F670" s="28"/>
      <c r="H670" s="28"/>
    </row>
    <row r="671" ht="15.75" customHeight="1">
      <c r="B671" s="27"/>
      <c r="F671" s="28"/>
      <c r="H671" s="28"/>
    </row>
    <row r="672" ht="15.75" customHeight="1">
      <c r="B672" s="27"/>
      <c r="F672" s="28"/>
      <c r="H672" s="28"/>
    </row>
    <row r="673" ht="15.75" customHeight="1">
      <c r="B673" s="27"/>
      <c r="F673" s="28"/>
      <c r="H673" s="28"/>
    </row>
    <row r="674" ht="15.75" customHeight="1">
      <c r="B674" s="27"/>
      <c r="F674" s="28"/>
      <c r="H674" s="28"/>
    </row>
    <row r="675" ht="15.75" customHeight="1">
      <c r="B675" s="27"/>
      <c r="F675" s="28"/>
      <c r="H675" s="28"/>
    </row>
    <row r="676" ht="15.75" customHeight="1">
      <c r="B676" s="27"/>
      <c r="F676" s="28"/>
      <c r="H676" s="28"/>
    </row>
    <row r="677" ht="15.75" customHeight="1">
      <c r="B677" s="27"/>
      <c r="F677" s="28"/>
      <c r="H677" s="28"/>
    </row>
    <row r="678" ht="15.75" customHeight="1">
      <c r="B678" s="27"/>
      <c r="F678" s="28"/>
      <c r="H678" s="28"/>
    </row>
    <row r="679" ht="15.75" customHeight="1">
      <c r="B679" s="27"/>
      <c r="F679" s="28"/>
      <c r="H679" s="28"/>
    </row>
    <row r="680" ht="15.75" customHeight="1">
      <c r="B680" s="27"/>
      <c r="F680" s="28"/>
      <c r="H680" s="28"/>
    </row>
    <row r="681" ht="15.75" customHeight="1">
      <c r="B681" s="27"/>
      <c r="F681" s="28"/>
      <c r="H681" s="28"/>
    </row>
    <row r="682" ht="15.75" customHeight="1">
      <c r="B682" s="27"/>
      <c r="F682" s="28"/>
      <c r="H682" s="28"/>
    </row>
    <row r="683" ht="15.75" customHeight="1">
      <c r="B683" s="27"/>
      <c r="F683" s="28"/>
      <c r="H683" s="28"/>
    </row>
    <row r="684" ht="15.75" customHeight="1">
      <c r="B684" s="27"/>
      <c r="F684" s="28"/>
      <c r="H684" s="28"/>
    </row>
    <row r="685" ht="15.75" customHeight="1">
      <c r="B685" s="27"/>
      <c r="F685" s="28"/>
      <c r="H685" s="28"/>
    </row>
    <row r="686" ht="15.75" customHeight="1">
      <c r="B686" s="27"/>
      <c r="F686" s="28"/>
      <c r="H686" s="28"/>
    </row>
    <row r="687" ht="15.75" customHeight="1">
      <c r="B687" s="27"/>
      <c r="F687" s="28"/>
      <c r="H687" s="28"/>
    </row>
    <row r="688" ht="15.75" customHeight="1">
      <c r="B688" s="27"/>
      <c r="F688" s="28"/>
      <c r="H688" s="28"/>
    </row>
    <row r="689" ht="15.75" customHeight="1">
      <c r="B689" s="27"/>
      <c r="F689" s="28"/>
      <c r="H689" s="28"/>
    </row>
    <row r="690" ht="15.75" customHeight="1">
      <c r="B690" s="27"/>
      <c r="F690" s="28"/>
      <c r="H690" s="28"/>
    </row>
    <row r="691" ht="15.75" customHeight="1">
      <c r="B691" s="27"/>
      <c r="F691" s="28"/>
      <c r="H691" s="28"/>
    </row>
    <row r="692" ht="15.75" customHeight="1">
      <c r="B692" s="27"/>
      <c r="F692" s="28"/>
      <c r="H692" s="28"/>
    </row>
    <row r="693" ht="15.75" customHeight="1">
      <c r="B693" s="27"/>
      <c r="F693" s="28"/>
      <c r="H693" s="28"/>
    </row>
    <row r="694" ht="15.75" customHeight="1">
      <c r="B694" s="27"/>
      <c r="F694" s="28"/>
      <c r="H694" s="28"/>
    </row>
    <row r="695" ht="15.75" customHeight="1">
      <c r="B695" s="27"/>
      <c r="F695" s="28"/>
      <c r="H695" s="28"/>
    </row>
    <row r="696" ht="15.75" customHeight="1">
      <c r="B696" s="27"/>
      <c r="F696" s="28"/>
      <c r="H696" s="28"/>
    </row>
    <row r="697" ht="15.75" customHeight="1">
      <c r="B697" s="27"/>
      <c r="F697" s="28"/>
      <c r="H697" s="28"/>
    </row>
    <row r="698" ht="15.75" customHeight="1">
      <c r="B698" s="27"/>
      <c r="F698" s="28"/>
      <c r="H698" s="28"/>
    </row>
    <row r="699" ht="15.75" customHeight="1">
      <c r="B699" s="27"/>
      <c r="F699" s="28"/>
      <c r="H699" s="28"/>
    </row>
    <row r="700" ht="15.75" customHeight="1">
      <c r="B700" s="27"/>
      <c r="F700" s="28"/>
      <c r="H700" s="28"/>
    </row>
    <row r="701" ht="15.75" customHeight="1">
      <c r="B701" s="27"/>
      <c r="F701" s="28"/>
      <c r="H701" s="28"/>
    </row>
    <row r="702" ht="15.75" customHeight="1">
      <c r="B702" s="27"/>
      <c r="F702" s="28"/>
      <c r="H702" s="28"/>
    </row>
    <row r="703" ht="15.75" customHeight="1">
      <c r="B703" s="27"/>
      <c r="F703" s="28"/>
      <c r="H703" s="28"/>
    </row>
    <row r="704" ht="15.75" customHeight="1">
      <c r="B704" s="27"/>
      <c r="F704" s="28"/>
      <c r="H704" s="28"/>
    </row>
    <row r="705" ht="15.75" customHeight="1">
      <c r="B705" s="27"/>
      <c r="F705" s="28"/>
      <c r="H705" s="28"/>
    </row>
    <row r="706" ht="15.75" customHeight="1">
      <c r="B706" s="27"/>
      <c r="F706" s="28"/>
      <c r="H706" s="28"/>
    </row>
    <row r="707" ht="15.75" customHeight="1">
      <c r="B707" s="27"/>
      <c r="F707" s="28"/>
      <c r="H707" s="28"/>
    </row>
    <row r="708" ht="15.75" customHeight="1">
      <c r="B708" s="27"/>
      <c r="F708" s="28"/>
      <c r="H708" s="28"/>
    </row>
    <row r="709" ht="15.75" customHeight="1">
      <c r="B709" s="27"/>
      <c r="F709" s="28"/>
      <c r="H709" s="28"/>
    </row>
    <row r="710" ht="15.75" customHeight="1">
      <c r="B710" s="27"/>
      <c r="F710" s="28"/>
      <c r="H710" s="28"/>
    </row>
    <row r="711" ht="15.75" customHeight="1">
      <c r="B711" s="27"/>
      <c r="F711" s="28"/>
      <c r="H711" s="28"/>
    </row>
    <row r="712" ht="15.75" customHeight="1">
      <c r="B712" s="27"/>
      <c r="F712" s="28"/>
      <c r="H712" s="28"/>
    </row>
    <row r="713" ht="15.75" customHeight="1">
      <c r="B713" s="27"/>
      <c r="F713" s="28"/>
      <c r="H713" s="28"/>
    </row>
    <row r="714" ht="15.75" customHeight="1">
      <c r="B714" s="27"/>
      <c r="F714" s="28"/>
      <c r="H714" s="28"/>
    </row>
    <row r="715" ht="15.75" customHeight="1">
      <c r="B715" s="27"/>
      <c r="F715" s="28"/>
      <c r="H715" s="28"/>
    </row>
    <row r="716" ht="15.75" customHeight="1">
      <c r="B716" s="27"/>
      <c r="F716" s="28"/>
      <c r="H716" s="28"/>
    </row>
    <row r="717" ht="15.75" customHeight="1">
      <c r="B717" s="27"/>
      <c r="F717" s="28"/>
      <c r="H717" s="28"/>
    </row>
    <row r="718" ht="15.75" customHeight="1">
      <c r="B718" s="27"/>
      <c r="F718" s="28"/>
      <c r="H718" s="28"/>
    </row>
    <row r="719" ht="15.75" customHeight="1">
      <c r="B719" s="27"/>
      <c r="F719" s="28"/>
      <c r="H719" s="28"/>
    </row>
    <row r="720" ht="15.75" customHeight="1">
      <c r="B720" s="27"/>
      <c r="F720" s="28"/>
      <c r="H720" s="28"/>
    </row>
    <row r="721" ht="15.75" customHeight="1">
      <c r="B721" s="27"/>
      <c r="F721" s="28"/>
      <c r="H721" s="28"/>
    </row>
    <row r="722" ht="15.75" customHeight="1">
      <c r="B722" s="27"/>
      <c r="F722" s="28"/>
      <c r="H722" s="28"/>
    </row>
    <row r="723" ht="15.75" customHeight="1">
      <c r="B723" s="27"/>
      <c r="F723" s="28"/>
      <c r="H723" s="28"/>
    </row>
    <row r="724" ht="15.75" customHeight="1">
      <c r="B724" s="27"/>
      <c r="F724" s="28"/>
      <c r="H724" s="28"/>
    </row>
    <row r="725" ht="15.75" customHeight="1">
      <c r="B725" s="27"/>
      <c r="F725" s="28"/>
      <c r="H725" s="28"/>
    </row>
    <row r="726" ht="15.75" customHeight="1">
      <c r="B726" s="27"/>
      <c r="F726" s="28"/>
      <c r="H726" s="28"/>
    </row>
    <row r="727" ht="15.75" customHeight="1">
      <c r="B727" s="27"/>
      <c r="F727" s="28"/>
      <c r="H727" s="28"/>
    </row>
    <row r="728" ht="15.75" customHeight="1">
      <c r="B728" s="27"/>
      <c r="F728" s="28"/>
      <c r="H728" s="28"/>
    </row>
    <row r="729" ht="15.75" customHeight="1">
      <c r="B729" s="27"/>
      <c r="F729" s="28"/>
      <c r="H729" s="28"/>
    </row>
    <row r="730" ht="15.75" customHeight="1">
      <c r="B730" s="27"/>
      <c r="F730" s="28"/>
      <c r="H730" s="28"/>
    </row>
    <row r="731" ht="15.75" customHeight="1">
      <c r="B731" s="27"/>
      <c r="F731" s="28"/>
      <c r="H731" s="28"/>
    </row>
    <row r="732" ht="15.75" customHeight="1">
      <c r="B732" s="27"/>
      <c r="F732" s="28"/>
      <c r="H732" s="28"/>
    </row>
    <row r="733" ht="15.75" customHeight="1">
      <c r="B733" s="27"/>
      <c r="F733" s="28"/>
      <c r="H733" s="28"/>
    </row>
    <row r="734" ht="15.75" customHeight="1">
      <c r="B734" s="27"/>
      <c r="F734" s="28"/>
      <c r="H734" s="28"/>
    </row>
    <row r="735" ht="15.75" customHeight="1">
      <c r="B735" s="27"/>
      <c r="F735" s="28"/>
      <c r="H735" s="28"/>
    </row>
    <row r="736" ht="15.75" customHeight="1">
      <c r="B736" s="27"/>
      <c r="F736" s="28"/>
      <c r="H736" s="28"/>
    </row>
    <row r="737" ht="15.75" customHeight="1">
      <c r="B737" s="27"/>
      <c r="F737" s="28"/>
      <c r="H737" s="28"/>
    </row>
    <row r="738" ht="15.75" customHeight="1">
      <c r="B738" s="27"/>
      <c r="F738" s="28"/>
      <c r="H738" s="28"/>
    </row>
    <row r="739" ht="15.75" customHeight="1">
      <c r="B739" s="27"/>
      <c r="F739" s="28"/>
      <c r="H739" s="28"/>
    </row>
    <row r="740" ht="15.75" customHeight="1">
      <c r="B740" s="27"/>
      <c r="F740" s="28"/>
      <c r="H740" s="28"/>
    </row>
    <row r="741" ht="15.75" customHeight="1">
      <c r="B741" s="27"/>
      <c r="F741" s="28"/>
      <c r="H741" s="28"/>
    </row>
    <row r="742" ht="15.75" customHeight="1">
      <c r="B742" s="27"/>
      <c r="F742" s="28"/>
      <c r="H742" s="28"/>
    </row>
    <row r="743" ht="15.75" customHeight="1">
      <c r="B743" s="27"/>
      <c r="F743" s="28"/>
      <c r="H743" s="28"/>
    </row>
    <row r="744" ht="15.75" customHeight="1">
      <c r="B744" s="27"/>
      <c r="F744" s="28"/>
      <c r="H744" s="28"/>
    </row>
    <row r="745" ht="15.75" customHeight="1">
      <c r="B745" s="27"/>
      <c r="F745" s="28"/>
      <c r="H745" s="28"/>
    </row>
    <row r="746" ht="15.75" customHeight="1">
      <c r="B746" s="27"/>
      <c r="F746" s="28"/>
      <c r="H746" s="28"/>
    </row>
    <row r="747" ht="15.75" customHeight="1">
      <c r="B747" s="27"/>
      <c r="F747" s="28"/>
      <c r="H747" s="28"/>
    </row>
    <row r="748" ht="15.75" customHeight="1">
      <c r="B748" s="27"/>
      <c r="F748" s="28"/>
      <c r="H748" s="28"/>
    </row>
    <row r="749" ht="15.75" customHeight="1">
      <c r="B749" s="27"/>
      <c r="F749" s="28"/>
      <c r="H749" s="28"/>
    </row>
    <row r="750" ht="15.75" customHeight="1">
      <c r="B750" s="27"/>
      <c r="F750" s="28"/>
      <c r="H750" s="28"/>
    </row>
    <row r="751" ht="15.75" customHeight="1">
      <c r="B751" s="27"/>
      <c r="F751" s="28"/>
      <c r="H751" s="28"/>
    </row>
    <row r="752" ht="15.75" customHeight="1">
      <c r="B752" s="27"/>
      <c r="F752" s="28"/>
      <c r="H752" s="28"/>
    </row>
    <row r="753" ht="15.75" customHeight="1">
      <c r="B753" s="27"/>
      <c r="F753" s="28"/>
      <c r="H753" s="28"/>
    </row>
    <row r="754" ht="15.75" customHeight="1">
      <c r="B754" s="27"/>
      <c r="F754" s="28"/>
      <c r="H754" s="28"/>
    </row>
    <row r="755" ht="15.75" customHeight="1">
      <c r="B755" s="27"/>
      <c r="F755" s="28"/>
      <c r="H755" s="28"/>
    </row>
    <row r="756" ht="15.75" customHeight="1">
      <c r="B756" s="27"/>
      <c r="F756" s="28"/>
      <c r="H756" s="28"/>
    </row>
    <row r="757" ht="15.75" customHeight="1">
      <c r="B757" s="27"/>
      <c r="F757" s="28"/>
      <c r="H757" s="28"/>
    </row>
    <row r="758" ht="15.75" customHeight="1">
      <c r="B758" s="27"/>
      <c r="F758" s="28"/>
      <c r="H758" s="28"/>
    </row>
    <row r="759" ht="15.75" customHeight="1">
      <c r="B759" s="27"/>
      <c r="F759" s="28"/>
      <c r="H759" s="28"/>
    </row>
    <row r="760" ht="15.75" customHeight="1">
      <c r="B760" s="27"/>
      <c r="F760" s="28"/>
      <c r="H760" s="28"/>
    </row>
    <row r="761" ht="15.75" customHeight="1">
      <c r="B761" s="27"/>
      <c r="F761" s="28"/>
      <c r="H761" s="28"/>
    </row>
    <row r="762" ht="15.75" customHeight="1">
      <c r="B762" s="27"/>
      <c r="F762" s="28"/>
      <c r="H762" s="28"/>
    </row>
    <row r="763" ht="15.75" customHeight="1">
      <c r="B763" s="27"/>
      <c r="F763" s="28"/>
      <c r="H763" s="28"/>
    </row>
    <row r="764" ht="15.75" customHeight="1">
      <c r="B764" s="27"/>
      <c r="F764" s="28"/>
      <c r="H764" s="28"/>
    </row>
    <row r="765" ht="15.75" customHeight="1">
      <c r="B765" s="27"/>
      <c r="F765" s="28"/>
      <c r="H765" s="28"/>
    </row>
    <row r="766" ht="15.75" customHeight="1">
      <c r="B766" s="27"/>
      <c r="F766" s="28"/>
      <c r="H766" s="28"/>
    </row>
    <row r="767" ht="15.75" customHeight="1">
      <c r="B767" s="27"/>
      <c r="F767" s="28"/>
      <c r="H767" s="28"/>
    </row>
    <row r="768" ht="15.75" customHeight="1">
      <c r="B768" s="27"/>
      <c r="F768" s="28"/>
      <c r="H768" s="28"/>
    </row>
    <row r="769" ht="15.75" customHeight="1">
      <c r="B769" s="27"/>
      <c r="F769" s="28"/>
      <c r="H769" s="28"/>
    </row>
    <row r="770" ht="15.75" customHeight="1">
      <c r="B770" s="27"/>
      <c r="F770" s="28"/>
      <c r="H770" s="28"/>
    </row>
    <row r="771" ht="15.75" customHeight="1">
      <c r="B771" s="27"/>
      <c r="F771" s="28"/>
      <c r="H771" s="28"/>
    </row>
    <row r="772" ht="15.75" customHeight="1">
      <c r="B772" s="27"/>
      <c r="F772" s="28"/>
      <c r="H772" s="28"/>
    </row>
    <row r="773" ht="15.75" customHeight="1">
      <c r="B773" s="27"/>
      <c r="F773" s="28"/>
      <c r="H773" s="28"/>
    </row>
    <row r="774" ht="15.75" customHeight="1">
      <c r="B774" s="27"/>
      <c r="F774" s="28"/>
      <c r="H774" s="28"/>
    </row>
    <row r="775" ht="15.75" customHeight="1">
      <c r="B775" s="27"/>
      <c r="F775" s="28"/>
      <c r="H775" s="28"/>
    </row>
    <row r="776" ht="15.75" customHeight="1">
      <c r="B776" s="27"/>
      <c r="F776" s="28"/>
      <c r="H776" s="28"/>
    </row>
    <row r="777" ht="15.75" customHeight="1">
      <c r="B777" s="27"/>
      <c r="F777" s="28"/>
      <c r="H777" s="28"/>
    </row>
    <row r="778" ht="15.75" customHeight="1">
      <c r="B778" s="27"/>
      <c r="F778" s="28"/>
      <c r="H778" s="28"/>
    </row>
    <row r="779" ht="15.75" customHeight="1">
      <c r="B779" s="27"/>
      <c r="F779" s="28"/>
      <c r="H779" s="28"/>
    </row>
    <row r="780" ht="15.75" customHeight="1">
      <c r="B780" s="27"/>
      <c r="F780" s="28"/>
      <c r="H780" s="28"/>
    </row>
    <row r="781" ht="15.75" customHeight="1">
      <c r="B781" s="27"/>
      <c r="F781" s="28"/>
      <c r="H781" s="28"/>
    </row>
    <row r="782" ht="15.75" customHeight="1">
      <c r="B782" s="27"/>
      <c r="F782" s="28"/>
      <c r="H782" s="28"/>
    </row>
    <row r="783" ht="15.75" customHeight="1">
      <c r="B783" s="27"/>
      <c r="F783" s="28"/>
      <c r="H783" s="28"/>
    </row>
    <row r="784" ht="15.75" customHeight="1">
      <c r="B784" s="27"/>
      <c r="F784" s="28"/>
      <c r="H784" s="28"/>
    </row>
    <row r="785" ht="15.75" customHeight="1">
      <c r="B785" s="27"/>
      <c r="F785" s="28"/>
      <c r="H785" s="28"/>
    </row>
    <row r="786" ht="15.75" customHeight="1">
      <c r="B786" s="27"/>
      <c r="F786" s="28"/>
      <c r="H786" s="28"/>
    </row>
    <row r="787" ht="15.75" customHeight="1">
      <c r="B787" s="27"/>
      <c r="F787" s="28"/>
      <c r="H787" s="28"/>
    </row>
    <row r="788" ht="15.75" customHeight="1">
      <c r="B788" s="27"/>
      <c r="F788" s="28"/>
      <c r="H788" s="28"/>
    </row>
    <row r="789" ht="15.75" customHeight="1">
      <c r="B789" s="27"/>
      <c r="F789" s="28"/>
      <c r="H789" s="28"/>
    </row>
    <row r="790" ht="15.75" customHeight="1">
      <c r="B790" s="27"/>
      <c r="F790" s="28"/>
      <c r="H790" s="28"/>
    </row>
    <row r="791" ht="15.75" customHeight="1">
      <c r="B791" s="27"/>
      <c r="F791" s="28"/>
      <c r="H791" s="28"/>
    </row>
    <row r="792" ht="15.75" customHeight="1">
      <c r="B792" s="27"/>
      <c r="F792" s="28"/>
      <c r="H792" s="28"/>
    </row>
    <row r="793" ht="15.75" customHeight="1">
      <c r="B793" s="27"/>
      <c r="F793" s="28"/>
      <c r="H793" s="28"/>
    </row>
    <row r="794" ht="15.75" customHeight="1">
      <c r="B794" s="27"/>
      <c r="F794" s="28"/>
      <c r="H794" s="28"/>
    </row>
    <row r="795" ht="15.75" customHeight="1">
      <c r="B795" s="27"/>
      <c r="F795" s="28"/>
      <c r="H795" s="28"/>
    </row>
    <row r="796" ht="15.75" customHeight="1">
      <c r="B796" s="27"/>
      <c r="F796" s="28"/>
      <c r="H796" s="28"/>
    </row>
    <row r="797" ht="15.75" customHeight="1">
      <c r="B797" s="27"/>
      <c r="F797" s="28"/>
      <c r="H797" s="28"/>
    </row>
    <row r="798" ht="15.75" customHeight="1">
      <c r="B798" s="27"/>
      <c r="F798" s="28"/>
      <c r="H798" s="28"/>
    </row>
    <row r="799" ht="15.75" customHeight="1">
      <c r="B799" s="27"/>
      <c r="F799" s="28"/>
      <c r="H799" s="28"/>
    </row>
    <row r="800" ht="15.75" customHeight="1">
      <c r="B800" s="27"/>
      <c r="F800" s="28"/>
      <c r="H800" s="28"/>
    </row>
    <row r="801" ht="15.75" customHeight="1">
      <c r="B801" s="27"/>
      <c r="F801" s="28"/>
      <c r="H801" s="28"/>
    </row>
    <row r="802" ht="15.75" customHeight="1">
      <c r="B802" s="27"/>
      <c r="F802" s="28"/>
      <c r="H802" s="28"/>
    </row>
    <row r="803" ht="15.75" customHeight="1">
      <c r="B803" s="27"/>
      <c r="F803" s="28"/>
      <c r="H803" s="28"/>
    </row>
    <row r="804" ht="15.75" customHeight="1">
      <c r="B804" s="27"/>
      <c r="F804" s="28"/>
      <c r="H804" s="28"/>
    </row>
    <row r="805" ht="15.75" customHeight="1">
      <c r="B805" s="27"/>
      <c r="F805" s="28"/>
      <c r="H805" s="28"/>
    </row>
    <row r="806" ht="15.75" customHeight="1">
      <c r="B806" s="27"/>
      <c r="F806" s="28"/>
      <c r="H806" s="28"/>
    </row>
    <row r="807" ht="15.75" customHeight="1">
      <c r="B807" s="27"/>
      <c r="F807" s="28"/>
      <c r="H807" s="28"/>
    </row>
    <row r="808" ht="15.75" customHeight="1">
      <c r="B808" s="27"/>
      <c r="F808" s="28"/>
      <c r="H808" s="28"/>
    </row>
    <row r="809" ht="15.75" customHeight="1">
      <c r="B809" s="27"/>
      <c r="F809" s="28"/>
      <c r="H809" s="28"/>
    </row>
    <row r="810" ht="15.75" customHeight="1">
      <c r="B810" s="27"/>
      <c r="F810" s="28"/>
      <c r="H810" s="28"/>
    </row>
    <row r="811" ht="15.75" customHeight="1">
      <c r="B811" s="27"/>
      <c r="F811" s="28"/>
      <c r="H811" s="28"/>
    </row>
    <row r="812" ht="15.75" customHeight="1">
      <c r="B812" s="27"/>
      <c r="F812" s="28"/>
      <c r="H812" s="28"/>
    </row>
    <row r="813" ht="15.75" customHeight="1">
      <c r="B813" s="27"/>
      <c r="F813" s="28"/>
      <c r="H813" s="28"/>
    </row>
    <row r="814" ht="15.75" customHeight="1">
      <c r="B814" s="27"/>
      <c r="F814" s="28"/>
      <c r="H814" s="28"/>
    </row>
    <row r="815" ht="15.75" customHeight="1">
      <c r="B815" s="27"/>
      <c r="F815" s="28"/>
      <c r="H815" s="28"/>
    </row>
    <row r="816" ht="15.75" customHeight="1">
      <c r="B816" s="27"/>
      <c r="F816" s="28"/>
      <c r="H816" s="28"/>
    </row>
    <row r="817" ht="15.75" customHeight="1">
      <c r="B817" s="27"/>
      <c r="F817" s="28"/>
      <c r="H817" s="28"/>
    </row>
    <row r="818" ht="15.75" customHeight="1">
      <c r="B818" s="27"/>
      <c r="F818" s="28"/>
      <c r="H818" s="28"/>
    </row>
    <row r="819" ht="15.75" customHeight="1">
      <c r="B819" s="27"/>
      <c r="F819" s="28"/>
      <c r="H819" s="28"/>
    </row>
    <row r="820" ht="15.75" customHeight="1">
      <c r="B820" s="27"/>
      <c r="F820" s="28"/>
      <c r="H820" s="28"/>
    </row>
    <row r="821" ht="15.75" customHeight="1">
      <c r="B821" s="27"/>
      <c r="F821" s="28"/>
      <c r="H821" s="28"/>
    </row>
    <row r="822" ht="15.75" customHeight="1">
      <c r="B822" s="27"/>
      <c r="F822" s="28"/>
      <c r="H822" s="28"/>
    </row>
    <row r="823" ht="15.75" customHeight="1">
      <c r="B823" s="27"/>
      <c r="F823" s="28"/>
      <c r="H823" s="28"/>
    </row>
    <row r="824" ht="15.75" customHeight="1">
      <c r="B824" s="27"/>
      <c r="F824" s="28"/>
      <c r="H824" s="28"/>
    </row>
    <row r="825" ht="15.75" customHeight="1">
      <c r="B825" s="27"/>
      <c r="F825" s="28"/>
      <c r="H825" s="28"/>
    </row>
    <row r="826" ht="15.75" customHeight="1">
      <c r="B826" s="27"/>
      <c r="F826" s="28"/>
      <c r="H826" s="28"/>
    </row>
    <row r="827" ht="15.75" customHeight="1">
      <c r="B827" s="27"/>
      <c r="F827" s="28"/>
      <c r="H827" s="28"/>
    </row>
    <row r="828" ht="15.75" customHeight="1">
      <c r="B828" s="27"/>
      <c r="F828" s="28"/>
      <c r="H828" s="28"/>
    </row>
    <row r="829" ht="15.75" customHeight="1">
      <c r="B829" s="27"/>
      <c r="F829" s="28"/>
      <c r="H829" s="28"/>
    </row>
    <row r="830" ht="15.75" customHeight="1">
      <c r="B830" s="27"/>
      <c r="F830" s="28"/>
      <c r="H830" s="28"/>
    </row>
    <row r="831" ht="15.75" customHeight="1">
      <c r="B831" s="27"/>
      <c r="F831" s="28"/>
      <c r="H831" s="28"/>
    </row>
    <row r="832" ht="15.75" customHeight="1">
      <c r="B832" s="27"/>
      <c r="F832" s="28"/>
      <c r="H832" s="28"/>
    </row>
    <row r="833" ht="15.75" customHeight="1">
      <c r="B833" s="27"/>
      <c r="F833" s="28"/>
      <c r="H833" s="28"/>
    </row>
    <row r="834" ht="15.75" customHeight="1">
      <c r="B834" s="27"/>
      <c r="F834" s="28"/>
      <c r="H834" s="28"/>
    </row>
    <row r="835" ht="15.75" customHeight="1">
      <c r="B835" s="27"/>
      <c r="F835" s="28"/>
      <c r="H835" s="28"/>
    </row>
    <row r="836" ht="15.75" customHeight="1">
      <c r="B836" s="27"/>
      <c r="F836" s="28"/>
      <c r="H836" s="28"/>
    </row>
    <row r="837" ht="15.75" customHeight="1">
      <c r="B837" s="27"/>
      <c r="F837" s="28"/>
      <c r="H837" s="28"/>
    </row>
    <row r="838" ht="15.75" customHeight="1">
      <c r="B838" s="27"/>
      <c r="F838" s="28"/>
      <c r="H838" s="28"/>
    </row>
    <row r="839" ht="15.75" customHeight="1">
      <c r="B839" s="27"/>
      <c r="F839" s="28"/>
      <c r="H839" s="28"/>
    </row>
    <row r="840" ht="15.75" customHeight="1">
      <c r="B840" s="27"/>
      <c r="F840" s="28"/>
      <c r="H840" s="28"/>
    </row>
    <row r="841" ht="15.75" customHeight="1">
      <c r="B841" s="27"/>
      <c r="F841" s="28"/>
      <c r="H841" s="28"/>
    </row>
    <row r="842" ht="15.75" customHeight="1">
      <c r="B842" s="27"/>
      <c r="F842" s="28"/>
      <c r="H842" s="28"/>
    </row>
    <row r="843" ht="15.75" customHeight="1">
      <c r="B843" s="27"/>
      <c r="F843" s="28"/>
      <c r="H843" s="28"/>
    </row>
    <row r="844" ht="15.75" customHeight="1">
      <c r="B844" s="27"/>
      <c r="F844" s="28"/>
      <c r="H844" s="28"/>
    </row>
    <row r="845" ht="15.75" customHeight="1">
      <c r="B845" s="27"/>
      <c r="F845" s="28"/>
      <c r="H845" s="28"/>
    </row>
    <row r="846" ht="15.75" customHeight="1">
      <c r="B846" s="27"/>
      <c r="F846" s="28"/>
      <c r="H846" s="28"/>
    </row>
    <row r="847" ht="15.75" customHeight="1">
      <c r="B847" s="27"/>
      <c r="F847" s="28"/>
      <c r="H847" s="28"/>
    </row>
    <row r="848" ht="15.75" customHeight="1">
      <c r="B848" s="27"/>
      <c r="F848" s="28"/>
      <c r="H848" s="28"/>
    </row>
    <row r="849" ht="15.75" customHeight="1">
      <c r="B849" s="27"/>
      <c r="F849" s="28"/>
      <c r="H849" s="28"/>
    </row>
    <row r="850" ht="15.75" customHeight="1">
      <c r="B850" s="27"/>
      <c r="F850" s="28"/>
      <c r="H850" s="28"/>
    </row>
    <row r="851" ht="15.75" customHeight="1">
      <c r="B851" s="27"/>
      <c r="F851" s="28"/>
      <c r="H851" s="28"/>
    </row>
    <row r="852" ht="15.75" customHeight="1">
      <c r="B852" s="27"/>
      <c r="F852" s="28"/>
      <c r="H852" s="28"/>
    </row>
    <row r="853" ht="15.75" customHeight="1">
      <c r="B853" s="27"/>
      <c r="F853" s="28"/>
      <c r="H853" s="28"/>
    </row>
    <row r="854" ht="15.75" customHeight="1">
      <c r="B854" s="27"/>
      <c r="F854" s="28"/>
      <c r="H854" s="28"/>
    </row>
    <row r="855" ht="15.75" customHeight="1">
      <c r="B855" s="27"/>
      <c r="F855" s="28"/>
      <c r="H855" s="28"/>
    </row>
    <row r="856" ht="15.75" customHeight="1">
      <c r="B856" s="27"/>
      <c r="F856" s="28"/>
      <c r="H856" s="28"/>
    </row>
    <row r="857" ht="15.75" customHeight="1">
      <c r="B857" s="27"/>
      <c r="F857" s="28"/>
      <c r="H857" s="28"/>
    </row>
    <row r="858" ht="15.75" customHeight="1">
      <c r="B858" s="27"/>
      <c r="F858" s="28"/>
      <c r="H858" s="28"/>
    </row>
    <row r="859" ht="15.75" customHeight="1">
      <c r="B859" s="27"/>
      <c r="F859" s="28"/>
      <c r="H859" s="28"/>
    </row>
    <row r="860" ht="15.75" customHeight="1">
      <c r="B860" s="27"/>
      <c r="F860" s="28"/>
      <c r="H860" s="28"/>
    </row>
    <row r="861" ht="15.75" customHeight="1">
      <c r="B861" s="27"/>
      <c r="F861" s="28"/>
      <c r="H861" s="28"/>
    </row>
    <row r="862" ht="15.75" customHeight="1">
      <c r="B862" s="27"/>
      <c r="F862" s="28"/>
      <c r="H862" s="28"/>
    </row>
    <row r="863" ht="15.75" customHeight="1">
      <c r="B863" s="27"/>
      <c r="F863" s="28"/>
      <c r="H863" s="28"/>
    </row>
    <row r="864" ht="15.75" customHeight="1">
      <c r="B864" s="27"/>
      <c r="F864" s="28"/>
      <c r="H864" s="28"/>
    </row>
    <row r="865" ht="15.75" customHeight="1">
      <c r="B865" s="27"/>
      <c r="F865" s="28"/>
      <c r="H865" s="28"/>
    </row>
    <row r="866" ht="15.75" customHeight="1">
      <c r="B866" s="27"/>
      <c r="F866" s="28"/>
      <c r="H866" s="28"/>
    </row>
    <row r="867" ht="15.75" customHeight="1">
      <c r="B867" s="27"/>
      <c r="F867" s="28"/>
      <c r="H867" s="28"/>
    </row>
    <row r="868" ht="15.75" customHeight="1">
      <c r="B868" s="27"/>
      <c r="F868" s="28"/>
      <c r="H868" s="28"/>
    </row>
    <row r="869" ht="15.75" customHeight="1">
      <c r="B869" s="27"/>
      <c r="F869" s="28"/>
      <c r="H869" s="28"/>
    </row>
    <row r="870" ht="15.75" customHeight="1">
      <c r="B870" s="27"/>
      <c r="F870" s="28"/>
      <c r="H870" s="28"/>
    </row>
    <row r="871" ht="15.75" customHeight="1">
      <c r="B871" s="27"/>
      <c r="F871" s="28"/>
      <c r="H871" s="28"/>
    </row>
    <row r="872" ht="15.75" customHeight="1">
      <c r="B872" s="27"/>
      <c r="F872" s="28"/>
      <c r="H872" s="28"/>
    </row>
    <row r="873" ht="15.75" customHeight="1">
      <c r="B873" s="27"/>
      <c r="F873" s="28"/>
      <c r="H873" s="28"/>
    </row>
    <row r="874" ht="15.75" customHeight="1">
      <c r="B874" s="27"/>
      <c r="F874" s="28"/>
      <c r="H874" s="28"/>
    </row>
    <row r="875" ht="15.75" customHeight="1">
      <c r="B875" s="27"/>
      <c r="F875" s="28"/>
      <c r="H875" s="28"/>
    </row>
    <row r="876" ht="15.75" customHeight="1">
      <c r="B876" s="27"/>
      <c r="F876" s="28"/>
      <c r="H876" s="28"/>
    </row>
    <row r="877" ht="15.75" customHeight="1">
      <c r="B877" s="27"/>
      <c r="F877" s="28"/>
      <c r="H877" s="28"/>
    </row>
    <row r="878" ht="15.75" customHeight="1">
      <c r="B878" s="27"/>
      <c r="F878" s="28"/>
      <c r="H878" s="28"/>
    </row>
    <row r="879" ht="15.75" customHeight="1">
      <c r="B879" s="27"/>
      <c r="F879" s="28"/>
      <c r="H879" s="28"/>
    </row>
    <row r="880" ht="15.75" customHeight="1">
      <c r="B880" s="27"/>
      <c r="F880" s="28"/>
      <c r="H880" s="28"/>
    </row>
    <row r="881" ht="15.75" customHeight="1">
      <c r="B881" s="27"/>
      <c r="F881" s="28"/>
      <c r="H881" s="28"/>
    </row>
    <row r="882" ht="15.75" customHeight="1">
      <c r="B882" s="27"/>
      <c r="F882" s="28"/>
      <c r="H882" s="28"/>
    </row>
    <row r="883" ht="15.75" customHeight="1">
      <c r="B883" s="27"/>
      <c r="F883" s="28"/>
      <c r="H883" s="28"/>
    </row>
    <row r="884" ht="15.75" customHeight="1">
      <c r="B884" s="27"/>
      <c r="F884" s="28"/>
      <c r="H884" s="28"/>
    </row>
    <row r="885" ht="15.75" customHeight="1">
      <c r="B885" s="27"/>
      <c r="F885" s="28"/>
      <c r="H885" s="28"/>
    </row>
    <row r="886" ht="15.75" customHeight="1">
      <c r="B886" s="27"/>
      <c r="F886" s="28"/>
      <c r="H886" s="28"/>
    </row>
    <row r="887" ht="15.75" customHeight="1">
      <c r="B887" s="27"/>
      <c r="F887" s="28"/>
      <c r="H887" s="28"/>
    </row>
    <row r="888" ht="15.75" customHeight="1">
      <c r="B888" s="27"/>
      <c r="F888" s="28"/>
      <c r="H888" s="28"/>
    </row>
    <row r="889" ht="15.75" customHeight="1">
      <c r="B889" s="27"/>
      <c r="F889" s="28"/>
      <c r="H889" s="28"/>
    </row>
    <row r="890" ht="15.75" customHeight="1">
      <c r="B890" s="27"/>
      <c r="F890" s="28"/>
      <c r="H890" s="28"/>
    </row>
    <row r="891" ht="15.75" customHeight="1">
      <c r="B891" s="27"/>
      <c r="F891" s="28"/>
      <c r="H891" s="28"/>
    </row>
    <row r="892" ht="15.75" customHeight="1">
      <c r="B892" s="27"/>
      <c r="F892" s="28"/>
      <c r="H892" s="28"/>
    </row>
    <row r="893" ht="15.75" customHeight="1">
      <c r="B893" s="27"/>
      <c r="F893" s="28"/>
      <c r="H893" s="28"/>
    </row>
    <row r="894" ht="15.75" customHeight="1">
      <c r="B894" s="27"/>
      <c r="F894" s="28"/>
      <c r="H894" s="28"/>
    </row>
    <row r="895" ht="15.75" customHeight="1">
      <c r="B895" s="27"/>
      <c r="F895" s="28"/>
      <c r="H895" s="28"/>
    </row>
    <row r="896" ht="15.75" customHeight="1">
      <c r="B896" s="27"/>
      <c r="F896" s="28"/>
      <c r="H896" s="28"/>
    </row>
    <row r="897" ht="15.75" customHeight="1">
      <c r="B897" s="27"/>
      <c r="F897" s="28"/>
      <c r="H897" s="28"/>
    </row>
    <row r="898" ht="15.75" customHeight="1">
      <c r="B898" s="27"/>
      <c r="F898" s="28"/>
      <c r="H898" s="28"/>
    </row>
    <row r="899" ht="15.75" customHeight="1">
      <c r="B899" s="27"/>
      <c r="F899" s="28"/>
      <c r="H899" s="28"/>
    </row>
    <row r="900" ht="15.75" customHeight="1">
      <c r="B900" s="27"/>
      <c r="F900" s="28"/>
      <c r="H900" s="28"/>
    </row>
    <row r="901" ht="15.75" customHeight="1">
      <c r="B901" s="27"/>
      <c r="F901" s="28"/>
      <c r="H901" s="28"/>
    </row>
    <row r="902" ht="15.75" customHeight="1">
      <c r="B902" s="27"/>
      <c r="F902" s="28"/>
      <c r="H902" s="28"/>
    </row>
    <row r="903" ht="15.75" customHeight="1">
      <c r="B903" s="27"/>
      <c r="F903" s="28"/>
      <c r="H903" s="28"/>
    </row>
    <row r="904" ht="15.75" customHeight="1">
      <c r="B904" s="27"/>
      <c r="F904" s="28"/>
      <c r="H904" s="28"/>
    </row>
    <row r="905" ht="15.75" customHeight="1">
      <c r="B905" s="27"/>
      <c r="F905" s="28"/>
      <c r="H905" s="28"/>
    </row>
    <row r="906" ht="15.75" customHeight="1">
      <c r="B906" s="27"/>
      <c r="F906" s="28"/>
      <c r="H906" s="28"/>
    </row>
    <row r="907" ht="15.75" customHeight="1">
      <c r="B907" s="27"/>
      <c r="F907" s="28"/>
      <c r="H907" s="28"/>
    </row>
    <row r="908" ht="15.75" customHeight="1">
      <c r="B908" s="27"/>
      <c r="F908" s="28"/>
      <c r="H908" s="28"/>
    </row>
    <row r="909" ht="15.75" customHeight="1">
      <c r="B909" s="27"/>
      <c r="F909" s="28"/>
      <c r="H909" s="28"/>
    </row>
    <row r="910" ht="15.75" customHeight="1">
      <c r="B910" s="27"/>
      <c r="F910" s="28"/>
      <c r="H910" s="28"/>
    </row>
    <row r="911" ht="15.75" customHeight="1">
      <c r="B911" s="27"/>
      <c r="F911" s="28"/>
      <c r="H911" s="28"/>
    </row>
    <row r="912" ht="15.75" customHeight="1">
      <c r="B912" s="27"/>
      <c r="F912" s="28"/>
      <c r="H912" s="28"/>
    </row>
    <row r="913" ht="15.75" customHeight="1">
      <c r="B913" s="27"/>
      <c r="F913" s="28"/>
      <c r="H913" s="28"/>
    </row>
    <row r="914" ht="15.75" customHeight="1">
      <c r="B914" s="27"/>
      <c r="F914" s="28"/>
      <c r="H914" s="28"/>
    </row>
    <row r="915" ht="15.75" customHeight="1">
      <c r="B915" s="27"/>
      <c r="F915" s="28"/>
      <c r="H915" s="28"/>
    </row>
    <row r="916" ht="15.75" customHeight="1">
      <c r="B916" s="27"/>
      <c r="F916" s="28"/>
      <c r="H916" s="28"/>
    </row>
    <row r="917" ht="15.75" customHeight="1">
      <c r="B917" s="27"/>
      <c r="F917" s="28"/>
      <c r="H917" s="28"/>
    </row>
    <row r="918" ht="15.75" customHeight="1">
      <c r="B918" s="27"/>
      <c r="F918" s="28"/>
      <c r="H918" s="28"/>
    </row>
    <row r="919" ht="15.75" customHeight="1">
      <c r="B919" s="27"/>
      <c r="F919" s="28"/>
      <c r="H919" s="28"/>
    </row>
    <row r="920" ht="15.75" customHeight="1">
      <c r="B920" s="27"/>
      <c r="F920" s="28"/>
      <c r="H920" s="28"/>
    </row>
    <row r="921" ht="15.75" customHeight="1">
      <c r="B921" s="27"/>
      <c r="F921" s="28"/>
      <c r="H921" s="28"/>
    </row>
    <row r="922" ht="15.75" customHeight="1">
      <c r="B922" s="27"/>
      <c r="F922" s="28"/>
      <c r="H922" s="28"/>
    </row>
    <row r="923" ht="15.75" customHeight="1">
      <c r="B923" s="27"/>
      <c r="F923" s="28"/>
      <c r="H923" s="28"/>
    </row>
    <row r="924" ht="15.75" customHeight="1">
      <c r="B924" s="27"/>
      <c r="F924" s="28"/>
      <c r="H924" s="28"/>
    </row>
    <row r="925" ht="15.75" customHeight="1">
      <c r="B925" s="27"/>
      <c r="F925" s="28"/>
      <c r="H925" s="28"/>
    </row>
    <row r="926" ht="15.75" customHeight="1">
      <c r="B926" s="27"/>
      <c r="F926" s="28"/>
      <c r="H926" s="28"/>
    </row>
    <row r="927" ht="15.75" customHeight="1">
      <c r="B927" s="27"/>
      <c r="F927" s="28"/>
      <c r="H927" s="28"/>
    </row>
    <row r="928" ht="15.75" customHeight="1">
      <c r="B928" s="27"/>
      <c r="F928" s="28"/>
      <c r="H928" s="28"/>
    </row>
    <row r="929" ht="15.75" customHeight="1">
      <c r="B929" s="27"/>
      <c r="F929" s="28"/>
      <c r="H929" s="28"/>
    </row>
    <row r="930" ht="15.75" customHeight="1">
      <c r="B930" s="27"/>
      <c r="F930" s="28"/>
      <c r="H930" s="28"/>
    </row>
    <row r="931" ht="15.75" customHeight="1">
      <c r="B931" s="27"/>
      <c r="F931" s="28"/>
      <c r="H931" s="28"/>
    </row>
    <row r="932" ht="15.75" customHeight="1">
      <c r="B932" s="27"/>
      <c r="F932" s="28"/>
      <c r="H932" s="28"/>
    </row>
    <row r="933" ht="15.75" customHeight="1">
      <c r="B933" s="27"/>
      <c r="F933" s="28"/>
      <c r="H933" s="28"/>
    </row>
    <row r="934" ht="15.75" customHeight="1">
      <c r="B934" s="27"/>
      <c r="F934" s="28"/>
      <c r="H934" s="28"/>
    </row>
    <row r="935" ht="15.75" customHeight="1">
      <c r="B935" s="27"/>
      <c r="F935" s="28"/>
      <c r="H935" s="28"/>
    </row>
    <row r="936" ht="15.75" customHeight="1">
      <c r="B936" s="27"/>
      <c r="F936" s="28"/>
      <c r="H936" s="28"/>
    </row>
    <row r="937" ht="15.75" customHeight="1">
      <c r="B937" s="27"/>
      <c r="F937" s="28"/>
      <c r="H937" s="28"/>
    </row>
    <row r="938" ht="15.75" customHeight="1">
      <c r="B938" s="27"/>
      <c r="F938" s="28"/>
      <c r="H938" s="28"/>
    </row>
    <row r="939" ht="15.75" customHeight="1">
      <c r="B939" s="27"/>
      <c r="F939" s="28"/>
      <c r="H939" s="28"/>
    </row>
    <row r="940" ht="15.75" customHeight="1">
      <c r="B940" s="27"/>
      <c r="F940" s="28"/>
      <c r="H940" s="28"/>
    </row>
    <row r="941" ht="15.75" customHeight="1">
      <c r="B941" s="27"/>
      <c r="F941" s="28"/>
      <c r="H941" s="28"/>
    </row>
    <row r="942" ht="15.75" customHeight="1">
      <c r="B942" s="27"/>
      <c r="F942" s="28"/>
      <c r="H942" s="28"/>
    </row>
    <row r="943" ht="15.75" customHeight="1">
      <c r="B943" s="27"/>
      <c r="F943" s="28"/>
      <c r="H943" s="28"/>
    </row>
    <row r="944" ht="15.75" customHeight="1">
      <c r="B944" s="27"/>
      <c r="F944" s="28"/>
      <c r="H944" s="28"/>
    </row>
    <row r="945" ht="15.75" customHeight="1">
      <c r="B945" s="27"/>
      <c r="F945" s="28"/>
      <c r="H945" s="28"/>
    </row>
    <row r="946" ht="15.75" customHeight="1">
      <c r="B946" s="27"/>
      <c r="F946" s="28"/>
      <c r="H946" s="28"/>
    </row>
    <row r="947" ht="15.75" customHeight="1">
      <c r="B947" s="27"/>
      <c r="F947" s="28"/>
      <c r="H947" s="28"/>
    </row>
    <row r="948" ht="15.75" customHeight="1">
      <c r="B948" s="27"/>
      <c r="F948" s="28"/>
      <c r="H948" s="28"/>
    </row>
    <row r="949" ht="15.75" customHeight="1">
      <c r="B949" s="27"/>
      <c r="F949" s="28"/>
      <c r="H949" s="28"/>
    </row>
    <row r="950" ht="15.75" customHeight="1">
      <c r="B950" s="27"/>
      <c r="F950" s="28"/>
      <c r="H950" s="28"/>
    </row>
    <row r="951" ht="15.75" customHeight="1">
      <c r="B951" s="27"/>
      <c r="F951" s="28"/>
      <c r="H951" s="28"/>
    </row>
    <row r="952" ht="15.75" customHeight="1">
      <c r="B952" s="27"/>
      <c r="F952" s="28"/>
      <c r="H952" s="28"/>
    </row>
    <row r="953" ht="15.75" customHeight="1">
      <c r="B953" s="27"/>
      <c r="F953" s="28"/>
      <c r="H953" s="28"/>
    </row>
    <row r="954" ht="15.75" customHeight="1">
      <c r="B954" s="27"/>
      <c r="F954" s="28"/>
      <c r="H954" s="28"/>
    </row>
    <row r="955" ht="15.75" customHeight="1">
      <c r="B955" s="27"/>
      <c r="F955" s="28"/>
      <c r="H955" s="28"/>
    </row>
    <row r="956" ht="15.75" customHeight="1">
      <c r="B956" s="27"/>
      <c r="F956" s="28"/>
      <c r="H956" s="28"/>
    </row>
    <row r="957" ht="15.75" customHeight="1">
      <c r="B957" s="27"/>
      <c r="F957" s="28"/>
      <c r="H957" s="28"/>
    </row>
    <row r="958" ht="15.75" customHeight="1">
      <c r="B958" s="27"/>
      <c r="F958" s="28"/>
      <c r="H958" s="28"/>
    </row>
    <row r="959" ht="15.75" customHeight="1">
      <c r="B959" s="27"/>
      <c r="F959" s="28"/>
      <c r="H959" s="28"/>
    </row>
    <row r="960" ht="15.75" customHeight="1">
      <c r="B960" s="27"/>
      <c r="F960" s="28"/>
      <c r="H960" s="28"/>
    </row>
    <row r="961" ht="15.75" customHeight="1">
      <c r="B961" s="27"/>
      <c r="F961" s="28"/>
      <c r="H961" s="28"/>
    </row>
    <row r="962" ht="15.75" customHeight="1">
      <c r="B962" s="27"/>
      <c r="F962" s="28"/>
      <c r="H962" s="28"/>
    </row>
    <row r="963" ht="15.75" customHeight="1">
      <c r="B963" s="27"/>
      <c r="F963" s="28"/>
      <c r="H963" s="28"/>
    </row>
    <row r="964" ht="15.75" customHeight="1">
      <c r="B964" s="27"/>
      <c r="F964" s="28"/>
      <c r="H964" s="28"/>
    </row>
    <row r="965" ht="15.75" customHeight="1">
      <c r="B965" s="27"/>
      <c r="F965" s="28"/>
      <c r="H965" s="28"/>
    </row>
    <row r="966" ht="15.75" customHeight="1">
      <c r="B966" s="27"/>
      <c r="F966" s="28"/>
      <c r="H966" s="28"/>
    </row>
    <row r="967" ht="15.75" customHeight="1">
      <c r="B967" s="27"/>
      <c r="F967" s="28"/>
      <c r="H967" s="28"/>
    </row>
    <row r="968" ht="15.75" customHeight="1">
      <c r="B968" s="27"/>
      <c r="F968" s="28"/>
      <c r="H968" s="28"/>
    </row>
    <row r="969" ht="15.75" customHeight="1">
      <c r="B969" s="27"/>
      <c r="F969" s="28"/>
      <c r="H969" s="28"/>
    </row>
    <row r="970" ht="15.75" customHeight="1">
      <c r="B970" s="27"/>
      <c r="F970" s="28"/>
      <c r="H970" s="28"/>
    </row>
    <row r="971" ht="15.75" customHeight="1">
      <c r="B971" s="27"/>
      <c r="F971" s="28"/>
      <c r="H971" s="28"/>
    </row>
    <row r="972" ht="15.75" customHeight="1">
      <c r="B972" s="27"/>
      <c r="F972" s="28"/>
      <c r="H972" s="28"/>
    </row>
    <row r="973" ht="15.75" customHeight="1">
      <c r="B973" s="27"/>
      <c r="F973" s="28"/>
      <c r="H973" s="28"/>
    </row>
    <row r="974" ht="15.75" customHeight="1">
      <c r="B974" s="27"/>
      <c r="F974" s="28"/>
      <c r="H974" s="28"/>
    </row>
    <row r="975" ht="15.75" customHeight="1">
      <c r="B975" s="27"/>
      <c r="F975" s="28"/>
      <c r="H975" s="28"/>
    </row>
    <row r="976" ht="15.75" customHeight="1">
      <c r="B976" s="27"/>
      <c r="F976" s="28"/>
      <c r="H976" s="28"/>
    </row>
    <row r="977" ht="15.75" customHeight="1">
      <c r="B977" s="27"/>
      <c r="F977" s="28"/>
      <c r="H977" s="28"/>
    </row>
    <row r="978" ht="15.75" customHeight="1">
      <c r="B978" s="27"/>
      <c r="F978" s="28"/>
      <c r="H978" s="28"/>
    </row>
    <row r="979" ht="15.75" customHeight="1">
      <c r="B979" s="27"/>
      <c r="F979" s="28"/>
      <c r="H979" s="28"/>
    </row>
    <row r="980" ht="15.75" customHeight="1">
      <c r="B980" s="27"/>
      <c r="F980" s="28"/>
      <c r="H980" s="28"/>
    </row>
    <row r="981" ht="15.75" customHeight="1">
      <c r="B981" s="27"/>
      <c r="F981" s="28"/>
      <c r="H981" s="28"/>
    </row>
    <row r="982" ht="15.75" customHeight="1">
      <c r="B982" s="27"/>
      <c r="F982" s="28"/>
      <c r="H982" s="28"/>
    </row>
    <row r="983" ht="15.75" customHeight="1">
      <c r="B983" s="27"/>
      <c r="F983" s="28"/>
      <c r="H983" s="28"/>
    </row>
    <row r="984" ht="15.75" customHeight="1">
      <c r="B984" s="27"/>
      <c r="F984" s="28"/>
      <c r="H984" s="28"/>
    </row>
    <row r="985" ht="15.75" customHeight="1">
      <c r="B985" s="27"/>
      <c r="F985" s="28"/>
      <c r="H985" s="28"/>
    </row>
    <row r="986" ht="15.75" customHeight="1">
      <c r="B986" s="27"/>
      <c r="F986" s="28"/>
      <c r="H986" s="28"/>
    </row>
    <row r="987" ht="15.75" customHeight="1">
      <c r="B987" s="27"/>
      <c r="F987" s="28"/>
      <c r="H987" s="28"/>
    </row>
    <row r="988" ht="15.75" customHeight="1">
      <c r="B988" s="27"/>
      <c r="F988" s="28"/>
      <c r="H988" s="28"/>
    </row>
    <row r="989" ht="15.75" customHeight="1">
      <c r="B989" s="27"/>
      <c r="F989" s="28"/>
      <c r="H989" s="28"/>
    </row>
    <row r="990" ht="15.75" customHeight="1">
      <c r="B990" s="27"/>
      <c r="F990" s="28"/>
      <c r="H990" s="28"/>
    </row>
    <row r="991" ht="15.75" customHeight="1">
      <c r="B991" s="27"/>
      <c r="F991" s="28"/>
      <c r="H991" s="28"/>
    </row>
    <row r="992" ht="15.75" customHeight="1">
      <c r="B992" s="27"/>
      <c r="F992" s="28"/>
      <c r="H992" s="28"/>
    </row>
    <row r="993" ht="15.75" customHeight="1">
      <c r="B993" s="27"/>
      <c r="F993" s="28"/>
      <c r="H993" s="28"/>
    </row>
    <row r="994" ht="15.75" customHeight="1">
      <c r="B994" s="27"/>
      <c r="F994" s="28"/>
      <c r="H994" s="28"/>
    </row>
    <row r="995" ht="15.75" customHeight="1">
      <c r="B995" s="27"/>
      <c r="F995" s="28"/>
      <c r="H995" s="28"/>
    </row>
    <row r="996" ht="15.75" customHeight="1">
      <c r="B996" s="27"/>
      <c r="F996" s="28"/>
      <c r="H996" s="28"/>
    </row>
    <row r="997" ht="15.75" customHeight="1">
      <c r="B997" s="27"/>
      <c r="F997" s="28"/>
      <c r="H997" s="28"/>
    </row>
    <row r="998" ht="15.75" customHeight="1">
      <c r="B998" s="27"/>
      <c r="F998" s="28"/>
      <c r="H998" s="28"/>
    </row>
    <row r="999" ht="15.75" customHeight="1">
      <c r="B999" s="27"/>
      <c r="F999" s="28"/>
      <c r="H999" s="28"/>
    </row>
    <row r="1000" ht="15.75" customHeight="1">
      <c r="B1000" s="27"/>
      <c r="F1000" s="28"/>
      <c r="H1000" s="28"/>
    </row>
  </sheetData>
  <autoFilter ref="$A$1:$Z$469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7.57"/>
    <col customWidth="1" min="3" max="3" width="17.0"/>
    <col customWidth="1" min="4" max="4" width="14.29"/>
    <col customWidth="1" min="5" max="5" width="13.0"/>
    <col customWidth="1" min="6" max="7" width="11.71"/>
    <col customWidth="1" min="8" max="8" width="12.86"/>
    <col customWidth="1" min="9" max="9" width="12.57"/>
    <col customWidth="1" min="10" max="10" width="12.29"/>
    <col customWidth="1" min="11" max="11" width="13.57"/>
    <col customWidth="1" min="12" max="12" width="10.86"/>
    <col customWidth="1" min="13" max="13" width="14.57"/>
    <col customWidth="1" min="14" max="14" width="10.86"/>
    <col customWidth="1" min="15" max="15" width="28.29"/>
    <col customWidth="1" min="16" max="16" width="14.0"/>
    <col customWidth="1" min="17" max="17" width="14.14"/>
    <col customWidth="1" min="18" max="18" width="12.57"/>
    <col customWidth="1" min="19" max="19" width="10.0"/>
    <col customWidth="1" min="20" max="20" width="15.43"/>
    <col customWidth="1" min="21" max="22" width="10.0"/>
    <col customWidth="1" min="23" max="23" width="11.86"/>
    <col customWidth="1" min="24" max="24" width="14.86"/>
    <col customWidth="1" min="25" max="26" width="10.0"/>
  </cols>
  <sheetData>
    <row r="1">
      <c r="A1" s="29" t="s">
        <v>300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>
      <c r="A2" s="32" t="s">
        <v>301</v>
      </c>
      <c r="O2" s="33"/>
    </row>
    <row r="3">
      <c r="A3" s="34" t="s">
        <v>302</v>
      </c>
      <c r="O3" s="33"/>
    </row>
    <row r="4">
      <c r="A4" s="32" t="s">
        <v>303</v>
      </c>
      <c r="O4" s="33"/>
    </row>
    <row r="5" ht="84.0" customHeight="1">
      <c r="A5" s="35" t="s">
        <v>304</v>
      </c>
      <c r="B5" s="35" t="s">
        <v>1</v>
      </c>
      <c r="C5" s="35" t="s">
        <v>2</v>
      </c>
      <c r="D5" s="35" t="s">
        <v>3</v>
      </c>
      <c r="E5" s="5" t="s">
        <v>10</v>
      </c>
      <c r="F5" s="5" t="s">
        <v>15</v>
      </c>
      <c r="G5" s="36" t="s">
        <v>305</v>
      </c>
      <c r="H5" s="37" t="s">
        <v>306</v>
      </c>
      <c r="I5" s="37" t="s">
        <v>307</v>
      </c>
      <c r="J5" s="37" t="s">
        <v>308</v>
      </c>
      <c r="K5" s="37" t="s">
        <v>309</v>
      </c>
      <c r="L5" s="38" t="s">
        <v>310</v>
      </c>
      <c r="M5" s="39" t="s">
        <v>18</v>
      </c>
      <c r="N5" s="40" t="s">
        <v>21</v>
      </c>
      <c r="O5" s="41" t="s">
        <v>19</v>
      </c>
      <c r="P5" s="42" t="s">
        <v>22</v>
      </c>
      <c r="Q5" s="42" t="s">
        <v>23</v>
      </c>
      <c r="R5" s="42" t="s">
        <v>24</v>
      </c>
      <c r="S5" s="42" t="s">
        <v>25</v>
      </c>
      <c r="T5" s="40" t="s">
        <v>311</v>
      </c>
      <c r="U5" s="42" t="s">
        <v>312</v>
      </c>
      <c r="V5" s="43" t="s">
        <v>313</v>
      </c>
      <c r="W5" s="44"/>
    </row>
    <row r="6" ht="24.75" customHeight="1">
      <c r="A6" s="45" t="s">
        <v>26</v>
      </c>
      <c r="B6" s="45" t="s">
        <v>27</v>
      </c>
      <c r="C6" s="46" t="s">
        <v>314</v>
      </c>
      <c r="D6" s="47">
        <v>8.959315431E9</v>
      </c>
      <c r="E6" s="48">
        <v>3.487806358E9</v>
      </c>
      <c r="F6" s="49">
        <v>5.471509073E9</v>
      </c>
      <c r="G6" s="50">
        <v>0.0</v>
      </c>
      <c r="H6" s="51">
        <v>0.0</v>
      </c>
      <c r="I6" s="51">
        <v>0.0</v>
      </c>
      <c r="J6" s="51">
        <v>0.0</v>
      </c>
      <c r="K6" s="51">
        <v>0.0</v>
      </c>
      <c r="L6" s="51">
        <v>0.0</v>
      </c>
      <c r="M6" s="49">
        <v>5.471509073E9</v>
      </c>
      <c r="N6" s="52">
        <v>8.90904646E8</v>
      </c>
      <c r="O6" s="53" t="str">
        <f t="shared" ref="O6:O8" si="1">VLOOKUP(N6,'[2]IPS CTA BANCARIA (2)'!$B$2:$H$163,2,0)</f>
        <v>#REF!</v>
      </c>
      <c r="P6" s="47">
        <v>2.821783963E9</v>
      </c>
      <c r="Q6" s="45">
        <v>1.019256232E10</v>
      </c>
      <c r="R6" s="53" t="s">
        <v>315</v>
      </c>
      <c r="S6" s="53" t="s">
        <v>316</v>
      </c>
      <c r="T6" s="45" t="s">
        <v>317</v>
      </c>
      <c r="U6" s="51" t="s">
        <v>318</v>
      </c>
      <c r="V6" s="54">
        <v>41785.0</v>
      </c>
    </row>
    <row r="7" ht="24.75" customHeight="1">
      <c r="A7" s="45" t="s">
        <v>26</v>
      </c>
      <c r="B7" s="45" t="s">
        <v>27</v>
      </c>
      <c r="C7" s="46" t="s">
        <v>314</v>
      </c>
      <c r="D7" s="47"/>
      <c r="E7" s="48"/>
      <c r="F7" s="49"/>
      <c r="G7" s="50"/>
      <c r="H7" s="51"/>
      <c r="I7" s="51"/>
      <c r="J7" s="51"/>
      <c r="K7" s="51"/>
      <c r="L7" s="51"/>
      <c r="M7" s="49"/>
      <c r="N7" s="52">
        <v>8.90985703E8</v>
      </c>
      <c r="O7" s="53" t="str">
        <f t="shared" si="1"/>
        <v>#REF!</v>
      </c>
      <c r="P7" s="47">
        <v>1.687120544E9</v>
      </c>
      <c r="Q7" s="45">
        <v>6.5301928048E10</v>
      </c>
      <c r="R7" s="53" t="s">
        <v>315</v>
      </c>
      <c r="S7" s="53" t="s">
        <v>319</v>
      </c>
      <c r="T7" s="45" t="s">
        <v>320</v>
      </c>
      <c r="U7" s="51" t="s">
        <v>321</v>
      </c>
      <c r="V7" s="54">
        <v>41785.0</v>
      </c>
    </row>
    <row r="8" ht="24.75" customHeight="1">
      <c r="A8" s="45" t="s">
        <v>26</v>
      </c>
      <c r="B8" s="45" t="s">
        <v>27</v>
      </c>
      <c r="C8" s="46" t="s">
        <v>314</v>
      </c>
      <c r="D8" s="47"/>
      <c r="E8" s="48"/>
      <c r="F8" s="49"/>
      <c r="G8" s="50"/>
      <c r="H8" s="51"/>
      <c r="I8" s="51"/>
      <c r="J8" s="51"/>
      <c r="K8" s="51"/>
      <c r="L8" s="51"/>
      <c r="M8" s="49"/>
      <c r="N8" s="52">
        <v>8.11016192E8</v>
      </c>
      <c r="O8" s="53" t="str">
        <f t="shared" si="1"/>
        <v>#REF!</v>
      </c>
      <c r="P8" s="47">
        <v>9.62604566E8</v>
      </c>
      <c r="Q8" s="45" t="s">
        <v>322</v>
      </c>
      <c r="R8" s="53" t="s">
        <v>323</v>
      </c>
      <c r="S8" s="53" t="s">
        <v>319</v>
      </c>
      <c r="T8" s="45" t="s">
        <v>324</v>
      </c>
      <c r="U8" s="51" t="s">
        <v>325</v>
      </c>
      <c r="V8" s="54">
        <v>41785.0</v>
      </c>
      <c r="X8" s="27"/>
    </row>
    <row r="9">
      <c r="A9" s="45" t="s">
        <v>26</v>
      </c>
      <c r="B9" s="45" t="s">
        <v>29</v>
      </c>
      <c r="C9" s="46" t="s">
        <v>30</v>
      </c>
      <c r="D9" s="47">
        <v>0.0</v>
      </c>
      <c r="E9" s="48">
        <v>0.0</v>
      </c>
      <c r="F9" s="49">
        <v>0.0</v>
      </c>
      <c r="G9" s="50">
        <v>0.0</v>
      </c>
      <c r="H9" s="51">
        <v>0.0</v>
      </c>
      <c r="I9" s="51"/>
      <c r="J9" s="51"/>
      <c r="K9" s="51"/>
      <c r="L9" s="51"/>
      <c r="M9" s="49">
        <v>0.0</v>
      </c>
      <c r="N9" s="52"/>
      <c r="O9" s="53"/>
      <c r="P9" s="47"/>
      <c r="Q9" s="45"/>
      <c r="R9" s="53"/>
      <c r="S9" s="53"/>
      <c r="T9" s="45"/>
      <c r="U9" s="45"/>
      <c r="V9" s="45"/>
    </row>
    <row r="10">
      <c r="A10" s="45" t="s">
        <v>26</v>
      </c>
      <c r="B10" s="45" t="s">
        <v>31</v>
      </c>
      <c r="C10" s="46" t="s">
        <v>32</v>
      </c>
      <c r="D10" s="47">
        <v>0.0</v>
      </c>
      <c r="E10" s="48">
        <v>0.0</v>
      </c>
      <c r="F10" s="49">
        <v>0.0</v>
      </c>
      <c r="G10" s="50">
        <v>0.0</v>
      </c>
      <c r="H10" s="51">
        <v>0.0</v>
      </c>
      <c r="I10" s="51">
        <v>0.0</v>
      </c>
      <c r="J10" s="51">
        <v>0.0</v>
      </c>
      <c r="K10" s="51">
        <v>0.0</v>
      </c>
      <c r="L10" s="51">
        <v>0.0</v>
      </c>
      <c r="M10" s="49">
        <v>0.0</v>
      </c>
      <c r="N10" s="52"/>
      <c r="O10" s="53"/>
      <c r="P10" s="47"/>
      <c r="Q10" s="45"/>
      <c r="R10" s="53"/>
      <c r="S10" s="53"/>
      <c r="T10" s="45"/>
      <c r="U10" s="45"/>
      <c r="V10" s="45"/>
    </row>
    <row r="11" ht="24.75" customHeight="1">
      <c r="A11" s="45" t="s">
        <v>34</v>
      </c>
      <c r="B11" s="45" t="s">
        <v>27</v>
      </c>
      <c r="C11" s="46" t="s">
        <v>314</v>
      </c>
      <c r="D11" s="47">
        <v>6.936824574E7</v>
      </c>
      <c r="E11" s="48">
        <v>0.0</v>
      </c>
      <c r="F11" s="49">
        <v>6.9368246E7</v>
      </c>
      <c r="G11" s="50">
        <v>0.0</v>
      </c>
      <c r="H11" s="51">
        <v>0.0</v>
      </c>
      <c r="I11" s="51">
        <v>0.0</v>
      </c>
      <c r="J11" s="51">
        <v>0.0</v>
      </c>
      <c r="K11" s="51">
        <v>0.0</v>
      </c>
      <c r="L11" s="51">
        <v>0.0</v>
      </c>
      <c r="M11" s="49">
        <v>6.9368246E7</v>
      </c>
      <c r="N11" s="52">
        <v>8.90982264E8</v>
      </c>
      <c r="O11" s="53" t="str">
        <f>VLOOKUP(N11,'[2]IPS CTA BANCARIA (2)'!$B$2:$H$163,2,0)</f>
        <v>#REF!</v>
      </c>
      <c r="P11" s="47">
        <v>6.9368246E7</v>
      </c>
      <c r="Q11" s="45">
        <v>9.130026775E9</v>
      </c>
      <c r="R11" s="53" t="s">
        <v>315</v>
      </c>
      <c r="S11" s="53" t="s">
        <v>316</v>
      </c>
      <c r="T11" s="45" t="s">
        <v>326</v>
      </c>
      <c r="U11" s="51" t="s">
        <v>327</v>
      </c>
      <c r="V11" s="55">
        <v>41786.0</v>
      </c>
    </row>
    <row r="12">
      <c r="A12" s="45" t="s">
        <v>34</v>
      </c>
      <c r="B12" s="45" t="s">
        <v>35</v>
      </c>
      <c r="C12" s="46" t="s">
        <v>36</v>
      </c>
      <c r="D12" s="47">
        <v>418885.91</v>
      </c>
      <c r="E12" s="48">
        <v>0.0</v>
      </c>
      <c r="F12" s="49">
        <v>0.0</v>
      </c>
      <c r="G12" s="50">
        <v>0.0</v>
      </c>
      <c r="H12" s="51">
        <v>418885.0</v>
      </c>
      <c r="I12" s="51">
        <v>0.0</v>
      </c>
      <c r="J12" s="51">
        <v>0.0</v>
      </c>
      <c r="K12" s="51">
        <v>0.0</v>
      </c>
      <c r="L12" s="51">
        <v>0.0</v>
      </c>
      <c r="M12" s="49">
        <v>418885.0</v>
      </c>
      <c r="N12" s="52"/>
      <c r="O12" s="53"/>
      <c r="P12" s="47"/>
      <c r="Q12" s="45"/>
      <c r="R12" s="53"/>
      <c r="S12" s="53"/>
      <c r="T12" s="45"/>
      <c r="U12" s="45"/>
      <c r="V12" s="56"/>
    </row>
    <row r="13" ht="24.75" customHeight="1">
      <c r="A13" s="45" t="s">
        <v>34</v>
      </c>
      <c r="B13" s="45" t="s">
        <v>37</v>
      </c>
      <c r="C13" s="46" t="s">
        <v>38</v>
      </c>
      <c r="D13" s="47">
        <v>0.0</v>
      </c>
      <c r="E13" s="48">
        <v>0.0</v>
      </c>
      <c r="F13" s="49">
        <v>0.0</v>
      </c>
      <c r="G13" s="50">
        <v>0.0</v>
      </c>
      <c r="H13" s="51">
        <v>0.0</v>
      </c>
      <c r="I13" s="51"/>
      <c r="J13" s="51"/>
      <c r="K13" s="51"/>
      <c r="L13" s="51"/>
      <c r="M13" s="49">
        <v>0.0</v>
      </c>
      <c r="N13" s="52"/>
      <c r="O13" s="53"/>
      <c r="P13" s="47"/>
      <c r="Q13" s="45"/>
      <c r="R13" s="53"/>
      <c r="S13" s="53"/>
      <c r="T13" s="45"/>
      <c r="U13" s="45"/>
      <c r="V13" s="56"/>
    </row>
    <row r="14" ht="24.75" customHeight="1">
      <c r="A14" s="45" t="s">
        <v>34</v>
      </c>
      <c r="B14" s="45" t="s">
        <v>39</v>
      </c>
      <c r="C14" s="46" t="s">
        <v>40</v>
      </c>
      <c r="D14" s="47">
        <v>2.435839635E7</v>
      </c>
      <c r="E14" s="48">
        <v>0.0</v>
      </c>
      <c r="F14" s="49">
        <v>2.4358396E7</v>
      </c>
      <c r="G14" s="50">
        <v>0.0</v>
      </c>
      <c r="H14" s="51">
        <v>0.0</v>
      </c>
      <c r="I14" s="51">
        <v>0.0</v>
      </c>
      <c r="J14" s="51">
        <v>0.0</v>
      </c>
      <c r="K14" s="51">
        <v>0.0</v>
      </c>
      <c r="L14" s="51">
        <v>0.0</v>
      </c>
      <c r="M14" s="49">
        <v>2.4358396E7</v>
      </c>
      <c r="N14" s="52">
        <v>8.90980643E8</v>
      </c>
      <c r="O14" s="53" t="str">
        <f>VLOOKUP(N14,'[2]IPS CTA BANCARIA (2)'!$B$2:$H$163,2,0)</f>
        <v>#REF!</v>
      </c>
      <c r="P14" s="47">
        <v>2.4358396E7</v>
      </c>
      <c r="Q14" s="45">
        <v>3.97669999807E11</v>
      </c>
      <c r="R14" s="53" t="s">
        <v>328</v>
      </c>
      <c r="S14" s="53" t="s">
        <v>319</v>
      </c>
      <c r="T14" s="45" t="s">
        <v>329</v>
      </c>
      <c r="U14" s="51" t="s">
        <v>330</v>
      </c>
      <c r="V14" s="55">
        <v>41785.0</v>
      </c>
    </row>
    <row r="15" ht="24.75" customHeight="1">
      <c r="A15" s="45" t="s">
        <v>42</v>
      </c>
      <c r="B15" s="45" t="s">
        <v>27</v>
      </c>
      <c r="C15" s="46" t="s">
        <v>314</v>
      </c>
      <c r="D15" s="47">
        <v>218450.02</v>
      </c>
      <c r="E15" s="48">
        <v>0.0</v>
      </c>
      <c r="F15" s="49">
        <v>0.0</v>
      </c>
      <c r="G15" s="50">
        <v>0.0</v>
      </c>
      <c r="H15" s="51">
        <v>218450.02</v>
      </c>
      <c r="I15" s="51">
        <v>200236.0</v>
      </c>
      <c r="J15" s="51">
        <v>194617.0</v>
      </c>
      <c r="K15" s="51">
        <v>199395.0</v>
      </c>
      <c r="L15" s="51">
        <v>0.0</v>
      </c>
      <c r="M15" s="49">
        <v>812698.02</v>
      </c>
      <c r="N15" s="52"/>
      <c r="O15" s="53"/>
      <c r="P15" s="47"/>
      <c r="Q15" s="45"/>
      <c r="R15" s="53"/>
      <c r="S15" s="53"/>
      <c r="T15" s="45"/>
      <c r="U15" s="51"/>
      <c r="V15" s="55"/>
    </row>
    <row r="16">
      <c r="A16" s="45" t="s">
        <v>42</v>
      </c>
      <c r="B16" s="45" t="s">
        <v>35</v>
      </c>
      <c r="C16" s="46" t="s">
        <v>36</v>
      </c>
      <c r="D16" s="47">
        <v>87007.98</v>
      </c>
      <c r="E16" s="48">
        <v>0.0</v>
      </c>
      <c r="F16" s="49">
        <v>0.0</v>
      </c>
      <c r="G16" s="50">
        <v>0.0</v>
      </c>
      <c r="H16" s="51">
        <v>87007.98</v>
      </c>
      <c r="I16" s="51">
        <v>105221.0</v>
      </c>
      <c r="J16" s="51">
        <v>110840.0</v>
      </c>
      <c r="K16" s="51">
        <v>106093.0</v>
      </c>
      <c r="L16" s="51">
        <v>0.0</v>
      </c>
      <c r="M16" s="49">
        <v>409161.98</v>
      </c>
      <c r="N16" s="52"/>
      <c r="O16" s="53"/>
      <c r="P16" s="47"/>
      <c r="Q16" s="45"/>
      <c r="R16" s="53"/>
      <c r="S16" s="53"/>
      <c r="T16" s="45"/>
      <c r="U16" s="51"/>
      <c r="V16" s="55"/>
    </row>
    <row r="17" ht="24.75" customHeight="1">
      <c r="A17" s="45" t="s">
        <v>44</v>
      </c>
      <c r="B17" s="45" t="s">
        <v>27</v>
      </c>
      <c r="C17" s="46" t="s">
        <v>314</v>
      </c>
      <c r="D17" s="47">
        <v>1749226.33</v>
      </c>
      <c r="E17" s="48">
        <v>0.0</v>
      </c>
      <c r="F17" s="49">
        <v>1749226.0</v>
      </c>
      <c r="G17" s="50">
        <v>0.0</v>
      </c>
      <c r="H17" s="51">
        <v>0.0</v>
      </c>
      <c r="I17" s="51">
        <v>0.0</v>
      </c>
      <c r="J17" s="51">
        <v>0.0</v>
      </c>
      <c r="K17" s="51">
        <v>0.0</v>
      </c>
      <c r="L17" s="51">
        <v>0.0</v>
      </c>
      <c r="M17" s="49">
        <v>1749226.0</v>
      </c>
      <c r="N17" s="52">
        <v>8.90981726E8</v>
      </c>
      <c r="O17" s="53" t="str">
        <f>VLOOKUP(N17,'[2]IPS CTA BANCARIA (2)'!$B$2:$H$163,2,0)</f>
        <v>#REF!</v>
      </c>
      <c r="P17" s="47">
        <v>1749226.0</v>
      </c>
      <c r="Q17" s="45">
        <v>6.44033268E8</v>
      </c>
      <c r="R17" s="53" t="s">
        <v>331</v>
      </c>
      <c r="S17" s="53" t="s">
        <v>319</v>
      </c>
      <c r="T17" s="57" t="s">
        <v>332</v>
      </c>
      <c r="U17" s="51" t="s">
        <v>333</v>
      </c>
      <c r="V17" s="55">
        <v>41787.0</v>
      </c>
    </row>
    <row r="18">
      <c r="A18" s="45" t="s">
        <v>44</v>
      </c>
      <c r="B18" s="45" t="s">
        <v>35</v>
      </c>
      <c r="C18" s="46" t="s">
        <v>36</v>
      </c>
      <c r="D18" s="47">
        <v>1473.67</v>
      </c>
      <c r="E18" s="48">
        <v>0.0</v>
      </c>
      <c r="F18" s="49">
        <v>0.0</v>
      </c>
      <c r="G18" s="50">
        <v>0.0</v>
      </c>
      <c r="H18" s="51">
        <v>1473.67</v>
      </c>
      <c r="I18" s="51">
        <v>1933.0</v>
      </c>
      <c r="J18" s="51">
        <v>1948.0</v>
      </c>
      <c r="K18" s="51">
        <v>2545.0</v>
      </c>
      <c r="L18" s="51">
        <v>0.0</v>
      </c>
      <c r="M18" s="49">
        <v>0.0</v>
      </c>
      <c r="N18" s="52"/>
      <c r="O18" s="53"/>
      <c r="P18" s="47"/>
      <c r="Q18" s="45"/>
      <c r="R18" s="53"/>
      <c r="S18" s="53"/>
      <c r="T18" s="45"/>
      <c r="U18" s="51"/>
      <c r="V18" s="55"/>
    </row>
    <row r="19" ht="24.75" customHeight="1">
      <c r="A19" s="45" t="s">
        <v>46</v>
      </c>
      <c r="B19" s="45" t="s">
        <v>27</v>
      </c>
      <c r="C19" s="46" t="s">
        <v>314</v>
      </c>
      <c r="D19" s="47">
        <v>9420512.63</v>
      </c>
      <c r="E19" s="48">
        <v>0.0</v>
      </c>
      <c r="F19" s="49">
        <v>9420513.0</v>
      </c>
      <c r="G19" s="50">
        <v>0.0</v>
      </c>
      <c r="H19" s="51">
        <v>0.0</v>
      </c>
      <c r="I19" s="51">
        <v>0.0</v>
      </c>
      <c r="J19" s="51">
        <v>0.0</v>
      </c>
      <c r="K19" s="51">
        <v>0.0</v>
      </c>
      <c r="L19" s="51">
        <v>0.0</v>
      </c>
      <c r="M19" s="49">
        <v>9420513.0</v>
      </c>
      <c r="N19" s="52">
        <v>8.90981726E8</v>
      </c>
      <c r="O19" s="53" t="str">
        <f t="shared" ref="O19:O21" si="2">VLOOKUP(N19,'[2]IPS CTA BANCARIA (2)'!$B$2:$H$163,2,0)</f>
        <v>#REF!</v>
      </c>
      <c r="P19" s="47">
        <v>9420513.0</v>
      </c>
      <c r="Q19" s="45">
        <v>6.44033268E8</v>
      </c>
      <c r="R19" s="53" t="s">
        <v>331</v>
      </c>
      <c r="S19" s="53" t="s">
        <v>319</v>
      </c>
      <c r="T19" s="57" t="s">
        <v>334</v>
      </c>
      <c r="U19" s="51" t="s">
        <v>335</v>
      </c>
      <c r="V19" s="55">
        <v>41787.0</v>
      </c>
    </row>
    <row r="20" ht="24.75" customHeight="1">
      <c r="A20" s="45" t="s">
        <v>46</v>
      </c>
      <c r="B20" s="45" t="s">
        <v>39</v>
      </c>
      <c r="C20" s="46" t="s">
        <v>40</v>
      </c>
      <c r="D20" s="47">
        <v>1.534568037E7</v>
      </c>
      <c r="E20" s="48">
        <v>0.0</v>
      </c>
      <c r="F20" s="49">
        <v>1.534568E7</v>
      </c>
      <c r="G20" s="50">
        <v>0.0</v>
      </c>
      <c r="H20" s="51">
        <v>0.0</v>
      </c>
      <c r="I20" s="51">
        <v>0.0</v>
      </c>
      <c r="J20" s="51">
        <v>0.0</v>
      </c>
      <c r="K20" s="51">
        <v>0.0</v>
      </c>
      <c r="L20" s="51">
        <v>0.0</v>
      </c>
      <c r="M20" s="49">
        <v>1.534568E7</v>
      </c>
      <c r="N20" s="52">
        <v>8.90906346E8</v>
      </c>
      <c r="O20" s="53" t="str">
        <f t="shared" si="2"/>
        <v>#REF!</v>
      </c>
      <c r="P20" s="47">
        <v>1.534568E7</v>
      </c>
      <c r="Q20" s="45" t="s">
        <v>336</v>
      </c>
      <c r="R20" s="53" t="s">
        <v>328</v>
      </c>
      <c r="S20" s="53" t="s">
        <v>319</v>
      </c>
      <c r="T20" s="45" t="s">
        <v>337</v>
      </c>
      <c r="U20" s="51" t="s">
        <v>338</v>
      </c>
      <c r="V20" s="55">
        <v>41785.0</v>
      </c>
    </row>
    <row r="21" ht="24.75" customHeight="1">
      <c r="A21" s="45" t="s">
        <v>48</v>
      </c>
      <c r="B21" s="45" t="s">
        <v>27</v>
      </c>
      <c r="C21" s="46" t="s">
        <v>314</v>
      </c>
      <c r="D21" s="47">
        <v>2.532321278E7</v>
      </c>
      <c r="E21" s="48">
        <v>1000368.7800000012</v>
      </c>
      <c r="F21" s="49">
        <v>2.4322844E7</v>
      </c>
      <c r="G21" s="50">
        <v>0.0</v>
      </c>
      <c r="H21" s="51">
        <v>0.0</v>
      </c>
      <c r="I21" s="51">
        <v>0.0</v>
      </c>
      <c r="J21" s="51">
        <v>0.0</v>
      </c>
      <c r="K21" s="51">
        <v>0.0</v>
      </c>
      <c r="L21" s="51">
        <v>0.0</v>
      </c>
      <c r="M21" s="49">
        <v>2.4322844E7</v>
      </c>
      <c r="N21" s="52">
        <v>8.90981726E8</v>
      </c>
      <c r="O21" s="53" t="str">
        <f t="shared" si="2"/>
        <v>#REF!</v>
      </c>
      <c r="P21" s="47">
        <v>2.4322844E7</v>
      </c>
      <c r="Q21" s="45">
        <v>6.44033268E8</v>
      </c>
      <c r="R21" s="53" t="s">
        <v>331</v>
      </c>
      <c r="S21" s="53" t="s">
        <v>319</v>
      </c>
      <c r="T21" s="57" t="s">
        <v>339</v>
      </c>
      <c r="U21" s="51" t="s">
        <v>340</v>
      </c>
      <c r="V21" s="55">
        <v>41787.0</v>
      </c>
    </row>
    <row r="22" ht="15.75" customHeight="1">
      <c r="A22" s="45" t="s">
        <v>48</v>
      </c>
      <c r="B22" s="45" t="s">
        <v>35</v>
      </c>
      <c r="C22" s="46" t="s">
        <v>36</v>
      </c>
      <c r="D22" s="47">
        <v>4.557853154E7</v>
      </c>
      <c r="E22" s="48">
        <v>1800534.539999999</v>
      </c>
      <c r="F22" s="49">
        <v>4.3777997E7</v>
      </c>
      <c r="G22" s="50">
        <v>0.0</v>
      </c>
      <c r="H22" s="51">
        <v>0.0</v>
      </c>
      <c r="I22" s="51">
        <v>0.0</v>
      </c>
      <c r="J22" s="51">
        <v>0.0</v>
      </c>
      <c r="K22" s="51">
        <v>0.0</v>
      </c>
      <c r="L22" s="51">
        <v>0.0</v>
      </c>
      <c r="M22" s="49">
        <v>4.3777997E7</v>
      </c>
      <c r="N22" s="52"/>
      <c r="O22" s="53"/>
      <c r="P22" s="47"/>
      <c r="Q22" s="45"/>
      <c r="R22" s="53"/>
      <c r="S22" s="53"/>
      <c r="T22" s="45"/>
      <c r="U22" s="51"/>
      <c r="V22" s="55"/>
    </row>
    <row r="23" ht="15.75" customHeight="1">
      <c r="A23" s="45" t="s">
        <v>48</v>
      </c>
      <c r="B23" s="45" t="s">
        <v>31</v>
      </c>
      <c r="C23" s="46" t="s">
        <v>32</v>
      </c>
      <c r="D23" s="47">
        <v>0.0</v>
      </c>
      <c r="E23" s="48">
        <v>0.0</v>
      </c>
      <c r="F23" s="49">
        <v>0.0</v>
      </c>
      <c r="G23" s="50">
        <v>0.0</v>
      </c>
      <c r="H23" s="51">
        <v>0.0</v>
      </c>
      <c r="I23" s="51">
        <v>0.0</v>
      </c>
      <c r="J23" s="51">
        <v>0.0</v>
      </c>
      <c r="K23" s="51">
        <v>0.0</v>
      </c>
      <c r="L23" s="51">
        <v>0.0</v>
      </c>
      <c r="M23" s="49">
        <v>0.0</v>
      </c>
      <c r="N23" s="52"/>
      <c r="O23" s="53"/>
      <c r="P23" s="47"/>
      <c r="Q23" s="45"/>
      <c r="R23" s="53"/>
      <c r="S23" s="53"/>
      <c r="T23" s="45"/>
      <c r="U23" s="51"/>
      <c r="V23" s="55"/>
    </row>
    <row r="24" ht="24.75" customHeight="1">
      <c r="A24" s="45" t="s">
        <v>48</v>
      </c>
      <c r="B24" s="45" t="s">
        <v>39</v>
      </c>
      <c r="C24" s="46" t="s">
        <v>40</v>
      </c>
      <c r="D24" s="47">
        <v>7.307041168E7</v>
      </c>
      <c r="E24" s="48">
        <v>2886574.680000007</v>
      </c>
      <c r="F24" s="49">
        <v>7.0183837E7</v>
      </c>
      <c r="G24" s="50">
        <v>0.0</v>
      </c>
      <c r="H24" s="51">
        <v>0.0</v>
      </c>
      <c r="I24" s="51">
        <v>0.0</v>
      </c>
      <c r="J24" s="51">
        <v>0.0</v>
      </c>
      <c r="K24" s="51">
        <v>0.0</v>
      </c>
      <c r="L24" s="51">
        <v>0.0</v>
      </c>
      <c r="M24" s="49">
        <v>7.0183837E7</v>
      </c>
      <c r="N24" s="52">
        <v>8.90982101E8</v>
      </c>
      <c r="O24" s="53" t="str">
        <f t="shared" ref="O24:O25" si="3">VLOOKUP(N24,'[2]IPS CTA BANCARIA (2)'!$B$2:$H$163,2,0)</f>
        <v>#REF!</v>
      </c>
      <c r="P24" s="47">
        <v>7.0183837E7</v>
      </c>
      <c r="Q24" s="45">
        <v>7.4066655E7</v>
      </c>
      <c r="R24" s="53" t="s">
        <v>328</v>
      </c>
      <c r="S24" s="53" t="s">
        <v>316</v>
      </c>
      <c r="T24" s="45" t="s">
        <v>341</v>
      </c>
      <c r="U24" s="51" t="s">
        <v>342</v>
      </c>
      <c r="V24" s="55">
        <v>41785.0</v>
      </c>
    </row>
    <row r="25" ht="24.75" customHeight="1">
      <c r="A25" s="45" t="s">
        <v>50</v>
      </c>
      <c r="B25" s="45" t="s">
        <v>27</v>
      </c>
      <c r="C25" s="46" t="s">
        <v>314</v>
      </c>
      <c r="D25" s="47">
        <v>9.322736302E7</v>
      </c>
      <c r="E25" s="48">
        <v>0.0</v>
      </c>
      <c r="F25" s="49">
        <v>9.3227363E7</v>
      </c>
      <c r="G25" s="50">
        <v>0.0</v>
      </c>
      <c r="H25" s="51">
        <v>0.0</v>
      </c>
      <c r="I25" s="51">
        <v>0.0</v>
      </c>
      <c r="J25" s="51">
        <v>0.0</v>
      </c>
      <c r="K25" s="51">
        <v>0.0</v>
      </c>
      <c r="L25" s="51">
        <v>0.0</v>
      </c>
      <c r="M25" s="49">
        <v>9.3227363E7</v>
      </c>
      <c r="N25" s="52">
        <v>8.90907254E8</v>
      </c>
      <c r="O25" s="53" t="str">
        <f t="shared" si="3"/>
        <v>#REF!</v>
      </c>
      <c r="P25" s="47">
        <v>9.3227363E7</v>
      </c>
      <c r="Q25" s="45">
        <v>7.1587022347E10</v>
      </c>
      <c r="R25" s="53" t="s">
        <v>315</v>
      </c>
      <c r="S25" s="53" t="s">
        <v>316</v>
      </c>
      <c r="T25" s="57" t="s">
        <v>343</v>
      </c>
      <c r="U25" s="51" t="s">
        <v>344</v>
      </c>
      <c r="V25" s="55">
        <v>41787.0</v>
      </c>
    </row>
    <row r="26" ht="15.75" customHeight="1">
      <c r="A26" s="45" t="s">
        <v>50</v>
      </c>
      <c r="B26" s="45" t="s">
        <v>35</v>
      </c>
      <c r="C26" s="46" t="s">
        <v>36</v>
      </c>
      <c r="D26" s="47">
        <v>2.451640879E7</v>
      </c>
      <c r="E26" s="48">
        <v>0.0</v>
      </c>
      <c r="F26" s="49">
        <v>2.4516409E7</v>
      </c>
      <c r="G26" s="50">
        <v>0.0</v>
      </c>
      <c r="H26" s="51">
        <v>0.0</v>
      </c>
      <c r="I26" s="51">
        <v>0.0</v>
      </c>
      <c r="J26" s="51">
        <v>0.0</v>
      </c>
      <c r="K26" s="51">
        <v>0.0</v>
      </c>
      <c r="L26" s="51">
        <v>0.0</v>
      </c>
      <c r="M26" s="49">
        <v>2.4516409E7</v>
      </c>
      <c r="N26" s="52"/>
      <c r="O26" s="53"/>
      <c r="P26" s="47"/>
      <c r="Q26" s="45"/>
      <c r="R26" s="53"/>
      <c r="S26" s="53"/>
      <c r="T26" s="45"/>
      <c r="U26" s="51"/>
      <c r="V26" s="55"/>
    </row>
    <row r="27" ht="24.75" customHeight="1">
      <c r="A27" s="45" t="s">
        <v>50</v>
      </c>
      <c r="B27" s="45" t="s">
        <v>37</v>
      </c>
      <c r="C27" s="46" t="s">
        <v>38</v>
      </c>
      <c r="D27" s="47">
        <v>0.0</v>
      </c>
      <c r="E27" s="48">
        <v>0.0</v>
      </c>
      <c r="F27" s="49">
        <v>0.0</v>
      </c>
      <c r="G27" s="50">
        <v>0.0</v>
      </c>
      <c r="H27" s="51">
        <v>0.0</v>
      </c>
      <c r="I27" s="51"/>
      <c r="J27" s="51"/>
      <c r="K27" s="51"/>
      <c r="L27" s="51"/>
      <c r="M27" s="49">
        <v>0.0</v>
      </c>
      <c r="N27" s="52"/>
      <c r="O27" s="53"/>
      <c r="P27" s="47"/>
      <c r="Q27" s="45"/>
      <c r="R27" s="53"/>
      <c r="S27" s="53"/>
      <c r="T27" s="45"/>
      <c r="U27" s="51"/>
      <c r="V27" s="55"/>
    </row>
    <row r="28" ht="24.75" customHeight="1">
      <c r="A28" s="45" t="s">
        <v>50</v>
      </c>
      <c r="B28" s="45" t="s">
        <v>51</v>
      </c>
      <c r="C28" s="46" t="s">
        <v>52</v>
      </c>
      <c r="D28" s="47">
        <v>1.164805719E7</v>
      </c>
      <c r="E28" s="48">
        <v>0.0</v>
      </c>
      <c r="F28" s="49">
        <v>1.1648057E7</v>
      </c>
      <c r="G28" s="50">
        <v>0.0</v>
      </c>
      <c r="H28" s="51">
        <v>0.0</v>
      </c>
      <c r="I28" s="51">
        <v>0.0</v>
      </c>
      <c r="J28" s="51">
        <v>0.0</v>
      </c>
      <c r="K28" s="51">
        <v>0.0</v>
      </c>
      <c r="L28" s="51">
        <v>0.0</v>
      </c>
      <c r="M28" s="49">
        <v>1.1648057E7</v>
      </c>
      <c r="N28" s="52">
        <v>8.90900518E8</v>
      </c>
      <c r="O28" s="53" t="str">
        <f>VLOOKUP(N28,'[2]IPS CTA BANCARIA (2)'!$B$2:$H$163,2,0)</f>
        <v>#REF!</v>
      </c>
      <c r="P28" s="47">
        <v>1.1648057E7</v>
      </c>
      <c r="Q28" s="45">
        <v>4.34888418E8</v>
      </c>
      <c r="R28" s="53" t="s">
        <v>331</v>
      </c>
      <c r="S28" s="53" t="s">
        <v>319</v>
      </c>
      <c r="T28" s="45" t="s">
        <v>345</v>
      </c>
      <c r="U28" s="51" t="s">
        <v>346</v>
      </c>
      <c r="V28" s="55">
        <v>41786.0</v>
      </c>
    </row>
    <row r="29" ht="15.75" customHeight="1">
      <c r="A29" s="45" t="s">
        <v>54</v>
      </c>
      <c r="B29" s="45" t="s">
        <v>35</v>
      </c>
      <c r="C29" s="46" t="s">
        <v>36</v>
      </c>
      <c r="D29" s="47">
        <v>75739.22</v>
      </c>
      <c r="E29" s="48">
        <v>75739.22</v>
      </c>
      <c r="F29" s="49">
        <v>0.0</v>
      </c>
      <c r="G29" s="45"/>
      <c r="H29" s="51">
        <v>0.0</v>
      </c>
      <c r="I29" s="51">
        <v>0.0</v>
      </c>
      <c r="J29" s="51">
        <v>78067.0</v>
      </c>
      <c r="K29" s="51">
        <v>72113.0</v>
      </c>
      <c r="L29" s="51">
        <v>0.0</v>
      </c>
      <c r="M29" s="49">
        <v>150180.0</v>
      </c>
      <c r="N29" s="52"/>
      <c r="O29" s="53"/>
      <c r="P29" s="47"/>
      <c r="Q29" s="45"/>
      <c r="R29" s="53"/>
      <c r="S29" s="53"/>
      <c r="T29" s="45"/>
      <c r="U29" s="51"/>
      <c r="V29" s="55"/>
    </row>
    <row r="30" ht="24.75" customHeight="1">
      <c r="A30" s="45" t="s">
        <v>54</v>
      </c>
      <c r="B30" s="45" t="s">
        <v>51</v>
      </c>
      <c r="C30" s="46" t="s">
        <v>52</v>
      </c>
      <c r="D30" s="47">
        <v>1.972779678E7</v>
      </c>
      <c r="E30" s="48">
        <v>0.0</v>
      </c>
      <c r="F30" s="49">
        <v>1.9727797E7</v>
      </c>
      <c r="G30" s="50">
        <v>47976.0</v>
      </c>
      <c r="H30" s="51">
        <v>0.0</v>
      </c>
      <c r="I30" s="51">
        <v>0.0</v>
      </c>
      <c r="J30" s="51">
        <v>0.0</v>
      </c>
      <c r="K30" s="51">
        <v>0.0</v>
      </c>
      <c r="L30" s="51">
        <v>0.0</v>
      </c>
      <c r="M30" s="49">
        <v>1.9775773E7</v>
      </c>
      <c r="N30" s="52">
        <v>8.90900518E8</v>
      </c>
      <c r="O30" s="53" t="str">
        <f>VLOOKUP(N30,'[2]IPS CTA BANCARIA (2)'!$B$2:$H$163,2,0)</f>
        <v>#REF!</v>
      </c>
      <c r="P30" s="47">
        <v>1.9775773E7</v>
      </c>
      <c r="Q30" s="45">
        <v>4.34888418E8</v>
      </c>
      <c r="R30" s="53" t="s">
        <v>331</v>
      </c>
      <c r="S30" s="53" t="s">
        <v>319</v>
      </c>
      <c r="T30" s="45" t="s">
        <v>347</v>
      </c>
      <c r="U30" s="51" t="s">
        <v>348</v>
      </c>
      <c r="V30" s="55">
        <v>41786.0</v>
      </c>
    </row>
    <row r="31" ht="15.75" customHeight="1">
      <c r="A31" s="45" t="s">
        <v>56</v>
      </c>
      <c r="B31" s="45" t="s">
        <v>35</v>
      </c>
      <c r="C31" s="46" t="s">
        <v>36</v>
      </c>
      <c r="D31" s="47">
        <v>3768318.13</v>
      </c>
      <c r="E31" s="48">
        <v>0.0</v>
      </c>
      <c r="F31" s="49">
        <v>3768318.0</v>
      </c>
      <c r="G31" s="50">
        <v>0.0</v>
      </c>
      <c r="H31" s="51">
        <v>0.0</v>
      </c>
      <c r="I31" s="51">
        <v>0.0</v>
      </c>
      <c r="J31" s="51">
        <v>0.0</v>
      </c>
      <c r="K31" s="51">
        <v>0.0</v>
      </c>
      <c r="L31" s="51">
        <v>0.0</v>
      </c>
      <c r="M31" s="49">
        <v>3768318.0</v>
      </c>
      <c r="N31" s="52"/>
      <c r="O31" s="53"/>
      <c r="P31" s="47"/>
      <c r="Q31" s="45"/>
      <c r="R31" s="53"/>
      <c r="S31" s="53"/>
      <c r="T31" s="45"/>
      <c r="U31" s="51"/>
      <c r="V31" s="55"/>
    </row>
    <row r="32" ht="24.75" customHeight="1">
      <c r="A32" s="45" t="s">
        <v>56</v>
      </c>
      <c r="B32" s="45" t="s">
        <v>39</v>
      </c>
      <c r="C32" s="46" t="s">
        <v>40</v>
      </c>
      <c r="D32" s="47">
        <v>4.061150987E7</v>
      </c>
      <c r="E32" s="48">
        <v>0.0</v>
      </c>
      <c r="F32" s="49">
        <v>4.061151E7</v>
      </c>
      <c r="G32" s="50">
        <v>0.0</v>
      </c>
      <c r="H32" s="51">
        <v>0.0</v>
      </c>
      <c r="I32" s="51">
        <v>0.0</v>
      </c>
      <c r="J32" s="51">
        <v>0.0</v>
      </c>
      <c r="K32" s="51">
        <v>0.0</v>
      </c>
      <c r="L32" s="51">
        <v>0.0</v>
      </c>
      <c r="M32" s="49">
        <v>4.061151E7</v>
      </c>
      <c r="N32" s="52">
        <v>8.90982183E8</v>
      </c>
      <c r="O32" s="53" t="str">
        <f t="shared" ref="O32:O33" si="4">VLOOKUP(N32,'[2]IPS CTA BANCARIA (2)'!$B$2:$H$163,2,0)</f>
        <v>#REF!</v>
      </c>
      <c r="P32" s="47">
        <v>4.061151E7</v>
      </c>
      <c r="Q32" s="45">
        <v>5.0380799687E10</v>
      </c>
      <c r="R32" s="53" t="s">
        <v>315</v>
      </c>
      <c r="S32" s="53" t="s">
        <v>319</v>
      </c>
      <c r="T32" s="45" t="s">
        <v>349</v>
      </c>
      <c r="U32" s="51" t="s">
        <v>350</v>
      </c>
      <c r="V32" s="55">
        <v>41785.0</v>
      </c>
    </row>
    <row r="33" ht="24.75" customHeight="1">
      <c r="A33" s="45" t="s">
        <v>58</v>
      </c>
      <c r="B33" s="45" t="s">
        <v>27</v>
      </c>
      <c r="C33" s="46" t="s">
        <v>314</v>
      </c>
      <c r="D33" s="47">
        <v>1.877302949E7</v>
      </c>
      <c r="E33" s="48">
        <v>0.0</v>
      </c>
      <c r="F33" s="49">
        <v>1.8773029E7</v>
      </c>
      <c r="G33" s="50">
        <v>0.0</v>
      </c>
      <c r="H33" s="51">
        <v>0.0</v>
      </c>
      <c r="I33" s="51">
        <v>0.0</v>
      </c>
      <c r="J33" s="51">
        <v>0.0</v>
      </c>
      <c r="K33" s="51">
        <v>0.0</v>
      </c>
      <c r="L33" s="51">
        <v>0.0</v>
      </c>
      <c r="M33" s="49">
        <v>1.8773029E7</v>
      </c>
      <c r="N33" s="52">
        <v>8.90981726E8</v>
      </c>
      <c r="O33" s="53" t="str">
        <f t="shared" si="4"/>
        <v>#REF!</v>
      </c>
      <c r="P33" s="47">
        <v>1.8773029E7</v>
      </c>
      <c r="Q33" s="45">
        <v>6.44033268E8</v>
      </c>
      <c r="R33" s="53" t="s">
        <v>331</v>
      </c>
      <c r="S33" s="53" t="s">
        <v>319</v>
      </c>
      <c r="T33" s="57" t="s">
        <v>351</v>
      </c>
      <c r="U33" s="51" t="s">
        <v>352</v>
      </c>
      <c r="V33" s="55">
        <v>41787.0</v>
      </c>
    </row>
    <row r="34" ht="15.75" customHeight="1">
      <c r="A34" s="45" t="s">
        <v>58</v>
      </c>
      <c r="B34" s="45" t="s">
        <v>35</v>
      </c>
      <c r="C34" s="46" t="s">
        <v>36</v>
      </c>
      <c r="D34" s="47">
        <v>1.839174864E7</v>
      </c>
      <c r="E34" s="48">
        <v>0.0</v>
      </c>
      <c r="F34" s="49">
        <v>1.8391749E7</v>
      </c>
      <c r="G34" s="50">
        <v>0.0</v>
      </c>
      <c r="H34" s="51">
        <v>0.0</v>
      </c>
      <c r="I34" s="51">
        <v>0.0</v>
      </c>
      <c r="J34" s="51">
        <v>0.0</v>
      </c>
      <c r="K34" s="51">
        <v>0.0</v>
      </c>
      <c r="L34" s="51">
        <v>0.0</v>
      </c>
      <c r="M34" s="49">
        <v>1.8391749E7</v>
      </c>
      <c r="N34" s="52"/>
      <c r="O34" s="53"/>
      <c r="P34" s="47"/>
      <c r="Q34" s="45"/>
      <c r="R34" s="53"/>
      <c r="S34" s="53"/>
      <c r="T34" s="45"/>
      <c r="U34" s="51"/>
      <c r="V34" s="55"/>
    </row>
    <row r="35" ht="15.75" customHeight="1">
      <c r="A35" s="45" t="s">
        <v>58</v>
      </c>
      <c r="B35" s="45" t="s">
        <v>31</v>
      </c>
      <c r="C35" s="46" t="s">
        <v>32</v>
      </c>
      <c r="D35" s="47">
        <v>0.0</v>
      </c>
      <c r="E35" s="48">
        <v>0.0</v>
      </c>
      <c r="F35" s="49">
        <v>0.0</v>
      </c>
      <c r="G35" s="50">
        <v>0.0</v>
      </c>
      <c r="H35" s="51">
        <v>0.0</v>
      </c>
      <c r="I35" s="51">
        <v>0.0</v>
      </c>
      <c r="J35" s="51">
        <v>0.0</v>
      </c>
      <c r="K35" s="51">
        <v>0.0</v>
      </c>
      <c r="L35" s="51">
        <v>0.0</v>
      </c>
      <c r="M35" s="49">
        <v>0.0</v>
      </c>
      <c r="N35" s="52"/>
      <c r="O35" s="53"/>
      <c r="P35" s="47"/>
      <c r="Q35" s="45"/>
      <c r="R35" s="53"/>
      <c r="S35" s="53"/>
      <c r="T35" s="45"/>
      <c r="U35" s="51"/>
      <c r="V35" s="55"/>
    </row>
    <row r="36" ht="24.75" customHeight="1">
      <c r="A36" s="45" t="s">
        <v>58</v>
      </c>
      <c r="B36" s="45" t="s">
        <v>39</v>
      </c>
      <c r="C36" s="46" t="s">
        <v>40</v>
      </c>
      <c r="D36" s="47">
        <v>5.707455287E7</v>
      </c>
      <c r="E36" s="48">
        <v>0.0</v>
      </c>
      <c r="F36" s="49">
        <v>5.7074553E7</v>
      </c>
      <c r="G36" s="50">
        <v>0.0</v>
      </c>
      <c r="H36" s="51">
        <v>0.0</v>
      </c>
      <c r="I36" s="51">
        <v>0.0</v>
      </c>
      <c r="J36" s="51">
        <v>0.0</v>
      </c>
      <c r="K36" s="51">
        <v>0.0</v>
      </c>
      <c r="L36" s="51">
        <v>0.0</v>
      </c>
      <c r="M36" s="49">
        <v>5.7074553E7</v>
      </c>
      <c r="N36" s="52">
        <v>8.90982138E8</v>
      </c>
      <c r="O36" s="53" t="str">
        <f t="shared" ref="O36:O37" si="5">VLOOKUP(N36,'[2]IPS CTA BANCARIA (2)'!$B$2:$H$163,2,0)</f>
        <v>#REF!</v>
      </c>
      <c r="P36" s="47">
        <v>5.7074553E7</v>
      </c>
      <c r="Q36" s="45">
        <v>1.19367918E8</v>
      </c>
      <c r="R36" s="53" t="s">
        <v>315</v>
      </c>
      <c r="S36" s="53" t="s">
        <v>319</v>
      </c>
      <c r="T36" s="45" t="s">
        <v>353</v>
      </c>
      <c r="U36" s="51" t="s">
        <v>354</v>
      </c>
      <c r="V36" s="55">
        <v>41785.0</v>
      </c>
    </row>
    <row r="37" ht="24.75" customHeight="1">
      <c r="A37" s="45" t="s">
        <v>60</v>
      </c>
      <c r="B37" s="45" t="s">
        <v>27</v>
      </c>
      <c r="C37" s="46" t="s">
        <v>314</v>
      </c>
      <c r="D37" s="47">
        <v>3.921781211E7</v>
      </c>
      <c r="E37" s="48">
        <v>457388.1099999994</v>
      </c>
      <c r="F37" s="49">
        <v>3.8760424E7</v>
      </c>
      <c r="G37" s="50">
        <v>0.0</v>
      </c>
      <c r="H37" s="51">
        <v>0.0</v>
      </c>
      <c r="I37" s="51">
        <v>0.0</v>
      </c>
      <c r="J37" s="51">
        <v>0.0</v>
      </c>
      <c r="K37" s="51">
        <v>0.0</v>
      </c>
      <c r="L37" s="51">
        <v>0.0</v>
      </c>
      <c r="M37" s="49">
        <v>3.8760424E7</v>
      </c>
      <c r="N37" s="52">
        <v>8.90982264E8</v>
      </c>
      <c r="O37" s="53" t="str">
        <f t="shared" si="5"/>
        <v>#REF!</v>
      </c>
      <c r="P37" s="47">
        <v>3.8760424E7</v>
      </c>
      <c r="Q37" s="45">
        <v>9.130026775E9</v>
      </c>
      <c r="R37" s="53" t="s">
        <v>315</v>
      </c>
      <c r="S37" s="53" t="s">
        <v>316</v>
      </c>
      <c r="T37" s="57" t="s">
        <v>355</v>
      </c>
      <c r="U37" s="51" t="s">
        <v>356</v>
      </c>
      <c r="V37" s="55">
        <v>41787.0</v>
      </c>
    </row>
    <row r="38" ht="24.75" customHeight="1">
      <c r="A38" s="45" t="s">
        <v>60</v>
      </c>
      <c r="B38" s="45" t="s">
        <v>37</v>
      </c>
      <c r="C38" s="46" t="s">
        <v>38</v>
      </c>
      <c r="D38" s="47">
        <v>0.0</v>
      </c>
      <c r="E38" s="48">
        <v>0.0</v>
      </c>
      <c r="F38" s="49">
        <v>0.0</v>
      </c>
      <c r="G38" s="50">
        <v>0.0</v>
      </c>
      <c r="H38" s="51">
        <v>0.0</v>
      </c>
      <c r="I38" s="51"/>
      <c r="J38" s="51"/>
      <c r="K38" s="51"/>
      <c r="L38" s="51"/>
      <c r="M38" s="49">
        <v>0.0</v>
      </c>
      <c r="N38" s="52"/>
      <c r="O38" s="53"/>
      <c r="P38" s="47"/>
      <c r="Q38" s="45"/>
      <c r="R38" s="53"/>
      <c r="S38" s="53"/>
      <c r="T38" s="45"/>
      <c r="U38" s="51"/>
      <c r="V38" s="55"/>
    </row>
    <row r="39" ht="24.75" customHeight="1">
      <c r="A39" s="45" t="s">
        <v>60</v>
      </c>
      <c r="B39" s="45" t="s">
        <v>39</v>
      </c>
      <c r="C39" s="46" t="s">
        <v>40</v>
      </c>
      <c r="D39" s="47">
        <v>4.82050562E7</v>
      </c>
      <c r="E39" s="48">
        <v>562204.200000003</v>
      </c>
      <c r="F39" s="49">
        <v>4.7642852E7</v>
      </c>
      <c r="G39" s="50">
        <v>0.0</v>
      </c>
      <c r="H39" s="51">
        <v>0.0</v>
      </c>
      <c r="I39" s="51">
        <v>0.0</v>
      </c>
      <c r="J39" s="51">
        <v>0.0</v>
      </c>
      <c r="K39" s="51">
        <v>0.0</v>
      </c>
      <c r="L39" s="51">
        <v>0.0</v>
      </c>
      <c r="M39" s="49">
        <v>4.7642852E7</v>
      </c>
      <c r="N39" s="52">
        <v>8.90982264E8</v>
      </c>
      <c r="O39" s="53" t="str">
        <f t="shared" ref="O39:O40" si="6">VLOOKUP(N39,'[2]IPS CTA BANCARIA (2)'!$B$2:$H$163,2,0)</f>
        <v>#REF!</v>
      </c>
      <c r="P39" s="47">
        <v>4.7642852E7</v>
      </c>
      <c r="Q39" s="45">
        <v>9.130026775E9</v>
      </c>
      <c r="R39" s="53" t="s">
        <v>315</v>
      </c>
      <c r="S39" s="53" t="s">
        <v>316</v>
      </c>
      <c r="T39" s="45" t="s">
        <v>357</v>
      </c>
      <c r="U39" s="51" t="s">
        <v>358</v>
      </c>
      <c r="V39" s="55">
        <v>41785.0</v>
      </c>
    </row>
    <row r="40" ht="24.75" customHeight="1">
      <c r="A40" s="45" t="s">
        <v>60</v>
      </c>
      <c r="B40" s="45" t="s">
        <v>51</v>
      </c>
      <c r="C40" s="46" t="s">
        <v>52</v>
      </c>
      <c r="D40" s="47">
        <v>1257610.69</v>
      </c>
      <c r="E40" s="48">
        <v>14667.689999999944</v>
      </c>
      <c r="F40" s="49">
        <v>1242943.0</v>
      </c>
      <c r="G40" s="50">
        <v>0.0</v>
      </c>
      <c r="H40" s="51">
        <v>0.0</v>
      </c>
      <c r="I40" s="51">
        <v>0.0</v>
      </c>
      <c r="J40" s="51">
        <v>0.0</v>
      </c>
      <c r="K40" s="51">
        <v>0.0</v>
      </c>
      <c r="L40" s="51">
        <v>15987.0</v>
      </c>
      <c r="M40" s="49">
        <v>1226956.0</v>
      </c>
      <c r="N40" s="52">
        <v>9.00261353E8</v>
      </c>
      <c r="O40" s="53" t="str">
        <f t="shared" si="6"/>
        <v>#REF!</v>
      </c>
      <c r="P40" s="47">
        <v>1226956.0</v>
      </c>
      <c r="Q40" s="45">
        <v>4.3490923E8</v>
      </c>
      <c r="R40" s="53" t="s">
        <v>331</v>
      </c>
      <c r="S40" s="53" t="s">
        <v>319</v>
      </c>
      <c r="T40" s="45" t="s">
        <v>359</v>
      </c>
      <c r="U40" s="51" t="s">
        <v>360</v>
      </c>
      <c r="V40" s="55">
        <v>41785.0</v>
      </c>
    </row>
    <row r="41" ht="24.75" customHeight="1">
      <c r="A41" s="45" t="s">
        <v>62</v>
      </c>
      <c r="B41" s="45" t="s">
        <v>27</v>
      </c>
      <c r="C41" s="46" t="s">
        <v>314</v>
      </c>
      <c r="D41" s="47">
        <v>0.0</v>
      </c>
      <c r="E41" s="48">
        <v>0.0</v>
      </c>
      <c r="F41" s="49">
        <v>0.0</v>
      </c>
      <c r="G41" s="50">
        <v>0.0</v>
      </c>
      <c r="H41" s="51">
        <v>0.0</v>
      </c>
      <c r="I41" s="51">
        <v>0.0</v>
      </c>
      <c r="J41" s="51">
        <v>0.0</v>
      </c>
      <c r="K41" s="51">
        <v>0.0</v>
      </c>
      <c r="L41" s="51">
        <v>0.0</v>
      </c>
      <c r="M41" s="49">
        <v>0.0</v>
      </c>
      <c r="N41" s="52"/>
      <c r="O41" s="53"/>
      <c r="P41" s="47"/>
      <c r="Q41" s="45"/>
      <c r="R41" s="53"/>
      <c r="S41" s="53"/>
      <c r="T41" s="45"/>
      <c r="U41" s="51"/>
      <c r="V41" s="55"/>
    </row>
    <row r="42" ht="24.75" customHeight="1">
      <c r="A42" s="45" t="s">
        <v>64</v>
      </c>
      <c r="B42" s="45" t="s">
        <v>27</v>
      </c>
      <c r="C42" s="46" t="s">
        <v>314</v>
      </c>
      <c r="D42" s="47">
        <v>4.0836752775E8</v>
      </c>
      <c r="E42" s="48">
        <v>1225538.75</v>
      </c>
      <c r="F42" s="49">
        <v>4.07141989E8</v>
      </c>
      <c r="G42" s="50">
        <v>0.0</v>
      </c>
      <c r="H42" s="51">
        <v>0.0</v>
      </c>
      <c r="I42" s="51">
        <v>0.0</v>
      </c>
      <c r="J42" s="51">
        <v>0.0</v>
      </c>
      <c r="K42" s="51">
        <v>0.0</v>
      </c>
      <c r="L42" s="51">
        <v>0.0</v>
      </c>
      <c r="M42" s="49">
        <v>4.07141989E8</v>
      </c>
      <c r="N42" s="52">
        <v>8.11016192E8</v>
      </c>
      <c r="O42" s="53" t="str">
        <f t="shared" ref="O42:O52" si="7">VLOOKUP(N42,'[2]IPS CTA BANCARIA (2)'!$B$2:$H$163,2,0)</f>
        <v>#REF!</v>
      </c>
      <c r="P42" s="47">
        <v>1.76723244E8</v>
      </c>
      <c r="Q42" s="45" t="s">
        <v>322</v>
      </c>
      <c r="R42" s="53" t="s">
        <v>323</v>
      </c>
      <c r="S42" s="53" t="s">
        <v>319</v>
      </c>
      <c r="T42" s="57" t="s">
        <v>361</v>
      </c>
      <c r="U42" s="51" t="s">
        <v>362</v>
      </c>
      <c r="V42" s="55">
        <v>41787.0</v>
      </c>
    </row>
    <row r="43" ht="24.75" customHeight="1">
      <c r="A43" s="45" t="s">
        <v>64</v>
      </c>
      <c r="B43" s="45" t="s">
        <v>27</v>
      </c>
      <c r="C43" s="46" t="s">
        <v>314</v>
      </c>
      <c r="D43" s="47"/>
      <c r="E43" s="48"/>
      <c r="F43" s="49"/>
      <c r="G43" s="50"/>
      <c r="H43" s="51"/>
      <c r="I43" s="51"/>
      <c r="J43" s="51"/>
      <c r="K43" s="51"/>
      <c r="L43" s="51"/>
      <c r="M43" s="49"/>
      <c r="N43" s="52">
        <v>8.90905166E8</v>
      </c>
      <c r="O43" s="53" t="str">
        <f t="shared" si="7"/>
        <v>#REF!</v>
      </c>
      <c r="P43" s="47">
        <v>5707357.0</v>
      </c>
      <c r="Q43" s="45">
        <v>3.7570158388E10</v>
      </c>
      <c r="R43" s="53" t="s">
        <v>328</v>
      </c>
      <c r="S43" s="53" t="s">
        <v>316</v>
      </c>
      <c r="T43" s="57" t="s">
        <v>363</v>
      </c>
      <c r="U43" s="51" t="s">
        <v>364</v>
      </c>
      <c r="V43" s="55">
        <v>41787.0</v>
      </c>
    </row>
    <row r="44" ht="24.75" customHeight="1">
      <c r="A44" s="45" t="s">
        <v>64</v>
      </c>
      <c r="B44" s="45" t="s">
        <v>27</v>
      </c>
      <c r="C44" s="46" t="s">
        <v>314</v>
      </c>
      <c r="D44" s="47"/>
      <c r="E44" s="48"/>
      <c r="F44" s="49"/>
      <c r="G44" s="50"/>
      <c r="H44" s="51"/>
      <c r="I44" s="51"/>
      <c r="J44" s="51"/>
      <c r="K44" s="51"/>
      <c r="L44" s="51"/>
      <c r="M44" s="49"/>
      <c r="N44" s="52">
        <v>8.90907215E8</v>
      </c>
      <c r="O44" s="53" t="str">
        <f t="shared" si="7"/>
        <v>#REF!</v>
      </c>
      <c r="P44" s="47">
        <v>8745973.0</v>
      </c>
      <c r="Q44" s="45">
        <v>6.555071255E10</v>
      </c>
      <c r="R44" s="53" t="s">
        <v>315</v>
      </c>
      <c r="S44" s="53" t="s">
        <v>319</v>
      </c>
      <c r="T44" s="57" t="s">
        <v>365</v>
      </c>
      <c r="U44" s="51" t="s">
        <v>366</v>
      </c>
      <c r="V44" s="55">
        <v>41787.0</v>
      </c>
    </row>
    <row r="45" ht="24.75" customHeight="1">
      <c r="A45" s="45" t="s">
        <v>64</v>
      </c>
      <c r="B45" s="45" t="s">
        <v>27</v>
      </c>
      <c r="C45" s="46" t="s">
        <v>314</v>
      </c>
      <c r="D45" s="47"/>
      <c r="E45" s="48"/>
      <c r="F45" s="49"/>
      <c r="G45" s="50"/>
      <c r="H45" s="51"/>
      <c r="I45" s="51"/>
      <c r="J45" s="51"/>
      <c r="K45" s="51"/>
      <c r="L45" s="51"/>
      <c r="M45" s="49"/>
      <c r="N45" s="52">
        <v>8.90906347E8</v>
      </c>
      <c r="O45" s="53" t="str">
        <f t="shared" si="7"/>
        <v>#REF!</v>
      </c>
      <c r="P45" s="47">
        <v>3866351.0</v>
      </c>
      <c r="Q45" s="45">
        <v>1.900781411E9</v>
      </c>
      <c r="R45" s="53" t="s">
        <v>315</v>
      </c>
      <c r="S45" s="53" t="s">
        <v>316</v>
      </c>
      <c r="T45" s="57" t="s">
        <v>367</v>
      </c>
      <c r="U45" s="51" t="s">
        <v>368</v>
      </c>
      <c r="V45" s="55">
        <v>41787.0</v>
      </c>
    </row>
    <row r="46" ht="24.75" customHeight="1">
      <c r="A46" s="45" t="s">
        <v>64</v>
      </c>
      <c r="B46" s="45" t="s">
        <v>27</v>
      </c>
      <c r="C46" s="46" t="s">
        <v>314</v>
      </c>
      <c r="D46" s="47"/>
      <c r="E46" s="48"/>
      <c r="F46" s="49"/>
      <c r="G46" s="50"/>
      <c r="H46" s="51"/>
      <c r="I46" s="51"/>
      <c r="J46" s="51"/>
      <c r="K46" s="51"/>
      <c r="L46" s="51"/>
      <c r="M46" s="49"/>
      <c r="N46" s="52">
        <v>8.90907254E8</v>
      </c>
      <c r="O46" s="53" t="str">
        <f t="shared" si="7"/>
        <v>#REF!</v>
      </c>
      <c r="P46" s="47">
        <v>6543161.0</v>
      </c>
      <c r="Q46" s="45">
        <v>7.1587022347E10</v>
      </c>
      <c r="R46" s="53" t="s">
        <v>315</v>
      </c>
      <c r="S46" s="53" t="s">
        <v>316</v>
      </c>
      <c r="T46" s="57" t="s">
        <v>369</v>
      </c>
      <c r="U46" s="51" t="s">
        <v>370</v>
      </c>
      <c r="V46" s="55">
        <v>41787.0</v>
      </c>
    </row>
    <row r="47" ht="24.75" customHeight="1">
      <c r="A47" s="45" t="s">
        <v>64</v>
      </c>
      <c r="B47" s="45" t="s">
        <v>27</v>
      </c>
      <c r="C47" s="46" t="s">
        <v>314</v>
      </c>
      <c r="D47" s="47"/>
      <c r="E47" s="48"/>
      <c r="F47" s="49"/>
      <c r="G47" s="50"/>
      <c r="H47" s="51"/>
      <c r="I47" s="51"/>
      <c r="J47" s="51"/>
      <c r="K47" s="51"/>
      <c r="L47" s="51"/>
      <c r="M47" s="49"/>
      <c r="N47" s="52">
        <v>8.00058016E8</v>
      </c>
      <c r="O47" s="53" t="str">
        <f t="shared" si="7"/>
        <v>#REF!</v>
      </c>
      <c r="P47" s="47">
        <v>1943110.0</v>
      </c>
      <c r="Q47" s="45" t="s">
        <v>371</v>
      </c>
      <c r="R47" s="53" t="s">
        <v>372</v>
      </c>
      <c r="S47" s="53" t="s">
        <v>319</v>
      </c>
      <c r="T47" s="57" t="s">
        <v>373</v>
      </c>
      <c r="U47" s="51" t="s">
        <v>374</v>
      </c>
      <c r="V47" s="55">
        <v>41787.0</v>
      </c>
    </row>
    <row r="48" ht="24.75" customHeight="1">
      <c r="A48" s="45" t="s">
        <v>64</v>
      </c>
      <c r="B48" s="45" t="s">
        <v>27</v>
      </c>
      <c r="C48" s="46" t="s">
        <v>314</v>
      </c>
      <c r="D48" s="47"/>
      <c r="E48" s="48"/>
      <c r="F48" s="49"/>
      <c r="G48" s="50"/>
      <c r="H48" s="51"/>
      <c r="I48" s="51"/>
      <c r="J48" s="51"/>
      <c r="K48" s="51"/>
      <c r="L48" s="51"/>
      <c r="M48" s="49"/>
      <c r="N48" s="52">
        <v>8.90980066E8</v>
      </c>
      <c r="O48" s="53" t="str">
        <f t="shared" si="7"/>
        <v>#REF!</v>
      </c>
      <c r="P48" s="47">
        <v>2014007.0</v>
      </c>
      <c r="Q48" s="45">
        <v>6.650442399E10</v>
      </c>
      <c r="R48" s="53" t="s">
        <v>315</v>
      </c>
      <c r="S48" s="53" t="s">
        <v>316</v>
      </c>
      <c r="T48" s="57" t="s">
        <v>375</v>
      </c>
      <c r="U48" s="51" t="s">
        <v>376</v>
      </c>
      <c r="V48" s="55">
        <v>41787.0</v>
      </c>
    </row>
    <row r="49" ht="24.75" customHeight="1">
      <c r="A49" s="45" t="s">
        <v>64</v>
      </c>
      <c r="B49" s="45" t="s">
        <v>27</v>
      </c>
      <c r="C49" s="46" t="s">
        <v>314</v>
      </c>
      <c r="D49" s="47"/>
      <c r="E49" s="48"/>
      <c r="F49" s="49"/>
      <c r="G49" s="50"/>
      <c r="H49" s="51"/>
      <c r="I49" s="51"/>
      <c r="J49" s="51"/>
      <c r="K49" s="51"/>
      <c r="L49" s="51"/>
      <c r="M49" s="49"/>
      <c r="N49" s="52">
        <v>8.90982264E8</v>
      </c>
      <c r="O49" s="53" t="str">
        <f t="shared" si="7"/>
        <v>#REF!</v>
      </c>
      <c r="P49" s="47">
        <v>2054290.0</v>
      </c>
      <c r="Q49" s="45">
        <v>9.130026775E9</v>
      </c>
      <c r="R49" s="53" t="s">
        <v>315</v>
      </c>
      <c r="S49" s="53" t="s">
        <v>316</v>
      </c>
      <c r="T49" s="57" t="s">
        <v>377</v>
      </c>
      <c r="U49" s="51" t="s">
        <v>378</v>
      </c>
      <c r="V49" s="55">
        <v>41787.0</v>
      </c>
    </row>
    <row r="50" ht="24.75" customHeight="1">
      <c r="A50" s="45" t="s">
        <v>64</v>
      </c>
      <c r="B50" s="45" t="s">
        <v>27</v>
      </c>
      <c r="C50" s="46" t="s">
        <v>314</v>
      </c>
      <c r="D50" s="47"/>
      <c r="E50" s="48"/>
      <c r="F50" s="49"/>
      <c r="G50" s="50"/>
      <c r="H50" s="51"/>
      <c r="I50" s="51"/>
      <c r="J50" s="51"/>
      <c r="K50" s="51"/>
      <c r="L50" s="51"/>
      <c r="M50" s="49"/>
      <c r="N50" s="52">
        <v>8.90981726E8</v>
      </c>
      <c r="O50" s="53" t="str">
        <f t="shared" si="7"/>
        <v>#REF!</v>
      </c>
      <c r="P50" s="47">
        <v>1.48367733E8</v>
      </c>
      <c r="Q50" s="45">
        <v>6.44033268E8</v>
      </c>
      <c r="R50" s="53" t="s">
        <v>331</v>
      </c>
      <c r="S50" s="53" t="s">
        <v>319</v>
      </c>
      <c r="T50" s="57" t="s">
        <v>379</v>
      </c>
      <c r="U50" s="51" t="s">
        <v>380</v>
      </c>
      <c r="V50" s="55">
        <v>41787.0</v>
      </c>
    </row>
    <row r="51" ht="24.75" customHeight="1">
      <c r="A51" s="45" t="s">
        <v>64</v>
      </c>
      <c r="B51" s="45" t="s">
        <v>27</v>
      </c>
      <c r="C51" s="46" t="s">
        <v>314</v>
      </c>
      <c r="D51" s="47"/>
      <c r="E51" s="48"/>
      <c r="F51" s="49"/>
      <c r="G51" s="50"/>
      <c r="H51" s="51"/>
      <c r="I51" s="51"/>
      <c r="J51" s="51"/>
      <c r="K51" s="51"/>
      <c r="L51" s="51"/>
      <c r="M51" s="49"/>
      <c r="N51" s="52">
        <v>8.90981137E8</v>
      </c>
      <c r="O51" s="53" t="str">
        <f t="shared" si="7"/>
        <v>#REF!</v>
      </c>
      <c r="P51" s="47">
        <v>3.503129E7</v>
      </c>
      <c r="Q51" s="45">
        <v>9.20016045E8</v>
      </c>
      <c r="R51" s="53" t="s">
        <v>381</v>
      </c>
      <c r="S51" s="53" t="s">
        <v>319</v>
      </c>
      <c r="T51" s="57" t="s">
        <v>382</v>
      </c>
      <c r="U51" s="51" t="s">
        <v>383</v>
      </c>
      <c r="V51" s="55">
        <v>41787.0</v>
      </c>
    </row>
    <row r="52" ht="24.75" customHeight="1">
      <c r="A52" s="45" t="s">
        <v>64</v>
      </c>
      <c r="B52" s="45" t="s">
        <v>27</v>
      </c>
      <c r="C52" s="46" t="s">
        <v>314</v>
      </c>
      <c r="D52" s="47"/>
      <c r="E52" s="48"/>
      <c r="F52" s="49"/>
      <c r="G52" s="50"/>
      <c r="H52" s="51"/>
      <c r="I52" s="51"/>
      <c r="J52" s="51"/>
      <c r="K52" s="51"/>
      <c r="L52" s="51"/>
      <c r="M52" s="49"/>
      <c r="N52" s="52">
        <v>8.90980757E8</v>
      </c>
      <c r="O52" s="53" t="str">
        <f t="shared" si="7"/>
        <v>#REF!</v>
      </c>
      <c r="P52" s="47">
        <v>1.6145473E7</v>
      </c>
      <c r="Q52" s="45">
        <v>2.71005845E8</v>
      </c>
      <c r="R52" s="53" t="s">
        <v>381</v>
      </c>
      <c r="S52" s="53" t="s">
        <v>319</v>
      </c>
      <c r="T52" s="57" t="s">
        <v>384</v>
      </c>
      <c r="U52" s="51" t="s">
        <v>385</v>
      </c>
      <c r="V52" s="55">
        <v>41787.0</v>
      </c>
    </row>
    <row r="53" ht="15.75" customHeight="1">
      <c r="A53" s="45" t="s">
        <v>64</v>
      </c>
      <c r="B53" s="45" t="s">
        <v>35</v>
      </c>
      <c r="C53" s="46" t="s">
        <v>36</v>
      </c>
      <c r="D53" s="47">
        <v>1.876400225E7</v>
      </c>
      <c r="E53" s="48">
        <v>56312.25</v>
      </c>
      <c r="F53" s="49">
        <v>1.870769E7</v>
      </c>
      <c r="G53" s="50">
        <v>0.0</v>
      </c>
      <c r="H53" s="51">
        <v>0.0</v>
      </c>
      <c r="I53" s="51">
        <v>0.0</v>
      </c>
      <c r="J53" s="51">
        <v>0.0</v>
      </c>
      <c r="K53" s="51">
        <v>0.0</v>
      </c>
      <c r="L53" s="51">
        <v>0.0</v>
      </c>
      <c r="M53" s="49">
        <v>1.870769E7</v>
      </c>
      <c r="N53" s="52"/>
      <c r="O53" s="53"/>
      <c r="P53" s="47"/>
      <c r="Q53" s="45"/>
      <c r="R53" s="53"/>
      <c r="S53" s="53"/>
      <c r="T53" s="45"/>
      <c r="U53" s="51"/>
      <c r="V53" s="55"/>
    </row>
    <row r="54" ht="24.75" customHeight="1">
      <c r="A54" s="45" t="s">
        <v>64</v>
      </c>
      <c r="B54" s="45" t="s">
        <v>65</v>
      </c>
      <c r="C54" s="46" t="s">
        <v>66</v>
      </c>
      <c r="D54" s="47">
        <v>6389352.0</v>
      </c>
      <c r="E54" s="48">
        <v>19175.0</v>
      </c>
      <c r="F54" s="49">
        <v>6370177.0</v>
      </c>
      <c r="G54" s="50">
        <v>0.0</v>
      </c>
      <c r="H54" s="51">
        <v>0.0</v>
      </c>
      <c r="I54" s="51">
        <v>0.0</v>
      </c>
      <c r="J54" s="51">
        <v>0.0</v>
      </c>
      <c r="K54" s="51">
        <v>0.0</v>
      </c>
      <c r="L54" s="51">
        <v>18766.0</v>
      </c>
      <c r="M54" s="49">
        <v>6351411.0</v>
      </c>
      <c r="N54" s="52">
        <v>8.90900518E8</v>
      </c>
      <c r="O54" s="53" t="str">
        <f>VLOOKUP(N54,'[2]IPS CTA BANCARIA (2)'!$B$2:$H$163,2,0)</f>
        <v>#REF!</v>
      </c>
      <c r="P54" s="47">
        <v>6351411.0</v>
      </c>
      <c r="Q54" s="45">
        <v>4.34888418E8</v>
      </c>
      <c r="R54" s="53" t="s">
        <v>331</v>
      </c>
      <c r="S54" s="53" t="s">
        <v>319</v>
      </c>
      <c r="T54" s="57" t="s">
        <v>386</v>
      </c>
      <c r="U54" s="51" t="s">
        <v>387</v>
      </c>
      <c r="V54" s="55">
        <v>41787.0</v>
      </c>
    </row>
    <row r="55" ht="24.75" customHeight="1">
      <c r="A55" s="45" t="s">
        <v>64</v>
      </c>
      <c r="B55" s="45" t="s">
        <v>37</v>
      </c>
      <c r="C55" s="46" t="s">
        <v>38</v>
      </c>
      <c r="D55" s="47">
        <v>0.0</v>
      </c>
      <c r="E55" s="48">
        <v>0.0</v>
      </c>
      <c r="F55" s="49">
        <v>0.0</v>
      </c>
      <c r="G55" s="50">
        <v>0.0</v>
      </c>
      <c r="H55" s="51">
        <v>0.0</v>
      </c>
      <c r="I55" s="51"/>
      <c r="J55" s="51"/>
      <c r="K55" s="51"/>
      <c r="L55" s="51"/>
      <c r="M55" s="49">
        <v>0.0</v>
      </c>
      <c r="N55" s="52"/>
      <c r="O55" s="53"/>
      <c r="P55" s="47"/>
      <c r="Q55" s="45"/>
      <c r="R55" s="53"/>
      <c r="S55" s="53"/>
      <c r="T55" s="45"/>
      <c r="U55" s="51"/>
      <c r="V55" s="55"/>
    </row>
    <row r="56" ht="15.75" customHeight="1">
      <c r="A56" s="45" t="s">
        <v>64</v>
      </c>
      <c r="B56" s="45" t="s">
        <v>31</v>
      </c>
      <c r="C56" s="46" t="s">
        <v>32</v>
      </c>
      <c r="D56" s="47">
        <v>0.0</v>
      </c>
      <c r="E56" s="48">
        <v>0.0</v>
      </c>
      <c r="F56" s="49">
        <v>0.0</v>
      </c>
      <c r="G56" s="50">
        <v>0.0</v>
      </c>
      <c r="H56" s="51">
        <v>0.0</v>
      </c>
      <c r="I56" s="51">
        <v>0.0</v>
      </c>
      <c r="J56" s="51">
        <v>0.0</v>
      </c>
      <c r="K56" s="51">
        <v>0.0</v>
      </c>
      <c r="L56" s="51">
        <v>0.0</v>
      </c>
      <c r="M56" s="49">
        <v>0.0</v>
      </c>
      <c r="N56" s="52"/>
      <c r="O56" s="53"/>
      <c r="P56" s="47"/>
      <c r="Q56" s="45"/>
      <c r="R56" s="53"/>
      <c r="S56" s="53"/>
      <c r="T56" s="45"/>
      <c r="U56" s="51"/>
      <c r="V56" s="55"/>
    </row>
    <row r="57" ht="24.75" customHeight="1">
      <c r="A57" s="45" t="s">
        <v>68</v>
      </c>
      <c r="B57" s="45" t="s">
        <v>27</v>
      </c>
      <c r="C57" s="46" t="s">
        <v>314</v>
      </c>
      <c r="D57" s="47">
        <v>2.0507464883E8</v>
      </c>
      <c r="E57" s="48">
        <v>0.0</v>
      </c>
      <c r="F57" s="49">
        <v>2.05074649E8</v>
      </c>
      <c r="G57" s="50">
        <v>0.0</v>
      </c>
      <c r="H57" s="51">
        <v>0.0</v>
      </c>
      <c r="I57" s="51">
        <v>0.0</v>
      </c>
      <c r="J57" s="51">
        <v>0.0</v>
      </c>
      <c r="K57" s="51">
        <v>0.0</v>
      </c>
      <c r="L57" s="51">
        <v>0.0</v>
      </c>
      <c r="M57" s="49">
        <v>2.05074649E8</v>
      </c>
      <c r="N57" s="52">
        <v>8.90905166E8</v>
      </c>
      <c r="O57" s="53" t="str">
        <f>VLOOKUP(N57,'[2]IPS CTA BANCARIA (2)'!$B$2:$H$163,2,0)</f>
        <v>#REF!</v>
      </c>
      <c r="P57" s="47">
        <v>2.05074649E8</v>
      </c>
      <c r="Q57" s="45">
        <v>3.7570158388E10</v>
      </c>
      <c r="R57" s="53" t="s">
        <v>328</v>
      </c>
      <c r="S57" s="53" t="s">
        <v>316</v>
      </c>
      <c r="T57" s="57" t="s">
        <v>388</v>
      </c>
      <c r="U57" s="51" t="s">
        <v>389</v>
      </c>
      <c r="V57" s="55">
        <v>41787.0</v>
      </c>
    </row>
    <row r="58" ht="15.75" customHeight="1">
      <c r="A58" s="45" t="s">
        <v>68</v>
      </c>
      <c r="B58" s="45" t="s">
        <v>35</v>
      </c>
      <c r="C58" s="46" t="s">
        <v>36</v>
      </c>
      <c r="D58" s="47">
        <v>3884894.61</v>
      </c>
      <c r="E58" s="48">
        <v>0.0</v>
      </c>
      <c r="F58" s="49">
        <v>3884895.0</v>
      </c>
      <c r="G58" s="50">
        <v>0.0</v>
      </c>
      <c r="H58" s="51">
        <v>0.0</v>
      </c>
      <c r="I58" s="51">
        <v>0.0</v>
      </c>
      <c r="J58" s="51">
        <v>0.0</v>
      </c>
      <c r="K58" s="51">
        <v>0.0</v>
      </c>
      <c r="L58" s="51">
        <v>0.0</v>
      </c>
      <c r="M58" s="49">
        <v>3884895.0</v>
      </c>
      <c r="N58" s="52"/>
      <c r="O58" s="53"/>
      <c r="P58" s="47"/>
      <c r="Q58" s="45"/>
      <c r="R58" s="53"/>
      <c r="S58" s="53"/>
      <c r="T58" s="45"/>
      <c r="U58" s="51"/>
      <c r="V58" s="55"/>
    </row>
    <row r="59" ht="24.75" customHeight="1">
      <c r="A59" s="45" t="s">
        <v>68</v>
      </c>
      <c r="B59" s="45" t="s">
        <v>65</v>
      </c>
      <c r="C59" s="46" t="s">
        <v>66</v>
      </c>
      <c r="D59" s="47">
        <v>1.327813756E7</v>
      </c>
      <c r="E59" s="48">
        <v>0.0</v>
      </c>
      <c r="F59" s="49">
        <v>1.3278138E7</v>
      </c>
      <c r="G59" s="50">
        <v>0.0</v>
      </c>
      <c r="H59" s="51">
        <v>0.0</v>
      </c>
      <c r="I59" s="51">
        <v>0.0</v>
      </c>
      <c r="J59" s="51">
        <v>0.0</v>
      </c>
      <c r="K59" s="51">
        <v>0.0</v>
      </c>
      <c r="L59" s="51">
        <v>0.0</v>
      </c>
      <c r="M59" s="49">
        <v>1.3278138E7</v>
      </c>
      <c r="N59" s="52">
        <v>8.90900518E8</v>
      </c>
      <c r="O59" s="53" t="str">
        <f>VLOOKUP(N59,'[2]IPS CTA BANCARIA (2)'!$B$2:$H$163,2,0)</f>
        <v>#REF!</v>
      </c>
      <c r="P59" s="47">
        <v>1.3278138E7</v>
      </c>
      <c r="Q59" s="45">
        <v>4.34888418E8</v>
      </c>
      <c r="R59" s="53" t="s">
        <v>331</v>
      </c>
      <c r="S59" s="53" t="s">
        <v>319</v>
      </c>
      <c r="T59" s="57" t="s">
        <v>390</v>
      </c>
      <c r="U59" s="51" t="s">
        <v>391</v>
      </c>
      <c r="V59" s="55">
        <v>41787.0</v>
      </c>
    </row>
    <row r="60" ht="15.75" customHeight="1">
      <c r="A60" s="45" t="s">
        <v>68</v>
      </c>
      <c r="B60" s="45" t="s">
        <v>31</v>
      </c>
      <c r="C60" s="46" t="s">
        <v>32</v>
      </c>
      <c r="D60" s="47">
        <v>0.0</v>
      </c>
      <c r="E60" s="48">
        <v>0.0</v>
      </c>
      <c r="F60" s="49">
        <v>0.0</v>
      </c>
      <c r="G60" s="50">
        <v>0.0</v>
      </c>
      <c r="H60" s="51">
        <v>0.0</v>
      </c>
      <c r="I60" s="51">
        <v>0.0</v>
      </c>
      <c r="J60" s="51">
        <v>0.0</v>
      </c>
      <c r="K60" s="51">
        <v>0.0</v>
      </c>
      <c r="L60" s="51">
        <v>0.0</v>
      </c>
      <c r="M60" s="49">
        <v>0.0</v>
      </c>
      <c r="N60" s="52"/>
      <c r="O60" s="53"/>
      <c r="P60" s="47"/>
      <c r="Q60" s="45"/>
      <c r="R60" s="53"/>
      <c r="S60" s="53"/>
      <c r="T60" s="45"/>
      <c r="U60" s="51"/>
      <c r="V60" s="55"/>
    </row>
    <row r="61" ht="24.75" customHeight="1">
      <c r="A61" s="45" t="s">
        <v>70</v>
      </c>
      <c r="B61" s="45" t="s">
        <v>27</v>
      </c>
      <c r="C61" s="46" t="s">
        <v>314</v>
      </c>
      <c r="D61" s="47">
        <v>2.327647282E7</v>
      </c>
      <c r="E61" s="48">
        <v>0.0</v>
      </c>
      <c r="F61" s="49">
        <v>2.3276473E7</v>
      </c>
      <c r="G61" s="50">
        <v>0.0</v>
      </c>
      <c r="H61" s="51">
        <v>0.0</v>
      </c>
      <c r="I61" s="51">
        <v>0.0</v>
      </c>
      <c r="J61" s="51">
        <v>0.0</v>
      </c>
      <c r="K61" s="51">
        <v>0.0</v>
      </c>
      <c r="L61" s="51">
        <v>0.0</v>
      </c>
      <c r="M61" s="49">
        <v>2.3276473E7</v>
      </c>
      <c r="N61" s="52">
        <v>8.90982264E8</v>
      </c>
      <c r="O61" s="53" t="str">
        <f>VLOOKUP(N61,'[2]IPS CTA BANCARIA (2)'!$B$2:$H$163,2,0)</f>
        <v>#REF!</v>
      </c>
      <c r="P61" s="47">
        <v>2.3276473E7</v>
      </c>
      <c r="Q61" s="45">
        <v>9.130026775E9</v>
      </c>
      <c r="R61" s="53" t="s">
        <v>315</v>
      </c>
      <c r="S61" s="53" t="s">
        <v>316</v>
      </c>
      <c r="T61" s="57" t="s">
        <v>392</v>
      </c>
      <c r="U61" s="51" t="s">
        <v>393</v>
      </c>
      <c r="V61" s="55">
        <v>41787.0</v>
      </c>
    </row>
    <row r="62" ht="15.75" customHeight="1">
      <c r="A62" s="45" t="s">
        <v>70</v>
      </c>
      <c r="B62" s="45" t="s">
        <v>35</v>
      </c>
      <c r="C62" s="46" t="s">
        <v>36</v>
      </c>
      <c r="D62" s="47">
        <v>2563376.18</v>
      </c>
      <c r="E62" s="48">
        <v>0.0</v>
      </c>
      <c r="F62" s="49">
        <v>2563376.0</v>
      </c>
      <c r="G62" s="50">
        <v>0.0</v>
      </c>
      <c r="H62" s="51">
        <v>0.0</v>
      </c>
      <c r="I62" s="51">
        <v>0.0</v>
      </c>
      <c r="J62" s="51">
        <v>0.0</v>
      </c>
      <c r="K62" s="51">
        <v>0.0</v>
      </c>
      <c r="L62" s="51">
        <v>0.0</v>
      </c>
      <c r="M62" s="49">
        <v>2563376.0</v>
      </c>
      <c r="N62" s="52"/>
      <c r="O62" s="53"/>
      <c r="P62" s="47"/>
      <c r="Q62" s="45"/>
      <c r="R62" s="53"/>
      <c r="S62" s="53"/>
      <c r="T62" s="45"/>
      <c r="U62" s="51"/>
      <c r="V62" s="55"/>
    </row>
    <row r="63" ht="15.75" customHeight="1">
      <c r="A63" s="45" t="s">
        <v>70</v>
      </c>
      <c r="B63" s="45" t="s">
        <v>71</v>
      </c>
      <c r="C63" s="46" t="s">
        <v>72</v>
      </c>
      <c r="D63" s="47">
        <v>0.0</v>
      </c>
      <c r="E63" s="48">
        <v>0.0</v>
      </c>
      <c r="F63" s="49">
        <v>0.0</v>
      </c>
      <c r="G63" s="50">
        <v>0.0</v>
      </c>
      <c r="H63" s="51">
        <v>0.0</v>
      </c>
      <c r="I63" s="51">
        <v>0.0</v>
      </c>
      <c r="J63" s="51">
        <v>0.0</v>
      </c>
      <c r="K63" s="51">
        <v>0.0</v>
      </c>
      <c r="L63" s="51">
        <v>0.0</v>
      </c>
      <c r="M63" s="49">
        <v>0.0</v>
      </c>
      <c r="N63" s="52"/>
      <c r="O63" s="53"/>
      <c r="P63" s="47"/>
      <c r="Q63" s="45"/>
      <c r="R63" s="53"/>
      <c r="S63" s="53"/>
      <c r="T63" s="45"/>
      <c r="U63" s="51"/>
      <c r="V63" s="55"/>
    </row>
    <row r="64" ht="24.75" customHeight="1">
      <c r="A64" s="45" t="s">
        <v>74</v>
      </c>
      <c r="B64" s="45" t="s">
        <v>27</v>
      </c>
      <c r="C64" s="46" t="s">
        <v>314</v>
      </c>
      <c r="D64" s="47">
        <v>2170403.58</v>
      </c>
      <c r="E64" s="48">
        <v>0.0</v>
      </c>
      <c r="F64" s="49">
        <v>2170404.0</v>
      </c>
      <c r="G64" s="50">
        <v>0.0</v>
      </c>
      <c r="H64" s="51">
        <v>0.0</v>
      </c>
      <c r="I64" s="51">
        <v>0.0</v>
      </c>
      <c r="J64" s="51">
        <v>0.0</v>
      </c>
      <c r="K64" s="51">
        <v>0.0</v>
      </c>
      <c r="L64" s="51">
        <v>0.0</v>
      </c>
      <c r="M64" s="49">
        <v>2170404.0</v>
      </c>
      <c r="N64" s="52">
        <v>8.90981726E8</v>
      </c>
      <c r="O64" s="53" t="str">
        <f>VLOOKUP(N64,'[2]IPS CTA BANCARIA (2)'!$B$2:$H$163,2,0)</f>
        <v>#REF!</v>
      </c>
      <c r="P64" s="47">
        <v>2170404.0</v>
      </c>
      <c r="Q64" s="45">
        <v>6.44033268E8</v>
      </c>
      <c r="R64" s="53" t="s">
        <v>331</v>
      </c>
      <c r="S64" s="53" t="s">
        <v>319</v>
      </c>
      <c r="T64" s="57" t="s">
        <v>394</v>
      </c>
      <c r="U64" s="51" t="s">
        <v>395</v>
      </c>
      <c r="V64" s="55">
        <v>41787.0</v>
      </c>
    </row>
    <row r="65" ht="15.75" customHeight="1">
      <c r="A65" s="45" t="s">
        <v>74</v>
      </c>
      <c r="B65" s="45" t="s">
        <v>75</v>
      </c>
      <c r="C65" s="46" t="s">
        <v>76</v>
      </c>
      <c r="D65" s="47">
        <v>6665.3</v>
      </c>
      <c r="E65" s="48">
        <v>0.0</v>
      </c>
      <c r="F65" s="49">
        <v>0.0</v>
      </c>
      <c r="G65" s="50">
        <v>0.0</v>
      </c>
      <c r="H65" s="51">
        <v>6665.3</v>
      </c>
      <c r="I65" s="51"/>
      <c r="J65" s="51"/>
      <c r="K65" s="51"/>
      <c r="L65" s="51"/>
      <c r="M65" s="49">
        <v>0.0</v>
      </c>
      <c r="N65" s="52"/>
      <c r="O65" s="53"/>
      <c r="P65" s="47"/>
      <c r="Q65" s="45"/>
      <c r="R65" s="53"/>
      <c r="S65" s="53"/>
      <c r="T65" s="45"/>
      <c r="U65" s="51"/>
      <c r="V65" s="55"/>
    </row>
    <row r="66" ht="24.75" customHeight="1">
      <c r="A66" s="45" t="s">
        <v>74</v>
      </c>
      <c r="B66" s="45" t="s">
        <v>39</v>
      </c>
      <c r="C66" s="46" t="s">
        <v>40</v>
      </c>
      <c r="D66" s="47">
        <v>8038685.12</v>
      </c>
      <c r="E66" s="48">
        <v>0.0</v>
      </c>
      <c r="F66" s="49">
        <v>8038685.0</v>
      </c>
      <c r="G66" s="50">
        <v>0.0</v>
      </c>
      <c r="H66" s="51">
        <v>0.0</v>
      </c>
      <c r="I66" s="51">
        <v>0.0</v>
      </c>
      <c r="J66" s="51">
        <v>0.0</v>
      </c>
      <c r="K66" s="51">
        <v>0.0</v>
      </c>
      <c r="L66" s="51">
        <v>0.0</v>
      </c>
      <c r="M66" s="49">
        <v>8038685.0</v>
      </c>
      <c r="N66" s="52">
        <v>8.90982153E8</v>
      </c>
      <c r="O66" s="53" t="str">
        <f t="shared" ref="O66:O67" si="8">VLOOKUP(N66,'[2]IPS CTA BANCARIA (2)'!$B$2:$H$163,2,0)</f>
        <v>#REF!</v>
      </c>
      <c r="P66" s="47">
        <v>8038685.0</v>
      </c>
      <c r="Q66" s="45">
        <v>6.6580857703E10</v>
      </c>
      <c r="R66" s="53" t="s">
        <v>315</v>
      </c>
      <c r="S66" s="53" t="s">
        <v>319</v>
      </c>
      <c r="T66" s="45" t="s">
        <v>396</v>
      </c>
      <c r="U66" s="51" t="s">
        <v>397</v>
      </c>
      <c r="V66" s="55">
        <v>41785.0</v>
      </c>
    </row>
    <row r="67" ht="24.75" customHeight="1">
      <c r="A67" s="45" t="s">
        <v>78</v>
      </c>
      <c r="B67" s="45" t="s">
        <v>27</v>
      </c>
      <c r="C67" s="46" t="s">
        <v>314</v>
      </c>
      <c r="D67" s="47">
        <v>4.5436554E7</v>
      </c>
      <c r="E67" s="48">
        <v>3154682.0</v>
      </c>
      <c r="F67" s="49">
        <v>4.2281872E7</v>
      </c>
      <c r="G67" s="50">
        <v>0.0</v>
      </c>
      <c r="H67" s="51">
        <v>0.0</v>
      </c>
      <c r="I67" s="51">
        <v>0.0</v>
      </c>
      <c r="J67" s="51">
        <v>0.0</v>
      </c>
      <c r="K67" s="51">
        <v>0.0</v>
      </c>
      <c r="L67" s="51">
        <v>0.0</v>
      </c>
      <c r="M67" s="49">
        <v>4.2281872E7</v>
      </c>
      <c r="N67" s="52">
        <v>8.90907254E8</v>
      </c>
      <c r="O67" s="53" t="str">
        <f t="shared" si="8"/>
        <v>#REF!</v>
      </c>
      <c r="P67" s="47">
        <v>4.2281872E7</v>
      </c>
      <c r="Q67" s="45">
        <v>7.1587022347E10</v>
      </c>
      <c r="R67" s="53" t="s">
        <v>315</v>
      </c>
      <c r="S67" s="53" t="s">
        <v>316</v>
      </c>
      <c r="T67" s="57" t="s">
        <v>398</v>
      </c>
      <c r="U67" s="51" t="s">
        <v>399</v>
      </c>
      <c r="V67" s="55">
        <v>41787.0</v>
      </c>
    </row>
    <row r="68" ht="24.75" customHeight="1">
      <c r="A68" s="45" t="s">
        <v>78</v>
      </c>
      <c r="B68" s="45" t="s">
        <v>37</v>
      </c>
      <c r="C68" s="46" t="s">
        <v>38</v>
      </c>
      <c r="D68" s="47">
        <v>0.0</v>
      </c>
      <c r="E68" s="48">
        <v>0.0</v>
      </c>
      <c r="F68" s="49">
        <v>0.0</v>
      </c>
      <c r="G68" s="50">
        <v>0.0</v>
      </c>
      <c r="H68" s="51">
        <v>0.0</v>
      </c>
      <c r="I68" s="51"/>
      <c r="J68" s="51"/>
      <c r="K68" s="51"/>
      <c r="L68" s="51"/>
      <c r="M68" s="49">
        <v>0.0</v>
      </c>
      <c r="N68" s="52"/>
      <c r="O68" s="53"/>
      <c r="P68" s="47"/>
      <c r="Q68" s="45"/>
      <c r="R68" s="53"/>
      <c r="S68" s="53"/>
      <c r="T68" s="45"/>
      <c r="U68" s="51"/>
      <c r="V68" s="55"/>
    </row>
    <row r="69" ht="24.75" customHeight="1">
      <c r="A69" s="45" t="s">
        <v>80</v>
      </c>
      <c r="B69" s="45" t="s">
        <v>27</v>
      </c>
      <c r="C69" s="46" t="s">
        <v>314</v>
      </c>
      <c r="D69" s="47">
        <v>4.2798926E7</v>
      </c>
      <c r="E69" s="48">
        <v>0.0</v>
      </c>
      <c r="F69" s="49">
        <v>4.2798926E7</v>
      </c>
      <c r="G69" s="50">
        <v>0.0</v>
      </c>
      <c r="H69" s="51">
        <v>0.0</v>
      </c>
      <c r="I69" s="51">
        <v>0.0</v>
      </c>
      <c r="J69" s="51">
        <v>0.0</v>
      </c>
      <c r="K69" s="51">
        <v>0.0</v>
      </c>
      <c r="L69" s="51">
        <v>0.0</v>
      </c>
      <c r="M69" s="49">
        <v>4.2798926E7</v>
      </c>
      <c r="N69" s="52">
        <v>8.90907254E8</v>
      </c>
      <c r="O69" s="53" t="str">
        <f>VLOOKUP(N69,'[2]IPS CTA BANCARIA (2)'!$B$2:$H$163,2,0)</f>
        <v>#REF!</v>
      </c>
      <c r="P69" s="47">
        <v>4.2798926E7</v>
      </c>
      <c r="Q69" s="45">
        <v>7.1587022347E10</v>
      </c>
      <c r="R69" s="53" t="s">
        <v>315</v>
      </c>
      <c r="S69" s="53" t="s">
        <v>316</v>
      </c>
      <c r="T69" s="57" t="s">
        <v>400</v>
      </c>
      <c r="U69" s="51" t="s">
        <v>401</v>
      </c>
      <c r="V69" s="55">
        <v>41787.0</v>
      </c>
    </row>
    <row r="70" ht="24.75" customHeight="1">
      <c r="A70" s="45" t="s">
        <v>82</v>
      </c>
      <c r="B70" s="45" t="s">
        <v>27</v>
      </c>
      <c r="C70" s="46" t="s">
        <v>314</v>
      </c>
      <c r="D70" s="47">
        <v>8654210.28</v>
      </c>
      <c r="E70" s="48">
        <v>8654210.28</v>
      </c>
      <c r="F70" s="49">
        <v>0.0</v>
      </c>
      <c r="G70" s="50">
        <v>0.0</v>
      </c>
      <c r="H70" s="51">
        <v>0.0</v>
      </c>
      <c r="I70" s="51">
        <v>0.0</v>
      </c>
      <c r="J70" s="51">
        <v>0.0</v>
      </c>
      <c r="K70" s="51">
        <v>0.0</v>
      </c>
      <c r="L70" s="51">
        <v>0.0</v>
      </c>
      <c r="M70" s="49">
        <v>0.0</v>
      </c>
      <c r="N70" s="52"/>
      <c r="O70" s="53"/>
      <c r="P70" s="47"/>
      <c r="Q70" s="45"/>
      <c r="R70" s="53"/>
      <c r="S70" s="53"/>
      <c r="T70" s="45"/>
      <c r="U70" s="51"/>
      <c r="V70" s="55"/>
    </row>
    <row r="71" ht="15.75" customHeight="1">
      <c r="A71" s="45" t="s">
        <v>82</v>
      </c>
      <c r="B71" s="45" t="s">
        <v>35</v>
      </c>
      <c r="C71" s="46" t="s">
        <v>36</v>
      </c>
      <c r="D71" s="47">
        <v>1867768.72</v>
      </c>
      <c r="E71" s="48">
        <v>1867768.72</v>
      </c>
      <c r="F71" s="49">
        <v>0.0</v>
      </c>
      <c r="G71" s="50">
        <v>0.0</v>
      </c>
      <c r="H71" s="51">
        <v>0.0</v>
      </c>
      <c r="I71" s="51">
        <v>0.0</v>
      </c>
      <c r="J71" s="51">
        <v>0.0</v>
      </c>
      <c r="K71" s="51">
        <v>0.0</v>
      </c>
      <c r="L71" s="51">
        <v>0.0</v>
      </c>
      <c r="M71" s="49">
        <v>0.0</v>
      </c>
      <c r="N71" s="52"/>
      <c r="O71" s="53"/>
      <c r="P71" s="47"/>
      <c r="Q71" s="45"/>
      <c r="R71" s="53"/>
      <c r="S71" s="53"/>
      <c r="T71" s="45"/>
      <c r="U71" s="51"/>
      <c r="V71" s="55"/>
    </row>
    <row r="72" ht="24.75" customHeight="1">
      <c r="A72" s="45" t="s">
        <v>82</v>
      </c>
      <c r="B72" s="45" t="s">
        <v>37</v>
      </c>
      <c r="C72" s="46" t="s">
        <v>38</v>
      </c>
      <c r="D72" s="47">
        <v>0.0</v>
      </c>
      <c r="E72" s="48">
        <v>0.0</v>
      </c>
      <c r="F72" s="49">
        <v>0.0</v>
      </c>
      <c r="G72" s="50">
        <v>0.0</v>
      </c>
      <c r="H72" s="51">
        <v>0.0</v>
      </c>
      <c r="I72" s="51"/>
      <c r="J72" s="51"/>
      <c r="K72" s="51"/>
      <c r="L72" s="51"/>
      <c r="M72" s="49">
        <v>0.0</v>
      </c>
      <c r="N72" s="52"/>
      <c r="O72" s="53"/>
      <c r="P72" s="47"/>
      <c r="Q72" s="45"/>
      <c r="R72" s="53"/>
      <c r="S72" s="53"/>
      <c r="T72" s="45"/>
      <c r="U72" s="51"/>
      <c r="V72" s="55"/>
    </row>
    <row r="73" ht="24.75" customHeight="1">
      <c r="A73" s="45" t="s">
        <v>84</v>
      </c>
      <c r="B73" s="45" t="s">
        <v>27</v>
      </c>
      <c r="C73" s="46" t="s">
        <v>314</v>
      </c>
      <c r="D73" s="47">
        <v>2.127071631E7</v>
      </c>
      <c r="E73" s="48">
        <v>1140463.3099999987</v>
      </c>
      <c r="F73" s="49">
        <v>2.0130253E7</v>
      </c>
      <c r="G73" s="50">
        <v>0.0</v>
      </c>
      <c r="H73" s="51">
        <v>0.0</v>
      </c>
      <c r="I73" s="51">
        <v>0.0</v>
      </c>
      <c r="J73" s="51">
        <v>0.0</v>
      </c>
      <c r="K73" s="51">
        <v>0.0</v>
      </c>
      <c r="L73" s="51">
        <v>0.0</v>
      </c>
      <c r="M73" s="49">
        <v>2.0130253E7</v>
      </c>
      <c r="N73" s="52">
        <v>8.90982264E8</v>
      </c>
      <c r="O73" s="53" t="str">
        <f>VLOOKUP(N73,'[2]IPS CTA BANCARIA (2)'!$B$2:$H$163,2,0)</f>
        <v>#REF!</v>
      </c>
      <c r="P73" s="47">
        <v>2.0130253E7</v>
      </c>
      <c r="Q73" s="45">
        <v>9.130026775E9</v>
      </c>
      <c r="R73" s="53" t="s">
        <v>315</v>
      </c>
      <c r="S73" s="53" t="s">
        <v>316</v>
      </c>
      <c r="T73" s="57" t="s">
        <v>402</v>
      </c>
      <c r="U73" s="51" t="s">
        <v>403</v>
      </c>
      <c r="V73" s="55">
        <v>41787.0</v>
      </c>
    </row>
    <row r="74" ht="15.75" customHeight="1">
      <c r="A74" s="45" t="s">
        <v>84</v>
      </c>
      <c r="B74" s="45" t="s">
        <v>35</v>
      </c>
      <c r="C74" s="46" t="s">
        <v>36</v>
      </c>
      <c r="D74" s="47">
        <v>3374.66</v>
      </c>
      <c r="E74" s="48">
        <v>3374.66</v>
      </c>
      <c r="F74" s="49">
        <v>0.0</v>
      </c>
      <c r="G74" s="50">
        <v>0.0</v>
      </c>
      <c r="H74" s="51">
        <v>0.0</v>
      </c>
      <c r="I74" s="51">
        <v>0.0</v>
      </c>
      <c r="J74" s="51">
        <v>0.0</v>
      </c>
      <c r="K74" s="51">
        <v>0.0</v>
      </c>
      <c r="L74" s="51">
        <v>0.0</v>
      </c>
      <c r="M74" s="49">
        <v>0.0</v>
      </c>
      <c r="N74" s="52"/>
      <c r="O74" s="53"/>
      <c r="P74" s="47"/>
      <c r="Q74" s="45"/>
      <c r="R74" s="53"/>
      <c r="S74" s="53"/>
      <c r="T74" s="45"/>
      <c r="U74" s="51"/>
      <c r="V74" s="55"/>
    </row>
    <row r="75" ht="24.75" customHeight="1">
      <c r="A75" s="45" t="s">
        <v>84</v>
      </c>
      <c r="B75" s="45" t="s">
        <v>51</v>
      </c>
      <c r="C75" s="46" t="s">
        <v>52</v>
      </c>
      <c r="D75" s="47">
        <v>1.800697103E7</v>
      </c>
      <c r="E75" s="48">
        <v>962278.0300000012</v>
      </c>
      <c r="F75" s="49">
        <v>1.7044693E7</v>
      </c>
      <c r="G75" s="50">
        <v>0.0</v>
      </c>
      <c r="H75" s="51">
        <v>0.0</v>
      </c>
      <c r="I75" s="51">
        <v>0.0</v>
      </c>
      <c r="J75" s="51">
        <v>0.0</v>
      </c>
      <c r="K75" s="51">
        <v>0.0</v>
      </c>
      <c r="L75" s="51">
        <v>957228.0</v>
      </c>
      <c r="M75" s="49">
        <v>1.6087465E7</v>
      </c>
      <c r="N75" s="52">
        <v>8.90900518E8</v>
      </c>
      <c r="O75" s="53" t="str">
        <f t="shared" ref="O75:O76" si="9">VLOOKUP(N75,'[2]IPS CTA BANCARIA (2)'!$B$2:$H$163,2,0)</f>
        <v>#REF!</v>
      </c>
      <c r="P75" s="47">
        <v>1.6087465E7</v>
      </c>
      <c r="Q75" s="45">
        <v>4.34888418E8</v>
      </c>
      <c r="R75" s="53" t="s">
        <v>331</v>
      </c>
      <c r="S75" s="53" t="s">
        <v>319</v>
      </c>
      <c r="T75" s="45" t="s">
        <v>404</v>
      </c>
      <c r="U75" s="51" t="s">
        <v>405</v>
      </c>
      <c r="V75" s="55">
        <v>41786.0</v>
      </c>
    </row>
    <row r="76" ht="24.75" customHeight="1">
      <c r="A76" s="45" t="s">
        <v>86</v>
      </c>
      <c r="B76" s="45" t="s">
        <v>27</v>
      </c>
      <c r="C76" s="46" t="s">
        <v>314</v>
      </c>
      <c r="D76" s="47">
        <v>5.721408271E7</v>
      </c>
      <c r="E76" s="48">
        <v>2653261.710000001</v>
      </c>
      <c r="F76" s="49">
        <v>5.4560821E7</v>
      </c>
      <c r="G76" s="50">
        <v>0.0</v>
      </c>
      <c r="H76" s="51">
        <v>0.0</v>
      </c>
      <c r="I76" s="51">
        <v>0.0</v>
      </c>
      <c r="J76" s="51">
        <v>0.0</v>
      </c>
      <c r="K76" s="51">
        <v>0.0</v>
      </c>
      <c r="L76" s="51">
        <v>0.0</v>
      </c>
      <c r="M76" s="49">
        <v>5.4560821E7</v>
      </c>
      <c r="N76" s="52">
        <v>8.90905166E8</v>
      </c>
      <c r="O76" s="53" t="str">
        <f t="shared" si="9"/>
        <v>#REF!</v>
      </c>
      <c r="P76" s="47">
        <v>5.4560821E7</v>
      </c>
      <c r="Q76" s="45">
        <v>3.7570158388E10</v>
      </c>
      <c r="R76" s="53" t="s">
        <v>328</v>
      </c>
      <c r="S76" s="53" t="s">
        <v>316</v>
      </c>
      <c r="T76" s="57" t="s">
        <v>406</v>
      </c>
      <c r="U76" s="51" t="s">
        <v>407</v>
      </c>
      <c r="V76" s="55">
        <v>41787.0</v>
      </c>
    </row>
    <row r="77" ht="15.75" customHeight="1">
      <c r="A77" s="45" t="s">
        <v>86</v>
      </c>
      <c r="B77" s="45" t="s">
        <v>35</v>
      </c>
      <c r="C77" s="46" t="s">
        <v>36</v>
      </c>
      <c r="D77" s="47">
        <v>1560923.29</v>
      </c>
      <c r="E77" s="48">
        <v>72386.29000000004</v>
      </c>
      <c r="F77" s="49">
        <v>1488537.0</v>
      </c>
      <c r="G77" s="50">
        <v>0.0</v>
      </c>
      <c r="H77" s="51">
        <v>0.0</v>
      </c>
      <c r="I77" s="51">
        <v>0.0</v>
      </c>
      <c r="J77" s="51">
        <v>0.0</v>
      </c>
      <c r="K77" s="51">
        <v>0.0</v>
      </c>
      <c r="L77" s="51">
        <v>0.0</v>
      </c>
      <c r="M77" s="49">
        <v>1488537.0</v>
      </c>
      <c r="N77" s="52"/>
      <c r="O77" s="53"/>
      <c r="P77" s="47"/>
      <c r="Q77" s="45"/>
      <c r="R77" s="53"/>
      <c r="S77" s="53"/>
      <c r="T77" s="45"/>
      <c r="U77" s="51"/>
      <c r="V77" s="55"/>
    </row>
    <row r="78" ht="24.75" customHeight="1">
      <c r="A78" s="45" t="s">
        <v>88</v>
      </c>
      <c r="B78" s="45" t="s">
        <v>27</v>
      </c>
      <c r="C78" s="46" t="s">
        <v>314</v>
      </c>
      <c r="D78" s="47">
        <v>3.673612665E7</v>
      </c>
      <c r="E78" s="48">
        <v>0.0</v>
      </c>
      <c r="F78" s="49">
        <v>3.6736127E7</v>
      </c>
      <c r="G78" s="50">
        <v>0.0</v>
      </c>
      <c r="H78" s="51">
        <v>0.0</v>
      </c>
      <c r="I78" s="51">
        <v>0.0</v>
      </c>
      <c r="J78" s="51">
        <v>0.0</v>
      </c>
      <c r="K78" s="51">
        <v>0.0</v>
      </c>
      <c r="L78" s="51">
        <v>0.0</v>
      </c>
      <c r="M78" s="49">
        <v>3.6736127E7</v>
      </c>
      <c r="N78" s="52">
        <v>8.90907254E8</v>
      </c>
      <c r="O78" s="53" t="str">
        <f>VLOOKUP(N78,'[2]IPS CTA BANCARIA (2)'!$B$2:$H$163,2,0)</f>
        <v>#REF!</v>
      </c>
      <c r="P78" s="47">
        <v>3.6736127E7</v>
      </c>
      <c r="Q78" s="45">
        <v>7.1587022347E10</v>
      </c>
      <c r="R78" s="53" t="s">
        <v>315</v>
      </c>
      <c r="S78" s="53" t="s">
        <v>316</v>
      </c>
      <c r="T78" s="57" t="s">
        <v>408</v>
      </c>
      <c r="U78" s="51" t="s">
        <v>409</v>
      </c>
      <c r="V78" s="55">
        <v>41787.0</v>
      </c>
    </row>
    <row r="79" ht="15.75" customHeight="1">
      <c r="A79" s="45" t="s">
        <v>88</v>
      </c>
      <c r="B79" s="45" t="s">
        <v>35</v>
      </c>
      <c r="C79" s="46" t="s">
        <v>36</v>
      </c>
      <c r="D79" s="47">
        <v>8897192.13</v>
      </c>
      <c r="E79" s="48">
        <v>0.0</v>
      </c>
      <c r="F79" s="49">
        <v>8897192.0</v>
      </c>
      <c r="G79" s="50">
        <v>0.0</v>
      </c>
      <c r="H79" s="51">
        <v>0.0</v>
      </c>
      <c r="I79" s="51">
        <v>0.0</v>
      </c>
      <c r="J79" s="51">
        <v>0.0</v>
      </c>
      <c r="K79" s="51">
        <v>0.0</v>
      </c>
      <c r="L79" s="51">
        <v>0.0</v>
      </c>
      <c r="M79" s="49">
        <v>8897192.0</v>
      </c>
      <c r="N79" s="52"/>
      <c r="O79" s="53"/>
      <c r="P79" s="47"/>
      <c r="Q79" s="45"/>
      <c r="R79" s="53"/>
      <c r="S79" s="53"/>
      <c r="T79" s="45"/>
      <c r="U79" s="51"/>
      <c r="V79" s="55"/>
    </row>
    <row r="80" ht="24.75" customHeight="1">
      <c r="A80" s="45" t="s">
        <v>88</v>
      </c>
      <c r="B80" s="45" t="s">
        <v>39</v>
      </c>
      <c r="C80" s="46" t="s">
        <v>40</v>
      </c>
      <c r="D80" s="47">
        <v>4.430318822E7</v>
      </c>
      <c r="E80" s="48">
        <v>0.0</v>
      </c>
      <c r="F80" s="49">
        <v>4.4303188E7</v>
      </c>
      <c r="G80" s="50">
        <v>0.0</v>
      </c>
      <c r="H80" s="51">
        <v>0.0</v>
      </c>
      <c r="I80" s="51">
        <v>0.0</v>
      </c>
      <c r="J80" s="51">
        <v>0.0</v>
      </c>
      <c r="K80" s="51">
        <v>0.0</v>
      </c>
      <c r="L80" s="51">
        <v>0.0</v>
      </c>
      <c r="M80" s="49">
        <v>4.4303188E7</v>
      </c>
      <c r="N80" s="52">
        <v>8.90907241E8</v>
      </c>
      <c r="O80" s="53" t="str">
        <f t="shared" ref="O80:O81" si="10">VLOOKUP(N80,'[2]IPS CTA BANCARIA (2)'!$B$2:$H$163,2,0)</f>
        <v>#REF!</v>
      </c>
      <c r="P80" s="47">
        <v>4.4303188E7</v>
      </c>
      <c r="Q80" s="45">
        <v>6.4182108621E10</v>
      </c>
      <c r="R80" s="53" t="s">
        <v>315</v>
      </c>
      <c r="S80" s="53" t="s">
        <v>319</v>
      </c>
      <c r="T80" s="45" t="s">
        <v>410</v>
      </c>
      <c r="U80" s="51" t="s">
        <v>411</v>
      </c>
      <c r="V80" s="55">
        <v>41785.0</v>
      </c>
    </row>
    <row r="81" ht="24.75" customHeight="1">
      <c r="A81" s="45" t="s">
        <v>90</v>
      </c>
      <c r="B81" s="45" t="s">
        <v>27</v>
      </c>
      <c r="C81" s="46" t="s">
        <v>314</v>
      </c>
      <c r="D81" s="47">
        <v>1.331422449E7</v>
      </c>
      <c r="E81" s="48">
        <v>0.0</v>
      </c>
      <c r="F81" s="49">
        <v>1.3314224E7</v>
      </c>
      <c r="G81" s="50">
        <v>0.0</v>
      </c>
      <c r="H81" s="51">
        <v>0.0</v>
      </c>
      <c r="I81" s="51">
        <v>0.0</v>
      </c>
      <c r="J81" s="51">
        <v>0.0</v>
      </c>
      <c r="K81" s="51">
        <v>0.0</v>
      </c>
      <c r="L81" s="51">
        <v>0.0</v>
      </c>
      <c r="M81" s="49">
        <v>1.3314224E7</v>
      </c>
      <c r="N81" s="52">
        <v>8.90981726E8</v>
      </c>
      <c r="O81" s="53" t="str">
        <f t="shared" si="10"/>
        <v>#REF!</v>
      </c>
      <c r="P81" s="47">
        <v>1.3314224E7</v>
      </c>
      <c r="Q81" s="45">
        <v>6.44033268E8</v>
      </c>
      <c r="R81" s="53" t="s">
        <v>331</v>
      </c>
      <c r="S81" s="53" t="s">
        <v>319</v>
      </c>
      <c r="T81" s="57" t="s">
        <v>412</v>
      </c>
      <c r="U81" s="51" t="s">
        <v>413</v>
      </c>
      <c r="V81" s="55">
        <v>41787.0</v>
      </c>
    </row>
    <row r="82" ht="15.75" customHeight="1">
      <c r="A82" s="45" t="s">
        <v>90</v>
      </c>
      <c r="B82" s="45" t="s">
        <v>35</v>
      </c>
      <c r="C82" s="46" t="s">
        <v>36</v>
      </c>
      <c r="D82" s="47">
        <v>3005648.78</v>
      </c>
      <c r="E82" s="48">
        <v>0.0</v>
      </c>
      <c r="F82" s="49">
        <v>3005649.0</v>
      </c>
      <c r="G82" s="50">
        <v>0.0</v>
      </c>
      <c r="H82" s="51">
        <v>0.0</v>
      </c>
      <c r="I82" s="51">
        <v>0.0</v>
      </c>
      <c r="J82" s="51">
        <v>0.0</v>
      </c>
      <c r="K82" s="51">
        <v>0.0</v>
      </c>
      <c r="L82" s="51">
        <v>0.0</v>
      </c>
      <c r="M82" s="49">
        <v>3005649.0</v>
      </c>
      <c r="N82" s="52"/>
      <c r="O82" s="53"/>
      <c r="P82" s="47"/>
      <c r="Q82" s="45"/>
      <c r="R82" s="53"/>
      <c r="S82" s="53"/>
      <c r="T82" s="45"/>
      <c r="U82" s="51"/>
      <c r="V82" s="55"/>
    </row>
    <row r="83" ht="24.75" customHeight="1">
      <c r="A83" s="45" t="s">
        <v>90</v>
      </c>
      <c r="B83" s="45" t="s">
        <v>39</v>
      </c>
      <c r="C83" s="46" t="s">
        <v>40</v>
      </c>
      <c r="D83" s="47">
        <v>2.025735673E7</v>
      </c>
      <c r="E83" s="48">
        <v>0.0</v>
      </c>
      <c r="F83" s="49">
        <v>2.0257357E7</v>
      </c>
      <c r="G83" s="50">
        <v>0.0</v>
      </c>
      <c r="H83" s="51">
        <v>0.0</v>
      </c>
      <c r="I83" s="51">
        <v>0.0</v>
      </c>
      <c r="J83" s="51">
        <v>0.0</v>
      </c>
      <c r="K83" s="51">
        <v>0.0</v>
      </c>
      <c r="L83" s="51">
        <v>0.0</v>
      </c>
      <c r="M83" s="49">
        <v>2.0257357E7</v>
      </c>
      <c r="N83" s="52">
        <v>8.0004432E8</v>
      </c>
      <c r="O83" s="53" t="str">
        <f t="shared" ref="O83:O84" si="11">VLOOKUP(N83,'[2]IPS CTA BANCARIA (2)'!$B$2:$H$163,2,0)</f>
        <v>#REF!</v>
      </c>
      <c r="P83" s="47">
        <v>2.0257357E7</v>
      </c>
      <c r="Q83" s="45">
        <v>3.9656999999E11</v>
      </c>
      <c r="R83" s="53" t="s">
        <v>328</v>
      </c>
      <c r="S83" s="53" t="s">
        <v>319</v>
      </c>
      <c r="T83" s="45" t="s">
        <v>414</v>
      </c>
      <c r="U83" s="51" t="s">
        <v>415</v>
      </c>
      <c r="V83" s="55">
        <v>41785.0</v>
      </c>
    </row>
    <row r="84" ht="24.75" customHeight="1">
      <c r="A84" s="45" t="s">
        <v>92</v>
      </c>
      <c r="B84" s="45" t="s">
        <v>27</v>
      </c>
      <c r="C84" s="46" t="s">
        <v>314</v>
      </c>
      <c r="D84" s="47">
        <v>1.963821185E7</v>
      </c>
      <c r="E84" s="48">
        <v>0.0</v>
      </c>
      <c r="F84" s="49">
        <v>1.9638212E7</v>
      </c>
      <c r="G84" s="50">
        <v>0.0</v>
      </c>
      <c r="H84" s="51">
        <v>0.0</v>
      </c>
      <c r="I84" s="51">
        <v>0.0</v>
      </c>
      <c r="J84" s="51">
        <v>0.0</v>
      </c>
      <c r="K84" s="51">
        <v>0.0</v>
      </c>
      <c r="L84" s="51">
        <v>0.0</v>
      </c>
      <c r="M84" s="49">
        <v>1.9638212E7</v>
      </c>
      <c r="N84" s="52">
        <v>8.90982264E8</v>
      </c>
      <c r="O84" s="53" t="str">
        <f t="shared" si="11"/>
        <v>#REF!</v>
      </c>
      <c r="P84" s="47">
        <v>1.9638212E7</v>
      </c>
      <c r="Q84" s="45">
        <v>9.130026775E9</v>
      </c>
      <c r="R84" s="53" t="s">
        <v>315</v>
      </c>
      <c r="S84" s="53" t="s">
        <v>316</v>
      </c>
      <c r="T84" s="57" t="s">
        <v>416</v>
      </c>
      <c r="U84" s="51" t="s">
        <v>417</v>
      </c>
      <c r="V84" s="55">
        <v>41787.0</v>
      </c>
    </row>
    <row r="85" ht="15.75" customHeight="1">
      <c r="A85" s="45" t="s">
        <v>92</v>
      </c>
      <c r="B85" s="45" t="s">
        <v>35</v>
      </c>
      <c r="C85" s="46" t="s">
        <v>36</v>
      </c>
      <c r="D85" s="47">
        <v>3894193.05</v>
      </c>
      <c r="E85" s="48">
        <v>0.0</v>
      </c>
      <c r="F85" s="49">
        <v>3894193.0</v>
      </c>
      <c r="G85" s="50">
        <v>0.0</v>
      </c>
      <c r="H85" s="51">
        <v>0.0</v>
      </c>
      <c r="I85" s="51">
        <v>0.0</v>
      </c>
      <c r="J85" s="51">
        <v>0.0</v>
      </c>
      <c r="K85" s="51">
        <v>0.0</v>
      </c>
      <c r="L85" s="51">
        <v>0.0</v>
      </c>
      <c r="M85" s="49">
        <v>3894193.0</v>
      </c>
      <c r="N85" s="52"/>
      <c r="O85" s="53"/>
      <c r="P85" s="47"/>
      <c r="Q85" s="45"/>
      <c r="R85" s="53"/>
      <c r="S85" s="53"/>
      <c r="T85" s="45"/>
      <c r="U85" s="51"/>
      <c r="V85" s="55"/>
    </row>
    <row r="86" ht="24.75" customHeight="1">
      <c r="A86" s="45" t="s">
        <v>92</v>
      </c>
      <c r="B86" s="45" t="s">
        <v>51</v>
      </c>
      <c r="C86" s="46" t="s">
        <v>52</v>
      </c>
      <c r="D86" s="47">
        <v>2983446.1</v>
      </c>
      <c r="E86" s="48">
        <v>0.0</v>
      </c>
      <c r="F86" s="49">
        <v>2983446.0</v>
      </c>
      <c r="G86" s="50">
        <v>0.0</v>
      </c>
      <c r="H86" s="51">
        <v>0.0</v>
      </c>
      <c r="I86" s="51">
        <v>0.0</v>
      </c>
      <c r="J86" s="51">
        <v>0.0</v>
      </c>
      <c r="K86" s="51">
        <v>0.0</v>
      </c>
      <c r="L86" s="51">
        <v>0.0</v>
      </c>
      <c r="M86" s="49">
        <v>2983446.0</v>
      </c>
      <c r="N86" s="52">
        <v>9.00261353E8</v>
      </c>
      <c r="O86" s="53" t="str">
        <f>VLOOKUP(N86,'[2]IPS CTA BANCARIA (2)'!$B$2:$H$163,2,0)</f>
        <v>#REF!</v>
      </c>
      <c r="P86" s="47">
        <v>2983446.0</v>
      </c>
      <c r="Q86" s="45">
        <v>4.3490923E8</v>
      </c>
      <c r="R86" s="53" t="s">
        <v>331</v>
      </c>
      <c r="S86" s="53" t="s">
        <v>319</v>
      </c>
      <c r="T86" s="45" t="s">
        <v>418</v>
      </c>
      <c r="U86" s="51" t="s">
        <v>419</v>
      </c>
      <c r="V86" s="55">
        <v>41786.0</v>
      </c>
    </row>
    <row r="87" ht="15.75" customHeight="1">
      <c r="A87" s="45" t="s">
        <v>94</v>
      </c>
      <c r="B87" s="45" t="s">
        <v>35</v>
      </c>
      <c r="C87" s="46" t="s">
        <v>36</v>
      </c>
      <c r="D87" s="47">
        <v>3.183435316E7</v>
      </c>
      <c r="E87" s="48">
        <v>0.0</v>
      </c>
      <c r="F87" s="49">
        <v>3.1834353E7</v>
      </c>
      <c r="G87" s="50">
        <v>0.0</v>
      </c>
      <c r="H87" s="51">
        <v>0.0</v>
      </c>
      <c r="I87" s="51">
        <v>0.0</v>
      </c>
      <c r="J87" s="51">
        <v>0.0</v>
      </c>
      <c r="K87" s="51">
        <v>0.0</v>
      </c>
      <c r="L87" s="51">
        <v>0.0</v>
      </c>
      <c r="M87" s="49">
        <v>3.1834353E7</v>
      </c>
      <c r="N87" s="52"/>
      <c r="O87" s="53"/>
      <c r="P87" s="47"/>
      <c r="Q87" s="45"/>
      <c r="R87" s="53"/>
      <c r="S87" s="53"/>
      <c r="T87" s="45"/>
      <c r="U87" s="51"/>
      <c r="V87" s="55"/>
    </row>
    <row r="88" ht="15.75" customHeight="1">
      <c r="A88" s="45" t="s">
        <v>94</v>
      </c>
      <c r="B88" s="45" t="s">
        <v>95</v>
      </c>
      <c r="C88" s="46" t="s">
        <v>96</v>
      </c>
      <c r="D88" s="47">
        <v>0.0</v>
      </c>
      <c r="E88" s="48">
        <v>0.0</v>
      </c>
      <c r="F88" s="49">
        <v>0.0</v>
      </c>
      <c r="G88" s="50">
        <v>0.0</v>
      </c>
      <c r="H88" s="51">
        <v>0.0</v>
      </c>
      <c r="I88" s="51"/>
      <c r="J88" s="51"/>
      <c r="K88" s="51"/>
      <c r="L88" s="51"/>
      <c r="M88" s="49">
        <v>0.0</v>
      </c>
      <c r="N88" s="52"/>
      <c r="O88" s="53"/>
      <c r="P88" s="47"/>
      <c r="Q88" s="45"/>
      <c r="R88" s="53"/>
      <c r="S88" s="53"/>
      <c r="T88" s="45"/>
      <c r="U88" s="51"/>
      <c r="V88" s="55"/>
    </row>
    <row r="89" ht="24.75" customHeight="1">
      <c r="A89" s="45" t="s">
        <v>94</v>
      </c>
      <c r="B89" s="45" t="s">
        <v>65</v>
      </c>
      <c r="C89" s="46" t="s">
        <v>66</v>
      </c>
      <c r="D89" s="47">
        <v>1.070746983E7</v>
      </c>
      <c r="E89" s="48">
        <v>0.0</v>
      </c>
      <c r="F89" s="49">
        <v>1.070747E7</v>
      </c>
      <c r="G89" s="50">
        <v>0.0</v>
      </c>
      <c r="H89" s="51">
        <v>0.0</v>
      </c>
      <c r="I89" s="51">
        <v>0.0</v>
      </c>
      <c r="J89" s="51">
        <v>0.0</v>
      </c>
      <c r="K89" s="51">
        <v>0.0</v>
      </c>
      <c r="L89" s="51">
        <v>0.0</v>
      </c>
      <c r="M89" s="49">
        <v>1.070747E7</v>
      </c>
      <c r="N89" s="52">
        <v>8.90900518E8</v>
      </c>
      <c r="O89" s="53" t="str">
        <f t="shared" ref="O89:O92" si="12">VLOOKUP(N89,'[2]IPS CTA BANCARIA (2)'!$B$2:$H$163,2,0)</f>
        <v>#REF!</v>
      </c>
      <c r="P89" s="47">
        <v>1.070747E7</v>
      </c>
      <c r="Q89" s="45">
        <v>4.34888418E8</v>
      </c>
      <c r="R89" s="53" t="s">
        <v>331</v>
      </c>
      <c r="S89" s="53" t="s">
        <v>319</v>
      </c>
      <c r="T89" s="57" t="s">
        <v>420</v>
      </c>
      <c r="U89" s="51" t="s">
        <v>421</v>
      </c>
      <c r="V89" s="55">
        <v>41787.0</v>
      </c>
    </row>
    <row r="90" ht="24.75" customHeight="1">
      <c r="A90" s="45" t="s">
        <v>94</v>
      </c>
      <c r="B90" s="45" t="s">
        <v>39</v>
      </c>
      <c r="C90" s="46" t="s">
        <v>40</v>
      </c>
      <c r="D90" s="47">
        <v>1.1683729701E8</v>
      </c>
      <c r="E90" s="48">
        <v>0.0</v>
      </c>
      <c r="F90" s="49">
        <v>1.16837297E8</v>
      </c>
      <c r="G90" s="50">
        <v>0.0</v>
      </c>
      <c r="H90" s="51">
        <v>0.0</v>
      </c>
      <c r="I90" s="51">
        <v>0.0</v>
      </c>
      <c r="J90" s="51">
        <v>0.0</v>
      </c>
      <c r="K90" s="51">
        <v>0.0</v>
      </c>
      <c r="L90" s="51">
        <v>0.0</v>
      </c>
      <c r="M90" s="49">
        <v>1.16837297E8</v>
      </c>
      <c r="N90" s="52">
        <v>8.9098243E8</v>
      </c>
      <c r="O90" s="53" t="str">
        <f t="shared" si="12"/>
        <v>#REF!</v>
      </c>
      <c r="P90" s="47">
        <v>1.16837297E8</v>
      </c>
      <c r="Q90" s="45">
        <v>5.57053774E8</v>
      </c>
      <c r="R90" s="53" t="s">
        <v>381</v>
      </c>
      <c r="S90" s="53" t="s">
        <v>319</v>
      </c>
      <c r="T90" s="45" t="s">
        <v>422</v>
      </c>
      <c r="U90" s="51" t="s">
        <v>423</v>
      </c>
      <c r="V90" s="55">
        <v>41785.0</v>
      </c>
    </row>
    <row r="91" ht="24.75" customHeight="1">
      <c r="A91" s="45" t="s">
        <v>98</v>
      </c>
      <c r="B91" s="45" t="s">
        <v>27</v>
      </c>
      <c r="C91" s="46" t="s">
        <v>314</v>
      </c>
      <c r="D91" s="47">
        <v>6.5663262E7</v>
      </c>
      <c r="E91" s="48">
        <v>0.0</v>
      </c>
      <c r="F91" s="49">
        <v>6.5663262E7</v>
      </c>
      <c r="G91" s="50">
        <v>0.0</v>
      </c>
      <c r="H91" s="51">
        <v>0.0</v>
      </c>
      <c r="I91" s="51">
        <v>0.0</v>
      </c>
      <c r="J91" s="51">
        <v>0.0</v>
      </c>
      <c r="K91" s="51">
        <v>0.0</v>
      </c>
      <c r="L91" s="51">
        <v>0.0</v>
      </c>
      <c r="M91" s="49">
        <v>6.5663262E7</v>
      </c>
      <c r="N91" s="52">
        <v>8.90907254E8</v>
      </c>
      <c r="O91" s="53" t="str">
        <f t="shared" si="12"/>
        <v>#REF!</v>
      </c>
      <c r="P91" s="47">
        <v>6.5663262E7</v>
      </c>
      <c r="Q91" s="45">
        <v>7.1587022347E10</v>
      </c>
      <c r="R91" s="53" t="s">
        <v>315</v>
      </c>
      <c r="S91" s="53" t="s">
        <v>316</v>
      </c>
      <c r="T91" s="57" t="s">
        <v>424</v>
      </c>
      <c r="U91" s="51" t="s">
        <v>425</v>
      </c>
      <c r="V91" s="55">
        <v>41787.0</v>
      </c>
    </row>
    <row r="92" ht="24.75" customHeight="1">
      <c r="A92" s="45" t="s">
        <v>100</v>
      </c>
      <c r="B92" s="45" t="s">
        <v>27</v>
      </c>
      <c r="C92" s="46" t="s">
        <v>314</v>
      </c>
      <c r="D92" s="47">
        <v>1.4814012565E8</v>
      </c>
      <c r="E92" s="48">
        <v>3.0285219650000006E7</v>
      </c>
      <c r="F92" s="49">
        <v>1.17854906E8</v>
      </c>
      <c r="G92" s="50">
        <v>0.0</v>
      </c>
      <c r="H92" s="51">
        <v>0.0</v>
      </c>
      <c r="I92" s="51">
        <v>0.0</v>
      </c>
      <c r="J92" s="51">
        <v>0.0</v>
      </c>
      <c r="K92" s="51">
        <v>0.0</v>
      </c>
      <c r="L92" s="51">
        <v>0.0</v>
      </c>
      <c r="M92" s="49">
        <v>1.17854906E8</v>
      </c>
      <c r="N92" s="52">
        <v>8.90907215E8</v>
      </c>
      <c r="O92" s="53" t="str">
        <f t="shared" si="12"/>
        <v>#REF!</v>
      </c>
      <c r="P92" s="47">
        <v>1.17854906E8</v>
      </c>
      <c r="Q92" s="45">
        <v>6.555071255E10</v>
      </c>
      <c r="R92" s="53" t="s">
        <v>315</v>
      </c>
      <c r="S92" s="53" t="s">
        <v>319</v>
      </c>
      <c r="T92" s="57" t="s">
        <v>426</v>
      </c>
      <c r="U92" s="51" t="s">
        <v>427</v>
      </c>
      <c r="V92" s="55">
        <v>41787.0</v>
      </c>
    </row>
    <row r="93" ht="15.75" customHeight="1">
      <c r="A93" s="45" t="s">
        <v>100</v>
      </c>
      <c r="B93" s="45" t="s">
        <v>35</v>
      </c>
      <c r="C93" s="46" t="s">
        <v>36</v>
      </c>
      <c r="D93" s="47">
        <v>1078209.35</v>
      </c>
      <c r="E93" s="48">
        <v>220425.3500000001</v>
      </c>
      <c r="F93" s="49">
        <v>857784.0</v>
      </c>
      <c r="G93" s="50">
        <v>0.0</v>
      </c>
      <c r="H93" s="51">
        <v>0.0</v>
      </c>
      <c r="I93" s="51">
        <v>0.0</v>
      </c>
      <c r="J93" s="51">
        <v>0.0</v>
      </c>
      <c r="K93" s="51">
        <v>0.0</v>
      </c>
      <c r="L93" s="51">
        <v>0.0</v>
      </c>
      <c r="M93" s="49">
        <v>857784.0</v>
      </c>
      <c r="N93" s="52"/>
      <c r="O93" s="53"/>
      <c r="P93" s="47"/>
      <c r="Q93" s="45"/>
      <c r="R93" s="53"/>
      <c r="S93" s="53"/>
      <c r="T93" s="45"/>
      <c r="U93" s="51"/>
      <c r="V93" s="55"/>
    </row>
    <row r="94" ht="24.75" customHeight="1">
      <c r="A94" s="45" t="s">
        <v>102</v>
      </c>
      <c r="B94" s="45" t="s">
        <v>27</v>
      </c>
      <c r="C94" s="46" t="s">
        <v>314</v>
      </c>
      <c r="D94" s="47">
        <v>1.301451926E7</v>
      </c>
      <c r="E94" s="48">
        <v>0.0</v>
      </c>
      <c r="F94" s="49">
        <v>1.3014519E7</v>
      </c>
      <c r="G94" s="50">
        <v>249077.0</v>
      </c>
      <c r="H94" s="51">
        <v>0.0</v>
      </c>
      <c r="I94" s="51">
        <v>0.0</v>
      </c>
      <c r="J94" s="51">
        <v>0.0</v>
      </c>
      <c r="K94" s="51">
        <v>0.0</v>
      </c>
      <c r="L94" s="51">
        <v>0.0</v>
      </c>
      <c r="M94" s="49">
        <v>1.3263596E7</v>
      </c>
      <c r="N94" s="52">
        <v>8.90981726E8</v>
      </c>
      <c r="O94" s="53" t="str">
        <f>VLOOKUP(N94,'[2]IPS CTA BANCARIA (2)'!$B$2:$H$163,2,0)</f>
        <v>#REF!</v>
      </c>
      <c r="P94" s="47">
        <v>1.3014519E7</v>
      </c>
      <c r="Q94" s="45">
        <v>6.44033268E8</v>
      </c>
      <c r="R94" s="53" t="s">
        <v>331</v>
      </c>
      <c r="S94" s="53" t="s">
        <v>319</v>
      </c>
      <c r="T94" s="57" t="s">
        <v>428</v>
      </c>
      <c r="U94" s="51" t="s">
        <v>429</v>
      </c>
      <c r="V94" s="55">
        <v>41787.0</v>
      </c>
    </row>
    <row r="95" ht="15.75" customHeight="1">
      <c r="A95" s="45" t="s">
        <v>102</v>
      </c>
      <c r="B95" s="45" t="s">
        <v>35</v>
      </c>
      <c r="C95" s="46" t="s">
        <v>36</v>
      </c>
      <c r="D95" s="47">
        <v>9393996.74</v>
      </c>
      <c r="E95" s="48">
        <v>0.0</v>
      </c>
      <c r="F95" s="49">
        <v>9393997.0</v>
      </c>
      <c r="G95" s="50">
        <v>197277.0</v>
      </c>
      <c r="H95" s="51">
        <v>0.0</v>
      </c>
      <c r="I95" s="51">
        <v>0.0</v>
      </c>
      <c r="J95" s="51">
        <v>0.0</v>
      </c>
      <c r="K95" s="51">
        <v>0.0</v>
      </c>
      <c r="L95" s="51">
        <v>0.0</v>
      </c>
      <c r="M95" s="49">
        <v>9591274.0</v>
      </c>
      <c r="N95" s="52"/>
      <c r="O95" s="53"/>
      <c r="P95" s="47"/>
      <c r="Q95" s="45"/>
      <c r="R95" s="53"/>
      <c r="S95" s="53"/>
      <c r="T95" s="45"/>
      <c r="U95" s="51"/>
      <c r="V95" s="55"/>
    </row>
    <row r="96" ht="24.75" customHeight="1">
      <c r="A96" s="45" t="s">
        <v>104</v>
      </c>
      <c r="B96" s="45" t="s">
        <v>27</v>
      </c>
      <c r="C96" s="46" t="s">
        <v>314</v>
      </c>
      <c r="D96" s="47">
        <v>2.5466305E7</v>
      </c>
      <c r="E96" s="48">
        <v>0.0</v>
      </c>
      <c r="F96" s="49">
        <v>2.5466305E7</v>
      </c>
      <c r="G96" s="50">
        <v>0.0</v>
      </c>
      <c r="H96" s="51">
        <v>0.0</v>
      </c>
      <c r="I96" s="51">
        <v>0.0</v>
      </c>
      <c r="J96" s="51">
        <v>0.0</v>
      </c>
      <c r="K96" s="51">
        <v>0.0</v>
      </c>
      <c r="L96" s="51">
        <v>0.0</v>
      </c>
      <c r="M96" s="49">
        <v>2.5466305E7</v>
      </c>
      <c r="N96" s="52">
        <v>8.90982264E8</v>
      </c>
      <c r="O96" s="53" t="str">
        <f>VLOOKUP(N96,'[2]IPS CTA BANCARIA (2)'!$B$2:$H$163,2,0)</f>
        <v>#REF!</v>
      </c>
      <c r="P96" s="47">
        <v>2.5466305E7</v>
      </c>
      <c r="Q96" s="45">
        <v>9.130026775E9</v>
      </c>
      <c r="R96" s="53" t="s">
        <v>315</v>
      </c>
      <c r="S96" s="53" t="s">
        <v>316</v>
      </c>
      <c r="T96" s="57" t="s">
        <v>430</v>
      </c>
      <c r="U96" s="51" t="s">
        <v>431</v>
      </c>
      <c r="V96" s="55">
        <v>41787.0</v>
      </c>
    </row>
    <row r="97" ht="24.75" customHeight="1">
      <c r="A97" s="45" t="s">
        <v>104</v>
      </c>
      <c r="B97" s="45" t="s">
        <v>37</v>
      </c>
      <c r="C97" s="46" t="s">
        <v>38</v>
      </c>
      <c r="D97" s="47">
        <v>0.0</v>
      </c>
      <c r="E97" s="48">
        <v>0.0</v>
      </c>
      <c r="F97" s="49">
        <v>0.0</v>
      </c>
      <c r="G97" s="50">
        <v>0.0</v>
      </c>
      <c r="H97" s="51">
        <v>0.0</v>
      </c>
      <c r="I97" s="51"/>
      <c r="J97" s="51"/>
      <c r="K97" s="51"/>
      <c r="L97" s="51"/>
      <c r="M97" s="49">
        <v>0.0</v>
      </c>
      <c r="N97" s="52"/>
      <c r="O97" s="53"/>
      <c r="P97" s="47"/>
      <c r="Q97" s="45"/>
      <c r="R97" s="53"/>
      <c r="S97" s="53"/>
      <c r="T97" s="45"/>
      <c r="U97" s="51"/>
      <c r="V97" s="55"/>
    </row>
    <row r="98" ht="24.75" customHeight="1">
      <c r="A98" s="45" t="s">
        <v>106</v>
      </c>
      <c r="B98" s="45" t="s">
        <v>27</v>
      </c>
      <c r="C98" s="46" t="s">
        <v>314</v>
      </c>
      <c r="D98" s="47">
        <v>9068446.49</v>
      </c>
      <c r="E98" s="48">
        <v>0.0</v>
      </c>
      <c r="F98" s="49">
        <v>9068446.0</v>
      </c>
      <c r="G98" s="50">
        <v>101242.0</v>
      </c>
      <c r="H98" s="51">
        <v>0.0</v>
      </c>
      <c r="I98" s="51">
        <v>0.0</v>
      </c>
      <c r="J98" s="51">
        <v>0.0</v>
      </c>
      <c r="K98" s="51">
        <v>0.0</v>
      </c>
      <c r="L98" s="51">
        <v>0.0</v>
      </c>
      <c r="M98" s="49">
        <v>9169688.0</v>
      </c>
      <c r="N98" s="52">
        <v>8.90981726E8</v>
      </c>
      <c r="O98" s="53" t="str">
        <f>VLOOKUP(N98,'[2]IPS CTA BANCARIA (2)'!$B$2:$H$163,2,0)</f>
        <v>#REF!</v>
      </c>
      <c r="P98" s="47">
        <v>9068446.0</v>
      </c>
      <c r="Q98" s="45">
        <v>6.44033268E8</v>
      </c>
      <c r="R98" s="53" t="s">
        <v>331</v>
      </c>
      <c r="S98" s="53" t="s">
        <v>319</v>
      </c>
      <c r="T98" s="57" t="s">
        <v>432</v>
      </c>
      <c r="U98" s="51" t="s">
        <v>433</v>
      </c>
      <c r="V98" s="55">
        <v>41787.0</v>
      </c>
    </row>
    <row r="99" ht="15.75" customHeight="1">
      <c r="A99" s="45" t="s">
        <v>106</v>
      </c>
      <c r="B99" s="45" t="s">
        <v>35</v>
      </c>
      <c r="C99" s="46" t="s">
        <v>36</v>
      </c>
      <c r="D99" s="47">
        <v>6417.51</v>
      </c>
      <c r="E99" s="48">
        <v>0.0</v>
      </c>
      <c r="F99" s="49">
        <v>0.0</v>
      </c>
      <c r="G99" s="50">
        <v>0.0</v>
      </c>
      <c r="H99" s="51">
        <v>6417.51</v>
      </c>
      <c r="I99" s="51">
        <v>0.0</v>
      </c>
      <c r="J99" s="51">
        <v>5110.0</v>
      </c>
      <c r="K99" s="51">
        <v>7038.0</v>
      </c>
      <c r="L99" s="51">
        <v>0.0</v>
      </c>
      <c r="M99" s="49">
        <v>0.0</v>
      </c>
      <c r="N99" s="52"/>
      <c r="O99" s="53"/>
      <c r="P99" s="47"/>
      <c r="Q99" s="45"/>
      <c r="R99" s="53"/>
      <c r="S99" s="53"/>
      <c r="T99" s="45"/>
      <c r="U99" s="51"/>
      <c r="V99" s="55"/>
    </row>
    <row r="100" ht="15.75" customHeight="1">
      <c r="A100" s="45" t="s">
        <v>106</v>
      </c>
      <c r="B100" s="45" t="s">
        <v>31</v>
      </c>
      <c r="C100" s="46" t="s">
        <v>32</v>
      </c>
      <c r="D100" s="47">
        <v>0.0</v>
      </c>
      <c r="E100" s="48">
        <v>0.0</v>
      </c>
      <c r="F100" s="49">
        <v>0.0</v>
      </c>
      <c r="G100" s="50">
        <v>0.0</v>
      </c>
      <c r="H100" s="51">
        <v>0.0</v>
      </c>
      <c r="I100" s="51">
        <v>0.0</v>
      </c>
      <c r="J100" s="51">
        <v>0.0</v>
      </c>
      <c r="K100" s="51">
        <v>0.0</v>
      </c>
      <c r="L100" s="51">
        <v>0.0</v>
      </c>
      <c r="M100" s="49">
        <v>0.0</v>
      </c>
      <c r="N100" s="52"/>
      <c r="O100" s="53"/>
      <c r="P100" s="47"/>
      <c r="Q100" s="45"/>
      <c r="R100" s="53"/>
      <c r="S100" s="53"/>
      <c r="T100" s="45"/>
      <c r="U100" s="51"/>
      <c r="V100" s="55"/>
    </row>
    <row r="101" ht="24.75" customHeight="1">
      <c r="A101" s="45" t="s">
        <v>108</v>
      </c>
      <c r="B101" s="45" t="s">
        <v>27</v>
      </c>
      <c r="C101" s="46" t="s">
        <v>314</v>
      </c>
      <c r="D101" s="47">
        <v>8595636.0</v>
      </c>
      <c r="E101" s="48">
        <v>1317746.0</v>
      </c>
      <c r="F101" s="49">
        <v>7277890.0</v>
      </c>
      <c r="G101" s="50">
        <v>0.0</v>
      </c>
      <c r="H101" s="51">
        <v>0.0</v>
      </c>
      <c r="I101" s="51">
        <v>0.0</v>
      </c>
      <c r="J101" s="51">
        <v>0.0</v>
      </c>
      <c r="K101" s="51">
        <v>0.0</v>
      </c>
      <c r="L101" s="51">
        <v>0.0</v>
      </c>
      <c r="M101" s="49">
        <v>7277890.0</v>
      </c>
      <c r="N101" s="52">
        <v>8.90981726E8</v>
      </c>
      <c r="O101" s="53" t="str">
        <f>VLOOKUP(N101,'[2]IPS CTA BANCARIA (2)'!$B$2:$H$163,2,0)</f>
        <v>#REF!</v>
      </c>
      <c r="P101" s="47">
        <v>7277890.0</v>
      </c>
      <c r="Q101" s="45">
        <v>6.44033268E8</v>
      </c>
      <c r="R101" s="53" t="s">
        <v>331</v>
      </c>
      <c r="S101" s="53" t="s">
        <v>319</v>
      </c>
      <c r="T101" s="57" t="s">
        <v>434</v>
      </c>
      <c r="U101" s="51" t="s">
        <v>435</v>
      </c>
      <c r="V101" s="55">
        <v>41787.0</v>
      </c>
    </row>
    <row r="102" ht="15.75" customHeight="1">
      <c r="A102" s="45" t="s">
        <v>108</v>
      </c>
      <c r="B102" s="45" t="s">
        <v>35</v>
      </c>
      <c r="C102" s="46" t="s">
        <v>36</v>
      </c>
      <c r="D102" s="47">
        <v>0.0</v>
      </c>
      <c r="E102" s="48">
        <v>0.0</v>
      </c>
      <c r="F102" s="49">
        <v>0.0</v>
      </c>
      <c r="G102" s="50">
        <v>0.0</v>
      </c>
      <c r="H102" s="51">
        <v>0.0</v>
      </c>
      <c r="I102" s="51">
        <v>0.0</v>
      </c>
      <c r="J102" s="51">
        <v>0.0</v>
      </c>
      <c r="K102" s="51">
        <v>0.0</v>
      </c>
      <c r="L102" s="51">
        <v>0.0</v>
      </c>
      <c r="M102" s="49">
        <v>0.0</v>
      </c>
      <c r="N102" s="52"/>
      <c r="O102" s="53"/>
      <c r="P102" s="47"/>
      <c r="Q102" s="45"/>
      <c r="R102" s="53"/>
      <c r="S102" s="53"/>
      <c r="T102" s="45"/>
      <c r="U102" s="51"/>
      <c r="V102" s="55"/>
    </row>
    <row r="103" ht="24.75" customHeight="1">
      <c r="A103" s="45" t="s">
        <v>108</v>
      </c>
      <c r="B103" s="45" t="s">
        <v>37</v>
      </c>
      <c r="C103" s="46" t="s">
        <v>38</v>
      </c>
      <c r="D103" s="47">
        <v>0.0</v>
      </c>
      <c r="E103" s="48">
        <v>0.0</v>
      </c>
      <c r="F103" s="49">
        <v>0.0</v>
      </c>
      <c r="G103" s="50">
        <v>0.0</v>
      </c>
      <c r="H103" s="51">
        <v>0.0</v>
      </c>
      <c r="I103" s="51"/>
      <c r="J103" s="51"/>
      <c r="K103" s="51"/>
      <c r="L103" s="51"/>
      <c r="M103" s="49">
        <v>0.0</v>
      </c>
      <c r="N103" s="52"/>
      <c r="O103" s="53"/>
      <c r="P103" s="47"/>
      <c r="Q103" s="45"/>
      <c r="R103" s="53"/>
      <c r="S103" s="53"/>
      <c r="T103" s="45"/>
      <c r="U103" s="51"/>
      <c r="V103" s="55"/>
    </row>
    <row r="104" ht="24.75" customHeight="1">
      <c r="A104" s="45" t="s">
        <v>110</v>
      </c>
      <c r="B104" s="45" t="s">
        <v>27</v>
      </c>
      <c r="C104" s="46" t="s">
        <v>314</v>
      </c>
      <c r="D104" s="47">
        <v>9.751005944E7</v>
      </c>
      <c r="E104" s="48">
        <v>0.0</v>
      </c>
      <c r="F104" s="49">
        <v>9.7510059E7</v>
      </c>
      <c r="G104" s="50">
        <v>509811.0</v>
      </c>
      <c r="H104" s="51">
        <v>0.0</v>
      </c>
      <c r="I104" s="51">
        <v>0.0</v>
      </c>
      <c r="J104" s="51">
        <v>0.0</v>
      </c>
      <c r="K104" s="51">
        <v>0.0</v>
      </c>
      <c r="L104" s="51">
        <v>0.0</v>
      </c>
      <c r="M104" s="49">
        <v>9.801987E7</v>
      </c>
      <c r="N104" s="52">
        <v>8.90906347E8</v>
      </c>
      <c r="O104" s="53" t="str">
        <f>VLOOKUP(N104,'[2]IPS CTA BANCARIA (2)'!$B$2:$H$163,2,0)</f>
        <v>#REF!</v>
      </c>
      <c r="P104" s="47">
        <v>9.7510059E7</v>
      </c>
      <c r="Q104" s="45">
        <v>1.900781411E9</v>
      </c>
      <c r="R104" s="53" t="s">
        <v>315</v>
      </c>
      <c r="S104" s="53" t="s">
        <v>316</v>
      </c>
      <c r="T104" s="57" t="s">
        <v>436</v>
      </c>
      <c r="U104" s="51" t="s">
        <v>437</v>
      </c>
      <c r="V104" s="55">
        <v>41787.0</v>
      </c>
    </row>
    <row r="105" ht="15.75" customHeight="1">
      <c r="A105" s="45" t="s">
        <v>110</v>
      </c>
      <c r="B105" s="45" t="s">
        <v>35</v>
      </c>
      <c r="C105" s="46" t="s">
        <v>36</v>
      </c>
      <c r="D105" s="47">
        <v>9245196.56</v>
      </c>
      <c r="E105" s="48">
        <v>0.0</v>
      </c>
      <c r="F105" s="49">
        <v>9245197.0</v>
      </c>
      <c r="G105" s="50">
        <v>47617.0</v>
      </c>
      <c r="H105" s="51">
        <v>0.0</v>
      </c>
      <c r="I105" s="51">
        <v>0.0</v>
      </c>
      <c r="J105" s="51">
        <v>0.0</v>
      </c>
      <c r="K105" s="51">
        <v>0.0</v>
      </c>
      <c r="L105" s="51">
        <v>0.0</v>
      </c>
      <c r="M105" s="49">
        <v>9292814.0</v>
      </c>
      <c r="N105" s="52"/>
      <c r="O105" s="53"/>
      <c r="P105" s="47"/>
      <c r="Q105" s="45"/>
      <c r="R105" s="53"/>
      <c r="S105" s="53"/>
      <c r="T105" s="45"/>
      <c r="U105" s="51"/>
      <c r="V105" s="55"/>
    </row>
    <row r="106" ht="15.75" customHeight="1">
      <c r="A106" s="45" t="s">
        <v>110</v>
      </c>
      <c r="B106" s="45" t="s">
        <v>31</v>
      </c>
      <c r="C106" s="46" t="s">
        <v>32</v>
      </c>
      <c r="D106" s="47">
        <v>0.0</v>
      </c>
      <c r="E106" s="48">
        <v>0.0</v>
      </c>
      <c r="F106" s="49">
        <v>0.0</v>
      </c>
      <c r="G106" s="50">
        <v>0.0</v>
      </c>
      <c r="H106" s="51">
        <v>0.0</v>
      </c>
      <c r="I106" s="51">
        <v>0.0</v>
      </c>
      <c r="J106" s="51">
        <v>0.0</v>
      </c>
      <c r="K106" s="51">
        <v>0.0</v>
      </c>
      <c r="L106" s="51">
        <v>0.0</v>
      </c>
      <c r="M106" s="49">
        <v>0.0</v>
      </c>
      <c r="N106" s="52"/>
      <c r="O106" s="53"/>
      <c r="P106" s="47"/>
      <c r="Q106" s="45"/>
      <c r="R106" s="53"/>
      <c r="S106" s="53"/>
      <c r="T106" s="45"/>
      <c r="U106" s="51"/>
      <c r="V106" s="55"/>
    </row>
    <row r="107" ht="24.75" customHeight="1">
      <c r="A107" s="45" t="s">
        <v>112</v>
      </c>
      <c r="B107" s="45" t="s">
        <v>27</v>
      </c>
      <c r="C107" s="46" t="s">
        <v>314</v>
      </c>
      <c r="D107" s="47">
        <v>2.426689718E7</v>
      </c>
      <c r="E107" s="48">
        <v>0.0</v>
      </c>
      <c r="F107" s="49">
        <v>2.4266897E7</v>
      </c>
      <c r="G107" s="50">
        <v>0.0</v>
      </c>
      <c r="H107" s="51">
        <v>0.0</v>
      </c>
      <c r="I107" s="51">
        <v>0.0</v>
      </c>
      <c r="J107" s="51">
        <v>0.0</v>
      </c>
      <c r="K107" s="51">
        <v>0.0</v>
      </c>
      <c r="L107" s="51">
        <v>0.0</v>
      </c>
      <c r="M107" s="49">
        <v>2.4266897E7</v>
      </c>
      <c r="N107" s="52">
        <v>8.90980066E8</v>
      </c>
      <c r="O107" s="53" t="str">
        <f t="shared" ref="O107:O109" si="13">VLOOKUP(N107,'[2]IPS CTA BANCARIA (2)'!$B$2:$H$163,2,0)</f>
        <v>#REF!</v>
      </c>
      <c r="P107" s="47">
        <v>2.4266897E7</v>
      </c>
      <c r="Q107" s="45">
        <v>6.650442399E10</v>
      </c>
      <c r="R107" s="53" t="s">
        <v>315</v>
      </c>
      <c r="S107" s="53" t="s">
        <v>316</v>
      </c>
      <c r="T107" s="57" t="s">
        <v>438</v>
      </c>
      <c r="U107" s="51" t="s">
        <v>439</v>
      </c>
      <c r="V107" s="55">
        <v>41787.0</v>
      </c>
    </row>
    <row r="108" ht="24.75" customHeight="1">
      <c r="A108" s="45" t="s">
        <v>112</v>
      </c>
      <c r="B108" s="45" t="s">
        <v>51</v>
      </c>
      <c r="C108" s="46" t="s">
        <v>52</v>
      </c>
      <c r="D108" s="47">
        <v>5697979.82</v>
      </c>
      <c r="E108" s="48">
        <v>0.0</v>
      </c>
      <c r="F108" s="49">
        <v>5697980.0</v>
      </c>
      <c r="G108" s="50">
        <v>0.0</v>
      </c>
      <c r="H108" s="51">
        <v>0.0</v>
      </c>
      <c r="I108" s="51">
        <v>0.0</v>
      </c>
      <c r="J108" s="51">
        <v>0.0</v>
      </c>
      <c r="K108" s="51">
        <v>0.0</v>
      </c>
      <c r="L108" s="51">
        <v>0.0</v>
      </c>
      <c r="M108" s="49">
        <v>5697980.0</v>
      </c>
      <c r="N108" s="52">
        <v>9.00261353E8</v>
      </c>
      <c r="O108" s="53" t="str">
        <f t="shared" si="13"/>
        <v>#REF!</v>
      </c>
      <c r="P108" s="47">
        <v>5697980.0</v>
      </c>
      <c r="Q108" s="45">
        <v>4.3490923E8</v>
      </c>
      <c r="R108" s="53" t="s">
        <v>331</v>
      </c>
      <c r="S108" s="53" t="s">
        <v>319</v>
      </c>
      <c r="T108" s="45" t="s">
        <v>440</v>
      </c>
      <c r="U108" s="51" t="s">
        <v>441</v>
      </c>
      <c r="V108" s="55">
        <v>41786.0</v>
      </c>
    </row>
    <row r="109" ht="24.75" customHeight="1">
      <c r="A109" s="45" t="s">
        <v>114</v>
      </c>
      <c r="B109" s="45" t="s">
        <v>27</v>
      </c>
      <c r="C109" s="46" t="s">
        <v>314</v>
      </c>
      <c r="D109" s="47">
        <v>4368756.0</v>
      </c>
      <c r="E109" s="48">
        <v>0.0</v>
      </c>
      <c r="F109" s="49">
        <v>4368756.0</v>
      </c>
      <c r="G109" s="50">
        <v>258563.0</v>
      </c>
      <c r="H109" s="51">
        <v>0.0</v>
      </c>
      <c r="I109" s="51">
        <v>0.0</v>
      </c>
      <c r="J109" s="51">
        <v>0.0</v>
      </c>
      <c r="K109" s="51">
        <v>0.0</v>
      </c>
      <c r="L109" s="51">
        <v>0.0</v>
      </c>
      <c r="M109" s="49">
        <v>4627319.0</v>
      </c>
      <c r="N109" s="52">
        <v>8.90981726E8</v>
      </c>
      <c r="O109" s="53" t="str">
        <f t="shared" si="13"/>
        <v>#REF!</v>
      </c>
      <c r="P109" s="47">
        <v>4368756.0</v>
      </c>
      <c r="Q109" s="45">
        <v>6.44033268E8</v>
      </c>
      <c r="R109" s="53" t="s">
        <v>331</v>
      </c>
      <c r="S109" s="53" t="s">
        <v>319</v>
      </c>
      <c r="T109" s="57" t="s">
        <v>442</v>
      </c>
      <c r="U109" s="51" t="s">
        <v>443</v>
      </c>
      <c r="V109" s="55">
        <v>41787.0</v>
      </c>
    </row>
    <row r="110" ht="15.75" customHeight="1">
      <c r="A110" s="45" t="s">
        <v>114</v>
      </c>
      <c r="B110" s="45" t="s">
        <v>31</v>
      </c>
      <c r="C110" s="46" t="s">
        <v>32</v>
      </c>
      <c r="D110" s="47">
        <v>0.0</v>
      </c>
      <c r="E110" s="48">
        <v>0.0</v>
      </c>
      <c r="F110" s="49">
        <v>0.0</v>
      </c>
      <c r="G110" s="50">
        <v>0.0</v>
      </c>
      <c r="H110" s="51">
        <v>0.0</v>
      </c>
      <c r="I110" s="51">
        <v>0.0</v>
      </c>
      <c r="J110" s="51">
        <v>0.0</v>
      </c>
      <c r="K110" s="51">
        <v>0.0</v>
      </c>
      <c r="L110" s="51">
        <v>0.0</v>
      </c>
      <c r="M110" s="49">
        <v>0.0</v>
      </c>
      <c r="N110" s="52"/>
      <c r="O110" s="53"/>
      <c r="P110" s="47"/>
      <c r="Q110" s="45"/>
      <c r="R110" s="53"/>
      <c r="S110" s="53"/>
      <c r="T110" s="45"/>
      <c r="U110" s="51"/>
      <c r="V110" s="55"/>
    </row>
    <row r="111" ht="24.75" customHeight="1">
      <c r="A111" s="45" t="s">
        <v>116</v>
      </c>
      <c r="B111" s="45" t="s">
        <v>27</v>
      </c>
      <c r="C111" s="46" t="s">
        <v>314</v>
      </c>
      <c r="D111" s="47">
        <v>1.8371653705E8</v>
      </c>
      <c r="E111" s="48">
        <v>886749.0500000119</v>
      </c>
      <c r="F111" s="49">
        <v>1.82829788E8</v>
      </c>
      <c r="G111" s="50">
        <v>0.0</v>
      </c>
      <c r="H111" s="51">
        <v>0.0</v>
      </c>
      <c r="I111" s="51">
        <v>0.0</v>
      </c>
      <c r="J111" s="51">
        <v>0.0</v>
      </c>
      <c r="K111" s="51">
        <v>0.0</v>
      </c>
      <c r="L111" s="51">
        <v>0.0</v>
      </c>
      <c r="M111" s="49">
        <v>1.82829788E8</v>
      </c>
      <c r="N111" s="52">
        <v>8.90907215E8</v>
      </c>
      <c r="O111" s="53" t="str">
        <f>VLOOKUP(N111,'[2]IPS CTA BANCARIA (2)'!$B$2:$H$163,2,0)</f>
        <v>#REF!</v>
      </c>
      <c r="P111" s="47">
        <v>1.82829788E8</v>
      </c>
      <c r="Q111" s="45">
        <v>6.555071255E10</v>
      </c>
      <c r="R111" s="53" t="s">
        <v>315</v>
      </c>
      <c r="S111" s="53" t="s">
        <v>319</v>
      </c>
      <c r="T111" s="57" t="s">
        <v>444</v>
      </c>
      <c r="U111" s="51" t="s">
        <v>445</v>
      </c>
      <c r="V111" s="55">
        <v>41787.0</v>
      </c>
    </row>
    <row r="112" ht="15.75" customHeight="1">
      <c r="A112" s="45" t="s">
        <v>116</v>
      </c>
      <c r="B112" s="45" t="s">
        <v>35</v>
      </c>
      <c r="C112" s="46" t="s">
        <v>36</v>
      </c>
      <c r="D112" s="47">
        <v>5.643512816E7</v>
      </c>
      <c r="E112" s="48">
        <v>272397.1599999964</v>
      </c>
      <c r="F112" s="49">
        <v>5.6162731E7</v>
      </c>
      <c r="G112" s="50">
        <v>0.0</v>
      </c>
      <c r="H112" s="51">
        <v>0.0</v>
      </c>
      <c r="I112" s="51">
        <v>0.0</v>
      </c>
      <c r="J112" s="51">
        <v>0.0</v>
      </c>
      <c r="K112" s="51">
        <v>0.0</v>
      </c>
      <c r="L112" s="51">
        <v>0.0</v>
      </c>
      <c r="M112" s="49">
        <v>5.6162731E7</v>
      </c>
      <c r="N112" s="52"/>
      <c r="O112" s="53"/>
      <c r="P112" s="47"/>
      <c r="Q112" s="45"/>
      <c r="R112" s="53"/>
      <c r="S112" s="53"/>
      <c r="T112" s="45"/>
      <c r="U112" s="51"/>
      <c r="V112" s="55"/>
    </row>
    <row r="113" ht="15.75" customHeight="1">
      <c r="A113" s="45" t="s">
        <v>116</v>
      </c>
      <c r="B113" s="45" t="s">
        <v>95</v>
      </c>
      <c r="C113" s="46" t="s">
        <v>96</v>
      </c>
      <c r="D113" s="47">
        <v>0.0</v>
      </c>
      <c r="E113" s="48">
        <v>0.0</v>
      </c>
      <c r="F113" s="49">
        <v>0.0</v>
      </c>
      <c r="G113" s="50">
        <v>0.0</v>
      </c>
      <c r="H113" s="51">
        <v>0.0</v>
      </c>
      <c r="I113" s="51"/>
      <c r="J113" s="51"/>
      <c r="K113" s="51"/>
      <c r="L113" s="51"/>
      <c r="M113" s="49">
        <v>0.0</v>
      </c>
      <c r="N113" s="52"/>
      <c r="O113" s="53"/>
      <c r="P113" s="47"/>
      <c r="Q113" s="45"/>
      <c r="R113" s="53"/>
      <c r="S113" s="53"/>
      <c r="T113" s="45"/>
      <c r="U113" s="51"/>
      <c r="V113" s="55"/>
    </row>
    <row r="114" ht="24.75" customHeight="1">
      <c r="A114" s="45" t="s">
        <v>116</v>
      </c>
      <c r="B114" s="45" t="s">
        <v>65</v>
      </c>
      <c r="C114" s="46" t="s">
        <v>66</v>
      </c>
      <c r="D114" s="47">
        <v>1.298463867E7</v>
      </c>
      <c r="E114" s="48">
        <v>62673.669999999925</v>
      </c>
      <c r="F114" s="49">
        <v>1.2921965E7</v>
      </c>
      <c r="G114" s="50">
        <v>0.0</v>
      </c>
      <c r="H114" s="51">
        <v>0.0</v>
      </c>
      <c r="I114" s="51">
        <v>0.0</v>
      </c>
      <c r="J114" s="51">
        <v>0.0</v>
      </c>
      <c r="K114" s="51">
        <v>0.0</v>
      </c>
      <c r="L114" s="51">
        <v>60881.0</v>
      </c>
      <c r="M114" s="49">
        <v>1.2861084E7</v>
      </c>
      <c r="N114" s="52">
        <v>8.90900518E8</v>
      </c>
      <c r="O114" s="53" t="str">
        <f>VLOOKUP(N114,'[2]IPS CTA BANCARIA (2)'!$B$2:$H$163,2,0)</f>
        <v>#REF!</v>
      </c>
      <c r="P114" s="47">
        <v>1.2861084E7</v>
      </c>
      <c r="Q114" s="45">
        <v>4.34888418E8</v>
      </c>
      <c r="R114" s="53" t="s">
        <v>331</v>
      </c>
      <c r="S114" s="53" t="s">
        <v>319</v>
      </c>
      <c r="T114" s="57" t="s">
        <v>446</v>
      </c>
      <c r="U114" s="51" t="s">
        <v>447</v>
      </c>
      <c r="V114" s="55">
        <v>41787.0</v>
      </c>
    </row>
    <row r="115" ht="24.75" customHeight="1">
      <c r="A115" s="45" t="s">
        <v>116</v>
      </c>
      <c r="B115" s="45" t="s">
        <v>37</v>
      </c>
      <c r="C115" s="46" t="s">
        <v>38</v>
      </c>
      <c r="D115" s="47">
        <v>0.0</v>
      </c>
      <c r="E115" s="48">
        <v>0.0</v>
      </c>
      <c r="F115" s="49">
        <v>0.0</v>
      </c>
      <c r="G115" s="50">
        <v>0.0</v>
      </c>
      <c r="H115" s="51">
        <v>0.0</v>
      </c>
      <c r="I115" s="51"/>
      <c r="J115" s="51"/>
      <c r="K115" s="51"/>
      <c r="L115" s="51"/>
      <c r="M115" s="49">
        <v>0.0</v>
      </c>
      <c r="N115" s="52"/>
      <c r="O115" s="53"/>
      <c r="P115" s="47"/>
      <c r="Q115" s="45"/>
      <c r="R115" s="53"/>
      <c r="S115" s="53"/>
      <c r="T115" s="45"/>
      <c r="U115" s="51"/>
      <c r="V115" s="55"/>
    </row>
    <row r="116" ht="24.75" customHeight="1">
      <c r="A116" s="45" t="s">
        <v>116</v>
      </c>
      <c r="B116" s="45" t="s">
        <v>39</v>
      </c>
      <c r="C116" s="46" t="s">
        <v>40</v>
      </c>
      <c r="D116" s="47">
        <v>1.9760740612E8</v>
      </c>
      <c r="E116" s="48">
        <v>953797.1200000048</v>
      </c>
      <c r="F116" s="49">
        <v>1.96653609E8</v>
      </c>
      <c r="G116" s="50">
        <v>0.0</v>
      </c>
      <c r="H116" s="51">
        <v>0.0</v>
      </c>
      <c r="I116" s="51">
        <v>0.0</v>
      </c>
      <c r="J116" s="51">
        <v>0.0</v>
      </c>
      <c r="K116" s="51">
        <v>0.0</v>
      </c>
      <c r="L116" s="51">
        <v>0.0</v>
      </c>
      <c r="M116" s="49">
        <v>1.96653609E8</v>
      </c>
      <c r="N116" s="52">
        <v>8.90980757E8</v>
      </c>
      <c r="O116" s="53" t="str">
        <f t="shared" ref="O116:O117" si="14">VLOOKUP(N116,'[2]IPS CTA BANCARIA (2)'!$B$2:$H$163,2,0)</f>
        <v>#REF!</v>
      </c>
      <c r="P116" s="47">
        <v>1.96653609E8</v>
      </c>
      <c r="Q116" s="45">
        <v>2.71005845E8</v>
      </c>
      <c r="R116" s="53" t="s">
        <v>381</v>
      </c>
      <c r="S116" s="53" t="s">
        <v>319</v>
      </c>
      <c r="T116" s="45" t="s">
        <v>448</v>
      </c>
      <c r="U116" s="51" t="s">
        <v>449</v>
      </c>
      <c r="V116" s="55">
        <v>41785.0</v>
      </c>
    </row>
    <row r="117" ht="24.75" customHeight="1">
      <c r="A117" s="45" t="s">
        <v>118</v>
      </c>
      <c r="B117" s="45" t="s">
        <v>27</v>
      </c>
      <c r="C117" s="46" t="s">
        <v>314</v>
      </c>
      <c r="D117" s="47">
        <v>1.2355297048E8</v>
      </c>
      <c r="E117" s="48">
        <v>0.0</v>
      </c>
      <c r="F117" s="49">
        <v>1.2355297E8</v>
      </c>
      <c r="G117" s="50">
        <v>0.0</v>
      </c>
      <c r="H117" s="51">
        <v>0.0</v>
      </c>
      <c r="I117" s="51">
        <v>0.0</v>
      </c>
      <c r="J117" s="51">
        <v>0.0</v>
      </c>
      <c r="K117" s="51">
        <v>0.0</v>
      </c>
      <c r="L117" s="51">
        <v>0.0</v>
      </c>
      <c r="M117" s="49">
        <v>1.2355297E8</v>
      </c>
      <c r="N117" s="52">
        <v>8.90907215E8</v>
      </c>
      <c r="O117" s="53" t="str">
        <f t="shared" si="14"/>
        <v>#REF!</v>
      </c>
      <c r="P117" s="47">
        <v>1.2355297E8</v>
      </c>
      <c r="Q117" s="45">
        <v>6.555071255E10</v>
      </c>
      <c r="R117" s="53" t="s">
        <v>315</v>
      </c>
      <c r="S117" s="53" t="s">
        <v>319</v>
      </c>
      <c r="T117" s="57" t="s">
        <v>450</v>
      </c>
      <c r="U117" s="51" t="s">
        <v>451</v>
      </c>
      <c r="V117" s="55">
        <v>41787.0</v>
      </c>
    </row>
    <row r="118" ht="15.75" customHeight="1">
      <c r="A118" s="45" t="s">
        <v>118</v>
      </c>
      <c r="B118" s="45" t="s">
        <v>35</v>
      </c>
      <c r="C118" s="46" t="s">
        <v>36</v>
      </c>
      <c r="D118" s="47">
        <v>1.393094863E7</v>
      </c>
      <c r="E118" s="48">
        <v>0.0</v>
      </c>
      <c r="F118" s="49">
        <v>1.3930949E7</v>
      </c>
      <c r="G118" s="50">
        <v>0.0</v>
      </c>
      <c r="H118" s="51">
        <v>0.0</v>
      </c>
      <c r="I118" s="51">
        <v>0.0</v>
      </c>
      <c r="J118" s="51">
        <v>0.0</v>
      </c>
      <c r="K118" s="51">
        <v>0.0</v>
      </c>
      <c r="L118" s="51">
        <v>0.0</v>
      </c>
      <c r="M118" s="49">
        <v>1.3930949E7</v>
      </c>
      <c r="N118" s="52"/>
      <c r="O118" s="53"/>
      <c r="P118" s="47"/>
      <c r="Q118" s="45"/>
      <c r="R118" s="53"/>
      <c r="S118" s="53"/>
      <c r="T118" s="45"/>
      <c r="U118" s="51"/>
      <c r="V118" s="55"/>
    </row>
    <row r="119" ht="24.75" customHeight="1">
      <c r="A119" s="45" t="s">
        <v>118</v>
      </c>
      <c r="B119" s="45" t="s">
        <v>65</v>
      </c>
      <c r="C119" s="46" t="s">
        <v>66</v>
      </c>
      <c r="D119" s="47">
        <v>6631923.89</v>
      </c>
      <c r="E119" s="48">
        <v>0.0</v>
      </c>
      <c r="F119" s="49">
        <v>6631924.0</v>
      </c>
      <c r="G119" s="50">
        <v>0.0</v>
      </c>
      <c r="H119" s="51">
        <v>0.0</v>
      </c>
      <c r="I119" s="51">
        <v>0.0</v>
      </c>
      <c r="J119" s="51">
        <v>0.0</v>
      </c>
      <c r="K119" s="51">
        <v>0.0</v>
      </c>
      <c r="L119" s="51">
        <v>0.0</v>
      </c>
      <c r="M119" s="49">
        <v>6631924.0</v>
      </c>
      <c r="N119" s="52">
        <v>8.90900518E8</v>
      </c>
      <c r="O119" s="53" t="str">
        <f>VLOOKUP(N119,'[2]IPS CTA BANCARIA (2)'!$B$2:$H$163,2,0)</f>
        <v>#REF!</v>
      </c>
      <c r="P119" s="47">
        <v>6631924.0</v>
      </c>
      <c r="Q119" s="45">
        <v>4.34888418E8</v>
      </c>
      <c r="R119" s="53" t="s">
        <v>331</v>
      </c>
      <c r="S119" s="53" t="s">
        <v>319</v>
      </c>
      <c r="T119" s="57" t="s">
        <v>452</v>
      </c>
      <c r="U119" s="51" t="s">
        <v>453</v>
      </c>
      <c r="V119" s="55">
        <v>41787.0</v>
      </c>
    </row>
    <row r="120" ht="15.75" customHeight="1">
      <c r="A120" s="45" t="s">
        <v>118</v>
      </c>
      <c r="B120" s="45" t="s">
        <v>31</v>
      </c>
      <c r="C120" s="46" t="s">
        <v>32</v>
      </c>
      <c r="D120" s="47">
        <v>0.0</v>
      </c>
      <c r="E120" s="48">
        <v>0.0</v>
      </c>
      <c r="F120" s="49">
        <v>0.0</v>
      </c>
      <c r="G120" s="50">
        <v>0.0</v>
      </c>
      <c r="H120" s="51">
        <v>0.0</v>
      </c>
      <c r="I120" s="51">
        <v>0.0</v>
      </c>
      <c r="J120" s="51">
        <v>0.0</v>
      </c>
      <c r="K120" s="51">
        <v>0.0</v>
      </c>
      <c r="L120" s="51">
        <v>0.0</v>
      </c>
      <c r="M120" s="49">
        <v>0.0</v>
      </c>
      <c r="N120" s="52"/>
      <c r="O120" s="53"/>
      <c r="P120" s="47"/>
      <c r="Q120" s="45"/>
      <c r="R120" s="53"/>
      <c r="S120" s="53"/>
      <c r="T120" s="45"/>
      <c r="U120" s="51"/>
      <c r="V120" s="55"/>
    </row>
    <row r="121" ht="24.75" customHeight="1">
      <c r="A121" s="45" t="s">
        <v>120</v>
      </c>
      <c r="B121" s="45" t="s">
        <v>27</v>
      </c>
      <c r="C121" s="46" t="s">
        <v>314</v>
      </c>
      <c r="D121" s="47">
        <v>3.094437436E7</v>
      </c>
      <c r="E121" s="48">
        <v>0.0</v>
      </c>
      <c r="F121" s="49">
        <v>3.0944374E7</v>
      </c>
      <c r="G121" s="50">
        <v>0.0</v>
      </c>
      <c r="H121" s="51">
        <v>0.0</v>
      </c>
      <c r="I121" s="51">
        <v>0.0</v>
      </c>
      <c r="J121" s="51">
        <v>0.0</v>
      </c>
      <c r="K121" s="51">
        <v>0.0</v>
      </c>
      <c r="L121" s="51">
        <v>0.0</v>
      </c>
      <c r="M121" s="49">
        <v>3.0944374E7</v>
      </c>
      <c r="N121" s="52">
        <v>8.90980066E8</v>
      </c>
      <c r="O121" s="53" t="str">
        <f>VLOOKUP(N121,'[2]IPS CTA BANCARIA (2)'!$B$2:$H$163,2,0)</f>
        <v>#REF!</v>
      </c>
      <c r="P121" s="47">
        <v>3.0944374E7</v>
      </c>
      <c r="Q121" s="45">
        <v>6.650442399E10</v>
      </c>
      <c r="R121" s="53" t="s">
        <v>315</v>
      </c>
      <c r="S121" s="53" t="s">
        <v>316</v>
      </c>
      <c r="T121" s="57" t="s">
        <v>454</v>
      </c>
      <c r="U121" s="51" t="s">
        <v>455</v>
      </c>
      <c r="V121" s="55">
        <v>41787.0</v>
      </c>
    </row>
    <row r="122" ht="15.75" customHeight="1">
      <c r="A122" s="45" t="s">
        <v>120</v>
      </c>
      <c r="B122" s="45" t="s">
        <v>35</v>
      </c>
      <c r="C122" s="46" t="s">
        <v>36</v>
      </c>
      <c r="D122" s="47">
        <v>90819.64</v>
      </c>
      <c r="E122" s="48">
        <v>0.0</v>
      </c>
      <c r="F122" s="49">
        <v>0.0</v>
      </c>
      <c r="G122" s="50">
        <v>0.0</v>
      </c>
      <c r="H122" s="51">
        <v>90819.64</v>
      </c>
      <c r="I122" s="51">
        <v>148637.0</v>
      </c>
      <c r="J122" s="51">
        <v>176546.0</v>
      </c>
      <c r="K122" s="51">
        <v>141051.0</v>
      </c>
      <c r="L122" s="51">
        <v>0.0</v>
      </c>
      <c r="M122" s="49">
        <v>557053.64</v>
      </c>
      <c r="N122" s="52"/>
      <c r="O122" s="53"/>
      <c r="P122" s="47"/>
      <c r="Q122" s="45"/>
      <c r="R122" s="53"/>
      <c r="S122" s="53"/>
      <c r="T122" s="45"/>
      <c r="U122" s="51"/>
      <c r="V122" s="55"/>
    </row>
    <row r="123" ht="24.75" customHeight="1">
      <c r="A123" s="45" t="s">
        <v>120</v>
      </c>
      <c r="B123" s="45" t="s">
        <v>37</v>
      </c>
      <c r="C123" s="46" t="s">
        <v>38</v>
      </c>
      <c r="D123" s="47">
        <v>0.0</v>
      </c>
      <c r="E123" s="48">
        <v>0.0</v>
      </c>
      <c r="F123" s="49">
        <v>0.0</v>
      </c>
      <c r="G123" s="50">
        <v>0.0</v>
      </c>
      <c r="H123" s="51">
        <v>0.0</v>
      </c>
      <c r="I123" s="51"/>
      <c r="J123" s="51"/>
      <c r="K123" s="51"/>
      <c r="L123" s="51"/>
      <c r="M123" s="49">
        <v>0.0</v>
      </c>
      <c r="N123" s="52"/>
      <c r="O123" s="53"/>
      <c r="P123" s="47"/>
      <c r="Q123" s="45"/>
      <c r="R123" s="53"/>
      <c r="S123" s="53"/>
      <c r="T123" s="45"/>
      <c r="U123" s="51"/>
      <c r="V123" s="55"/>
    </row>
    <row r="124" ht="24.75" customHeight="1">
      <c r="A124" s="45" t="s">
        <v>122</v>
      </c>
      <c r="B124" s="45" t="s">
        <v>27</v>
      </c>
      <c r="C124" s="46" t="s">
        <v>314</v>
      </c>
      <c r="D124" s="47">
        <v>3.490397107E7</v>
      </c>
      <c r="E124" s="48">
        <v>0.0</v>
      </c>
      <c r="F124" s="49">
        <v>3.4903971E7</v>
      </c>
      <c r="G124" s="50">
        <v>0.0</v>
      </c>
      <c r="H124" s="51">
        <v>0.0</v>
      </c>
      <c r="I124" s="51">
        <v>0.0</v>
      </c>
      <c r="J124" s="51">
        <v>0.0</v>
      </c>
      <c r="K124" s="51">
        <v>0.0</v>
      </c>
      <c r="L124" s="51">
        <v>0.0</v>
      </c>
      <c r="M124" s="49">
        <v>3.4903971E7</v>
      </c>
      <c r="N124" s="52">
        <v>8.90980066E8</v>
      </c>
      <c r="O124" s="53" t="str">
        <f t="shared" ref="O124:O126" si="15">VLOOKUP(N124,'[2]IPS CTA BANCARIA (2)'!$B$2:$H$163,2,0)</f>
        <v>#REF!</v>
      </c>
      <c r="P124" s="47">
        <v>3.4903971E7</v>
      </c>
      <c r="Q124" s="45">
        <v>6.650442399E10</v>
      </c>
      <c r="R124" s="53" t="s">
        <v>315</v>
      </c>
      <c r="S124" s="53" t="s">
        <v>316</v>
      </c>
      <c r="T124" s="57" t="s">
        <v>456</v>
      </c>
      <c r="U124" s="51" t="s">
        <v>457</v>
      </c>
      <c r="V124" s="55">
        <v>41787.0</v>
      </c>
    </row>
    <row r="125" ht="24.75" customHeight="1">
      <c r="A125" s="45" t="s">
        <v>122</v>
      </c>
      <c r="B125" s="45" t="s">
        <v>51</v>
      </c>
      <c r="C125" s="46" t="s">
        <v>52</v>
      </c>
      <c r="D125" s="47">
        <v>9965679.93</v>
      </c>
      <c r="E125" s="48">
        <v>0.0</v>
      </c>
      <c r="F125" s="49">
        <v>9965680.0</v>
      </c>
      <c r="G125" s="50">
        <v>0.0</v>
      </c>
      <c r="H125" s="51">
        <v>0.0</v>
      </c>
      <c r="I125" s="51">
        <v>0.0</v>
      </c>
      <c r="J125" s="51">
        <v>0.0</v>
      </c>
      <c r="K125" s="51">
        <v>0.0</v>
      </c>
      <c r="L125" s="51">
        <v>0.0</v>
      </c>
      <c r="M125" s="49">
        <v>9965680.0</v>
      </c>
      <c r="N125" s="52">
        <v>8.90900518E8</v>
      </c>
      <c r="O125" s="53" t="str">
        <f t="shared" si="15"/>
        <v>#REF!</v>
      </c>
      <c r="P125" s="47">
        <v>9965680.0</v>
      </c>
      <c r="Q125" s="45">
        <v>4.34888418E8</v>
      </c>
      <c r="R125" s="53" t="s">
        <v>331</v>
      </c>
      <c r="S125" s="53" t="s">
        <v>319</v>
      </c>
      <c r="T125" s="45" t="s">
        <v>458</v>
      </c>
      <c r="U125" s="51" t="s">
        <v>459</v>
      </c>
      <c r="V125" s="55">
        <v>41786.0</v>
      </c>
    </row>
    <row r="126" ht="24.75" customHeight="1">
      <c r="A126" s="45" t="s">
        <v>124</v>
      </c>
      <c r="B126" s="45" t="s">
        <v>27</v>
      </c>
      <c r="C126" s="46" t="s">
        <v>314</v>
      </c>
      <c r="D126" s="47">
        <v>5047428.84</v>
      </c>
      <c r="E126" s="48">
        <v>679310.8399999999</v>
      </c>
      <c r="F126" s="49">
        <v>4368118.0</v>
      </c>
      <c r="G126" s="50">
        <v>0.0</v>
      </c>
      <c r="H126" s="51">
        <v>0.0</v>
      </c>
      <c r="I126" s="51">
        <v>0.0</v>
      </c>
      <c r="J126" s="51">
        <v>0.0</v>
      </c>
      <c r="K126" s="51">
        <v>0.0</v>
      </c>
      <c r="L126" s="51">
        <v>0.0</v>
      </c>
      <c r="M126" s="49">
        <v>4368118.0</v>
      </c>
      <c r="N126" s="52">
        <v>8.90981726E8</v>
      </c>
      <c r="O126" s="53" t="str">
        <f t="shared" si="15"/>
        <v>#REF!</v>
      </c>
      <c r="P126" s="47">
        <v>4368118.0</v>
      </c>
      <c r="Q126" s="45">
        <v>6.44033268E8</v>
      </c>
      <c r="R126" s="53" t="s">
        <v>331</v>
      </c>
      <c r="S126" s="53" t="s">
        <v>319</v>
      </c>
      <c r="T126" s="57" t="s">
        <v>460</v>
      </c>
      <c r="U126" s="51" t="s">
        <v>461</v>
      </c>
      <c r="V126" s="55">
        <v>41787.0</v>
      </c>
    </row>
    <row r="127" ht="15.75" customHeight="1">
      <c r="A127" s="45" t="s">
        <v>124</v>
      </c>
      <c r="B127" s="45" t="s">
        <v>35</v>
      </c>
      <c r="C127" s="46" t="s">
        <v>36</v>
      </c>
      <c r="D127" s="47">
        <v>60182.44</v>
      </c>
      <c r="E127" s="48">
        <v>60182.44</v>
      </c>
      <c r="F127" s="49">
        <v>0.0</v>
      </c>
      <c r="G127" s="50">
        <v>0.0</v>
      </c>
      <c r="H127" s="51">
        <v>0.0</v>
      </c>
      <c r="I127" s="51">
        <v>0.0</v>
      </c>
      <c r="J127" s="51">
        <v>0.0</v>
      </c>
      <c r="K127" s="51">
        <v>0.0</v>
      </c>
      <c r="L127" s="51">
        <v>0.0</v>
      </c>
      <c r="M127" s="49">
        <v>0.0</v>
      </c>
      <c r="N127" s="52"/>
      <c r="O127" s="53"/>
      <c r="P127" s="47"/>
      <c r="Q127" s="45"/>
      <c r="R127" s="53"/>
      <c r="S127" s="53"/>
      <c r="T127" s="45"/>
      <c r="U127" s="51"/>
      <c r="V127" s="55"/>
    </row>
    <row r="128" ht="24.75" customHeight="1">
      <c r="A128" s="45" t="s">
        <v>124</v>
      </c>
      <c r="B128" s="45" t="s">
        <v>51</v>
      </c>
      <c r="C128" s="46" t="s">
        <v>52</v>
      </c>
      <c r="D128" s="47">
        <v>1334693.72</v>
      </c>
      <c r="E128" s="48">
        <v>127547.71999999997</v>
      </c>
      <c r="F128" s="49">
        <v>1207146.0</v>
      </c>
      <c r="G128" s="50">
        <v>0.0</v>
      </c>
      <c r="H128" s="51">
        <v>0.0</v>
      </c>
      <c r="I128" s="51">
        <v>0.0</v>
      </c>
      <c r="J128" s="51">
        <v>0.0</v>
      </c>
      <c r="K128" s="51">
        <v>0.0</v>
      </c>
      <c r="L128" s="51">
        <v>166032.0</v>
      </c>
      <c r="M128" s="49">
        <v>1041114.0</v>
      </c>
      <c r="N128" s="52">
        <v>9.00261353E8</v>
      </c>
      <c r="O128" s="53" t="str">
        <f t="shared" ref="O128:O129" si="16">VLOOKUP(N128,'[2]IPS CTA BANCARIA (2)'!$B$2:$H$163,2,0)</f>
        <v>#REF!</v>
      </c>
      <c r="P128" s="47">
        <v>1041114.0</v>
      </c>
      <c r="Q128" s="45">
        <v>4.3490923E8</v>
      </c>
      <c r="R128" s="53" t="s">
        <v>331</v>
      </c>
      <c r="S128" s="53" t="s">
        <v>319</v>
      </c>
      <c r="T128" s="45" t="s">
        <v>462</v>
      </c>
      <c r="U128" s="51" t="s">
        <v>463</v>
      </c>
      <c r="V128" s="55">
        <v>41786.0</v>
      </c>
    </row>
    <row r="129" ht="24.75" customHeight="1">
      <c r="A129" s="45" t="s">
        <v>126</v>
      </c>
      <c r="B129" s="45" t="s">
        <v>27</v>
      </c>
      <c r="C129" s="46" t="s">
        <v>314</v>
      </c>
      <c r="D129" s="47">
        <v>4.791541321E7</v>
      </c>
      <c r="E129" s="48">
        <v>0.0</v>
      </c>
      <c r="F129" s="49">
        <v>4.7915413E7</v>
      </c>
      <c r="G129" s="50">
        <v>0.0</v>
      </c>
      <c r="H129" s="51">
        <v>0.0</v>
      </c>
      <c r="I129" s="51">
        <v>0.0</v>
      </c>
      <c r="J129" s="51">
        <v>0.0</v>
      </c>
      <c r="K129" s="51">
        <v>0.0</v>
      </c>
      <c r="L129" s="51">
        <v>0.0</v>
      </c>
      <c r="M129" s="49">
        <v>4.7915413E7</v>
      </c>
      <c r="N129" s="52">
        <v>8.90980066E8</v>
      </c>
      <c r="O129" s="53" t="str">
        <f t="shared" si="16"/>
        <v>#REF!</v>
      </c>
      <c r="P129" s="47">
        <v>4.7915413E7</v>
      </c>
      <c r="Q129" s="45">
        <v>6.650442399E10</v>
      </c>
      <c r="R129" s="53" t="s">
        <v>315</v>
      </c>
      <c r="S129" s="53" t="s">
        <v>316</v>
      </c>
      <c r="T129" s="57" t="s">
        <v>464</v>
      </c>
      <c r="U129" s="51" t="s">
        <v>465</v>
      </c>
      <c r="V129" s="55">
        <v>41787.0</v>
      </c>
    </row>
    <row r="130" ht="15.75" customHeight="1">
      <c r="A130" s="45" t="s">
        <v>126</v>
      </c>
      <c r="B130" s="45" t="s">
        <v>35</v>
      </c>
      <c r="C130" s="46" t="s">
        <v>36</v>
      </c>
      <c r="D130" s="47">
        <v>25607.69</v>
      </c>
      <c r="E130" s="48">
        <v>0.0</v>
      </c>
      <c r="F130" s="49">
        <v>0.0</v>
      </c>
      <c r="G130" s="50">
        <v>0.0</v>
      </c>
      <c r="H130" s="51">
        <v>25607.69</v>
      </c>
      <c r="I130" s="51">
        <v>0.0</v>
      </c>
      <c r="J130" s="51">
        <v>0.0</v>
      </c>
      <c r="K130" s="51">
        <v>0.0</v>
      </c>
      <c r="L130" s="51">
        <v>0.0</v>
      </c>
      <c r="M130" s="49">
        <v>0.0</v>
      </c>
      <c r="N130" s="52"/>
      <c r="O130" s="53"/>
      <c r="P130" s="47"/>
      <c r="Q130" s="45"/>
      <c r="R130" s="53"/>
      <c r="S130" s="53"/>
      <c r="T130" s="45"/>
      <c r="U130" s="51"/>
      <c r="V130" s="55"/>
    </row>
    <row r="131" ht="24.75" customHeight="1">
      <c r="A131" s="45" t="s">
        <v>126</v>
      </c>
      <c r="B131" s="45" t="s">
        <v>37</v>
      </c>
      <c r="C131" s="46" t="s">
        <v>38</v>
      </c>
      <c r="D131" s="47">
        <v>0.0</v>
      </c>
      <c r="E131" s="48">
        <v>0.0</v>
      </c>
      <c r="F131" s="49">
        <v>0.0</v>
      </c>
      <c r="G131" s="50">
        <v>0.0</v>
      </c>
      <c r="H131" s="51">
        <v>0.0</v>
      </c>
      <c r="I131" s="51"/>
      <c r="J131" s="51"/>
      <c r="K131" s="51"/>
      <c r="L131" s="51"/>
      <c r="M131" s="49">
        <v>0.0</v>
      </c>
      <c r="N131" s="52"/>
      <c r="O131" s="53"/>
      <c r="P131" s="47"/>
      <c r="Q131" s="45"/>
      <c r="R131" s="53"/>
      <c r="S131" s="53"/>
      <c r="T131" s="45"/>
      <c r="U131" s="51"/>
      <c r="V131" s="55"/>
    </row>
    <row r="132" ht="24.75" customHeight="1">
      <c r="A132" s="45" t="s">
        <v>126</v>
      </c>
      <c r="B132" s="45" t="s">
        <v>51</v>
      </c>
      <c r="C132" s="46" t="s">
        <v>52</v>
      </c>
      <c r="D132" s="47">
        <v>6203934.1</v>
      </c>
      <c r="E132" s="48">
        <v>0.0</v>
      </c>
      <c r="F132" s="49">
        <v>6203934.0</v>
      </c>
      <c r="G132" s="50">
        <v>0.0</v>
      </c>
      <c r="H132" s="51">
        <v>0.0</v>
      </c>
      <c r="I132" s="51">
        <v>0.0</v>
      </c>
      <c r="J132" s="51">
        <v>0.0</v>
      </c>
      <c r="K132" s="51">
        <v>0.0</v>
      </c>
      <c r="L132" s="51">
        <v>0.0</v>
      </c>
      <c r="M132" s="49">
        <v>6203934.0</v>
      </c>
      <c r="N132" s="52">
        <v>9.00261353E8</v>
      </c>
      <c r="O132" s="53" t="str">
        <f t="shared" ref="O132:O134" si="17">VLOOKUP(N132,'[2]IPS CTA BANCARIA (2)'!$B$2:$H$163,2,0)</f>
        <v>#REF!</v>
      </c>
      <c r="P132" s="47">
        <v>3409536.0</v>
      </c>
      <c r="Q132" s="45">
        <v>4.3490923E8</v>
      </c>
      <c r="R132" s="53" t="s">
        <v>331</v>
      </c>
      <c r="S132" s="53" t="s">
        <v>319</v>
      </c>
      <c r="T132" s="45" t="s">
        <v>466</v>
      </c>
      <c r="U132" s="51" t="s">
        <v>467</v>
      </c>
      <c r="V132" s="55">
        <v>41786.0</v>
      </c>
    </row>
    <row r="133" ht="24.75" customHeight="1">
      <c r="A133" s="45" t="s">
        <v>126</v>
      </c>
      <c r="B133" s="45" t="s">
        <v>51</v>
      </c>
      <c r="C133" s="46" t="s">
        <v>52</v>
      </c>
      <c r="D133" s="47"/>
      <c r="E133" s="48"/>
      <c r="F133" s="49"/>
      <c r="G133" s="50"/>
      <c r="H133" s="51"/>
      <c r="I133" s="51"/>
      <c r="J133" s="51"/>
      <c r="K133" s="51"/>
      <c r="L133" s="51"/>
      <c r="M133" s="49"/>
      <c r="N133" s="52">
        <v>8.90900518E8</v>
      </c>
      <c r="O133" s="53" t="str">
        <f t="shared" si="17"/>
        <v>#REF!</v>
      </c>
      <c r="P133" s="47">
        <v>2794398.0</v>
      </c>
      <c r="Q133" s="45">
        <v>4.34888418E8</v>
      </c>
      <c r="R133" s="53" t="s">
        <v>331</v>
      </c>
      <c r="S133" s="53" t="s">
        <v>319</v>
      </c>
      <c r="T133" s="45" t="s">
        <v>468</v>
      </c>
      <c r="U133" s="51" t="s">
        <v>469</v>
      </c>
      <c r="V133" s="55">
        <v>41786.0</v>
      </c>
    </row>
    <row r="134" ht="24.75" customHeight="1">
      <c r="A134" s="45" t="s">
        <v>128</v>
      </c>
      <c r="B134" s="45" t="s">
        <v>27</v>
      </c>
      <c r="C134" s="46" t="s">
        <v>314</v>
      </c>
      <c r="D134" s="47">
        <v>6.3332455E7</v>
      </c>
      <c r="E134" s="48">
        <v>1.8206865E7</v>
      </c>
      <c r="F134" s="49">
        <v>4.512559E7</v>
      </c>
      <c r="G134" s="50">
        <v>0.0</v>
      </c>
      <c r="H134" s="51">
        <v>0.0</v>
      </c>
      <c r="I134" s="51">
        <v>0.0</v>
      </c>
      <c r="J134" s="51">
        <v>0.0</v>
      </c>
      <c r="K134" s="51">
        <v>0.0</v>
      </c>
      <c r="L134" s="51">
        <v>0.0</v>
      </c>
      <c r="M134" s="49">
        <v>4.512559E7</v>
      </c>
      <c r="N134" s="52">
        <v>8.90980066E8</v>
      </c>
      <c r="O134" s="53" t="str">
        <f t="shared" si="17"/>
        <v>#REF!</v>
      </c>
      <c r="P134" s="47">
        <v>4.512559E7</v>
      </c>
      <c r="Q134" s="45">
        <v>6.650442399E10</v>
      </c>
      <c r="R134" s="53" t="s">
        <v>315</v>
      </c>
      <c r="S134" s="53" t="s">
        <v>316</v>
      </c>
      <c r="T134" s="57" t="s">
        <v>470</v>
      </c>
      <c r="U134" s="51" t="s">
        <v>471</v>
      </c>
      <c r="V134" s="55">
        <v>41787.0</v>
      </c>
    </row>
    <row r="135" ht="24.75" customHeight="1">
      <c r="A135" s="45" t="s">
        <v>128</v>
      </c>
      <c r="B135" s="45" t="s">
        <v>37</v>
      </c>
      <c r="C135" s="46" t="s">
        <v>38</v>
      </c>
      <c r="D135" s="47">
        <v>0.0</v>
      </c>
      <c r="E135" s="48">
        <v>0.0</v>
      </c>
      <c r="F135" s="49">
        <v>0.0</v>
      </c>
      <c r="G135" s="50">
        <v>0.0</v>
      </c>
      <c r="H135" s="51">
        <v>0.0</v>
      </c>
      <c r="I135" s="51"/>
      <c r="J135" s="51"/>
      <c r="K135" s="51"/>
      <c r="L135" s="51"/>
      <c r="M135" s="49">
        <v>0.0</v>
      </c>
      <c r="N135" s="52"/>
      <c r="O135" s="53"/>
      <c r="P135" s="47"/>
      <c r="Q135" s="45"/>
      <c r="R135" s="53"/>
      <c r="S135" s="53"/>
      <c r="T135" s="45"/>
      <c r="U135" s="51"/>
      <c r="V135" s="55"/>
    </row>
    <row r="136" ht="15.75" customHeight="1">
      <c r="A136" s="45" t="s">
        <v>130</v>
      </c>
      <c r="B136" s="45" t="s">
        <v>35</v>
      </c>
      <c r="C136" s="46" t="s">
        <v>36</v>
      </c>
      <c r="D136" s="47">
        <v>286445.66</v>
      </c>
      <c r="E136" s="48">
        <v>0.0</v>
      </c>
      <c r="F136" s="49">
        <v>0.0</v>
      </c>
      <c r="G136" s="50">
        <v>0.0</v>
      </c>
      <c r="H136" s="51">
        <v>286445.66</v>
      </c>
      <c r="I136" s="51">
        <v>300222.0</v>
      </c>
      <c r="J136" s="51">
        <v>304163.0</v>
      </c>
      <c r="K136" s="51">
        <v>298612.0</v>
      </c>
      <c r="L136" s="51">
        <v>0.0</v>
      </c>
      <c r="M136" s="49">
        <v>1189442.66</v>
      </c>
      <c r="N136" s="52"/>
      <c r="O136" s="53"/>
      <c r="P136" s="47"/>
      <c r="Q136" s="45"/>
      <c r="R136" s="53"/>
      <c r="S136" s="53"/>
      <c r="T136" s="45"/>
      <c r="U136" s="51"/>
      <c r="V136" s="55"/>
    </row>
    <row r="137" ht="24.75" customHeight="1">
      <c r="A137" s="45" t="s">
        <v>130</v>
      </c>
      <c r="B137" s="45" t="s">
        <v>65</v>
      </c>
      <c r="C137" s="46" t="s">
        <v>66</v>
      </c>
      <c r="D137" s="47">
        <v>382078.29</v>
      </c>
      <c r="E137" s="48">
        <v>0.0</v>
      </c>
      <c r="F137" s="49">
        <v>0.0</v>
      </c>
      <c r="G137" s="50">
        <v>0.0</v>
      </c>
      <c r="H137" s="51">
        <v>382078.29</v>
      </c>
      <c r="I137" s="51">
        <v>321653.0</v>
      </c>
      <c r="J137" s="51">
        <v>324884.0</v>
      </c>
      <c r="K137" s="51">
        <v>303254.0</v>
      </c>
      <c r="L137" s="51">
        <v>0.0</v>
      </c>
      <c r="M137" s="49">
        <v>1331869.29</v>
      </c>
      <c r="N137" s="52">
        <v>8.90900518E8</v>
      </c>
      <c r="O137" s="53" t="str">
        <f t="shared" ref="O137:O139" si="18">VLOOKUP(N137,'[2]IPS CTA BANCARIA (2)'!$B$2:$H$163,2,0)</f>
        <v>#REF!</v>
      </c>
      <c r="P137" s="47">
        <v>1331869.0</v>
      </c>
      <c r="Q137" s="45">
        <v>4.34888418E8</v>
      </c>
      <c r="R137" s="53" t="s">
        <v>331</v>
      </c>
      <c r="S137" s="53" t="s">
        <v>319</v>
      </c>
      <c r="T137" s="57" t="s">
        <v>472</v>
      </c>
      <c r="U137" s="51" t="s">
        <v>473</v>
      </c>
      <c r="V137" s="55">
        <v>41787.0</v>
      </c>
    </row>
    <row r="138" ht="36.75" customHeight="1">
      <c r="A138" s="45" t="s">
        <v>130</v>
      </c>
      <c r="B138" s="45" t="s">
        <v>39</v>
      </c>
      <c r="C138" s="46" t="s">
        <v>40</v>
      </c>
      <c r="D138" s="47">
        <v>1763746.05</v>
      </c>
      <c r="E138" s="48">
        <v>0.0</v>
      </c>
      <c r="F138" s="49">
        <v>1763746.0</v>
      </c>
      <c r="G138" s="50">
        <v>0.0</v>
      </c>
      <c r="H138" s="51">
        <v>0.0</v>
      </c>
      <c r="I138" s="51">
        <v>0.0</v>
      </c>
      <c r="J138" s="51">
        <v>0.0</v>
      </c>
      <c r="K138" s="51">
        <v>0.0</v>
      </c>
      <c r="L138" s="51">
        <v>0.0</v>
      </c>
      <c r="M138" s="49">
        <v>1763746.0</v>
      </c>
      <c r="N138" s="52">
        <v>8.9098467E8</v>
      </c>
      <c r="O138" s="53" t="str">
        <f t="shared" si="18"/>
        <v>#REF!</v>
      </c>
      <c r="P138" s="47">
        <v>1763746.0</v>
      </c>
      <c r="Q138" s="45">
        <v>2.4039656015E10</v>
      </c>
      <c r="R138" s="53" t="s">
        <v>315</v>
      </c>
      <c r="S138" s="53" t="s">
        <v>319</v>
      </c>
      <c r="T138" s="45" t="s">
        <v>474</v>
      </c>
      <c r="U138" s="51" t="s">
        <v>475</v>
      </c>
      <c r="V138" s="55">
        <v>41785.0</v>
      </c>
    </row>
    <row r="139" ht="24.75" customHeight="1">
      <c r="A139" s="45" t="s">
        <v>132</v>
      </c>
      <c r="B139" s="45" t="s">
        <v>27</v>
      </c>
      <c r="C139" s="46" t="s">
        <v>314</v>
      </c>
      <c r="D139" s="47">
        <v>3.7353167E7</v>
      </c>
      <c r="E139" s="48">
        <v>0.0</v>
      </c>
      <c r="F139" s="49">
        <v>3.7353167E7</v>
      </c>
      <c r="G139" s="50">
        <v>362625.0</v>
      </c>
      <c r="H139" s="51">
        <v>0.0</v>
      </c>
      <c r="I139" s="51">
        <v>0.0</v>
      </c>
      <c r="J139" s="51">
        <v>0.0</v>
      </c>
      <c r="K139" s="51">
        <v>0.0</v>
      </c>
      <c r="L139" s="51">
        <v>0.0</v>
      </c>
      <c r="M139" s="49">
        <v>3.7715792E7</v>
      </c>
      <c r="N139" s="52">
        <v>8.90980066E8</v>
      </c>
      <c r="O139" s="53" t="str">
        <f t="shared" si="18"/>
        <v>#REF!</v>
      </c>
      <c r="P139" s="47">
        <v>3.7353167E7</v>
      </c>
      <c r="Q139" s="45">
        <v>6.650442399E10</v>
      </c>
      <c r="R139" s="53" t="s">
        <v>315</v>
      </c>
      <c r="S139" s="53" t="s">
        <v>316</v>
      </c>
      <c r="T139" s="57" t="s">
        <v>476</v>
      </c>
      <c r="U139" s="51" t="s">
        <v>477</v>
      </c>
      <c r="V139" s="55">
        <v>41787.0</v>
      </c>
    </row>
    <row r="140" ht="24.75" customHeight="1">
      <c r="A140" s="45" t="s">
        <v>132</v>
      </c>
      <c r="B140" s="45" t="s">
        <v>37</v>
      </c>
      <c r="C140" s="46" t="s">
        <v>38</v>
      </c>
      <c r="D140" s="47">
        <v>0.0</v>
      </c>
      <c r="E140" s="48">
        <v>0.0</v>
      </c>
      <c r="F140" s="49">
        <v>0.0</v>
      </c>
      <c r="G140" s="50">
        <v>0.0</v>
      </c>
      <c r="H140" s="51">
        <v>0.0</v>
      </c>
      <c r="I140" s="51"/>
      <c r="J140" s="51"/>
      <c r="K140" s="51"/>
      <c r="L140" s="51"/>
      <c r="M140" s="49">
        <v>0.0</v>
      </c>
      <c r="N140" s="52"/>
      <c r="O140" s="53"/>
      <c r="P140" s="47"/>
      <c r="Q140" s="45"/>
      <c r="R140" s="53"/>
      <c r="S140" s="53"/>
      <c r="T140" s="45"/>
      <c r="U140" s="51"/>
      <c r="V140" s="55"/>
    </row>
    <row r="141" ht="24.75" customHeight="1">
      <c r="A141" s="45" t="s">
        <v>134</v>
      </c>
      <c r="B141" s="45" t="s">
        <v>27</v>
      </c>
      <c r="C141" s="46" t="s">
        <v>314</v>
      </c>
      <c r="D141" s="47">
        <v>5.8523585E7</v>
      </c>
      <c r="E141" s="48">
        <v>0.0</v>
      </c>
      <c r="F141" s="49">
        <v>5.8523585E7</v>
      </c>
      <c r="G141" s="50">
        <v>0.0</v>
      </c>
      <c r="H141" s="51">
        <v>0.0</v>
      </c>
      <c r="I141" s="51">
        <v>0.0</v>
      </c>
      <c r="J141" s="51">
        <v>0.0</v>
      </c>
      <c r="K141" s="51">
        <v>0.0</v>
      </c>
      <c r="L141" s="51">
        <v>0.0</v>
      </c>
      <c r="M141" s="49">
        <v>5.8523585E7</v>
      </c>
      <c r="N141" s="52">
        <v>8.90906347E8</v>
      </c>
      <c r="O141" s="53" t="str">
        <f t="shared" ref="O141:O142" si="19">VLOOKUP(N141,'[2]IPS CTA BANCARIA (2)'!$B$2:$H$163,2,0)</f>
        <v>#REF!</v>
      </c>
      <c r="P141" s="47">
        <v>5.8523585E7</v>
      </c>
      <c r="Q141" s="45">
        <v>1.900781411E9</v>
      </c>
      <c r="R141" s="53" t="s">
        <v>315</v>
      </c>
      <c r="S141" s="53" t="s">
        <v>316</v>
      </c>
      <c r="T141" s="57" t="s">
        <v>478</v>
      </c>
      <c r="U141" s="51" t="s">
        <v>479</v>
      </c>
      <c r="V141" s="55">
        <v>41787.0</v>
      </c>
    </row>
    <row r="142" ht="24.75" customHeight="1">
      <c r="A142" s="45" t="s">
        <v>136</v>
      </c>
      <c r="B142" s="45" t="s">
        <v>27</v>
      </c>
      <c r="C142" s="46" t="s">
        <v>314</v>
      </c>
      <c r="D142" s="47">
        <v>1.279695595E7</v>
      </c>
      <c r="E142" s="48">
        <v>0.0</v>
      </c>
      <c r="F142" s="49">
        <v>1.2796956E7</v>
      </c>
      <c r="G142" s="50">
        <v>0.0</v>
      </c>
      <c r="H142" s="51">
        <v>0.0</v>
      </c>
      <c r="I142" s="51">
        <v>0.0</v>
      </c>
      <c r="J142" s="51">
        <v>0.0</v>
      </c>
      <c r="K142" s="51">
        <v>0.0</v>
      </c>
      <c r="L142" s="51">
        <v>0.0</v>
      </c>
      <c r="M142" s="49">
        <v>1.2796956E7</v>
      </c>
      <c r="N142" s="52">
        <v>8.90981726E8</v>
      </c>
      <c r="O142" s="53" t="str">
        <f t="shared" si="19"/>
        <v>#REF!</v>
      </c>
      <c r="P142" s="47">
        <v>1.2796956E7</v>
      </c>
      <c r="Q142" s="45">
        <v>6.44033268E8</v>
      </c>
      <c r="R142" s="53" t="s">
        <v>331</v>
      </c>
      <c r="S142" s="53" t="s">
        <v>319</v>
      </c>
      <c r="T142" s="57" t="s">
        <v>480</v>
      </c>
      <c r="U142" s="51" t="s">
        <v>481</v>
      </c>
      <c r="V142" s="55">
        <v>41787.0</v>
      </c>
    </row>
    <row r="143" ht="15.75" customHeight="1">
      <c r="A143" s="45" t="s">
        <v>136</v>
      </c>
      <c r="B143" s="45" t="s">
        <v>35</v>
      </c>
      <c r="C143" s="46" t="s">
        <v>36</v>
      </c>
      <c r="D143" s="47">
        <v>2.722182207E7</v>
      </c>
      <c r="E143" s="48">
        <v>0.0</v>
      </c>
      <c r="F143" s="49">
        <v>2.7221822E7</v>
      </c>
      <c r="G143" s="50">
        <v>0.0</v>
      </c>
      <c r="H143" s="51">
        <v>0.0</v>
      </c>
      <c r="I143" s="51">
        <v>0.0</v>
      </c>
      <c r="J143" s="51">
        <v>0.0</v>
      </c>
      <c r="K143" s="51">
        <v>0.0</v>
      </c>
      <c r="L143" s="51">
        <v>0.0</v>
      </c>
      <c r="M143" s="49">
        <v>2.7221822E7</v>
      </c>
      <c r="N143" s="52"/>
      <c r="O143" s="53"/>
      <c r="P143" s="47"/>
      <c r="Q143" s="45"/>
      <c r="R143" s="53"/>
      <c r="S143" s="53"/>
      <c r="T143" s="45"/>
      <c r="U143" s="51"/>
      <c r="V143" s="55"/>
    </row>
    <row r="144" ht="24.75" customHeight="1">
      <c r="A144" s="45" t="s">
        <v>136</v>
      </c>
      <c r="B144" s="45" t="s">
        <v>65</v>
      </c>
      <c r="C144" s="46" t="s">
        <v>66</v>
      </c>
      <c r="D144" s="47">
        <v>6156932.09</v>
      </c>
      <c r="E144" s="48">
        <v>0.0</v>
      </c>
      <c r="F144" s="49">
        <v>6156932.0</v>
      </c>
      <c r="G144" s="50">
        <v>0.0</v>
      </c>
      <c r="H144" s="51">
        <v>0.0</v>
      </c>
      <c r="I144" s="51">
        <v>0.0</v>
      </c>
      <c r="J144" s="51">
        <v>0.0</v>
      </c>
      <c r="K144" s="51">
        <v>0.0</v>
      </c>
      <c r="L144" s="51">
        <v>0.0</v>
      </c>
      <c r="M144" s="49">
        <v>6156932.0</v>
      </c>
      <c r="N144" s="52">
        <v>8.90900518E8</v>
      </c>
      <c r="O144" s="53" t="str">
        <f t="shared" ref="O144:O146" si="20">VLOOKUP(N144,'[2]IPS CTA BANCARIA (2)'!$B$2:$H$163,2,0)</f>
        <v>#REF!</v>
      </c>
      <c r="P144" s="47">
        <v>6156932.0</v>
      </c>
      <c r="Q144" s="45">
        <v>4.34888418E8</v>
      </c>
      <c r="R144" s="53" t="s">
        <v>331</v>
      </c>
      <c r="S144" s="53" t="s">
        <v>319</v>
      </c>
      <c r="T144" s="57" t="s">
        <v>482</v>
      </c>
      <c r="U144" s="51" t="s">
        <v>483</v>
      </c>
      <c r="V144" s="55">
        <v>41787.0</v>
      </c>
    </row>
    <row r="145" ht="24.75" customHeight="1">
      <c r="A145" s="45" t="s">
        <v>136</v>
      </c>
      <c r="B145" s="45" t="s">
        <v>39</v>
      </c>
      <c r="C145" s="46" t="s">
        <v>40</v>
      </c>
      <c r="D145" s="47">
        <v>1.7122622289E8</v>
      </c>
      <c r="E145" s="48">
        <v>0.0</v>
      </c>
      <c r="F145" s="49">
        <v>1.71226223E8</v>
      </c>
      <c r="G145" s="50">
        <v>0.0</v>
      </c>
      <c r="H145" s="51">
        <v>0.0</v>
      </c>
      <c r="I145" s="51">
        <v>0.0</v>
      </c>
      <c r="J145" s="51">
        <v>0.0</v>
      </c>
      <c r="K145" s="51">
        <v>0.0</v>
      </c>
      <c r="L145" s="51">
        <v>0.0</v>
      </c>
      <c r="M145" s="49">
        <v>1.71226223E8</v>
      </c>
      <c r="N145" s="52">
        <v>8.00138311E8</v>
      </c>
      <c r="O145" s="53" t="str">
        <f t="shared" si="20"/>
        <v>#REF!</v>
      </c>
      <c r="P145" s="47">
        <v>1.71226223E8</v>
      </c>
      <c r="Q145" s="45">
        <v>7.0573932945E10</v>
      </c>
      <c r="R145" s="53" t="s">
        <v>315</v>
      </c>
      <c r="S145" s="53" t="s">
        <v>319</v>
      </c>
      <c r="T145" s="45" t="s">
        <v>484</v>
      </c>
      <c r="U145" s="51" t="s">
        <v>485</v>
      </c>
      <c r="V145" s="55">
        <v>41785.0</v>
      </c>
    </row>
    <row r="146" ht="24.75" customHeight="1">
      <c r="A146" s="45" t="s">
        <v>138</v>
      </c>
      <c r="B146" s="45" t="s">
        <v>27</v>
      </c>
      <c r="C146" s="46" t="s">
        <v>314</v>
      </c>
      <c r="D146" s="47">
        <v>2874173.0</v>
      </c>
      <c r="E146" s="48">
        <v>270156.0</v>
      </c>
      <c r="F146" s="49">
        <v>2604017.0</v>
      </c>
      <c r="G146" s="50">
        <v>0.0</v>
      </c>
      <c r="H146" s="51">
        <v>0.0</v>
      </c>
      <c r="I146" s="51">
        <v>0.0</v>
      </c>
      <c r="J146" s="51">
        <v>0.0</v>
      </c>
      <c r="K146" s="51">
        <v>0.0</v>
      </c>
      <c r="L146" s="51">
        <v>0.0</v>
      </c>
      <c r="M146" s="49">
        <v>2604017.0</v>
      </c>
      <c r="N146" s="52">
        <v>8.90981726E8</v>
      </c>
      <c r="O146" s="53" t="str">
        <f t="shared" si="20"/>
        <v>#REF!</v>
      </c>
      <c r="P146" s="47">
        <v>2604017.0</v>
      </c>
      <c r="Q146" s="45">
        <v>6.44033268E8</v>
      </c>
      <c r="R146" s="53" t="s">
        <v>331</v>
      </c>
      <c r="S146" s="53" t="s">
        <v>319</v>
      </c>
      <c r="T146" s="57" t="s">
        <v>486</v>
      </c>
      <c r="U146" s="51" t="s">
        <v>487</v>
      </c>
      <c r="V146" s="55">
        <v>41787.0</v>
      </c>
    </row>
    <row r="147" ht="24.75" customHeight="1">
      <c r="A147" s="45" t="s">
        <v>140</v>
      </c>
      <c r="B147" s="45" t="s">
        <v>27</v>
      </c>
      <c r="C147" s="46" t="s">
        <v>314</v>
      </c>
      <c r="D147" s="47">
        <v>1653774.94</v>
      </c>
      <c r="E147" s="48">
        <v>1653774.94</v>
      </c>
      <c r="F147" s="49">
        <v>0.0</v>
      </c>
      <c r="G147" s="50">
        <v>0.0</v>
      </c>
      <c r="H147" s="51">
        <v>0.0</v>
      </c>
      <c r="I147" s="51">
        <v>0.0</v>
      </c>
      <c r="J147" s="51">
        <v>0.0</v>
      </c>
      <c r="K147" s="51">
        <v>0.0</v>
      </c>
      <c r="L147" s="51">
        <v>0.0</v>
      </c>
      <c r="M147" s="49">
        <v>0.0</v>
      </c>
      <c r="N147" s="52"/>
      <c r="O147" s="53"/>
      <c r="P147" s="47"/>
      <c r="Q147" s="45"/>
      <c r="R147" s="53"/>
      <c r="S147" s="53"/>
      <c r="T147" s="45"/>
      <c r="U147" s="51"/>
      <c r="V147" s="55"/>
    </row>
    <row r="148" ht="15.75" customHeight="1">
      <c r="A148" s="45" t="s">
        <v>140</v>
      </c>
      <c r="B148" s="45" t="s">
        <v>35</v>
      </c>
      <c r="C148" s="46" t="s">
        <v>36</v>
      </c>
      <c r="D148" s="47">
        <v>12500.06</v>
      </c>
      <c r="E148" s="48">
        <v>12500.06</v>
      </c>
      <c r="F148" s="49">
        <v>0.0</v>
      </c>
      <c r="G148" s="50">
        <v>0.0</v>
      </c>
      <c r="H148" s="51">
        <v>0.0</v>
      </c>
      <c r="I148" s="51">
        <v>0.0</v>
      </c>
      <c r="J148" s="51">
        <v>0.0</v>
      </c>
      <c r="K148" s="51">
        <v>0.0</v>
      </c>
      <c r="L148" s="51">
        <v>0.0</v>
      </c>
      <c r="M148" s="49">
        <v>0.0</v>
      </c>
      <c r="N148" s="52"/>
      <c r="O148" s="53"/>
      <c r="P148" s="47"/>
      <c r="Q148" s="45"/>
      <c r="R148" s="53"/>
      <c r="S148" s="53"/>
      <c r="T148" s="45"/>
      <c r="U148" s="51"/>
      <c r="V148" s="55"/>
    </row>
    <row r="149" ht="24.75" customHeight="1">
      <c r="A149" s="45" t="s">
        <v>142</v>
      </c>
      <c r="B149" s="45" t="s">
        <v>27</v>
      </c>
      <c r="C149" s="46" t="s">
        <v>314</v>
      </c>
      <c r="D149" s="47">
        <v>3.88681766E7</v>
      </c>
      <c r="E149" s="48">
        <v>0.0</v>
      </c>
      <c r="F149" s="49">
        <v>3.8868177E7</v>
      </c>
      <c r="G149" s="50">
        <v>0.0</v>
      </c>
      <c r="H149" s="51">
        <v>0.0</v>
      </c>
      <c r="I149" s="51">
        <v>0.0</v>
      </c>
      <c r="J149" s="51">
        <v>0.0</v>
      </c>
      <c r="K149" s="51">
        <v>0.0</v>
      </c>
      <c r="L149" s="51">
        <v>0.0</v>
      </c>
      <c r="M149" s="49">
        <v>3.8868177E7</v>
      </c>
      <c r="N149" s="52">
        <v>8.90980066E8</v>
      </c>
      <c r="O149" s="53" t="str">
        <f>VLOOKUP(N149,'[2]IPS CTA BANCARIA (2)'!$B$2:$H$163,2,0)</f>
        <v>#REF!</v>
      </c>
      <c r="P149" s="47">
        <v>3.8868177E7</v>
      </c>
      <c r="Q149" s="45">
        <v>6.650442399E10</v>
      </c>
      <c r="R149" s="53" t="s">
        <v>315</v>
      </c>
      <c r="S149" s="53" t="s">
        <v>316</v>
      </c>
      <c r="T149" s="57" t="s">
        <v>488</v>
      </c>
      <c r="U149" s="51" t="s">
        <v>489</v>
      </c>
      <c r="V149" s="55">
        <v>41787.0</v>
      </c>
    </row>
    <row r="150" ht="15.75" customHeight="1">
      <c r="A150" s="45" t="s">
        <v>142</v>
      </c>
      <c r="B150" s="45" t="s">
        <v>35</v>
      </c>
      <c r="C150" s="46" t="s">
        <v>36</v>
      </c>
      <c r="D150" s="47">
        <v>7281220.4</v>
      </c>
      <c r="E150" s="48">
        <v>0.0</v>
      </c>
      <c r="F150" s="49">
        <v>7281220.0</v>
      </c>
      <c r="G150" s="50">
        <v>0.0</v>
      </c>
      <c r="H150" s="51">
        <v>0.0</v>
      </c>
      <c r="I150" s="51">
        <v>0.0</v>
      </c>
      <c r="J150" s="51">
        <v>0.0</v>
      </c>
      <c r="K150" s="51">
        <v>0.0</v>
      </c>
      <c r="L150" s="51">
        <v>0.0</v>
      </c>
      <c r="M150" s="49">
        <v>7281220.0</v>
      </c>
      <c r="N150" s="52"/>
      <c r="O150" s="53"/>
      <c r="P150" s="47"/>
      <c r="Q150" s="45"/>
      <c r="R150" s="53"/>
      <c r="S150" s="53"/>
      <c r="T150" s="45"/>
      <c r="U150" s="51"/>
      <c r="V150" s="55"/>
    </row>
    <row r="151" ht="24.75" customHeight="1">
      <c r="A151" s="45" t="s">
        <v>142</v>
      </c>
      <c r="B151" s="45" t="s">
        <v>37</v>
      </c>
      <c r="C151" s="46" t="s">
        <v>38</v>
      </c>
      <c r="D151" s="47">
        <v>0.0</v>
      </c>
      <c r="E151" s="48">
        <v>0.0</v>
      </c>
      <c r="F151" s="49">
        <v>0.0</v>
      </c>
      <c r="G151" s="50">
        <v>0.0</v>
      </c>
      <c r="H151" s="51">
        <v>0.0</v>
      </c>
      <c r="I151" s="51"/>
      <c r="J151" s="51"/>
      <c r="K151" s="51"/>
      <c r="L151" s="51"/>
      <c r="M151" s="49">
        <v>0.0</v>
      </c>
      <c r="N151" s="52"/>
      <c r="O151" s="53"/>
      <c r="P151" s="47"/>
      <c r="Q151" s="45"/>
      <c r="R151" s="53"/>
      <c r="S151" s="53"/>
      <c r="T151" s="45"/>
      <c r="U151" s="51"/>
      <c r="V151" s="55"/>
    </row>
    <row r="152" ht="24.75" customHeight="1">
      <c r="A152" s="45" t="s">
        <v>144</v>
      </c>
      <c r="B152" s="45" t="s">
        <v>27</v>
      </c>
      <c r="C152" s="46" t="s">
        <v>314</v>
      </c>
      <c r="D152" s="47">
        <v>841888.48</v>
      </c>
      <c r="E152" s="48">
        <v>0.0</v>
      </c>
      <c r="F152" s="49">
        <v>841888.0</v>
      </c>
      <c r="G152" s="50">
        <v>0.0</v>
      </c>
      <c r="H152" s="51">
        <v>0.0</v>
      </c>
      <c r="I152" s="51">
        <v>0.0</v>
      </c>
      <c r="J152" s="51">
        <v>0.0</v>
      </c>
      <c r="K152" s="51">
        <v>0.0</v>
      </c>
      <c r="L152" s="51">
        <v>0.0</v>
      </c>
      <c r="M152" s="49">
        <v>841888.0</v>
      </c>
      <c r="N152" s="52">
        <v>8.90982264E8</v>
      </c>
      <c r="O152" s="53" t="str">
        <f>VLOOKUP(N152,'[2]IPS CTA BANCARIA (2)'!$B$2:$H$163,2,0)</f>
        <v>#REF!</v>
      </c>
      <c r="P152" s="47">
        <v>841888.0</v>
      </c>
      <c r="Q152" s="45">
        <v>9.130026775E9</v>
      </c>
      <c r="R152" s="53" t="s">
        <v>315</v>
      </c>
      <c r="S152" s="53" t="s">
        <v>316</v>
      </c>
      <c r="T152" s="57" t="s">
        <v>490</v>
      </c>
      <c r="U152" s="51" t="s">
        <v>491</v>
      </c>
      <c r="V152" s="55">
        <v>41787.0</v>
      </c>
    </row>
    <row r="153" ht="15.75" customHeight="1">
      <c r="A153" s="45" t="s">
        <v>144</v>
      </c>
      <c r="B153" s="45" t="s">
        <v>35</v>
      </c>
      <c r="C153" s="46" t="s">
        <v>36</v>
      </c>
      <c r="D153" s="47">
        <v>266515.15</v>
      </c>
      <c r="E153" s="48">
        <v>0.0</v>
      </c>
      <c r="F153" s="49">
        <v>0.0</v>
      </c>
      <c r="G153" s="50">
        <v>0.0</v>
      </c>
      <c r="H153" s="51">
        <v>266515.15</v>
      </c>
      <c r="I153" s="51">
        <v>294536.0</v>
      </c>
      <c r="J153" s="51">
        <v>311292.0</v>
      </c>
      <c r="K153" s="51">
        <v>282256.0</v>
      </c>
      <c r="L153" s="51">
        <v>0.0</v>
      </c>
      <c r="M153" s="49">
        <v>1154599.15</v>
      </c>
      <c r="N153" s="52"/>
      <c r="O153" s="53"/>
      <c r="P153" s="47"/>
      <c r="Q153" s="45"/>
      <c r="R153" s="53"/>
      <c r="S153" s="53"/>
      <c r="T153" s="45"/>
      <c r="U153" s="51"/>
      <c r="V153" s="55"/>
    </row>
    <row r="154" ht="24.75" customHeight="1">
      <c r="A154" s="45" t="s">
        <v>144</v>
      </c>
      <c r="B154" s="45" t="s">
        <v>65</v>
      </c>
      <c r="C154" s="46" t="s">
        <v>66</v>
      </c>
      <c r="D154" s="47">
        <v>690106.15</v>
      </c>
      <c r="E154" s="48">
        <v>0.0</v>
      </c>
      <c r="F154" s="49">
        <v>690106.0</v>
      </c>
      <c r="G154" s="50">
        <v>0.0</v>
      </c>
      <c r="H154" s="51">
        <v>0.0</v>
      </c>
      <c r="I154" s="51">
        <v>0.0</v>
      </c>
      <c r="J154" s="51">
        <v>0.0</v>
      </c>
      <c r="K154" s="51">
        <v>0.0</v>
      </c>
      <c r="L154" s="51">
        <v>0.0</v>
      </c>
      <c r="M154" s="49">
        <v>690106.0</v>
      </c>
      <c r="N154" s="52">
        <v>8.90900518E8</v>
      </c>
      <c r="O154" s="53" t="str">
        <f t="shared" ref="O154:O155" si="21">VLOOKUP(N154,'[2]IPS CTA BANCARIA (2)'!$B$2:$H$163,2,0)</f>
        <v>#REF!</v>
      </c>
      <c r="P154" s="47">
        <v>690106.0</v>
      </c>
      <c r="Q154" s="45">
        <v>4.34888418E8</v>
      </c>
      <c r="R154" s="53" t="s">
        <v>331</v>
      </c>
      <c r="S154" s="53" t="s">
        <v>319</v>
      </c>
      <c r="T154" s="57" t="s">
        <v>492</v>
      </c>
      <c r="U154" s="51" t="s">
        <v>493</v>
      </c>
      <c r="V154" s="55">
        <v>41787.0</v>
      </c>
    </row>
    <row r="155" ht="24.75" customHeight="1">
      <c r="A155" s="45" t="s">
        <v>144</v>
      </c>
      <c r="B155" s="45" t="s">
        <v>39</v>
      </c>
      <c r="C155" s="46" t="s">
        <v>40</v>
      </c>
      <c r="D155" s="47">
        <v>3142443.22</v>
      </c>
      <c r="E155" s="48">
        <v>0.0</v>
      </c>
      <c r="F155" s="49">
        <v>3142443.0</v>
      </c>
      <c r="G155" s="50">
        <v>0.0</v>
      </c>
      <c r="H155" s="51">
        <v>0.0</v>
      </c>
      <c r="I155" s="51">
        <v>0.0</v>
      </c>
      <c r="J155" s="51">
        <v>0.0</v>
      </c>
      <c r="K155" s="51">
        <v>0.0</v>
      </c>
      <c r="L155" s="51">
        <v>0.0</v>
      </c>
      <c r="M155" s="49">
        <v>3142443.0</v>
      </c>
      <c r="N155" s="52">
        <v>8.90906991E8</v>
      </c>
      <c r="O155" s="53" t="str">
        <f t="shared" si="21"/>
        <v>#REF!</v>
      </c>
      <c r="P155" s="47">
        <v>3142443.0</v>
      </c>
      <c r="Q155" s="45">
        <v>3.22197617E8</v>
      </c>
      <c r="R155" s="53" t="s">
        <v>331</v>
      </c>
      <c r="S155" s="53" t="s">
        <v>316</v>
      </c>
      <c r="T155" s="45" t="s">
        <v>494</v>
      </c>
      <c r="U155" s="51" t="s">
        <v>495</v>
      </c>
      <c r="V155" s="55">
        <v>41785.0</v>
      </c>
    </row>
    <row r="156" ht="15.75" customHeight="1">
      <c r="A156" s="45" t="s">
        <v>146</v>
      </c>
      <c r="B156" s="45" t="s">
        <v>35</v>
      </c>
      <c r="C156" s="46" t="s">
        <v>36</v>
      </c>
      <c r="D156" s="47">
        <v>8377575.91</v>
      </c>
      <c r="E156" s="48">
        <v>1615125.9100000001</v>
      </c>
      <c r="F156" s="49">
        <v>6762450.0</v>
      </c>
      <c r="G156" s="50">
        <v>0.0</v>
      </c>
      <c r="H156" s="51">
        <v>0.0</v>
      </c>
      <c r="I156" s="51">
        <v>0.0</v>
      </c>
      <c r="J156" s="51">
        <v>0.0</v>
      </c>
      <c r="K156" s="51">
        <v>0.0</v>
      </c>
      <c r="L156" s="51">
        <v>0.0</v>
      </c>
      <c r="M156" s="49">
        <v>6762450.0</v>
      </c>
      <c r="N156" s="52"/>
      <c r="O156" s="53"/>
      <c r="P156" s="47"/>
      <c r="Q156" s="45"/>
      <c r="R156" s="53"/>
      <c r="S156" s="53"/>
      <c r="T156" s="45"/>
      <c r="U156" s="51"/>
      <c r="V156" s="55"/>
    </row>
    <row r="157" ht="15.75" customHeight="1">
      <c r="A157" s="45" t="s">
        <v>146</v>
      </c>
      <c r="B157" s="45" t="s">
        <v>75</v>
      </c>
      <c r="C157" s="46" t="s">
        <v>76</v>
      </c>
      <c r="D157" s="47">
        <v>940.8</v>
      </c>
      <c r="E157" s="48">
        <v>940.8</v>
      </c>
      <c r="F157" s="49">
        <v>0.0</v>
      </c>
      <c r="G157" s="50">
        <v>0.0</v>
      </c>
      <c r="H157" s="51">
        <v>0.0</v>
      </c>
      <c r="I157" s="51"/>
      <c r="J157" s="51"/>
      <c r="K157" s="51"/>
      <c r="L157" s="51"/>
      <c r="M157" s="49">
        <v>0.0</v>
      </c>
      <c r="N157" s="52"/>
      <c r="O157" s="53"/>
      <c r="P157" s="47"/>
      <c r="Q157" s="45"/>
      <c r="R157" s="53"/>
      <c r="S157" s="53"/>
      <c r="T157" s="45"/>
      <c r="U157" s="51"/>
      <c r="V157" s="55"/>
    </row>
    <row r="158" ht="24.75" customHeight="1">
      <c r="A158" s="45" t="s">
        <v>146</v>
      </c>
      <c r="B158" s="45" t="s">
        <v>51</v>
      </c>
      <c r="C158" s="46" t="s">
        <v>52</v>
      </c>
      <c r="D158" s="47">
        <v>2202607.29</v>
      </c>
      <c r="E158" s="48">
        <v>423884.29000000004</v>
      </c>
      <c r="F158" s="49">
        <v>1778723.0</v>
      </c>
      <c r="G158" s="50">
        <v>0.0</v>
      </c>
      <c r="H158" s="51">
        <v>0.0</v>
      </c>
      <c r="I158" s="51">
        <v>0.0</v>
      </c>
      <c r="J158" s="51">
        <v>0.0</v>
      </c>
      <c r="K158" s="51">
        <v>0.0</v>
      </c>
      <c r="L158" s="51">
        <v>421720.0</v>
      </c>
      <c r="M158" s="49">
        <v>1357003.0</v>
      </c>
      <c r="N158" s="52">
        <v>9.00261353E8</v>
      </c>
      <c r="O158" s="53" t="str">
        <f t="shared" ref="O158:O159" si="22">VLOOKUP(N158,'[2]IPS CTA BANCARIA (2)'!$B$2:$H$163,2,0)</f>
        <v>#REF!</v>
      </c>
      <c r="P158" s="47">
        <v>1357003.0</v>
      </c>
      <c r="Q158" s="45">
        <v>4.3490923E8</v>
      </c>
      <c r="R158" s="53" t="s">
        <v>331</v>
      </c>
      <c r="S158" s="53" t="s">
        <v>319</v>
      </c>
      <c r="T158" s="45" t="s">
        <v>496</v>
      </c>
      <c r="U158" s="51" t="s">
        <v>497</v>
      </c>
      <c r="V158" s="55">
        <v>41786.0</v>
      </c>
    </row>
    <row r="159" ht="24.75" customHeight="1">
      <c r="A159" s="45" t="s">
        <v>148</v>
      </c>
      <c r="B159" s="45" t="s">
        <v>27</v>
      </c>
      <c r="C159" s="46" t="s">
        <v>314</v>
      </c>
      <c r="D159" s="47">
        <v>6.65801444E7</v>
      </c>
      <c r="E159" s="48">
        <v>0.0</v>
      </c>
      <c r="F159" s="49">
        <v>6.6580144E7</v>
      </c>
      <c r="G159" s="50">
        <v>2057662.0</v>
      </c>
      <c r="H159" s="51">
        <v>0.0</v>
      </c>
      <c r="I159" s="51">
        <v>0.0</v>
      </c>
      <c r="J159" s="51">
        <v>0.0</v>
      </c>
      <c r="K159" s="51">
        <v>0.0</v>
      </c>
      <c r="L159" s="51">
        <v>0.0</v>
      </c>
      <c r="M159" s="49">
        <v>6.8637806E7</v>
      </c>
      <c r="N159" s="52">
        <v>8.90906347E8</v>
      </c>
      <c r="O159" s="53" t="str">
        <f t="shared" si="22"/>
        <v>#REF!</v>
      </c>
      <c r="P159" s="47">
        <v>6.6580144E7</v>
      </c>
      <c r="Q159" s="45">
        <v>1.900781411E9</v>
      </c>
      <c r="R159" s="53" t="s">
        <v>315</v>
      </c>
      <c r="S159" s="53" t="s">
        <v>316</v>
      </c>
      <c r="T159" s="57" t="s">
        <v>498</v>
      </c>
      <c r="U159" s="51" t="s">
        <v>499</v>
      </c>
      <c r="V159" s="55">
        <v>41787.0</v>
      </c>
    </row>
    <row r="160" ht="15.75" customHeight="1">
      <c r="A160" s="45" t="s">
        <v>148</v>
      </c>
      <c r="B160" s="45" t="s">
        <v>35</v>
      </c>
      <c r="C160" s="46" t="s">
        <v>36</v>
      </c>
      <c r="D160" s="47">
        <v>107979.6</v>
      </c>
      <c r="E160" s="48">
        <v>0.0</v>
      </c>
      <c r="F160" s="49">
        <v>0.0</v>
      </c>
      <c r="G160" s="50">
        <v>0.0</v>
      </c>
      <c r="H160" s="51">
        <v>107979.6</v>
      </c>
      <c r="I160" s="51">
        <v>0.0</v>
      </c>
      <c r="J160" s="51">
        <v>115406.0</v>
      </c>
      <c r="K160" s="51">
        <v>103889.0</v>
      </c>
      <c r="L160" s="51">
        <v>0.0</v>
      </c>
      <c r="M160" s="49">
        <v>327274.6</v>
      </c>
      <c r="N160" s="52"/>
      <c r="O160" s="53"/>
      <c r="P160" s="47"/>
      <c r="Q160" s="45"/>
      <c r="R160" s="53"/>
      <c r="S160" s="53"/>
      <c r="T160" s="45"/>
      <c r="U160" s="51"/>
      <c r="V160" s="55"/>
    </row>
    <row r="161" ht="24.75" customHeight="1">
      <c r="A161" s="45" t="s">
        <v>148</v>
      </c>
      <c r="B161" s="45" t="s">
        <v>37</v>
      </c>
      <c r="C161" s="46" t="s">
        <v>38</v>
      </c>
      <c r="D161" s="47">
        <v>0.0</v>
      </c>
      <c r="E161" s="48">
        <v>0.0</v>
      </c>
      <c r="F161" s="49">
        <v>0.0</v>
      </c>
      <c r="G161" s="50">
        <v>0.0</v>
      </c>
      <c r="H161" s="51">
        <v>0.0</v>
      </c>
      <c r="I161" s="51"/>
      <c r="J161" s="51"/>
      <c r="K161" s="51"/>
      <c r="L161" s="51"/>
      <c r="M161" s="49">
        <v>0.0</v>
      </c>
      <c r="N161" s="52"/>
      <c r="O161" s="53"/>
      <c r="P161" s="47"/>
      <c r="Q161" s="45"/>
      <c r="R161" s="53"/>
      <c r="S161" s="53"/>
      <c r="T161" s="45"/>
      <c r="U161" s="51"/>
      <c r="V161" s="55"/>
    </row>
    <row r="162" ht="24.75" customHeight="1">
      <c r="A162" s="45" t="s">
        <v>150</v>
      </c>
      <c r="B162" s="45" t="s">
        <v>27</v>
      </c>
      <c r="C162" s="46" t="s">
        <v>314</v>
      </c>
      <c r="D162" s="47">
        <v>5.129676E7</v>
      </c>
      <c r="E162" s="48">
        <v>4413124.0</v>
      </c>
      <c r="F162" s="49">
        <v>4.6883636E7</v>
      </c>
      <c r="G162" s="50">
        <v>0.0</v>
      </c>
      <c r="H162" s="51">
        <v>0.0</v>
      </c>
      <c r="I162" s="51">
        <v>0.0</v>
      </c>
      <c r="J162" s="51">
        <v>0.0</v>
      </c>
      <c r="K162" s="51">
        <v>0.0</v>
      </c>
      <c r="L162" s="51">
        <v>0.0</v>
      </c>
      <c r="M162" s="49">
        <v>4.6883636E7</v>
      </c>
      <c r="N162" s="52">
        <v>8.90906347E8</v>
      </c>
      <c r="O162" s="53" t="str">
        <f>VLOOKUP(N162,'[2]IPS CTA BANCARIA (2)'!$B$2:$H$163,2,0)</f>
        <v>#REF!</v>
      </c>
      <c r="P162" s="47">
        <v>4.6883636E7</v>
      </c>
      <c r="Q162" s="45">
        <v>1.900781411E9</v>
      </c>
      <c r="R162" s="53" t="s">
        <v>315</v>
      </c>
      <c r="S162" s="53" t="s">
        <v>316</v>
      </c>
      <c r="T162" s="57" t="s">
        <v>500</v>
      </c>
      <c r="U162" s="51" t="s">
        <v>501</v>
      </c>
      <c r="V162" s="55">
        <v>41787.0</v>
      </c>
    </row>
    <row r="163" ht="24.75" customHeight="1">
      <c r="A163" s="45" t="s">
        <v>150</v>
      </c>
      <c r="B163" s="45" t="s">
        <v>37</v>
      </c>
      <c r="C163" s="46" t="s">
        <v>38</v>
      </c>
      <c r="D163" s="47">
        <v>0.0</v>
      </c>
      <c r="E163" s="48">
        <v>0.0</v>
      </c>
      <c r="F163" s="49">
        <v>0.0</v>
      </c>
      <c r="G163" s="50">
        <v>0.0</v>
      </c>
      <c r="H163" s="51">
        <v>0.0</v>
      </c>
      <c r="I163" s="51"/>
      <c r="J163" s="51"/>
      <c r="K163" s="51"/>
      <c r="L163" s="51"/>
      <c r="M163" s="49">
        <v>0.0</v>
      </c>
      <c r="N163" s="52"/>
      <c r="O163" s="53"/>
      <c r="P163" s="47"/>
      <c r="Q163" s="45"/>
      <c r="R163" s="53"/>
      <c r="S163" s="53"/>
      <c r="T163" s="45"/>
      <c r="U163" s="51"/>
      <c r="V163" s="55"/>
    </row>
    <row r="164" ht="24.75" customHeight="1">
      <c r="A164" s="45" t="s">
        <v>152</v>
      </c>
      <c r="B164" s="45" t="s">
        <v>27</v>
      </c>
      <c r="C164" s="46" t="s">
        <v>314</v>
      </c>
      <c r="D164" s="47">
        <v>751504.19</v>
      </c>
      <c r="E164" s="48">
        <v>0.0</v>
      </c>
      <c r="F164" s="49">
        <v>751504.0</v>
      </c>
      <c r="G164" s="50">
        <v>0.0</v>
      </c>
      <c r="H164" s="51">
        <v>0.0</v>
      </c>
      <c r="I164" s="51">
        <v>0.0</v>
      </c>
      <c r="J164" s="51">
        <v>0.0</v>
      </c>
      <c r="K164" s="51">
        <v>0.0</v>
      </c>
      <c r="L164" s="51">
        <v>0.0</v>
      </c>
      <c r="M164" s="49">
        <v>751504.0</v>
      </c>
      <c r="N164" s="52">
        <v>8.90981726E8</v>
      </c>
      <c r="O164" s="53" t="str">
        <f t="shared" ref="O164:O166" si="23">VLOOKUP(N164,'[2]IPS CTA BANCARIA (2)'!$B$2:$H$163,2,0)</f>
        <v>#REF!</v>
      </c>
      <c r="P164" s="47">
        <v>751504.0</v>
      </c>
      <c r="Q164" s="45">
        <v>6.44033268E8</v>
      </c>
      <c r="R164" s="53" t="s">
        <v>331</v>
      </c>
      <c r="S164" s="53" t="s">
        <v>319</v>
      </c>
      <c r="T164" s="57" t="s">
        <v>502</v>
      </c>
      <c r="U164" s="51" t="s">
        <v>503</v>
      </c>
      <c r="V164" s="55">
        <v>41787.0</v>
      </c>
    </row>
    <row r="165" ht="24.75" customHeight="1">
      <c r="A165" s="45" t="s">
        <v>152</v>
      </c>
      <c r="B165" s="45" t="s">
        <v>51</v>
      </c>
      <c r="C165" s="46" t="s">
        <v>52</v>
      </c>
      <c r="D165" s="47">
        <v>401879.81</v>
      </c>
      <c r="E165" s="48">
        <v>0.0</v>
      </c>
      <c r="F165" s="49">
        <v>0.0</v>
      </c>
      <c r="G165" s="50">
        <v>0.0</v>
      </c>
      <c r="H165" s="51">
        <v>401879.81</v>
      </c>
      <c r="I165" s="51">
        <v>421058.0</v>
      </c>
      <c r="J165" s="51">
        <v>411816.0</v>
      </c>
      <c r="K165" s="51">
        <v>405503.0</v>
      </c>
      <c r="L165" s="51">
        <v>0.0</v>
      </c>
      <c r="M165" s="49">
        <v>1640256.81</v>
      </c>
      <c r="N165" s="52">
        <v>9.00261353E8</v>
      </c>
      <c r="O165" s="53" t="str">
        <f t="shared" si="23"/>
        <v>#REF!</v>
      </c>
      <c r="P165" s="47">
        <v>1234754.0</v>
      </c>
      <c r="Q165" s="45">
        <v>4.3490923E8</v>
      </c>
      <c r="R165" s="53" t="s">
        <v>331</v>
      </c>
      <c r="S165" s="53" t="s">
        <v>319</v>
      </c>
      <c r="T165" s="45" t="s">
        <v>504</v>
      </c>
      <c r="U165" s="51" t="s">
        <v>505</v>
      </c>
      <c r="V165" s="55">
        <v>41786.0</v>
      </c>
      <c r="W165" s="27"/>
      <c r="X165" s="27"/>
      <c r="Y165" s="27"/>
      <c r="Z165" s="27"/>
    </row>
    <row r="166" ht="24.75" customHeight="1">
      <c r="A166" s="45" t="s">
        <v>154</v>
      </c>
      <c r="B166" s="45" t="s">
        <v>27</v>
      </c>
      <c r="C166" s="46" t="s">
        <v>314</v>
      </c>
      <c r="D166" s="47">
        <v>4754058.01</v>
      </c>
      <c r="E166" s="48">
        <v>117160.00999999978</v>
      </c>
      <c r="F166" s="49">
        <v>4636898.0</v>
      </c>
      <c r="G166" s="50">
        <v>0.0</v>
      </c>
      <c r="H166" s="51">
        <v>0.0</v>
      </c>
      <c r="I166" s="51">
        <v>0.0</v>
      </c>
      <c r="J166" s="51">
        <v>0.0</v>
      </c>
      <c r="K166" s="51">
        <v>0.0</v>
      </c>
      <c r="L166" s="51">
        <v>0.0</v>
      </c>
      <c r="M166" s="49">
        <v>4636898.0</v>
      </c>
      <c r="N166" s="52">
        <v>8.90981726E8</v>
      </c>
      <c r="O166" s="53" t="str">
        <f t="shared" si="23"/>
        <v>#REF!</v>
      </c>
      <c r="P166" s="47">
        <v>4636898.0</v>
      </c>
      <c r="Q166" s="45">
        <v>6.44033268E8</v>
      </c>
      <c r="R166" s="53" t="s">
        <v>331</v>
      </c>
      <c r="S166" s="53" t="s">
        <v>319</v>
      </c>
      <c r="T166" s="57" t="s">
        <v>506</v>
      </c>
      <c r="U166" s="51" t="s">
        <v>507</v>
      </c>
      <c r="V166" s="55">
        <v>41787.0</v>
      </c>
    </row>
    <row r="167" ht="15.75" customHeight="1">
      <c r="A167" s="45" t="s">
        <v>154</v>
      </c>
      <c r="B167" s="45" t="s">
        <v>35</v>
      </c>
      <c r="C167" s="46" t="s">
        <v>36</v>
      </c>
      <c r="D167" s="47">
        <v>1843860.99</v>
      </c>
      <c r="E167" s="48">
        <v>45440.98999999999</v>
      </c>
      <c r="F167" s="49">
        <v>1798420.0</v>
      </c>
      <c r="G167" s="50">
        <v>0.0</v>
      </c>
      <c r="H167" s="51">
        <v>0.0</v>
      </c>
      <c r="I167" s="51">
        <v>0.0</v>
      </c>
      <c r="J167" s="51">
        <v>0.0</v>
      </c>
      <c r="K167" s="51">
        <v>0.0</v>
      </c>
      <c r="L167" s="51">
        <v>0.0</v>
      </c>
      <c r="M167" s="49">
        <v>1798420.0</v>
      </c>
      <c r="N167" s="52"/>
      <c r="O167" s="53"/>
      <c r="P167" s="47"/>
      <c r="Q167" s="45"/>
      <c r="R167" s="53"/>
      <c r="S167" s="53"/>
      <c r="T167" s="45"/>
      <c r="U167" s="51"/>
      <c r="V167" s="55"/>
    </row>
    <row r="168" ht="24.75" customHeight="1">
      <c r="A168" s="45" t="s">
        <v>156</v>
      </c>
      <c r="B168" s="45" t="s">
        <v>27</v>
      </c>
      <c r="C168" s="46" t="s">
        <v>314</v>
      </c>
      <c r="D168" s="47">
        <v>8185962.17</v>
      </c>
      <c r="E168" s="48">
        <v>0.0</v>
      </c>
      <c r="F168" s="49">
        <v>8185962.0</v>
      </c>
      <c r="G168" s="50">
        <v>0.0</v>
      </c>
      <c r="H168" s="51">
        <v>0.0</v>
      </c>
      <c r="I168" s="51">
        <v>0.0</v>
      </c>
      <c r="J168" s="51">
        <v>0.0</v>
      </c>
      <c r="K168" s="51">
        <v>0.0</v>
      </c>
      <c r="L168" s="51">
        <v>0.0</v>
      </c>
      <c r="M168" s="49">
        <v>8185962.0</v>
      </c>
      <c r="N168" s="52">
        <v>8.90981726E8</v>
      </c>
      <c r="O168" s="53" t="str">
        <f>VLOOKUP(N168,'[2]IPS CTA BANCARIA (2)'!$B$2:$H$163,2,0)</f>
        <v>#REF!</v>
      </c>
      <c r="P168" s="47">
        <v>8185962.0</v>
      </c>
      <c r="Q168" s="45">
        <v>6.44033268E8</v>
      </c>
      <c r="R168" s="53" t="s">
        <v>331</v>
      </c>
      <c r="S168" s="53" t="s">
        <v>319</v>
      </c>
      <c r="T168" s="57" t="s">
        <v>508</v>
      </c>
      <c r="U168" s="51" t="s">
        <v>509</v>
      </c>
      <c r="V168" s="55">
        <v>41787.0</v>
      </c>
    </row>
    <row r="169" ht="15.75" customHeight="1">
      <c r="A169" s="45" t="s">
        <v>156</v>
      </c>
      <c r="B169" s="45" t="s">
        <v>35</v>
      </c>
      <c r="C169" s="46" t="s">
        <v>36</v>
      </c>
      <c r="D169" s="47">
        <v>1730663.83</v>
      </c>
      <c r="E169" s="48">
        <v>0.0</v>
      </c>
      <c r="F169" s="49">
        <v>1730664.0</v>
      </c>
      <c r="G169" s="50">
        <v>0.0</v>
      </c>
      <c r="H169" s="51">
        <v>0.0</v>
      </c>
      <c r="I169" s="51">
        <v>0.0</v>
      </c>
      <c r="J169" s="51">
        <v>0.0</v>
      </c>
      <c r="K169" s="51">
        <v>0.0</v>
      </c>
      <c r="L169" s="51">
        <v>0.0</v>
      </c>
      <c r="M169" s="49">
        <v>1730664.0</v>
      </c>
      <c r="N169" s="52"/>
      <c r="O169" s="53"/>
      <c r="P169" s="47"/>
      <c r="Q169" s="45"/>
      <c r="R169" s="53"/>
      <c r="S169" s="53"/>
      <c r="T169" s="45"/>
      <c r="U169" s="51"/>
      <c r="V169" s="55"/>
    </row>
    <row r="170" ht="24.75" customHeight="1">
      <c r="A170" s="45" t="s">
        <v>156</v>
      </c>
      <c r="B170" s="45" t="s">
        <v>37</v>
      </c>
      <c r="C170" s="46" t="s">
        <v>38</v>
      </c>
      <c r="D170" s="47">
        <v>0.0</v>
      </c>
      <c r="E170" s="48">
        <v>0.0</v>
      </c>
      <c r="F170" s="49">
        <v>0.0</v>
      </c>
      <c r="G170" s="50">
        <v>0.0</v>
      </c>
      <c r="H170" s="51">
        <v>0.0</v>
      </c>
      <c r="I170" s="51"/>
      <c r="J170" s="51"/>
      <c r="K170" s="51"/>
      <c r="L170" s="51"/>
      <c r="M170" s="49">
        <v>0.0</v>
      </c>
      <c r="N170" s="52"/>
      <c r="O170" s="53"/>
      <c r="P170" s="47"/>
      <c r="Q170" s="45"/>
      <c r="R170" s="53"/>
      <c r="S170" s="53"/>
      <c r="T170" s="45"/>
      <c r="U170" s="51"/>
      <c r="V170" s="55"/>
    </row>
    <row r="171" ht="24.75" customHeight="1">
      <c r="A171" s="45" t="s">
        <v>158</v>
      </c>
      <c r="B171" s="45" t="s">
        <v>27</v>
      </c>
      <c r="C171" s="46" t="s">
        <v>314</v>
      </c>
      <c r="D171" s="47">
        <v>0.0</v>
      </c>
      <c r="E171" s="48">
        <v>0.0</v>
      </c>
      <c r="F171" s="49">
        <v>0.0</v>
      </c>
      <c r="G171" s="50">
        <v>0.0</v>
      </c>
      <c r="H171" s="51">
        <v>0.0</v>
      </c>
      <c r="I171" s="51">
        <v>0.0</v>
      </c>
      <c r="J171" s="51">
        <v>0.0</v>
      </c>
      <c r="K171" s="51">
        <v>0.0</v>
      </c>
      <c r="L171" s="51">
        <v>0.0</v>
      </c>
      <c r="M171" s="49">
        <v>0.0</v>
      </c>
      <c r="N171" s="52"/>
      <c r="O171" s="53"/>
      <c r="P171" s="47"/>
      <c r="Q171" s="45"/>
      <c r="R171" s="53"/>
      <c r="S171" s="53"/>
      <c r="T171" s="45"/>
      <c r="U171" s="51"/>
      <c r="V171" s="55"/>
    </row>
    <row r="172" ht="24.75" customHeight="1">
      <c r="A172" s="45" t="s">
        <v>160</v>
      </c>
      <c r="B172" s="45" t="s">
        <v>27</v>
      </c>
      <c r="C172" s="46" t="s">
        <v>314</v>
      </c>
      <c r="D172" s="47">
        <v>2.244527952E7</v>
      </c>
      <c r="E172" s="48">
        <v>1383759.5199999996</v>
      </c>
      <c r="F172" s="49">
        <v>2.106152E7</v>
      </c>
      <c r="G172" s="50">
        <v>0.0</v>
      </c>
      <c r="H172" s="51">
        <v>0.0</v>
      </c>
      <c r="I172" s="51">
        <v>0.0</v>
      </c>
      <c r="J172" s="51">
        <v>0.0</v>
      </c>
      <c r="K172" s="51">
        <v>0.0</v>
      </c>
      <c r="L172" s="51">
        <v>0.0</v>
      </c>
      <c r="M172" s="49">
        <v>2.106152E7</v>
      </c>
      <c r="N172" s="52">
        <v>8.90980066E8</v>
      </c>
      <c r="O172" s="53" t="str">
        <f>VLOOKUP(N172,'[2]IPS CTA BANCARIA (2)'!$B$2:$H$163,2,0)</f>
        <v>#REF!</v>
      </c>
      <c r="P172" s="47">
        <v>2.106152E7</v>
      </c>
      <c r="Q172" s="45">
        <v>6.650442399E10</v>
      </c>
      <c r="R172" s="53" t="s">
        <v>315</v>
      </c>
      <c r="S172" s="53" t="s">
        <v>316</v>
      </c>
      <c r="T172" s="57" t="s">
        <v>510</v>
      </c>
      <c r="U172" s="51" t="s">
        <v>511</v>
      </c>
      <c r="V172" s="55">
        <v>41787.0</v>
      </c>
    </row>
    <row r="173" ht="15.75" customHeight="1">
      <c r="A173" s="45" t="s">
        <v>160</v>
      </c>
      <c r="B173" s="45" t="s">
        <v>35</v>
      </c>
      <c r="C173" s="46" t="s">
        <v>36</v>
      </c>
      <c r="D173" s="47">
        <v>8686172.48</v>
      </c>
      <c r="E173" s="48">
        <v>535505.4800000004</v>
      </c>
      <c r="F173" s="49">
        <v>8150667.0</v>
      </c>
      <c r="G173" s="50">
        <v>0.0</v>
      </c>
      <c r="H173" s="51">
        <v>0.0</v>
      </c>
      <c r="I173" s="51">
        <v>0.0</v>
      </c>
      <c r="J173" s="51">
        <v>0.0</v>
      </c>
      <c r="K173" s="51">
        <v>0.0</v>
      </c>
      <c r="L173" s="51">
        <v>0.0</v>
      </c>
      <c r="M173" s="49">
        <v>8150667.0</v>
      </c>
      <c r="N173" s="52"/>
      <c r="O173" s="53"/>
      <c r="P173" s="47"/>
      <c r="Q173" s="45"/>
      <c r="R173" s="53"/>
      <c r="S173" s="53"/>
      <c r="T173" s="45"/>
      <c r="U173" s="51"/>
      <c r="V173" s="55"/>
    </row>
    <row r="174" ht="24.75" customHeight="1">
      <c r="A174" s="45" t="s">
        <v>160</v>
      </c>
      <c r="B174" s="45" t="s">
        <v>37</v>
      </c>
      <c r="C174" s="46" t="s">
        <v>38</v>
      </c>
      <c r="D174" s="47">
        <v>0.0</v>
      </c>
      <c r="E174" s="48">
        <v>0.0</v>
      </c>
      <c r="F174" s="49">
        <v>0.0</v>
      </c>
      <c r="G174" s="45"/>
      <c r="H174" s="51">
        <v>0.0</v>
      </c>
      <c r="I174" s="51"/>
      <c r="J174" s="51"/>
      <c r="K174" s="51"/>
      <c r="L174" s="51"/>
      <c r="M174" s="49">
        <v>0.0</v>
      </c>
      <c r="N174" s="52"/>
      <c r="O174" s="53"/>
      <c r="P174" s="47"/>
      <c r="Q174" s="45"/>
      <c r="R174" s="53"/>
      <c r="S174" s="53"/>
      <c r="T174" s="45"/>
      <c r="U174" s="51"/>
      <c r="V174" s="55"/>
    </row>
    <row r="175" ht="15.75" customHeight="1">
      <c r="A175" s="45" t="s">
        <v>160</v>
      </c>
      <c r="B175" s="45" t="s">
        <v>71</v>
      </c>
      <c r="C175" s="46" t="s">
        <v>72</v>
      </c>
      <c r="D175" s="47">
        <v>0.0</v>
      </c>
      <c r="E175" s="48">
        <v>0.0</v>
      </c>
      <c r="F175" s="49">
        <v>0.0</v>
      </c>
      <c r="G175" s="45"/>
      <c r="H175" s="51">
        <v>0.0</v>
      </c>
      <c r="I175" s="51">
        <v>0.0</v>
      </c>
      <c r="J175" s="51">
        <v>0.0</v>
      </c>
      <c r="K175" s="51">
        <v>0.0</v>
      </c>
      <c r="L175" s="51">
        <v>145992.0</v>
      </c>
      <c r="M175" s="49">
        <v>-145992.0</v>
      </c>
      <c r="N175" s="52"/>
      <c r="O175" s="53"/>
      <c r="P175" s="47"/>
      <c r="Q175" s="45"/>
      <c r="R175" s="53"/>
      <c r="S175" s="53"/>
      <c r="T175" s="45"/>
      <c r="U175" s="51"/>
      <c r="V175" s="55"/>
    </row>
    <row r="176" ht="24.75" customHeight="1">
      <c r="A176" s="45" t="s">
        <v>162</v>
      </c>
      <c r="B176" s="45" t="s">
        <v>27</v>
      </c>
      <c r="C176" s="46" t="s">
        <v>314</v>
      </c>
      <c r="D176" s="47">
        <v>1072009.99</v>
      </c>
      <c r="E176" s="48">
        <v>0.0</v>
      </c>
      <c r="F176" s="49">
        <v>1072010.0</v>
      </c>
      <c r="G176" s="50">
        <v>13056.0</v>
      </c>
      <c r="H176" s="51">
        <v>0.0</v>
      </c>
      <c r="I176" s="51">
        <v>0.0</v>
      </c>
      <c r="J176" s="51">
        <v>0.0</v>
      </c>
      <c r="K176" s="51">
        <v>0.0</v>
      </c>
      <c r="L176" s="51">
        <v>0.0</v>
      </c>
      <c r="M176" s="49">
        <v>1085066.0</v>
      </c>
      <c r="N176" s="52">
        <v>8.90981726E8</v>
      </c>
      <c r="O176" s="53" t="str">
        <f t="shared" ref="O176:O178" si="24">VLOOKUP(N176,'[2]IPS CTA BANCARIA (2)'!$B$2:$H$163,2,0)</f>
        <v>#REF!</v>
      </c>
      <c r="P176" s="47">
        <v>1072010.0</v>
      </c>
      <c r="Q176" s="45">
        <v>6.44033268E8</v>
      </c>
      <c r="R176" s="53" t="s">
        <v>331</v>
      </c>
      <c r="S176" s="53" t="s">
        <v>319</v>
      </c>
      <c r="T176" s="57" t="s">
        <v>512</v>
      </c>
      <c r="U176" s="51" t="s">
        <v>513</v>
      </c>
      <c r="V176" s="55">
        <v>41787.0</v>
      </c>
    </row>
    <row r="177" ht="24.75" customHeight="1">
      <c r="A177" s="45" t="s">
        <v>162</v>
      </c>
      <c r="B177" s="45" t="s">
        <v>39</v>
      </c>
      <c r="C177" s="46" t="s">
        <v>40</v>
      </c>
      <c r="D177" s="47">
        <v>8411949.01</v>
      </c>
      <c r="E177" s="48">
        <v>0.0</v>
      </c>
      <c r="F177" s="49">
        <v>8411949.0</v>
      </c>
      <c r="G177" s="50">
        <v>113381.0</v>
      </c>
      <c r="H177" s="51">
        <v>0.0</v>
      </c>
      <c r="I177" s="51">
        <v>0.0</v>
      </c>
      <c r="J177" s="51">
        <v>0.0</v>
      </c>
      <c r="K177" s="51">
        <v>0.0</v>
      </c>
      <c r="L177" s="51">
        <v>0.0</v>
      </c>
      <c r="M177" s="49">
        <v>8525330.0</v>
      </c>
      <c r="N177" s="52">
        <v>8.00068653E8</v>
      </c>
      <c r="O177" s="53" t="str">
        <f t="shared" si="24"/>
        <v>#REF!</v>
      </c>
      <c r="P177" s="47">
        <v>8411949.0</v>
      </c>
      <c r="Q177" s="45" t="s">
        <v>514</v>
      </c>
      <c r="R177" s="53" t="s">
        <v>328</v>
      </c>
      <c r="S177" s="53" t="s">
        <v>319</v>
      </c>
      <c r="T177" s="45" t="s">
        <v>515</v>
      </c>
      <c r="U177" s="51" t="s">
        <v>516</v>
      </c>
      <c r="V177" s="55">
        <v>41785.0</v>
      </c>
      <c r="W177" s="27"/>
      <c r="X177" s="27"/>
      <c r="Y177" s="27"/>
      <c r="Z177" s="27"/>
    </row>
    <row r="178" ht="24.75" customHeight="1">
      <c r="A178" s="45" t="s">
        <v>164</v>
      </c>
      <c r="B178" s="45" t="s">
        <v>27</v>
      </c>
      <c r="C178" s="46" t="s">
        <v>314</v>
      </c>
      <c r="D178" s="47">
        <v>3.172475693E8</v>
      </c>
      <c r="E178" s="48">
        <v>5.305735030000001E7</v>
      </c>
      <c r="F178" s="49">
        <v>2.64190219E8</v>
      </c>
      <c r="G178" s="50">
        <v>0.0</v>
      </c>
      <c r="H178" s="51">
        <v>0.0</v>
      </c>
      <c r="I178" s="51">
        <v>0.0</v>
      </c>
      <c r="J178" s="51">
        <v>0.0</v>
      </c>
      <c r="K178" s="51">
        <v>0.0</v>
      </c>
      <c r="L178" s="51">
        <v>0.0</v>
      </c>
      <c r="M178" s="49">
        <v>2.64190219E8</v>
      </c>
      <c r="N178" s="52">
        <v>8.90905166E8</v>
      </c>
      <c r="O178" s="53" t="str">
        <f t="shared" si="24"/>
        <v>#REF!</v>
      </c>
      <c r="P178" s="47">
        <v>2.64190219E8</v>
      </c>
      <c r="Q178" s="45">
        <v>3.7570158388E10</v>
      </c>
      <c r="R178" s="53" t="s">
        <v>328</v>
      </c>
      <c r="S178" s="53" t="s">
        <v>316</v>
      </c>
      <c r="T178" s="57" t="s">
        <v>517</v>
      </c>
      <c r="U178" s="51" t="s">
        <v>518</v>
      </c>
      <c r="V178" s="55">
        <v>41787.0</v>
      </c>
    </row>
    <row r="179" ht="15.75" customHeight="1">
      <c r="A179" s="45" t="s">
        <v>164</v>
      </c>
      <c r="B179" s="45" t="s">
        <v>35</v>
      </c>
      <c r="C179" s="46" t="s">
        <v>36</v>
      </c>
      <c r="D179" s="47">
        <v>2.64288387E7</v>
      </c>
      <c r="E179" s="48">
        <v>4420030.699999999</v>
      </c>
      <c r="F179" s="49">
        <v>2.2008808E7</v>
      </c>
      <c r="G179" s="50">
        <v>0.0</v>
      </c>
      <c r="H179" s="51">
        <v>0.0</v>
      </c>
      <c r="I179" s="51">
        <v>0.0</v>
      </c>
      <c r="J179" s="51">
        <v>0.0</v>
      </c>
      <c r="K179" s="51">
        <v>0.0</v>
      </c>
      <c r="L179" s="51">
        <v>0.0</v>
      </c>
      <c r="M179" s="49">
        <v>2.2008808E7</v>
      </c>
      <c r="N179" s="52"/>
      <c r="O179" s="53"/>
      <c r="P179" s="47"/>
      <c r="Q179" s="45"/>
      <c r="R179" s="53"/>
      <c r="S179" s="53"/>
      <c r="T179" s="45"/>
      <c r="U179" s="51"/>
      <c r="V179" s="55"/>
    </row>
    <row r="180" ht="24.75" customHeight="1">
      <c r="A180" s="45" t="s">
        <v>164</v>
      </c>
      <c r="B180" s="45" t="s">
        <v>37</v>
      </c>
      <c r="C180" s="46" t="s">
        <v>38</v>
      </c>
      <c r="D180" s="47">
        <v>0.0</v>
      </c>
      <c r="E180" s="48">
        <v>0.0</v>
      </c>
      <c r="F180" s="49">
        <v>0.0</v>
      </c>
      <c r="G180" s="50">
        <v>0.0</v>
      </c>
      <c r="H180" s="51">
        <v>0.0</v>
      </c>
      <c r="I180" s="51"/>
      <c r="J180" s="51"/>
      <c r="K180" s="51"/>
      <c r="L180" s="51"/>
      <c r="M180" s="49">
        <v>0.0</v>
      </c>
      <c r="N180" s="52"/>
      <c r="O180" s="53"/>
      <c r="P180" s="47"/>
      <c r="Q180" s="45"/>
      <c r="R180" s="53"/>
      <c r="S180" s="53"/>
      <c r="T180" s="45"/>
      <c r="U180" s="51"/>
      <c r="V180" s="55"/>
    </row>
    <row r="181" ht="24.75" customHeight="1">
      <c r="A181" s="45" t="s">
        <v>166</v>
      </c>
      <c r="B181" s="45" t="s">
        <v>27</v>
      </c>
      <c r="C181" s="46" t="s">
        <v>314</v>
      </c>
      <c r="D181" s="47">
        <v>1.81668825E7</v>
      </c>
      <c r="E181" s="48">
        <v>0.0</v>
      </c>
      <c r="F181" s="49">
        <v>1.8166883E7</v>
      </c>
      <c r="G181" s="50">
        <v>0.0</v>
      </c>
      <c r="H181" s="51">
        <v>0.0</v>
      </c>
      <c r="I181" s="51">
        <v>0.0</v>
      </c>
      <c r="J181" s="51">
        <v>0.0</v>
      </c>
      <c r="K181" s="51">
        <v>0.0</v>
      </c>
      <c r="L181" s="51">
        <v>0.0</v>
      </c>
      <c r="M181" s="49">
        <v>1.8166883E7</v>
      </c>
      <c r="N181" s="52">
        <v>8.90981726E8</v>
      </c>
      <c r="O181" s="53" t="str">
        <f>VLOOKUP(N181,'[2]IPS CTA BANCARIA (2)'!$B$2:$H$163,2,0)</f>
        <v>#REF!</v>
      </c>
      <c r="P181" s="47">
        <v>1.8166883E7</v>
      </c>
      <c r="Q181" s="45">
        <v>6.44033268E8</v>
      </c>
      <c r="R181" s="53" t="s">
        <v>331</v>
      </c>
      <c r="S181" s="53" t="s">
        <v>319</v>
      </c>
      <c r="T181" s="57" t="s">
        <v>519</v>
      </c>
      <c r="U181" s="51" t="s">
        <v>520</v>
      </c>
      <c r="V181" s="55">
        <v>41787.0</v>
      </c>
    </row>
    <row r="182" ht="15.75" customHeight="1">
      <c r="A182" s="45" t="s">
        <v>166</v>
      </c>
      <c r="B182" s="45" t="s">
        <v>35</v>
      </c>
      <c r="C182" s="46" t="s">
        <v>36</v>
      </c>
      <c r="D182" s="47">
        <v>144748.5</v>
      </c>
      <c r="E182" s="48">
        <v>0.0</v>
      </c>
      <c r="F182" s="49">
        <v>0.0</v>
      </c>
      <c r="G182" s="50">
        <v>0.0</v>
      </c>
      <c r="H182" s="51">
        <v>144748.5</v>
      </c>
      <c r="I182" s="51">
        <v>149408.0</v>
      </c>
      <c r="J182" s="51">
        <v>142115.0</v>
      </c>
      <c r="K182" s="51">
        <v>153684.0</v>
      </c>
      <c r="L182" s="51">
        <v>0.0</v>
      </c>
      <c r="M182" s="49">
        <v>589955.5</v>
      </c>
      <c r="N182" s="52"/>
      <c r="O182" s="53"/>
      <c r="P182" s="47"/>
      <c r="Q182" s="45"/>
      <c r="R182" s="53"/>
      <c r="S182" s="53"/>
      <c r="T182" s="45"/>
      <c r="U182" s="51"/>
      <c r="V182" s="55"/>
    </row>
    <row r="183" ht="24.75" customHeight="1">
      <c r="A183" s="45" t="s">
        <v>166</v>
      </c>
      <c r="B183" s="45" t="s">
        <v>37</v>
      </c>
      <c r="C183" s="46" t="s">
        <v>38</v>
      </c>
      <c r="D183" s="47">
        <v>0.0</v>
      </c>
      <c r="E183" s="48">
        <v>0.0</v>
      </c>
      <c r="F183" s="49">
        <v>0.0</v>
      </c>
      <c r="G183" s="50">
        <v>0.0</v>
      </c>
      <c r="H183" s="51">
        <v>0.0</v>
      </c>
      <c r="I183" s="51"/>
      <c r="J183" s="51"/>
      <c r="K183" s="51"/>
      <c r="L183" s="51"/>
      <c r="M183" s="49">
        <v>0.0</v>
      </c>
      <c r="N183" s="52"/>
      <c r="O183" s="53"/>
      <c r="P183" s="47"/>
      <c r="Q183" s="45"/>
      <c r="R183" s="53"/>
      <c r="S183" s="53"/>
      <c r="T183" s="45"/>
      <c r="U183" s="51"/>
      <c r="V183" s="55"/>
    </row>
    <row r="184" ht="24.75" customHeight="1">
      <c r="A184" s="45" t="s">
        <v>168</v>
      </c>
      <c r="B184" s="45" t="s">
        <v>27</v>
      </c>
      <c r="C184" s="46" t="s">
        <v>314</v>
      </c>
      <c r="D184" s="47">
        <v>2.888861631E7</v>
      </c>
      <c r="E184" s="48">
        <v>0.0</v>
      </c>
      <c r="F184" s="49">
        <v>2.8888616E7</v>
      </c>
      <c r="G184" s="50">
        <v>0.0</v>
      </c>
      <c r="H184" s="51">
        <v>0.0</v>
      </c>
      <c r="I184" s="51">
        <v>0.0</v>
      </c>
      <c r="J184" s="51">
        <v>0.0</v>
      </c>
      <c r="K184" s="51">
        <v>0.0</v>
      </c>
      <c r="L184" s="51">
        <v>0.0</v>
      </c>
      <c r="M184" s="49">
        <v>2.8888616E7</v>
      </c>
      <c r="N184" s="52">
        <v>8.90982264E8</v>
      </c>
      <c r="O184" s="53" t="str">
        <f>VLOOKUP(N184,'[2]IPS CTA BANCARIA (2)'!$B$2:$H$163,2,0)</f>
        <v>#REF!</v>
      </c>
      <c r="P184" s="47">
        <v>2.8888616E7</v>
      </c>
      <c r="Q184" s="45">
        <v>9.130026775E9</v>
      </c>
      <c r="R184" s="53" t="s">
        <v>315</v>
      </c>
      <c r="S184" s="53" t="s">
        <v>316</v>
      </c>
      <c r="T184" s="57" t="s">
        <v>521</v>
      </c>
      <c r="U184" s="51" t="s">
        <v>522</v>
      </c>
      <c r="V184" s="55">
        <v>41787.0</v>
      </c>
    </row>
    <row r="185" ht="15.75" customHeight="1">
      <c r="A185" s="45" t="s">
        <v>168</v>
      </c>
      <c r="B185" s="45" t="s">
        <v>35</v>
      </c>
      <c r="C185" s="46" t="s">
        <v>36</v>
      </c>
      <c r="D185" s="47">
        <v>1239767.33</v>
      </c>
      <c r="E185" s="48">
        <v>0.0</v>
      </c>
      <c r="F185" s="49">
        <v>1239767.0</v>
      </c>
      <c r="G185" s="50">
        <v>0.0</v>
      </c>
      <c r="H185" s="51">
        <v>0.0</v>
      </c>
      <c r="I185" s="51">
        <v>0.0</v>
      </c>
      <c r="J185" s="51">
        <v>0.0</v>
      </c>
      <c r="K185" s="51">
        <v>0.0</v>
      </c>
      <c r="L185" s="51">
        <v>0.0</v>
      </c>
      <c r="M185" s="49">
        <v>1239767.0</v>
      </c>
      <c r="N185" s="52"/>
      <c r="O185" s="53"/>
      <c r="P185" s="47"/>
      <c r="Q185" s="45"/>
      <c r="R185" s="53"/>
      <c r="S185" s="53"/>
      <c r="T185" s="45"/>
      <c r="U185" s="51"/>
      <c r="V185" s="55"/>
    </row>
    <row r="186" ht="24.75" customHeight="1">
      <c r="A186" s="45" t="s">
        <v>168</v>
      </c>
      <c r="B186" s="45" t="s">
        <v>65</v>
      </c>
      <c r="C186" s="46" t="s">
        <v>66</v>
      </c>
      <c r="D186" s="47">
        <v>4833044.36</v>
      </c>
      <c r="E186" s="48">
        <v>0.0</v>
      </c>
      <c r="F186" s="49">
        <v>4833044.0</v>
      </c>
      <c r="G186" s="50">
        <v>0.0</v>
      </c>
      <c r="H186" s="51">
        <v>0.0</v>
      </c>
      <c r="I186" s="51">
        <v>0.0</v>
      </c>
      <c r="J186" s="51">
        <v>0.0</v>
      </c>
      <c r="K186" s="51">
        <v>0.0</v>
      </c>
      <c r="L186" s="51">
        <v>0.0</v>
      </c>
      <c r="M186" s="49">
        <v>4833044.0</v>
      </c>
      <c r="N186" s="52">
        <v>8.90900518E8</v>
      </c>
      <c r="O186" s="53" t="str">
        <f>VLOOKUP(N186,'[2]IPS CTA BANCARIA (2)'!$B$2:$H$163,2,0)</f>
        <v>#REF!</v>
      </c>
      <c r="P186" s="47">
        <v>4833044.0</v>
      </c>
      <c r="Q186" s="45">
        <v>4.34888418E8</v>
      </c>
      <c r="R186" s="53" t="s">
        <v>331</v>
      </c>
      <c r="S186" s="53" t="s">
        <v>319</v>
      </c>
      <c r="T186" s="57" t="s">
        <v>523</v>
      </c>
      <c r="U186" s="51" t="s">
        <v>524</v>
      </c>
      <c r="V186" s="55">
        <v>41787.0</v>
      </c>
    </row>
    <row r="187" ht="24.75" customHeight="1">
      <c r="A187" s="45" t="s">
        <v>170</v>
      </c>
      <c r="B187" s="45" t="s">
        <v>37</v>
      </c>
      <c r="C187" s="46" t="s">
        <v>38</v>
      </c>
      <c r="D187" s="47">
        <v>0.0</v>
      </c>
      <c r="E187" s="48">
        <v>0.0</v>
      </c>
      <c r="F187" s="49">
        <v>0.0</v>
      </c>
      <c r="G187" s="50"/>
      <c r="H187" s="51">
        <v>0.0</v>
      </c>
      <c r="I187" s="51"/>
      <c r="J187" s="51"/>
      <c r="K187" s="51"/>
      <c r="L187" s="51"/>
      <c r="M187" s="49">
        <v>0.0</v>
      </c>
      <c r="N187" s="52"/>
      <c r="O187" s="53"/>
      <c r="P187" s="47"/>
      <c r="Q187" s="45"/>
      <c r="R187" s="53"/>
      <c r="S187" s="53"/>
      <c r="T187" s="45"/>
      <c r="U187" s="51"/>
      <c r="V187" s="55"/>
    </row>
    <row r="188" ht="15.75" customHeight="1">
      <c r="A188" s="45" t="s">
        <v>170</v>
      </c>
      <c r="B188" s="45" t="s">
        <v>39</v>
      </c>
      <c r="C188" s="46" t="s">
        <v>40</v>
      </c>
      <c r="D188" s="47">
        <v>3.3721827E7</v>
      </c>
      <c r="E188" s="48">
        <v>2500026.0</v>
      </c>
      <c r="F188" s="49">
        <v>3.1221801E7</v>
      </c>
      <c r="G188" s="50">
        <v>0.0</v>
      </c>
      <c r="H188" s="51">
        <v>0.0</v>
      </c>
      <c r="I188" s="51">
        <v>0.0</v>
      </c>
      <c r="J188" s="51">
        <v>0.0</v>
      </c>
      <c r="K188" s="51">
        <v>0.0</v>
      </c>
      <c r="L188" s="51">
        <v>0.0</v>
      </c>
      <c r="M188" s="49">
        <v>3.1221801E7</v>
      </c>
      <c r="N188" s="52">
        <v>8.90980765E8</v>
      </c>
      <c r="O188" s="53" t="str">
        <f t="shared" ref="O188:O189" si="25">VLOOKUP(N188,'[2]IPS CTA BANCARIA (2)'!$B$2:$H$163,2,0)</f>
        <v>#REF!</v>
      </c>
      <c r="P188" s="47">
        <v>3.1221801E7</v>
      </c>
      <c r="Q188" s="45" t="s">
        <v>525</v>
      </c>
      <c r="R188" s="53" t="s">
        <v>328</v>
      </c>
      <c r="S188" s="53" t="s">
        <v>319</v>
      </c>
      <c r="T188" s="45" t="s">
        <v>526</v>
      </c>
      <c r="U188" s="51" t="s">
        <v>527</v>
      </c>
      <c r="V188" s="55">
        <v>41785.0</v>
      </c>
    </row>
    <row r="189" ht="24.75" customHeight="1">
      <c r="A189" s="45" t="s">
        <v>172</v>
      </c>
      <c r="B189" s="45" t="s">
        <v>27</v>
      </c>
      <c r="C189" s="46" t="s">
        <v>314</v>
      </c>
      <c r="D189" s="47">
        <v>1.309934774E7</v>
      </c>
      <c r="E189" s="48">
        <v>0.0</v>
      </c>
      <c r="F189" s="49">
        <v>1.3099348E7</v>
      </c>
      <c r="G189" s="50">
        <v>15180.0</v>
      </c>
      <c r="H189" s="51">
        <v>0.0</v>
      </c>
      <c r="I189" s="51">
        <v>0.0</v>
      </c>
      <c r="J189" s="51">
        <v>0.0</v>
      </c>
      <c r="K189" s="51">
        <v>0.0</v>
      </c>
      <c r="L189" s="51">
        <v>0.0</v>
      </c>
      <c r="M189" s="49">
        <v>1.3114528E7</v>
      </c>
      <c r="N189" s="52">
        <v>8.90981726E8</v>
      </c>
      <c r="O189" s="53" t="str">
        <f t="shared" si="25"/>
        <v>#REF!</v>
      </c>
      <c r="P189" s="47">
        <v>1.3099348E7</v>
      </c>
      <c r="Q189" s="45">
        <v>6.44033268E8</v>
      </c>
      <c r="R189" s="53" t="s">
        <v>331</v>
      </c>
      <c r="S189" s="53" t="s">
        <v>319</v>
      </c>
      <c r="T189" s="57" t="s">
        <v>528</v>
      </c>
      <c r="U189" s="51" t="s">
        <v>529</v>
      </c>
      <c r="V189" s="55">
        <v>41787.0</v>
      </c>
    </row>
    <row r="190" ht="15.75" customHeight="1">
      <c r="A190" s="45" t="s">
        <v>172</v>
      </c>
      <c r="B190" s="45" t="s">
        <v>35</v>
      </c>
      <c r="C190" s="46" t="s">
        <v>36</v>
      </c>
      <c r="D190" s="47">
        <v>9759936.89</v>
      </c>
      <c r="E190" s="48">
        <v>0.0</v>
      </c>
      <c r="F190" s="49">
        <v>9759937.0</v>
      </c>
      <c r="G190" s="50">
        <v>36808.0</v>
      </c>
      <c r="H190" s="51">
        <v>0.0</v>
      </c>
      <c r="I190" s="51">
        <v>0.0</v>
      </c>
      <c r="J190" s="51">
        <v>0.0</v>
      </c>
      <c r="K190" s="51">
        <v>0.0</v>
      </c>
      <c r="L190" s="51">
        <v>0.0</v>
      </c>
      <c r="M190" s="49">
        <v>9796745.0</v>
      </c>
      <c r="N190" s="52"/>
      <c r="O190" s="53"/>
      <c r="P190" s="47"/>
      <c r="Q190" s="45"/>
      <c r="R190" s="53"/>
      <c r="S190" s="53"/>
      <c r="T190" s="45"/>
      <c r="U190" s="51"/>
      <c r="V190" s="55"/>
    </row>
    <row r="191" ht="15.75" customHeight="1">
      <c r="A191" s="45" t="s">
        <v>172</v>
      </c>
      <c r="B191" s="45" t="s">
        <v>71</v>
      </c>
      <c r="C191" s="46" t="s">
        <v>72</v>
      </c>
      <c r="D191" s="47">
        <v>0.0</v>
      </c>
      <c r="E191" s="48">
        <v>0.0</v>
      </c>
      <c r="F191" s="49">
        <v>0.0</v>
      </c>
      <c r="G191" s="50">
        <v>79489.0</v>
      </c>
      <c r="H191" s="51">
        <v>0.0</v>
      </c>
      <c r="I191" s="51">
        <v>0.0</v>
      </c>
      <c r="J191" s="51">
        <v>0.0</v>
      </c>
      <c r="K191" s="51">
        <v>0.0</v>
      </c>
      <c r="L191" s="51">
        <v>0.0</v>
      </c>
      <c r="M191" s="49">
        <v>0.0</v>
      </c>
      <c r="N191" s="52"/>
      <c r="O191" s="53"/>
      <c r="P191" s="47"/>
      <c r="Q191" s="45"/>
      <c r="R191" s="53"/>
      <c r="S191" s="53"/>
      <c r="T191" s="45"/>
      <c r="U191" s="51"/>
      <c r="V191" s="55"/>
    </row>
    <row r="192" ht="24.75" customHeight="1">
      <c r="A192" s="45" t="s">
        <v>172</v>
      </c>
      <c r="B192" s="45" t="s">
        <v>51</v>
      </c>
      <c r="C192" s="46" t="s">
        <v>52</v>
      </c>
      <c r="D192" s="47">
        <v>1.880496737E7</v>
      </c>
      <c r="E192" s="48">
        <v>0.0</v>
      </c>
      <c r="F192" s="49">
        <v>1.8804967E7</v>
      </c>
      <c r="G192" s="50">
        <v>90181.0</v>
      </c>
      <c r="H192" s="51">
        <v>0.0</v>
      </c>
      <c r="I192" s="51">
        <v>0.0</v>
      </c>
      <c r="J192" s="51">
        <v>0.0</v>
      </c>
      <c r="K192" s="51">
        <v>0.0</v>
      </c>
      <c r="L192" s="51">
        <v>0.0</v>
      </c>
      <c r="M192" s="49">
        <v>1.8895148E7</v>
      </c>
      <c r="N192" s="52">
        <v>8.90900518E8</v>
      </c>
      <c r="O192" s="53" t="str">
        <f t="shared" ref="O192:O193" si="26">VLOOKUP(N192,'[2]IPS CTA BANCARIA (2)'!$B$2:$H$163,2,0)</f>
        <v>#REF!</v>
      </c>
      <c r="P192" s="47">
        <v>1.8895148E7</v>
      </c>
      <c r="Q192" s="45">
        <v>4.34888418E8</v>
      </c>
      <c r="R192" s="53" t="s">
        <v>331</v>
      </c>
      <c r="S192" s="53" t="s">
        <v>319</v>
      </c>
      <c r="T192" s="45" t="s">
        <v>530</v>
      </c>
      <c r="U192" s="51" t="s">
        <v>531</v>
      </c>
      <c r="V192" s="55">
        <v>41786.0</v>
      </c>
    </row>
    <row r="193" ht="24.75" customHeight="1">
      <c r="A193" s="45" t="s">
        <v>174</v>
      </c>
      <c r="B193" s="45" t="s">
        <v>27</v>
      </c>
      <c r="C193" s="46" t="s">
        <v>314</v>
      </c>
      <c r="D193" s="47">
        <v>9.808335057E7</v>
      </c>
      <c r="E193" s="48">
        <v>5094345.569999993</v>
      </c>
      <c r="F193" s="49">
        <v>9.2989005E7</v>
      </c>
      <c r="G193" s="50">
        <v>0.0</v>
      </c>
      <c r="H193" s="51">
        <v>0.0</v>
      </c>
      <c r="I193" s="51">
        <v>0.0</v>
      </c>
      <c r="J193" s="51">
        <v>0.0</v>
      </c>
      <c r="K193" s="51">
        <v>0.0</v>
      </c>
      <c r="L193" s="51">
        <v>0.0</v>
      </c>
      <c r="M193" s="49">
        <v>9.2989005E7</v>
      </c>
      <c r="N193" s="52">
        <v>8.90906347E8</v>
      </c>
      <c r="O193" s="53" t="str">
        <f t="shared" si="26"/>
        <v>#REF!</v>
      </c>
      <c r="P193" s="47">
        <v>9.2989005E7</v>
      </c>
      <c r="Q193" s="45">
        <v>1.900781411E9</v>
      </c>
      <c r="R193" s="53" t="s">
        <v>315</v>
      </c>
      <c r="S193" s="53" t="s">
        <v>316</v>
      </c>
      <c r="T193" s="57" t="s">
        <v>532</v>
      </c>
      <c r="U193" s="51" t="s">
        <v>533</v>
      </c>
      <c r="V193" s="55">
        <v>41787.0</v>
      </c>
    </row>
    <row r="194" ht="15.75" customHeight="1">
      <c r="A194" s="45" t="s">
        <v>174</v>
      </c>
      <c r="B194" s="45" t="s">
        <v>35</v>
      </c>
      <c r="C194" s="46" t="s">
        <v>36</v>
      </c>
      <c r="D194" s="47">
        <v>3.004346143E7</v>
      </c>
      <c r="E194" s="48">
        <v>1560425.4299999997</v>
      </c>
      <c r="F194" s="49">
        <v>2.8483036E7</v>
      </c>
      <c r="G194" s="50">
        <v>0.0</v>
      </c>
      <c r="H194" s="51">
        <v>0.0</v>
      </c>
      <c r="I194" s="51">
        <v>0.0</v>
      </c>
      <c r="J194" s="51">
        <v>0.0</v>
      </c>
      <c r="K194" s="51">
        <v>0.0</v>
      </c>
      <c r="L194" s="51">
        <v>0.0</v>
      </c>
      <c r="M194" s="49">
        <v>2.8483036E7</v>
      </c>
      <c r="N194" s="52"/>
      <c r="O194" s="53"/>
      <c r="P194" s="47"/>
      <c r="Q194" s="45"/>
      <c r="R194" s="53"/>
      <c r="S194" s="53"/>
      <c r="T194" s="45"/>
      <c r="U194" s="51"/>
      <c r="V194" s="55"/>
    </row>
    <row r="195" ht="24.75" customHeight="1">
      <c r="A195" s="45" t="s">
        <v>174</v>
      </c>
      <c r="B195" s="45" t="s">
        <v>37</v>
      </c>
      <c r="C195" s="46" t="s">
        <v>38</v>
      </c>
      <c r="D195" s="47">
        <v>0.0</v>
      </c>
      <c r="E195" s="48">
        <v>0.0</v>
      </c>
      <c r="F195" s="49">
        <v>0.0</v>
      </c>
      <c r="G195" s="50">
        <v>0.0</v>
      </c>
      <c r="H195" s="51">
        <v>0.0</v>
      </c>
      <c r="I195" s="51"/>
      <c r="J195" s="51"/>
      <c r="K195" s="51"/>
      <c r="L195" s="51"/>
      <c r="M195" s="49">
        <v>0.0</v>
      </c>
      <c r="N195" s="52"/>
      <c r="O195" s="53"/>
      <c r="P195" s="47"/>
      <c r="Q195" s="45"/>
      <c r="R195" s="53"/>
      <c r="S195" s="53"/>
      <c r="T195" s="45"/>
      <c r="U195" s="51"/>
      <c r="V195" s="55"/>
    </row>
    <row r="196" ht="24.75" customHeight="1">
      <c r="A196" s="45" t="s">
        <v>176</v>
      </c>
      <c r="B196" s="45" t="s">
        <v>37</v>
      </c>
      <c r="C196" s="46" t="s">
        <v>38</v>
      </c>
      <c r="D196" s="47">
        <v>0.0</v>
      </c>
      <c r="E196" s="48">
        <v>0.0</v>
      </c>
      <c r="F196" s="49">
        <v>0.0</v>
      </c>
      <c r="G196" s="50">
        <v>0.0</v>
      </c>
      <c r="H196" s="51">
        <v>0.0</v>
      </c>
      <c r="I196" s="51"/>
      <c r="J196" s="51"/>
      <c r="K196" s="51"/>
      <c r="L196" s="51"/>
      <c r="M196" s="49">
        <v>0.0</v>
      </c>
      <c r="N196" s="52"/>
      <c r="O196" s="53"/>
      <c r="P196" s="47"/>
      <c r="Q196" s="45"/>
      <c r="R196" s="53"/>
      <c r="S196" s="53"/>
      <c r="T196" s="45"/>
      <c r="U196" s="51"/>
      <c r="V196" s="55"/>
    </row>
    <row r="197" ht="15.75" customHeight="1">
      <c r="A197" s="45" t="s">
        <v>176</v>
      </c>
      <c r="B197" s="45" t="s">
        <v>71</v>
      </c>
      <c r="C197" s="46" t="s">
        <v>72</v>
      </c>
      <c r="D197" s="47">
        <v>9.345329119E7</v>
      </c>
      <c r="E197" s="48">
        <v>0.0</v>
      </c>
      <c r="F197" s="49">
        <v>9.3453291E7</v>
      </c>
      <c r="G197" s="50">
        <v>0.0</v>
      </c>
      <c r="H197" s="51">
        <v>0.0</v>
      </c>
      <c r="I197" s="51">
        <v>0.0</v>
      </c>
      <c r="J197" s="51">
        <v>0.0</v>
      </c>
      <c r="K197" s="51">
        <v>0.0</v>
      </c>
      <c r="L197" s="51">
        <v>0.0</v>
      </c>
      <c r="M197" s="49">
        <v>9.3453291E7</v>
      </c>
      <c r="N197" s="52"/>
      <c r="O197" s="53"/>
      <c r="P197" s="47"/>
      <c r="Q197" s="45"/>
      <c r="R197" s="53"/>
      <c r="S197" s="53"/>
      <c r="T197" s="45"/>
      <c r="U197" s="51"/>
      <c r="V197" s="55"/>
    </row>
    <row r="198" ht="24.75" customHeight="1">
      <c r="A198" s="45" t="s">
        <v>178</v>
      </c>
      <c r="B198" s="45" t="s">
        <v>27</v>
      </c>
      <c r="C198" s="46" t="s">
        <v>314</v>
      </c>
      <c r="D198" s="47">
        <v>6952861.64</v>
      </c>
      <c r="E198" s="48">
        <v>0.0</v>
      </c>
      <c r="F198" s="49">
        <v>6952862.0</v>
      </c>
      <c r="G198" s="50">
        <v>79781.0</v>
      </c>
      <c r="H198" s="51">
        <v>0.0</v>
      </c>
      <c r="I198" s="51">
        <v>0.0</v>
      </c>
      <c r="J198" s="51">
        <v>0.0</v>
      </c>
      <c r="K198" s="51">
        <v>0.0</v>
      </c>
      <c r="L198" s="51">
        <v>0.0</v>
      </c>
      <c r="M198" s="49">
        <v>7032643.0</v>
      </c>
      <c r="N198" s="52">
        <v>8.90981726E8</v>
      </c>
      <c r="O198" s="53" t="str">
        <f>VLOOKUP(N198,'[2]IPS CTA BANCARIA (2)'!$B$2:$H$163,2,0)</f>
        <v>#REF!</v>
      </c>
      <c r="P198" s="47">
        <v>6952862.0</v>
      </c>
      <c r="Q198" s="45">
        <v>6.44033268E8</v>
      </c>
      <c r="R198" s="53" t="s">
        <v>331</v>
      </c>
      <c r="S198" s="53" t="s">
        <v>319</v>
      </c>
      <c r="T198" s="57" t="s">
        <v>534</v>
      </c>
      <c r="U198" s="51" t="s">
        <v>535</v>
      </c>
      <c r="V198" s="55">
        <v>41787.0</v>
      </c>
    </row>
    <row r="199" ht="15.75" customHeight="1">
      <c r="A199" s="45" t="s">
        <v>178</v>
      </c>
      <c r="B199" s="45" t="s">
        <v>35</v>
      </c>
      <c r="C199" s="46" t="s">
        <v>36</v>
      </c>
      <c r="D199" s="47">
        <v>4122885.36</v>
      </c>
      <c r="E199" s="48">
        <v>0.0</v>
      </c>
      <c r="F199" s="49">
        <v>4122885.0</v>
      </c>
      <c r="G199" s="50">
        <v>44488.0</v>
      </c>
      <c r="H199" s="51">
        <v>0.0</v>
      </c>
      <c r="I199" s="51">
        <v>0.0</v>
      </c>
      <c r="J199" s="51">
        <v>0.0</v>
      </c>
      <c r="K199" s="51">
        <v>0.0</v>
      </c>
      <c r="L199" s="51">
        <v>0.0</v>
      </c>
      <c r="M199" s="49">
        <v>4167373.0</v>
      </c>
      <c r="N199" s="52"/>
      <c r="O199" s="53"/>
      <c r="P199" s="47"/>
      <c r="Q199" s="45"/>
      <c r="R199" s="53"/>
      <c r="S199" s="53"/>
      <c r="T199" s="45"/>
      <c r="U199" s="51"/>
      <c r="V199" s="55"/>
    </row>
    <row r="200" ht="24.75" customHeight="1">
      <c r="A200" s="45" t="s">
        <v>180</v>
      </c>
      <c r="B200" s="45" t="s">
        <v>27</v>
      </c>
      <c r="C200" s="46" t="s">
        <v>314</v>
      </c>
      <c r="D200" s="47">
        <v>4.347917358E7</v>
      </c>
      <c r="E200" s="48">
        <v>0.0</v>
      </c>
      <c r="F200" s="49">
        <v>4.3479174E7</v>
      </c>
      <c r="G200" s="50">
        <v>0.0</v>
      </c>
      <c r="H200" s="51">
        <v>0.0</v>
      </c>
      <c r="I200" s="51">
        <v>0.0</v>
      </c>
      <c r="J200" s="51">
        <v>0.0</v>
      </c>
      <c r="K200" s="51">
        <v>0.0</v>
      </c>
      <c r="L200" s="51">
        <v>0.0</v>
      </c>
      <c r="M200" s="49">
        <v>4.3479174E7</v>
      </c>
      <c r="N200" s="52">
        <v>8.90907254E8</v>
      </c>
      <c r="O200" s="53" t="str">
        <f>VLOOKUP(N200,'[2]IPS CTA BANCARIA (2)'!$B$2:$H$163,2,0)</f>
        <v>#REF!</v>
      </c>
      <c r="P200" s="47">
        <v>4.3479174E7</v>
      </c>
      <c r="Q200" s="45">
        <v>7.1587022347E10</v>
      </c>
      <c r="R200" s="53" t="s">
        <v>315</v>
      </c>
      <c r="S200" s="53" t="s">
        <v>316</v>
      </c>
      <c r="T200" s="57" t="s">
        <v>536</v>
      </c>
      <c r="U200" s="51" t="s">
        <v>537</v>
      </c>
      <c r="V200" s="55">
        <v>41787.0</v>
      </c>
    </row>
    <row r="201" ht="15.75" customHeight="1">
      <c r="A201" s="45" t="s">
        <v>180</v>
      </c>
      <c r="B201" s="45" t="s">
        <v>35</v>
      </c>
      <c r="C201" s="46" t="s">
        <v>36</v>
      </c>
      <c r="D201" s="47">
        <v>1.188420542E7</v>
      </c>
      <c r="E201" s="48">
        <v>0.0</v>
      </c>
      <c r="F201" s="49">
        <v>1.1884205E7</v>
      </c>
      <c r="G201" s="50">
        <v>0.0</v>
      </c>
      <c r="H201" s="51">
        <v>0.0</v>
      </c>
      <c r="I201" s="51">
        <v>0.0</v>
      </c>
      <c r="J201" s="51">
        <v>0.0</v>
      </c>
      <c r="K201" s="51">
        <v>0.0</v>
      </c>
      <c r="L201" s="51">
        <v>0.0</v>
      </c>
      <c r="M201" s="49">
        <v>1.1884205E7</v>
      </c>
      <c r="N201" s="52"/>
      <c r="O201" s="53"/>
      <c r="P201" s="47"/>
      <c r="Q201" s="45"/>
      <c r="R201" s="53"/>
      <c r="S201" s="53"/>
      <c r="T201" s="45"/>
      <c r="U201" s="51"/>
      <c r="V201" s="55"/>
    </row>
    <row r="202" ht="24.75" customHeight="1">
      <c r="A202" s="45" t="s">
        <v>182</v>
      </c>
      <c r="B202" s="45" t="s">
        <v>27</v>
      </c>
      <c r="C202" s="46" t="s">
        <v>314</v>
      </c>
      <c r="D202" s="47">
        <v>5.662418181E7</v>
      </c>
      <c r="E202" s="48">
        <v>0.0</v>
      </c>
      <c r="F202" s="49">
        <v>5.6624182E7</v>
      </c>
      <c r="G202" s="50">
        <v>0.0</v>
      </c>
      <c r="H202" s="51">
        <v>0.0</v>
      </c>
      <c r="I202" s="51">
        <v>0.0</v>
      </c>
      <c r="J202" s="51">
        <v>0.0</v>
      </c>
      <c r="K202" s="51">
        <v>0.0</v>
      </c>
      <c r="L202" s="51">
        <v>0.0</v>
      </c>
      <c r="M202" s="49">
        <v>5.6624182E7</v>
      </c>
      <c r="N202" s="52">
        <v>8.90907254E8</v>
      </c>
      <c r="O202" s="53" t="str">
        <f>VLOOKUP(N202,'[2]IPS CTA BANCARIA (2)'!$B$2:$H$163,2,0)</f>
        <v>#REF!</v>
      </c>
      <c r="P202" s="47">
        <v>5.6624182E7</v>
      </c>
      <c r="Q202" s="45">
        <v>7.1587022347E10</v>
      </c>
      <c r="R202" s="53" t="s">
        <v>315</v>
      </c>
      <c r="S202" s="53" t="s">
        <v>316</v>
      </c>
      <c r="T202" s="57" t="s">
        <v>538</v>
      </c>
      <c r="U202" s="51" t="s">
        <v>539</v>
      </c>
      <c r="V202" s="55">
        <v>41787.0</v>
      </c>
    </row>
    <row r="203" ht="15.75" customHeight="1">
      <c r="A203" s="45" t="s">
        <v>182</v>
      </c>
      <c r="B203" s="45" t="s">
        <v>35</v>
      </c>
      <c r="C203" s="46" t="s">
        <v>36</v>
      </c>
      <c r="D203" s="47">
        <v>175549.19</v>
      </c>
      <c r="E203" s="48">
        <v>0.0</v>
      </c>
      <c r="F203" s="49">
        <v>0.0</v>
      </c>
      <c r="G203" s="50">
        <v>0.0</v>
      </c>
      <c r="H203" s="51">
        <v>175549.19</v>
      </c>
      <c r="I203" s="51">
        <v>154966.0</v>
      </c>
      <c r="J203" s="51">
        <v>321363.0</v>
      </c>
      <c r="K203" s="51">
        <v>201952.0</v>
      </c>
      <c r="L203" s="51">
        <v>0.0</v>
      </c>
      <c r="M203" s="49">
        <v>853830.19</v>
      </c>
      <c r="N203" s="52"/>
      <c r="O203" s="53"/>
      <c r="P203" s="47"/>
      <c r="Q203" s="45"/>
      <c r="R203" s="53"/>
      <c r="S203" s="53"/>
      <c r="T203" s="45"/>
      <c r="U203" s="51"/>
      <c r="V203" s="55"/>
    </row>
    <row r="204" ht="15.75" customHeight="1">
      <c r="A204" s="45" t="s">
        <v>182</v>
      </c>
      <c r="B204" s="45" t="s">
        <v>31</v>
      </c>
      <c r="C204" s="46" t="s">
        <v>32</v>
      </c>
      <c r="D204" s="47">
        <v>0.0</v>
      </c>
      <c r="E204" s="48">
        <v>0.0</v>
      </c>
      <c r="F204" s="49">
        <v>0.0</v>
      </c>
      <c r="G204" s="50">
        <v>0.0</v>
      </c>
      <c r="H204" s="51">
        <v>0.0</v>
      </c>
      <c r="I204" s="51">
        <v>0.0</v>
      </c>
      <c r="J204" s="51">
        <v>0.0</v>
      </c>
      <c r="K204" s="51">
        <v>0.0</v>
      </c>
      <c r="L204" s="51">
        <v>0.0</v>
      </c>
      <c r="M204" s="49">
        <v>0.0</v>
      </c>
      <c r="N204" s="52"/>
      <c r="O204" s="53"/>
      <c r="P204" s="47"/>
      <c r="Q204" s="45"/>
      <c r="R204" s="53"/>
      <c r="S204" s="53"/>
      <c r="T204" s="45"/>
      <c r="U204" s="51"/>
      <c r="V204" s="55"/>
    </row>
    <row r="205" ht="15.75" customHeight="1">
      <c r="A205" s="45" t="s">
        <v>184</v>
      </c>
      <c r="B205" s="45" t="s">
        <v>35</v>
      </c>
      <c r="C205" s="46" t="s">
        <v>36</v>
      </c>
      <c r="D205" s="47">
        <v>8.7729464E7</v>
      </c>
      <c r="E205" s="48">
        <v>6537587.0</v>
      </c>
      <c r="F205" s="49">
        <v>8.1191877E7</v>
      </c>
      <c r="G205" s="50">
        <v>0.0</v>
      </c>
      <c r="H205" s="51">
        <v>0.0</v>
      </c>
      <c r="I205" s="51">
        <v>0.0</v>
      </c>
      <c r="J205" s="51">
        <v>0.0</v>
      </c>
      <c r="K205" s="51">
        <v>0.0</v>
      </c>
      <c r="L205" s="51">
        <v>0.0</v>
      </c>
      <c r="M205" s="49">
        <v>8.1191877E7</v>
      </c>
      <c r="N205" s="52"/>
      <c r="O205" s="53"/>
      <c r="P205" s="47"/>
      <c r="Q205" s="45"/>
      <c r="R205" s="53"/>
      <c r="S205" s="53"/>
      <c r="T205" s="45"/>
      <c r="U205" s="51"/>
      <c r="V205" s="55"/>
    </row>
    <row r="206" ht="15.75" customHeight="1">
      <c r="A206" s="45" t="s">
        <v>184</v>
      </c>
      <c r="B206" s="45" t="s">
        <v>71</v>
      </c>
      <c r="C206" s="46" t="s">
        <v>72</v>
      </c>
      <c r="D206" s="47">
        <v>0.0</v>
      </c>
      <c r="E206" s="48">
        <v>0.0</v>
      </c>
      <c r="F206" s="49">
        <v>0.0</v>
      </c>
      <c r="G206" s="50">
        <v>0.0</v>
      </c>
      <c r="H206" s="51">
        <v>0.0</v>
      </c>
      <c r="I206" s="51">
        <v>0.0</v>
      </c>
      <c r="J206" s="51">
        <v>0.0</v>
      </c>
      <c r="K206" s="51">
        <v>0.0</v>
      </c>
      <c r="L206" s="51">
        <v>3234375.0</v>
      </c>
      <c r="M206" s="49">
        <v>-3234375.0</v>
      </c>
      <c r="N206" s="52"/>
      <c r="O206" s="53"/>
      <c r="P206" s="47"/>
      <c r="Q206" s="45"/>
      <c r="R206" s="53"/>
      <c r="S206" s="53"/>
      <c r="T206" s="45"/>
      <c r="U206" s="51"/>
      <c r="V206" s="55"/>
    </row>
    <row r="207" ht="15.75" customHeight="1">
      <c r="A207" s="45" t="s">
        <v>186</v>
      </c>
      <c r="B207" s="45" t="s">
        <v>35</v>
      </c>
      <c r="C207" s="46" t="s">
        <v>36</v>
      </c>
      <c r="D207" s="47">
        <v>1.9569513E7</v>
      </c>
      <c r="E207" s="48">
        <v>0.0</v>
      </c>
      <c r="F207" s="49">
        <v>1.9569513E7</v>
      </c>
      <c r="G207" s="50">
        <v>0.0</v>
      </c>
      <c r="H207" s="51">
        <v>0.0</v>
      </c>
      <c r="I207" s="51">
        <v>0.0</v>
      </c>
      <c r="J207" s="51">
        <v>0.0</v>
      </c>
      <c r="K207" s="51">
        <v>0.0</v>
      </c>
      <c r="L207" s="51">
        <v>0.0</v>
      </c>
      <c r="M207" s="49">
        <v>1.9569513E7</v>
      </c>
      <c r="N207" s="52"/>
      <c r="O207" s="53"/>
      <c r="P207" s="47"/>
      <c r="Q207" s="45"/>
      <c r="R207" s="53"/>
      <c r="S207" s="53"/>
      <c r="T207" s="45"/>
      <c r="U207" s="51"/>
      <c r="V207" s="55"/>
    </row>
    <row r="208" ht="24.75" customHeight="1">
      <c r="A208" s="45" t="s">
        <v>188</v>
      </c>
      <c r="B208" s="45" t="s">
        <v>27</v>
      </c>
      <c r="C208" s="46" t="s">
        <v>314</v>
      </c>
      <c r="D208" s="47">
        <v>5788076.97</v>
      </c>
      <c r="E208" s="48">
        <v>0.0</v>
      </c>
      <c r="F208" s="49">
        <v>5788077.0</v>
      </c>
      <c r="G208" s="50">
        <v>0.0</v>
      </c>
      <c r="H208" s="51">
        <v>0.0</v>
      </c>
      <c r="I208" s="51">
        <v>0.0</v>
      </c>
      <c r="J208" s="51">
        <v>0.0</v>
      </c>
      <c r="K208" s="51">
        <v>0.0</v>
      </c>
      <c r="L208" s="51">
        <v>0.0</v>
      </c>
      <c r="M208" s="49">
        <v>5788077.0</v>
      </c>
      <c r="N208" s="52">
        <v>8.90981137E8</v>
      </c>
      <c r="O208" s="53" t="str">
        <f t="shared" ref="O208:O210" si="27">VLOOKUP(N208,'[2]IPS CTA BANCARIA (2)'!$B$2:$H$163,2,0)</f>
        <v>#REF!</v>
      </c>
      <c r="P208" s="47">
        <v>5788077.0</v>
      </c>
      <c r="Q208" s="45">
        <v>9.20016045E8</v>
      </c>
      <c r="R208" s="53" t="s">
        <v>381</v>
      </c>
      <c r="S208" s="53" t="s">
        <v>319</v>
      </c>
      <c r="T208" s="57" t="s">
        <v>540</v>
      </c>
      <c r="U208" s="51" t="s">
        <v>541</v>
      </c>
      <c r="V208" s="55">
        <v>41787.0</v>
      </c>
    </row>
    <row r="209" ht="24.75" customHeight="1">
      <c r="A209" s="45" t="s">
        <v>188</v>
      </c>
      <c r="B209" s="45" t="s">
        <v>65</v>
      </c>
      <c r="C209" s="46" t="s">
        <v>66</v>
      </c>
      <c r="D209" s="47">
        <v>3232334.03</v>
      </c>
      <c r="E209" s="48">
        <v>0.0</v>
      </c>
      <c r="F209" s="49">
        <v>3232334.0</v>
      </c>
      <c r="G209" s="50">
        <v>0.0</v>
      </c>
      <c r="H209" s="51">
        <v>0.0</v>
      </c>
      <c r="I209" s="51">
        <v>0.0</v>
      </c>
      <c r="J209" s="51">
        <v>0.0</v>
      </c>
      <c r="K209" s="51">
        <v>0.0</v>
      </c>
      <c r="L209" s="51">
        <v>0.0</v>
      </c>
      <c r="M209" s="49">
        <v>3232334.0</v>
      </c>
      <c r="N209" s="52">
        <v>8.90900518E8</v>
      </c>
      <c r="O209" s="53" t="str">
        <f t="shared" si="27"/>
        <v>#REF!</v>
      </c>
      <c r="P209" s="47">
        <v>3232334.0</v>
      </c>
      <c r="Q209" s="45">
        <v>4.34888418E8</v>
      </c>
      <c r="R209" s="53" t="s">
        <v>331</v>
      </c>
      <c r="S209" s="53" t="s">
        <v>319</v>
      </c>
      <c r="T209" s="57" t="s">
        <v>542</v>
      </c>
      <c r="U209" s="51" t="s">
        <v>543</v>
      </c>
      <c r="V209" s="55">
        <v>41787.0</v>
      </c>
    </row>
    <row r="210" ht="24.75" customHeight="1">
      <c r="A210" s="45" t="s">
        <v>190</v>
      </c>
      <c r="B210" s="45" t="s">
        <v>27</v>
      </c>
      <c r="C210" s="46" t="s">
        <v>314</v>
      </c>
      <c r="D210" s="47">
        <v>4.714450519E7</v>
      </c>
      <c r="E210" s="48">
        <v>0.0</v>
      </c>
      <c r="F210" s="49">
        <v>4.7144505E7</v>
      </c>
      <c r="G210" s="50">
        <v>0.0</v>
      </c>
      <c r="H210" s="51">
        <v>0.0</v>
      </c>
      <c r="I210" s="51">
        <v>0.0</v>
      </c>
      <c r="J210" s="51">
        <v>0.0</v>
      </c>
      <c r="K210" s="51">
        <v>0.0</v>
      </c>
      <c r="L210" s="51">
        <v>0.0</v>
      </c>
      <c r="M210" s="49">
        <v>4.7144505E7</v>
      </c>
      <c r="N210" s="52">
        <v>8.90907254E8</v>
      </c>
      <c r="O210" s="53" t="str">
        <f t="shared" si="27"/>
        <v>#REF!</v>
      </c>
      <c r="P210" s="47">
        <v>4.7144505E7</v>
      </c>
      <c r="Q210" s="45">
        <v>7.1587022347E10</v>
      </c>
      <c r="R210" s="53" t="s">
        <v>315</v>
      </c>
      <c r="S210" s="53" t="s">
        <v>316</v>
      </c>
      <c r="T210" s="57" t="s">
        <v>544</v>
      </c>
      <c r="U210" s="51" t="s">
        <v>545</v>
      </c>
      <c r="V210" s="55">
        <v>41787.0</v>
      </c>
    </row>
    <row r="211" ht="15.75" customHeight="1">
      <c r="A211" s="45" t="s">
        <v>190</v>
      </c>
      <c r="B211" s="45" t="s">
        <v>35</v>
      </c>
      <c r="C211" s="46" t="s">
        <v>36</v>
      </c>
      <c r="D211" s="47">
        <v>5588106.46</v>
      </c>
      <c r="E211" s="48">
        <v>0.0</v>
      </c>
      <c r="F211" s="49">
        <v>5588106.0</v>
      </c>
      <c r="G211" s="50">
        <v>0.0</v>
      </c>
      <c r="H211" s="51">
        <v>0.0</v>
      </c>
      <c r="I211" s="51">
        <v>0.0</v>
      </c>
      <c r="J211" s="51">
        <v>0.0</v>
      </c>
      <c r="K211" s="51">
        <v>0.0</v>
      </c>
      <c r="L211" s="51">
        <v>0.0</v>
      </c>
      <c r="M211" s="49">
        <v>5588106.0</v>
      </c>
      <c r="N211" s="52"/>
      <c r="O211" s="53"/>
      <c r="P211" s="47"/>
      <c r="Q211" s="45"/>
      <c r="R211" s="53"/>
      <c r="S211" s="53"/>
      <c r="T211" s="45"/>
      <c r="U211" s="51"/>
      <c r="V211" s="55"/>
    </row>
    <row r="212" ht="24.75" customHeight="1">
      <c r="A212" s="45" t="s">
        <v>190</v>
      </c>
      <c r="B212" s="45" t="s">
        <v>65</v>
      </c>
      <c r="C212" s="46" t="s">
        <v>66</v>
      </c>
      <c r="D212" s="47">
        <v>6255731.35</v>
      </c>
      <c r="E212" s="48">
        <v>0.0</v>
      </c>
      <c r="F212" s="49">
        <v>6255731.0</v>
      </c>
      <c r="G212" s="50">
        <v>0.0</v>
      </c>
      <c r="H212" s="51">
        <v>0.0</v>
      </c>
      <c r="I212" s="51">
        <v>0.0</v>
      </c>
      <c r="J212" s="51">
        <v>0.0</v>
      </c>
      <c r="K212" s="51">
        <v>0.0</v>
      </c>
      <c r="L212" s="51">
        <v>0.0</v>
      </c>
      <c r="M212" s="49">
        <v>6255731.0</v>
      </c>
      <c r="N212" s="52">
        <v>8.90900518E8</v>
      </c>
      <c r="O212" s="53" t="str">
        <f>VLOOKUP(N212,'[2]IPS CTA BANCARIA (2)'!$B$2:$H$163,2,0)</f>
        <v>#REF!</v>
      </c>
      <c r="P212" s="47">
        <v>6255731.0</v>
      </c>
      <c r="Q212" s="45">
        <v>4.34888418E8</v>
      </c>
      <c r="R212" s="53" t="s">
        <v>331</v>
      </c>
      <c r="S212" s="53" t="s">
        <v>319</v>
      </c>
      <c r="T212" s="57" t="s">
        <v>546</v>
      </c>
      <c r="U212" s="51" t="s">
        <v>547</v>
      </c>
      <c r="V212" s="55">
        <v>41787.0</v>
      </c>
    </row>
    <row r="213" ht="15.75" customHeight="1">
      <c r="A213" s="45" t="s">
        <v>190</v>
      </c>
      <c r="B213" s="45" t="s">
        <v>31</v>
      </c>
      <c r="C213" s="46" t="s">
        <v>32</v>
      </c>
      <c r="D213" s="47">
        <v>0.0</v>
      </c>
      <c r="E213" s="48">
        <v>0.0</v>
      </c>
      <c r="F213" s="49">
        <v>0.0</v>
      </c>
      <c r="G213" s="50">
        <v>0.0</v>
      </c>
      <c r="H213" s="51">
        <v>0.0</v>
      </c>
      <c r="I213" s="51">
        <v>0.0</v>
      </c>
      <c r="J213" s="51">
        <v>0.0</v>
      </c>
      <c r="K213" s="51">
        <v>0.0</v>
      </c>
      <c r="L213" s="51">
        <v>0.0</v>
      </c>
      <c r="M213" s="49">
        <v>0.0</v>
      </c>
      <c r="N213" s="52"/>
      <c r="O213" s="53"/>
      <c r="P213" s="47"/>
      <c r="Q213" s="45"/>
      <c r="R213" s="53"/>
      <c r="S213" s="53"/>
      <c r="T213" s="45"/>
      <c r="U213" s="51"/>
      <c r="V213" s="55"/>
    </row>
    <row r="214" ht="24.75" customHeight="1">
      <c r="A214" s="45" t="s">
        <v>192</v>
      </c>
      <c r="B214" s="45" t="s">
        <v>27</v>
      </c>
      <c r="C214" s="46" t="s">
        <v>314</v>
      </c>
      <c r="D214" s="47">
        <v>4.553678042E7</v>
      </c>
      <c r="E214" s="48">
        <v>2814607.420000002</v>
      </c>
      <c r="F214" s="49">
        <v>4.2722173E7</v>
      </c>
      <c r="G214" s="50">
        <v>0.0</v>
      </c>
      <c r="H214" s="51">
        <v>0.0</v>
      </c>
      <c r="I214" s="51">
        <v>0.0</v>
      </c>
      <c r="J214" s="51">
        <v>0.0</v>
      </c>
      <c r="K214" s="51">
        <v>0.0</v>
      </c>
      <c r="L214" s="51">
        <v>0.0</v>
      </c>
      <c r="M214" s="49">
        <v>4.2722173E7</v>
      </c>
      <c r="N214" s="52">
        <v>8.90907254E8</v>
      </c>
      <c r="O214" s="53" t="str">
        <f>VLOOKUP(N214,'[2]IPS CTA BANCARIA (2)'!$B$2:$H$163,2,0)</f>
        <v>#REF!</v>
      </c>
      <c r="P214" s="47">
        <v>4.2722173E7</v>
      </c>
      <c r="Q214" s="45">
        <v>7.1587022347E10</v>
      </c>
      <c r="R214" s="53" t="s">
        <v>315</v>
      </c>
      <c r="S214" s="53" t="s">
        <v>316</v>
      </c>
      <c r="T214" s="57" t="s">
        <v>548</v>
      </c>
      <c r="U214" s="51" t="s">
        <v>549</v>
      </c>
      <c r="V214" s="55">
        <v>41787.0</v>
      </c>
    </row>
    <row r="215" ht="15.75" customHeight="1">
      <c r="A215" s="45" t="s">
        <v>192</v>
      </c>
      <c r="B215" s="45" t="s">
        <v>71</v>
      </c>
      <c r="C215" s="46" t="s">
        <v>72</v>
      </c>
      <c r="D215" s="47">
        <v>0.0</v>
      </c>
      <c r="E215" s="48">
        <v>0.0</v>
      </c>
      <c r="F215" s="49">
        <v>0.0</v>
      </c>
      <c r="G215" s="50">
        <v>0.0</v>
      </c>
      <c r="H215" s="51">
        <v>0.0</v>
      </c>
      <c r="I215" s="51">
        <v>0.0</v>
      </c>
      <c r="J215" s="51">
        <v>0.0</v>
      </c>
      <c r="K215" s="51">
        <v>0.0</v>
      </c>
      <c r="L215" s="51">
        <v>0.0</v>
      </c>
      <c r="M215" s="49">
        <v>0.0</v>
      </c>
      <c r="N215" s="52"/>
      <c r="O215" s="53"/>
      <c r="P215" s="47"/>
      <c r="Q215" s="45"/>
      <c r="R215" s="53"/>
      <c r="S215" s="53"/>
      <c r="T215" s="45"/>
      <c r="U215" s="51"/>
      <c r="V215" s="55"/>
    </row>
    <row r="216" ht="24.75" customHeight="1">
      <c r="A216" s="45" t="s">
        <v>192</v>
      </c>
      <c r="B216" s="45" t="s">
        <v>51</v>
      </c>
      <c r="C216" s="46" t="s">
        <v>52</v>
      </c>
      <c r="D216" s="47">
        <v>3524228.58</v>
      </c>
      <c r="E216" s="48">
        <v>217830.58000000007</v>
      </c>
      <c r="F216" s="49">
        <v>3306398.0</v>
      </c>
      <c r="G216" s="50">
        <v>0.0</v>
      </c>
      <c r="H216" s="51">
        <v>0.0</v>
      </c>
      <c r="I216" s="51">
        <v>0.0</v>
      </c>
      <c r="J216" s="51">
        <v>0.0</v>
      </c>
      <c r="K216" s="51">
        <v>0.0</v>
      </c>
      <c r="L216" s="51">
        <v>74634.0</v>
      </c>
      <c r="M216" s="49">
        <v>3231764.0</v>
      </c>
      <c r="N216" s="52">
        <v>9.00261353E8</v>
      </c>
      <c r="O216" s="53" t="str">
        <f t="shared" ref="O216:O218" si="28">VLOOKUP(N216,'[2]IPS CTA BANCARIA (2)'!$B$2:$H$163,2,0)</f>
        <v>#REF!</v>
      </c>
      <c r="P216" s="47">
        <v>3069278.0</v>
      </c>
      <c r="Q216" s="45">
        <v>4.3490923E8</v>
      </c>
      <c r="R216" s="53" t="s">
        <v>331</v>
      </c>
      <c r="S216" s="53" t="s">
        <v>319</v>
      </c>
      <c r="T216" s="45" t="s">
        <v>550</v>
      </c>
      <c r="U216" s="51" t="s">
        <v>551</v>
      </c>
      <c r="V216" s="55">
        <v>41786.0</v>
      </c>
    </row>
    <row r="217" ht="24.75" customHeight="1">
      <c r="A217" s="45" t="s">
        <v>192</v>
      </c>
      <c r="B217" s="45" t="s">
        <v>51</v>
      </c>
      <c r="C217" s="46" t="s">
        <v>52</v>
      </c>
      <c r="D217" s="47"/>
      <c r="E217" s="48"/>
      <c r="F217" s="49"/>
      <c r="G217" s="50"/>
      <c r="H217" s="51"/>
      <c r="I217" s="51"/>
      <c r="J217" s="51"/>
      <c r="K217" s="51"/>
      <c r="L217" s="51"/>
      <c r="M217" s="49"/>
      <c r="N217" s="52">
        <v>8.90981494E8</v>
      </c>
      <c r="O217" s="53" t="str">
        <f t="shared" si="28"/>
        <v>#REF!</v>
      </c>
      <c r="P217" s="47">
        <v>162486.0</v>
      </c>
      <c r="Q217" s="45">
        <v>4.3823128589E10</v>
      </c>
      <c r="R217" s="53" t="s">
        <v>315</v>
      </c>
      <c r="S217" s="53" t="s">
        <v>319</v>
      </c>
      <c r="T217" s="45" t="s">
        <v>552</v>
      </c>
      <c r="U217" s="51" t="s">
        <v>553</v>
      </c>
      <c r="V217" s="55">
        <v>41786.0</v>
      </c>
      <c r="W217" s="27"/>
      <c r="X217" s="27"/>
      <c r="Y217" s="27"/>
      <c r="Z217" s="27"/>
    </row>
    <row r="218" ht="24.75" customHeight="1">
      <c r="A218" s="45" t="s">
        <v>194</v>
      </c>
      <c r="B218" s="45" t="s">
        <v>27</v>
      </c>
      <c r="C218" s="46" t="s">
        <v>314</v>
      </c>
      <c r="D218" s="47">
        <v>2.5106832688E8</v>
      </c>
      <c r="E218" s="48">
        <v>0.0</v>
      </c>
      <c r="F218" s="49">
        <v>2.51068327E8</v>
      </c>
      <c r="G218" s="50">
        <v>0.0</v>
      </c>
      <c r="H218" s="51">
        <v>0.0</v>
      </c>
      <c r="I218" s="51">
        <v>0.0</v>
      </c>
      <c r="J218" s="51">
        <v>0.0</v>
      </c>
      <c r="K218" s="51">
        <v>0.0</v>
      </c>
      <c r="L218" s="51">
        <v>0.0</v>
      </c>
      <c r="M218" s="49">
        <v>2.51068327E8</v>
      </c>
      <c r="N218" s="52">
        <v>8.90905166E8</v>
      </c>
      <c r="O218" s="53" t="str">
        <f t="shared" si="28"/>
        <v>#REF!</v>
      </c>
      <c r="P218" s="47">
        <v>2.51068327E8</v>
      </c>
      <c r="Q218" s="45">
        <v>3.7570158388E10</v>
      </c>
      <c r="R218" s="53" t="s">
        <v>328</v>
      </c>
      <c r="S218" s="53" t="s">
        <v>316</v>
      </c>
      <c r="T218" s="57" t="s">
        <v>554</v>
      </c>
      <c r="U218" s="51" t="s">
        <v>555</v>
      </c>
      <c r="V218" s="55">
        <v>41787.0</v>
      </c>
    </row>
    <row r="219" ht="15.75" customHeight="1">
      <c r="A219" s="45" t="s">
        <v>194</v>
      </c>
      <c r="B219" s="45" t="s">
        <v>35</v>
      </c>
      <c r="C219" s="46" t="s">
        <v>36</v>
      </c>
      <c r="D219" s="47">
        <v>2.406768969E7</v>
      </c>
      <c r="E219" s="48">
        <v>0.0</v>
      </c>
      <c r="F219" s="49">
        <v>2.406769E7</v>
      </c>
      <c r="G219" s="50">
        <v>0.0</v>
      </c>
      <c r="H219" s="51">
        <v>0.0</v>
      </c>
      <c r="I219" s="51">
        <v>0.0</v>
      </c>
      <c r="J219" s="51">
        <v>0.0</v>
      </c>
      <c r="K219" s="51">
        <v>0.0</v>
      </c>
      <c r="L219" s="51">
        <v>0.0</v>
      </c>
      <c r="M219" s="49">
        <v>2.406769E7</v>
      </c>
      <c r="N219" s="52"/>
      <c r="O219" s="53"/>
      <c r="P219" s="47"/>
      <c r="Q219" s="45"/>
      <c r="R219" s="53"/>
      <c r="S219" s="53"/>
      <c r="T219" s="45"/>
      <c r="U219" s="51"/>
      <c r="V219" s="55"/>
    </row>
    <row r="220" ht="24.75" customHeight="1">
      <c r="A220" s="45" t="s">
        <v>194</v>
      </c>
      <c r="B220" s="45" t="s">
        <v>65</v>
      </c>
      <c r="C220" s="46" t="s">
        <v>66</v>
      </c>
      <c r="D220" s="47">
        <v>2.85793429E7</v>
      </c>
      <c r="E220" s="48">
        <v>0.0</v>
      </c>
      <c r="F220" s="49">
        <v>2.8579343E7</v>
      </c>
      <c r="G220" s="50">
        <v>0.0</v>
      </c>
      <c r="H220" s="51">
        <v>0.0</v>
      </c>
      <c r="I220" s="51">
        <v>0.0</v>
      </c>
      <c r="J220" s="51">
        <v>0.0</v>
      </c>
      <c r="K220" s="51">
        <v>0.0</v>
      </c>
      <c r="L220" s="51">
        <v>0.0</v>
      </c>
      <c r="M220" s="49">
        <v>2.8579343E7</v>
      </c>
      <c r="N220" s="52">
        <v>8.90900518E8</v>
      </c>
      <c r="O220" s="53" t="str">
        <f>VLOOKUP(N220,'[2]IPS CTA BANCARIA (2)'!$B$2:$H$163,2,0)</f>
        <v>#REF!</v>
      </c>
      <c r="P220" s="47">
        <v>2.8579343E7</v>
      </c>
      <c r="Q220" s="45">
        <v>4.34888418E8</v>
      </c>
      <c r="R220" s="53" t="s">
        <v>331</v>
      </c>
      <c r="S220" s="53" t="s">
        <v>319</v>
      </c>
      <c r="T220" s="57" t="s">
        <v>556</v>
      </c>
      <c r="U220" s="51" t="s">
        <v>557</v>
      </c>
      <c r="V220" s="55">
        <v>41787.0</v>
      </c>
    </row>
    <row r="221" ht="15.75" customHeight="1">
      <c r="A221" s="45" t="s">
        <v>194</v>
      </c>
      <c r="B221" s="45" t="s">
        <v>31</v>
      </c>
      <c r="C221" s="46" t="s">
        <v>32</v>
      </c>
      <c r="D221" s="47">
        <v>2.7009969553E8</v>
      </c>
      <c r="E221" s="48">
        <v>0.0</v>
      </c>
      <c r="F221" s="49">
        <v>2.70099696E8</v>
      </c>
      <c r="G221" s="50">
        <v>0.0</v>
      </c>
      <c r="H221" s="51">
        <v>0.0</v>
      </c>
      <c r="I221" s="51">
        <v>0.0</v>
      </c>
      <c r="J221" s="51">
        <v>0.0</v>
      </c>
      <c r="K221" s="51">
        <v>0.0</v>
      </c>
      <c r="L221" s="51">
        <v>0.0</v>
      </c>
      <c r="M221" s="49">
        <v>2.70099696E8</v>
      </c>
      <c r="N221" s="52"/>
      <c r="O221" s="53"/>
      <c r="P221" s="47"/>
      <c r="Q221" s="45"/>
      <c r="R221" s="53"/>
      <c r="S221" s="53"/>
      <c r="T221" s="45"/>
      <c r="U221" s="51"/>
      <c r="V221" s="55"/>
    </row>
    <row r="222" ht="15.75" customHeight="1">
      <c r="A222" s="45" t="s">
        <v>196</v>
      </c>
      <c r="B222" s="45" t="s">
        <v>35</v>
      </c>
      <c r="C222" s="46" t="s">
        <v>36</v>
      </c>
      <c r="D222" s="47">
        <v>2.243115504E7</v>
      </c>
      <c r="E222" s="48">
        <v>1472351.039999999</v>
      </c>
      <c r="F222" s="49">
        <v>2.0958804E7</v>
      </c>
      <c r="G222" s="50">
        <v>0.0</v>
      </c>
      <c r="H222" s="51">
        <v>0.0</v>
      </c>
      <c r="I222" s="51">
        <v>0.0</v>
      </c>
      <c r="J222" s="51">
        <v>0.0</v>
      </c>
      <c r="K222" s="51">
        <v>0.0</v>
      </c>
      <c r="L222" s="51">
        <v>0.0</v>
      </c>
      <c r="M222" s="49">
        <v>2.0958804E7</v>
      </c>
      <c r="N222" s="52"/>
      <c r="O222" s="53"/>
      <c r="P222" s="47"/>
      <c r="Q222" s="45"/>
      <c r="R222" s="53"/>
      <c r="S222" s="53"/>
      <c r="T222" s="45"/>
      <c r="U222" s="51"/>
      <c r="V222" s="55"/>
    </row>
    <row r="223" ht="24.75" customHeight="1">
      <c r="A223" s="45" t="s">
        <v>196</v>
      </c>
      <c r="B223" s="45" t="s">
        <v>39</v>
      </c>
      <c r="C223" s="46" t="s">
        <v>40</v>
      </c>
      <c r="D223" s="47">
        <v>3.471712396E7</v>
      </c>
      <c r="E223" s="48">
        <v>2278784.960000001</v>
      </c>
      <c r="F223" s="49">
        <v>3.2438339E7</v>
      </c>
      <c r="G223" s="50">
        <v>0.0</v>
      </c>
      <c r="H223" s="51">
        <v>0.0</v>
      </c>
      <c r="I223" s="51">
        <v>0.0</v>
      </c>
      <c r="J223" s="51">
        <v>0.0</v>
      </c>
      <c r="K223" s="51">
        <v>0.0</v>
      </c>
      <c r="L223" s="51">
        <v>0.0</v>
      </c>
      <c r="M223" s="49">
        <v>3.2438339E7</v>
      </c>
      <c r="N223" s="52">
        <v>8.00138011E8</v>
      </c>
      <c r="O223" s="53" t="str">
        <f t="shared" ref="O223:O225" si="29">VLOOKUP(N223,'[2]IPS CTA BANCARIA (2)'!$B$2:$H$163,2,0)</f>
        <v>#REF!</v>
      </c>
      <c r="P223" s="47">
        <v>3.2438339E7</v>
      </c>
      <c r="Q223" s="45">
        <v>3.7121954521E10</v>
      </c>
      <c r="R223" s="53" t="s">
        <v>315</v>
      </c>
      <c r="S223" s="53" t="s">
        <v>319</v>
      </c>
      <c r="T223" s="45" t="s">
        <v>558</v>
      </c>
      <c r="U223" s="51" t="s">
        <v>559</v>
      </c>
      <c r="V223" s="55">
        <v>41785.0</v>
      </c>
    </row>
    <row r="224" ht="24.75" customHeight="1">
      <c r="A224" s="45" t="s">
        <v>198</v>
      </c>
      <c r="B224" s="45" t="s">
        <v>27</v>
      </c>
      <c r="C224" s="46" t="s">
        <v>314</v>
      </c>
      <c r="D224" s="47">
        <v>1484289.0</v>
      </c>
      <c r="E224" s="48">
        <v>0.0</v>
      </c>
      <c r="F224" s="49">
        <v>1484289.0</v>
      </c>
      <c r="G224" s="50">
        <v>0.0</v>
      </c>
      <c r="H224" s="51">
        <v>0.0</v>
      </c>
      <c r="I224" s="51">
        <v>0.0</v>
      </c>
      <c r="J224" s="51">
        <v>0.0</v>
      </c>
      <c r="K224" s="51">
        <v>0.0</v>
      </c>
      <c r="L224" s="51">
        <v>0.0</v>
      </c>
      <c r="M224" s="49">
        <v>1484289.0</v>
      </c>
      <c r="N224" s="52">
        <v>8.90981137E8</v>
      </c>
      <c r="O224" s="53" t="str">
        <f t="shared" si="29"/>
        <v>#REF!</v>
      </c>
      <c r="P224" s="47">
        <v>1484289.0</v>
      </c>
      <c r="Q224" s="45">
        <v>9.20016045E8</v>
      </c>
      <c r="R224" s="53" t="s">
        <v>381</v>
      </c>
      <c r="S224" s="53" t="s">
        <v>319</v>
      </c>
      <c r="T224" s="57" t="s">
        <v>560</v>
      </c>
      <c r="U224" s="51" t="s">
        <v>561</v>
      </c>
      <c r="V224" s="55">
        <v>41787.0</v>
      </c>
    </row>
    <row r="225" ht="24.75" customHeight="1">
      <c r="A225" s="45" t="s">
        <v>200</v>
      </c>
      <c r="B225" s="45" t="s">
        <v>27</v>
      </c>
      <c r="C225" s="46" t="s">
        <v>314</v>
      </c>
      <c r="D225" s="47">
        <v>3.216637472E7</v>
      </c>
      <c r="E225" s="48">
        <v>0.0</v>
      </c>
      <c r="F225" s="49">
        <v>3.2166375E7</v>
      </c>
      <c r="G225" s="50">
        <v>694437.0</v>
      </c>
      <c r="H225" s="51">
        <v>0.0</v>
      </c>
      <c r="I225" s="51">
        <v>0.0</v>
      </c>
      <c r="J225" s="51">
        <v>0.0</v>
      </c>
      <c r="K225" s="51">
        <v>0.0</v>
      </c>
      <c r="L225" s="51">
        <v>0.0</v>
      </c>
      <c r="M225" s="49">
        <v>3.2860812E7</v>
      </c>
      <c r="N225" s="52">
        <v>8.90980066E8</v>
      </c>
      <c r="O225" s="53" t="str">
        <f t="shared" si="29"/>
        <v>#REF!</v>
      </c>
      <c r="P225" s="47">
        <v>3.2166375E7</v>
      </c>
      <c r="Q225" s="45">
        <v>6.650442399E10</v>
      </c>
      <c r="R225" s="53" t="s">
        <v>315</v>
      </c>
      <c r="S225" s="53" t="s">
        <v>316</v>
      </c>
      <c r="T225" s="57" t="s">
        <v>562</v>
      </c>
      <c r="U225" s="51" t="s">
        <v>563</v>
      </c>
      <c r="V225" s="55">
        <v>41787.0</v>
      </c>
    </row>
    <row r="226" ht="15.75" customHeight="1">
      <c r="A226" s="45" t="s">
        <v>200</v>
      </c>
      <c r="B226" s="45" t="s">
        <v>35</v>
      </c>
      <c r="C226" s="46" t="s">
        <v>36</v>
      </c>
      <c r="D226" s="47">
        <v>63090.55</v>
      </c>
      <c r="E226" s="48">
        <v>0.0</v>
      </c>
      <c r="F226" s="49">
        <v>0.0</v>
      </c>
      <c r="G226" s="50">
        <v>0.0</v>
      </c>
      <c r="H226" s="51">
        <v>63090.55</v>
      </c>
      <c r="I226" s="51">
        <v>0.0</v>
      </c>
      <c r="J226" s="51">
        <v>102376.0</v>
      </c>
      <c r="K226" s="51">
        <v>145204.0</v>
      </c>
      <c r="L226" s="51">
        <v>0.0</v>
      </c>
      <c r="M226" s="49">
        <v>310670.55</v>
      </c>
      <c r="N226" s="52"/>
      <c r="O226" s="53"/>
      <c r="P226" s="47"/>
      <c r="Q226" s="45"/>
      <c r="R226" s="53"/>
      <c r="S226" s="53"/>
      <c r="T226" s="45"/>
      <c r="U226" s="51"/>
      <c r="V226" s="55"/>
    </row>
    <row r="227" ht="24.75" customHeight="1">
      <c r="A227" s="45" t="s">
        <v>200</v>
      </c>
      <c r="B227" s="45" t="s">
        <v>51</v>
      </c>
      <c r="C227" s="46" t="s">
        <v>52</v>
      </c>
      <c r="D227" s="47">
        <v>1.822033573E7</v>
      </c>
      <c r="E227" s="48">
        <v>0.0</v>
      </c>
      <c r="F227" s="49">
        <v>1.8220336E7</v>
      </c>
      <c r="G227" s="50">
        <v>336840.0</v>
      </c>
      <c r="H227" s="51">
        <v>0.0</v>
      </c>
      <c r="I227" s="51">
        <v>0.0</v>
      </c>
      <c r="J227" s="51">
        <v>0.0</v>
      </c>
      <c r="K227" s="51">
        <v>0.0</v>
      </c>
      <c r="L227" s="51">
        <v>0.0</v>
      </c>
      <c r="M227" s="49">
        <v>1.8557176E7</v>
      </c>
      <c r="N227" s="52">
        <v>8.90900518E8</v>
      </c>
      <c r="O227" s="53" t="str">
        <f t="shared" ref="O227:O228" si="30">VLOOKUP(N227,'[2]IPS CTA BANCARIA (2)'!$B$2:$H$163,2,0)</f>
        <v>#REF!</v>
      </c>
      <c r="P227" s="47">
        <v>1.8557176E7</v>
      </c>
      <c r="Q227" s="45">
        <v>4.34888418E8</v>
      </c>
      <c r="R227" s="53" t="s">
        <v>331</v>
      </c>
      <c r="S227" s="53" t="s">
        <v>319</v>
      </c>
      <c r="T227" s="45" t="s">
        <v>564</v>
      </c>
      <c r="U227" s="51" t="s">
        <v>565</v>
      </c>
      <c r="V227" s="55">
        <v>41786.0</v>
      </c>
    </row>
    <row r="228" ht="24.75" customHeight="1">
      <c r="A228" s="45" t="s">
        <v>202</v>
      </c>
      <c r="B228" s="45" t="s">
        <v>27</v>
      </c>
      <c r="C228" s="46" t="s">
        <v>314</v>
      </c>
      <c r="D228" s="47">
        <v>909421.29</v>
      </c>
      <c r="E228" s="48">
        <v>0.0</v>
      </c>
      <c r="F228" s="49">
        <v>909421.0</v>
      </c>
      <c r="G228" s="50">
        <v>0.0</v>
      </c>
      <c r="H228" s="51">
        <v>0.0</v>
      </c>
      <c r="I228" s="51">
        <v>0.0</v>
      </c>
      <c r="J228" s="51">
        <v>0.0</v>
      </c>
      <c r="K228" s="51">
        <v>0.0</v>
      </c>
      <c r="L228" s="51">
        <v>0.0</v>
      </c>
      <c r="M228" s="49">
        <v>909421.0</v>
      </c>
      <c r="N228" s="52">
        <v>8.90981726E8</v>
      </c>
      <c r="O228" s="53" t="str">
        <f t="shared" si="30"/>
        <v>#REF!</v>
      </c>
      <c r="P228" s="47">
        <v>909421.0</v>
      </c>
      <c r="Q228" s="45">
        <v>6.44033268E8</v>
      </c>
      <c r="R228" s="53" t="s">
        <v>331</v>
      </c>
      <c r="S228" s="53" t="s">
        <v>319</v>
      </c>
      <c r="T228" s="57" t="s">
        <v>566</v>
      </c>
      <c r="U228" s="51" t="s">
        <v>567</v>
      </c>
      <c r="V228" s="55">
        <v>41787.0</v>
      </c>
    </row>
    <row r="229" ht="15.75" customHeight="1">
      <c r="A229" s="45" t="s">
        <v>202</v>
      </c>
      <c r="B229" s="45" t="s">
        <v>35</v>
      </c>
      <c r="C229" s="46" t="s">
        <v>36</v>
      </c>
      <c r="D229" s="47">
        <v>610639.87</v>
      </c>
      <c r="E229" s="48">
        <v>0.0</v>
      </c>
      <c r="F229" s="49">
        <v>610640.0</v>
      </c>
      <c r="G229" s="50">
        <v>0.0</v>
      </c>
      <c r="H229" s="51">
        <v>0.0</v>
      </c>
      <c r="I229" s="51">
        <v>0.0</v>
      </c>
      <c r="J229" s="51">
        <v>0.0</v>
      </c>
      <c r="K229" s="51">
        <v>0.0</v>
      </c>
      <c r="L229" s="51">
        <v>0.0</v>
      </c>
      <c r="M229" s="49">
        <v>610640.0</v>
      </c>
      <c r="N229" s="52"/>
      <c r="O229" s="53"/>
      <c r="P229" s="47"/>
      <c r="Q229" s="45"/>
      <c r="R229" s="53"/>
      <c r="S229" s="53"/>
      <c r="T229" s="45"/>
      <c r="U229" s="51"/>
      <c r="V229" s="55"/>
    </row>
    <row r="230" ht="24.75" customHeight="1">
      <c r="A230" s="45" t="s">
        <v>202</v>
      </c>
      <c r="B230" s="45" t="s">
        <v>39</v>
      </c>
      <c r="C230" s="46" t="s">
        <v>40</v>
      </c>
      <c r="D230" s="47">
        <v>1618567.84</v>
      </c>
      <c r="E230" s="48">
        <v>0.0</v>
      </c>
      <c r="F230" s="49">
        <v>1618568.0</v>
      </c>
      <c r="G230" s="50">
        <v>0.0</v>
      </c>
      <c r="H230" s="51">
        <v>0.0</v>
      </c>
      <c r="I230" s="51">
        <v>0.0</v>
      </c>
      <c r="J230" s="51">
        <v>0.0</v>
      </c>
      <c r="K230" s="51">
        <v>0.0</v>
      </c>
      <c r="L230" s="51">
        <v>0.0</v>
      </c>
      <c r="M230" s="49">
        <v>1618568.0</v>
      </c>
      <c r="N230" s="52">
        <v>8.90983675E8</v>
      </c>
      <c r="O230" s="53" t="str">
        <f t="shared" ref="O230:O231" si="31">VLOOKUP(N230,'[2]IPS CTA BANCARIA (2)'!$B$2:$H$163,2,0)</f>
        <v>#REF!</v>
      </c>
      <c r="P230" s="47">
        <v>1618568.0</v>
      </c>
      <c r="Q230" s="45">
        <v>1.4500000451E10</v>
      </c>
      <c r="R230" s="53" t="s">
        <v>568</v>
      </c>
      <c r="S230" s="53" t="s">
        <v>319</v>
      </c>
      <c r="T230" s="45" t="s">
        <v>569</v>
      </c>
      <c r="U230" s="51" t="s">
        <v>570</v>
      </c>
      <c r="V230" s="55">
        <v>41785.0</v>
      </c>
    </row>
    <row r="231" ht="24.75" customHeight="1">
      <c r="A231" s="45" t="s">
        <v>204</v>
      </c>
      <c r="B231" s="45" t="s">
        <v>27</v>
      </c>
      <c r="C231" s="46" t="s">
        <v>314</v>
      </c>
      <c r="D231" s="47">
        <v>4365870.19</v>
      </c>
      <c r="E231" s="48">
        <v>140546.1900000004</v>
      </c>
      <c r="F231" s="49">
        <v>4225324.0</v>
      </c>
      <c r="G231" s="50">
        <v>0.0</v>
      </c>
      <c r="H231" s="51">
        <v>0.0</v>
      </c>
      <c r="I231" s="51">
        <v>0.0</v>
      </c>
      <c r="J231" s="51">
        <v>0.0</v>
      </c>
      <c r="K231" s="51">
        <v>0.0</v>
      </c>
      <c r="L231" s="51">
        <v>0.0</v>
      </c>
      <c r="M231" s="49">
        <v>4225324.0</v>
      </c>
      <c r="N231" s="52">
        <v>8.90981137E8</v>
      </c>
      <c r="O231" s="53" t="str">
        <f t="shared" si="31"/>
        <v>#REF!</v>
      </c>
      <c r="P231" s="47">
        <v>4225324.0</v>
      </c>
      <c r="Q231" s="45">
        <v>9.20016045E8</v>
      </c>
      <c r="R231" s="53" t="s">
        <v>381</v>
      </c>
      <c r="S231" s="53" t="s">
        <v>319</v>
      </c>
      <c r="T231" s="57" t="s">
        <v>571</v>
      </c>
      <c r="U231" s="51" t="s">
        <v>572</v>
      </c>
      <c r="V231" s="55">
        <v>41787.0</v>
      </c>
    </row>
    <row r="232" ht="15.75" customHeight="1">
      <c r="A232" s="45" t="s">
        <v>204</v>
      </c>
      <c r="B232" s="45" t="s">
        <v>35</v>
      </c>
      <c r="C232" s="46" t="s">
        <v>36</v>
      </c>
      <c r="D232" s="47">
        <v>6812814.57</v>
      </c>
      <c r="E232" s="48">
        <v>219318.5700000003</v>
      </c>
      <c r="F232" s="49">
        <v>6593496.0</v>
      </c>
      <c r="G232" s="50">
        <v>0.0</v>
      </c>
      <c r="H232" s="51">
        <v>0.0</v>
      </c>
      <c r="I232" s="51">
        <v>0.0</v>
      </c>
      <c r="J232" s="51">
        <v>0.0</v>
      </c>
      <c r="K232" s="51">
        <v>0.0</v>
      </c>
      <c r="L232" s="51">
        <v>0.0</v>
      </c>
      <c r="M232" s="49">
        <v>6593496.0</v>
      </c>
      <c r="N232" s="52"/>
      <c r="O232" s="53"/>
      <c r="P232" s="47"/>
      <c r="Q232" s="45"/>
      <c r="R232" s="53"/>
      <c r="S232" s="53"/>
      <c r="T232" s="45"/>
      <c r="U232" s="51"/>
      <c r="V232" s="55"/>
    </row>
    <row r="233" ht="24.75" customHeight="1">
      <c r="A233" s="45" t="s">
        <v>204</v>
      </c>
      <c r="B233" s="45" t="s">
        <v>39</v>
      </c>
      <c r="C233" s="46" t="s">
        <v>40</v>
      </c>
      <c r="D233" s="47">
        <v>1.658916605E7</v>
      </c>
      <c r="E233" s="48">
        <v>534040.0500000007</v>
      </c>
      <c r="F233" s="49">
        <v>1.6055126E7</v>
      </c>
      <c r="G233" s="50">
        <v>0.0</v>
      </c>
      <c r="H233" s="51">
        <v>0.0</v>
      </c>
      <c r="I233" s="51">
        <v>0.0</v>
      </c>
      <c r="J233" s="51">
        <v>0.0</v>
      </c>
      <c r="K233" s="51">
        <v>0.0</v>
      </c>
      <c r="L233" s="51">
        <v>0.0</v>
      </c>
      <c r="M233" s="49">
        <v>1.6055126E7</v>
      </c>
      <c r="N233" s="52">
        <v>8.90981532E8</v>
      </c>
      <c r="O233" s="53" t="str">
        <f t="shared" ref="O233:O235" si="32">VLOOKUP(N233,'[2]IPS CTA BANCARIA (2)'!$B$2:$H$163,2,0)</f>
        <v>#REF!</v>
      </c>
      <c r="P233" s="47">
        <v>1.6055126E7</v>
      </c>
      <c r="Q233" s="45" t="s">
        <v>573</v>
      </c>
      <c r="R233" s="53" t="s">
        <v>328</v>
      </c>
      <c r="S233" s="53" t="s">
        <v>319</v>
      </c>
      <c r="T233" s="45" t="s">
        <v>574</v>
      </c>
      <c r="U233" s="51" t="s">
        <v>575</v>
      </c>
      <c r="V233" s="55">
        <v>41785.0</v>
      </c>
    </row>
    <row r="234" ht="24.75" customHeight="1">
      <c r="A234" s="45" t="s">
        <v>204</v>
      </c>
      <c r="B234" s="45" t="s">
        <v>51</v>
      </c>
      <c r="C234" s="46" t="s">
        <v>52</v>
      </c>
      <c r="D234" s="47">
        <v>1284491.19</v>
      </c>
      <c r="E234" s="48">
        <v>41350.189999999944</v>
      </c>
      <c r="F234" s="49">
        <v>1243141.0</v>
      </c>
      <c r="G234" s="50">
        <v>0.0</v>
      </c>
      <c r="H234" s="51">
        <v>0.0</v>
      </c>
      <c r="I234" s="51">
        <v>0.0</v>
      </c>
      <c r="J234" s="51">
        <v>0.0</v>
      </c>
      <c r="K234" s="51">
        <v>0.0</v>
      </c>
      <c r="L234" s="51">
        <v>41957.0</v>
      </c>
      <c r="M234" s="49">
        <v>1201184.0</v>
      </c>
      <c r="N234" s="52">
        <v>9.00261353E8</v>
      </c>
      <c r="O234" s="53" t="str">
        <f t="shared" si="32"/>
        <v>#REF!</v>
      </c>
      <c r="P234" s="47">
        <v>1201184.0</v>
      </c>
      <c r="Q234" s="45">
        <v>4.3490923E8</v>
      </c>
      <c r="R234" s="53" t="s">
        <v>331</v>
      </c>
      <c r="S234" s="53" t="s">
        <v>319</v>
      </c>
      <c r="T234" s="45" t="s">
        <v>576</v>
      </c>
      <c r="U234" s="51" t="s">
        <v>577</v>
      </c>
      <c r="V234" s="55">
        <v>41786.0</v>
      </c>
    </row>
    <row r="235" ht="24.75" customHeight="1">
      <c r="A235" s="45" t="s">
        <v>206</v>
      </c>
      <c r="B235" s="45" t="s">
        <v>27</v>
      </c>
      <c r="C235" s="46" t="s">
        <v>314</v>
      </c>
      <c r="D235" s="47">
        <v>3.22880461E8</v>
      </c>
      <c r="E235" s="48">
        <v>8.2743466E7</v>
      </c>
      <c r="F235" s="49">
        <v>2.40136995E8</v>
      </c>
      <c r="G235" s="50">
        <v>0.0</v>
      </c>
      <c r="H235" s="51">
        <v>0.0</v>
      </c>
      <c r="I235" s="51">
        <v>0.0</v>
      </c>
      <c r="J235" s="51">
        <v>0.0</v>
      </c>
      <c r="K235" s="51">
        <v>0.0</v>
      </c>
      <c r="L235" s="51">
        <v>0.0</v>
      </c>
      <c r="M235" s="49">
        <v>2.40136995E8</v>
      </c>
      <c r="N235" s="52">
        <v>8.90905166E8</v>
      </c>
      <c r="O235" s="53" t="str">
        <f t="shared" si="32"/>
        <v>#REF!</v>
      </c>
      <c r="P235" s="47">
        <v>2.40136995E8</v>
      </c>
      <c r="Q235" s="45">
        <v>3.7570158388E10</v>
      </c>
      <c r="R235" s="53" t="s">
        <v>328</v>
      </c>
      <c r="S235" s="53" t="s">
        <v>316</v>
      </c>
      <c r="T235" s="57" t="s">
        <v>578</v>
      </c>
      <c r="U235" s="51" t="s">
        <v>579</v>
      </c>
      <c r="V235" s="55">
        <v>41787.0</v>
      </c>
    </row>
    <row r="236" ht="15.75" customHeight="1">
      <c r="A236" s="45" t="s">
        <v>206</v>
      </c>
      <c r="B236" s="45" t="s">
        <v>35</v>
      </c>
      <c r="C236" s="46" t="s">
        <v>36</v>
      </c>
      <c r="D236" s="47">
        <v>0.0</v>
      </c>
      <c r="E236" s="48">
        <v>0.0</v>
      </c>
      <c r="F236" s="49">
        <v>0.0</v>
      </c>
      <c r="G236" s="50">
        <v>0.0</v>
      </c>
      <c r="H236" s="51">
        <v>0.0</v>
      </c>
      <c r="I236" s="51">
        <v>0.0</v>
      </c>
      <c r="J236" s="51">
        <v>0.0</v>
      </c>
      <c r="K236" s="51">
        <v>0.0</v>
      </c>
      <c r="L236" s="51">
        <v>0.0</v>
      </c>
      <c r="M236" s="49">
        <v>0.0</v>
      </c>
      <c r="N236" s="52"/>
      <c r="O236" s="53"/>
      <c r="P236" s="47"/>
      <c r="Q236" s="45"/>
      <c r="R236" s="53"/>
      <c r="S236" s="53"/>
      <c r="T236" s="45"/>
      <c r="U236" s="51"/>
      <c r="V236" s="55"/>
    </row>
    <row r="237" ht="15.75" customHeight="1">
      <c r="A237" s="45" t="s">
        <v>206</v>
      </c>
      <c r="B237" s="45" t="s">
        <v>31</v>
      </c>
      <c r="C237" s="46" t="s">
        <v>32</v>
      </c>
      <c r="D237" s="47">
        <v>0.0</v>
      </c>
      <c r="E237" s="48">
        <v>0.0</v>
      </c>
      <c r="F237" s="49">
        <v>0.0</v>
      </c>
      <c r="G237" s="50">
        <v>0.0</v>
      </c>
      <c r="H237" s="51">
        <v>0.0</v>
      </c>
      <c r="I237" s="51">
        <v>0.0</v>
      </c>
      <c r="J237" s="51">
        <v>0.0</v>
      </c>
      <c r="K237" s="51">
        <v>0.0</v>
      </c>
      <c r="L237" s="51">
        <v>0.0</v>
      </c>
      <c r="M237" s="49">
        <v>0.0</v>
      </c>
      <c r="N237" s="52"/>
      <c r="O237" s="53"/>
      <c r="P237" s="47"/>
      <c r="Q237" s="45"/>
      <c r="R237" s="53"/>
      <c r="S237" s="53"/>
      <c r="T237" s="45"/>
      <c r="U237" s="51"/>
      <c r="V237" s="55"/>
    </row>
    <row r="238" ht="24.75" customHeight="1">
      <c r="A238" s="45" t="s">
        <v>208</v>
      </c>
      <c r="B238" s="45" t="s">
        <v>27</v>
      </c>
      <c r="C238" s="46" t="s">
        <v>314</v>
      </c>
      <c r="D238" s="47">
        <v>5.168583326E7</v>
      </c>
      <c r="E238" s="48">
        <v>0.0</v>
      </c>
      <c r="F238" s="49">
        <v>5.1685833E7</v>
      </c>
      <c r="G238" s="50">
        <v>115006.0</v>
      </c>
      <c r="H238" s="51">
        <v>0.0</v>
      </c>
      <c r="I238" s="51">
        <v>0.0</v>
      </c>
      <c r="J238" s="51">
        <v>0.0</v>
      </c>
      <c r="K238" s="51">
        <v>0.0</v>
      </c>
      <c r="L238" s="51">
        <v>0.0</v>
      </c>
      <c r="M238" s="49">
        <v>5.1800839E7</v>
      </c>
      <c r="N238" s="52">
        <v>8.90907254E8</v>
      </c>
      <c r="O238" s="53" t="str">
        <f t="shared" ref="O238:O242" si="33">VLOOKUP(N238,'[2]IPS CTA BANCARIA (2)'!$B$2:$H$163,2,0)</f>
        <v>#REF!</v>
      </c>
      <c r="P238" s="47">
        <v>5.1685833E7</v>
      </c>
      <c r="Q238" s="45">
        <v>7.1587022347E10</v>
      </c>
      <c r="R238" s="53" t="s">
        <v>315</v>
      </c>
      <c r="S238" s="53" t="s">
        <v>316</v>
      </c>
      <c r="T238" s="57" t="s">
        <v>580</v>
      </c>
      <c r="U238" s="51" t="s">
        <v>581</v>
      </c>
      <c r="V238" s="55">
        <v>41787.0</v>
      </c>
    </row>
    <row r="239" ht="24.75" customHeight="1">
      <c r="A239" s="45" t="s">
        <v>208</v>
      </c>
      <c r="B239" s="45" t="s">
        <v>51</v>
      </c>
      <c r="C239" s="46" t="s">
        <v>52</v>
      </c>
      <c r="D239" s="47">
        <v>1.548955474E7</v>
      </c>
      <c r="E239" s="48">
        <v>0.0</v>
      </c>
      <c r="F239" s="49">
        <v>1.5489555E7</v>
      </c>
      <c r="G239" s="50">
        <v>38318.0</v>
      </c>
      <c r="H239" s="51">
        <v>0.0</v>
      </c>
      <c r="I239" s="51">
        <v>0.0</v>
      </c>
      <c r="J239" s="51">
        <v>0.0</v>
      </c>
      <c r="K239" s="51">
        <v>0.0</v>
      </c>
      <c r="L239" s="51">
        <v>0.0</v>
      </c>
      <c r="M239" s="49">
        <v>1.5527873E7</v>
      </c>
      <c r="N239" s="52">
        <v>8.90900518E8</v>
      </c>
      <c r="O239" s="53" t="str">
        <f t="shared" si="33"/>
        <v>#REF!</v>
      </c>
      <c r="P239" s="47">
        <v>1.5527873E7</v>
      </c>
      <c r="Q239" s="45">
        <v>4.34888418E8</v>
      </c>
      <c r="R239" s="53" t="s">
        <v>331</v>
      </c>
      <c r="S239" s="53" t="s">
        <v>319</v>
      </c>
      <c r="T239" s="45" t="s">
        <v>582</v>
      </c>
      <c r="U239" s="51" t="s">
        <v>583</v>
      </c>
      <c r="V239" s="55">
        <v>41786.0</v>
      </c>
    </row>
    <row r="240" ht="24.75" customHeight="1">
      <c r="A240" s="45" t="s">
        <v>210</v>
      </c>
      <c r="B240" s="45" t="s">
        <v>27</v>
      </c>
      <c r="C240" s="46" t="s">
        <v>314</v>
      </c>
      <c r="D240" s="47">
        <v>6.631766435E7</v>
      </c>
      <c r="E240" s="48">
        <v>0.0</v>
      </c>
      <c r="F240" s="49">
        <v>6.6317664E7</v>
      </c>
      <c r="G240" s="50">
        <v>957652.0</v>
      </c>
      <c r="H240" s="51">
        <v>0.0</v>
      </c>
      <c r="I240" s="51">
        <v>0.0</v>
      </c>
      <c r="J240" s="51">
        <v>0.0</v>
      </c>
      <c r="K240" s="51">
        <v>0.0</v>
      </c>
      <c r="L240" s="51">
        <v>0.0</v>
      </c>
      <c r="M240" s="49">
        <v>6.7275316E7</v>
      </c>
      <c r="N240" s="52">
        <v>8.90906347E8</v>
      </c>
      <c r="O240" s="53" t="str">
        <f t="shared" si="33"/>
        <v>#REF!</v>
      </c>
      <c r="P240" s="47">
        <v>6.6317664E7</v>
      </c>
      <c r="Q240" s="45">
        <v>1.900781411E9</v>
      </c>
      <c r="R240" s="53" t="s">
        <v>315</v>
      </c>
      <c r="S240" s="53" t="s">
        <v>316</v>
      </c>
      <c r="T240" s="57" t="s">
        <v>584</v>
      </c>
      <c r="U240" s="51" t="s">
        <v>585</v>
      </c>
      <c r="V240" s="55">
        <v>41787.0</v>
      </c>
    </row>
    <row r="241" ht="24.75" customHeight="1">
      <c r="A241" s="45" t="s">
        <v>210</v>
      </c>
      <c r="B241" s="45" t="s">
        <v>51</v>
      </c>
      <c r="C241" s="46" t="s">
        <v>52</v>
      </c>
      <c r="D241" s="47">
        <v>1.618549565E7</v>
      </c>
      <c r="E241" s="48">
        <v>0.0</v>
      </c>
      <c r="F241" s="49">
        <v>1.6185496E7</v>
      </c>
      <c r="G241" s="50">
        <v>283775.0</v>
      </c>
      <c r="H241" s="51">
        <v>0.0</v>
      </c>
      <c r="I241" s="51">
        <v>0.0</v>
      </c>
      <c r="J241" s="51">
        <v>0.0</v>
      </c>
      <c r="K241" s="51">
        <v>0.0</v>
      </c>
      <c r="L241" s="51">
        <v>0.0</v>
      </c>
      <c r="M241" s="49">
        <v>1.6469271E7</v>
      </c>
      <c r="N241" s="52">
        <v>8.90900518E8</v>
      </c>
      <c r="O241" s="53" t="str">
        <f t="shared" si="33"/>
        <v>#REF!</v>
      </c>
      <c r="P241" s="47">
        <v>1.6469271E7</v>
      </c>
      <c r="Q241" s="45">
        <v>4.34888418E8</v>
      </c>
      <c r="R241" s="53" t="s">
        <v>331</v>
      </c>
      <c r="S241" s="53" t="s">
        <v>319</v>
      </c>
      <c r="T241" s="45" t="s">
        <v>586</v>
      </c>
      <c r="U241" s="51" t="s">
        <v>587</v>
      </c>
      <c r="V241" s="55">
        <v>41786.0</v>
      </c>
    </row>
    <row r="242" ht="24.75" customHeight="1">
      <c r="A242" s="45" t="s">
        <v>212</v>
      </c>
      <c r="B242" s="45" t="s">
        <v>27</v>
      </c>
      <c r="C242" s="46" t="s">
        <v>314</v>
      </c>
      <c r="D242" s="47">
        <v>2.104169225E7</v>
      </c>
      <c r="E242" s="48">
        <v>1738485.25</v>
      </c>
      <c r="F242" s="49">
        <v>1.9303207E7</v>
      </c>
      <c r="G242" s="50">
        <v>0.0</v>
      </c>
      <c r="H242" s="51">
        <v>0.0</v>
      </c>
      <c r="I242" s="51">
        <v>0.0</v>
      </c>
      <c r="J242" s="51">
        <v>0.0</v>
      </c>
      <c r="K242" s="51">
        <v>0.0</v>
      </c>
      <c r="L242" s="51">
        <v>0.0</v>
      </c>
      <c r="M242" s="49">
        <v>1.9303207E7</v>
      </c>
      <c r="N242" s="52">
        <v>8.90982264E8</v>
      </c>
      <c r="O242" s="53" t="str">
        <f t="shared" si="33"/>
        <v>#REF!</v>
      </c>
      <c r="P242" s="47">
        <v>1.9303207E7</v>
      </c>
      <c r="Q242" s="45">
        <v>9.130026775E9</v>
      </c>
      <c r="R242" s="53" t="s">
        <v>315</v>
      </c>
      <c r="S242" s="53" t="s">
        <v>316</v>
      </c>
      <c r="T242" s="57" t="s">
        <v>588</v>
      </c>
      <c r="U242" s="51" t="s">
        <v>589</v>
      </c>
      <c r="V242" s="55">
        <v>41787.0</v>
      </c>
    </row>
    <row r="243" ht="15.75" customHeight="1">
      <c r="A243" s="45" t="s">
        <v>212</v>
      </c>
      <c r="B243" s="45" t="s">
        <v>35</v>
      </c>
      <c r="C243" s="46" t="s">
        <v>36</v>
      </c>
      <c r="D243" s="47">
        <v>2.846214617E7</v>
      </c>
      <c r="E243" s="48">
        <v>2351570.170000002</v>
      </c>
      <c r="F243" s="49">
        <v>2.6110576E7</v>
      </c>
      <c r="G243" s="50">
        <v>0.0</v>
      </c>
      <c r="H243" s="51">
        <v>0.0</v>
      </c>
      <c r="I243" s="51">
        <v>0.0</v>
      </c>
      <c r="J243" s="51">
        <v>0.0</v>
      </c>
      <c r="K243" s="51">
        <v>0.0</v>
      </c>
      <c r="L243" s="51">
        <v>0.0</v>
      </c>
      <c r="M243" s="49">
        <v>2.6110576E7</v>
      </c>
      <c r="N243" s="52"/>
      <c r="O243" s="53"/>
      <c r="P243" s="47"/>
      <c r="Q243" s="45"/>
      <c r="R243" s="53"/>
      <c r="S243" s="53"/>
      <c r="T243" s="45"/>
      <c r="U243" s="51"/>
      <c r="V243" s="55"/>
    </row>
    <row r="244" ht="24.75" customHeight="1">
      <c r="A244" s="45" t="s">
        <v>212</v>
      </c>
      <c r="B244" s="45" t="s">
        <v>37</v>
      </c>
      <c r="C244" s="46" t="s">
        <v>38</v>
      </c>
      <c r="D244" s="47">
        <v>0.0</v>
      </c>
      <c r="E244" s="48">
        <v>0.0</v>
      </c>
      <c r="F244" s="49">
        <v>0.0</v>
      </c>
      <c r="G244" s="50">
        <v>0.0</v>
      </c>
      <c r="H244" s="51">
        <v>0.0</v>
      </c>
      <c r="I244" s="51"/>
      <c r="J244" s="51"/>
      <c r="K244" s="51"/>
      <c r="L244" s="51"/>
      <c r="M244" s="49">
        <v>0.0</v>
      </c>
      <c r="N244" s="52"/>
      <c r="O244" s="53"/>
      <c r="P244" s="47"/>
      <c r="Q244" s="45"/>
      <c r="R244" s="53"/>
      <c r="S244" s="53"/>
      <c r="T244" s="45"/>
      <c r="U244" s="51"/>
      <c r="V244" s="55"/>
    </row>
    <row r="245" ht="24.75" customHeight="1">
      <c r="A245" s="45" t="s">
        <v>212</v>
      </c>
      <c r="B245" s="45" t="s">
        <v>39</v>
      </c>
      <c r="C245" s="46" t="s">
        <v>40</v>
      </c>
      <c r="D245" s="47">
        <v>8.209954358E7</v>
      </c>
      <c r="E245" s="48">
        <v>6783143.579999998</v>
      </c>
      <c r="F245" s="49">
        <v>7.53164E7</v>
      </c>
      <c r="G245" s="50">
        <v>0.0</v>
      </c>
      <c r="H245" s="51">
        <v>0.0</v>
      </c>
      <c r="I245" s="51">
        <v>0.0</v>
      </c>
      <c r="J245" s="51">
        <v>0.0</v>
      </c>
      <c r="K245" s="51">
        <v>0.0</v>
      </c>
      <c r="L245" s="51">
        <v>0.0</v>
      </c>
      <c r="M245" s="49">
        <v>7.53164E7</v>
      </c>
      <c r="N245" s="52">
        <v>8.90985092E8</v>
      </c>
      <c r="O245" s="53" t="str">
        <f t="shared" ref="O245:O246" si="34">VLOOKUP(N245,'[2]IPS CTA BANCARIA (2)'!$B$2:$H$163,2,0)</f>
        <v>#REF!</v>
      </c>
      <c r="P245" s="47">
        <v>7.53164E7</v>
      </c>
      <c r="Q245" s="45">
        <v>3.2163495511E10</v>
      </c>
      <c r="R245" s="53" t="s">
        <v>315</v>
      </c>
      <c r="S245" s="53" t="s">
        <v>316</v>
      </c>
      <c r="T245" s="45" t="s">
        <v>590</v>
      </c>
      <c r="U245" s="51" t="s">
        <v>591</v>
      </c>
      <c r="V245" s="55">
        <v>41786.0</v>
      </c>
    </row>
    <row r="246" ht="24.75" customHeight="1">
      <c r="A246" s="45" t="s">
        <v>214</v>
      </c>
      <c r="B246" s="45" t="s">
        <v>27</v>
      </c>
      <c r="C246" s="46" t="s">
        <v>314</v>
      </c>
      <c r="D246" s="47">
        <v>6125924.24</v>
      </c>
      <c r="E246" s="48">
        <v>0.0</v>
      </c>
      <c r="F246" s="49">
        <v>6125924.0</v>
      </c>
      <c r="G246" s="50">
        <v>0.0</v>
      </c>
      <c r="H246" s="51">
        <v>0.0</v>
      </c>
      <c r="I246" s="51">
        <v>0.0</v>
      </c>
      <c r="J246" s="51">
        <v>0.0</v>
      </c>
      <c r="K246" s="51">
        <v>0.0</v>
      </c>
      <c r="L246" s="51">
        <v>0.0</v>
      </c>
      <c r="M246" s="49">
        <v>6125924.0</v>
      </c>
      <c r="N246" s="52">
        <v>8.90981137E8</v>
      </c>
      <c r="O246" s="53" t="str">
        <f t="shared" si="34"/>
        <v>#REF!</v>
      </c>
      <c r="P246" s="47">
        <v>6125924.0</v>
      </c>
      <c r="Q246" s="45">
        <v>9.20016045E8</v>
      </c>
      <c r="R246" s="53" t="s">
        <v>381</v>
      </c>
      <c r="S246" s="53" t="s">
        <v>319</v>
      </c>
      <c r="T246" s="57" t="s">
        <v>592</v>
      </c>
      <c r="U246" s="51" t="s">
        <v>593</v>
      </c>
      <c r="V246" s="55">
        <v>41787.0</v>
      </c>
    </row>
    <row r="247" ht="24.75" customHeight="1">
      <c r="A247" s="45" t="s">
        <v>214</v>
      </c>
      <c r="B247" s="45" t="s">
        <v>37</v>
      </c>
      <c r="C247" s="46" t="s">
        <v>38</v>
      </c>
      <c r="D247" s="47">
        <v>0.0</v>
      </c>
      <c r="E247" s="48">
        <v>0.0</v>
      </c>
      <c r="F247" s="49">
        <v>0.0</v>
      </c>
      <c r="G247" s="50">
        <v>0.0</v>
      </c>
      <c r="H247" s="51">
        <v>0.0</v>
      </c>
      <c r="I247" s="51"/>
      <c r="J247" s="51"/>
      <c r="K247" s="51"/>
      <c r="L247" s="51"/>
      <c r="M247" s="49">
        <v>0.0</v>
      </c>
      <c r="N247" s="52"/>
      <c r="O247" s="53"/>
      <c r="P247" s="47"/>
      <c r="Q247" s="45"/>
      <c r="R247" s="53"/>
      <c r="S247" s="53"/>
      <c r="T247" s="45"/>
      <c r="U247" s="51"/>
      <c r="V247" s="55"/>
    </row>
    <row r="248" ht="24.75" customHeight="1">
      <c r="A248" s="45" t="s">
        <v>214</v>
      </c>
      <c r="B248" s="45" t="s">
        <v>51</v>
      </c>
      <c r="C248" s="46" t="s">
        <v>52</v>
      </c>
      <c r="D248" s="47">
        <v>697789.76</v>
      </c>
      <c r="E248" s="48">
        <v>0.0</v>
      </c>
      <c r="F248" s="49">
        <v>697790.0</v>
      </c>
      <c r="G248" s="50">
        <v>0.0</v>
      </c>
      <c r="H248" s="51">
        <v>0.0</v>
      </c>
      <c r="I248" s="51">
        <v>0.0</v>
      </c>
      <c r="J248" s="51">
        <v>0.0</v>
      </c>
      <c r="K248" s="51">
        <v>0.0</v>
      </c>
      <c r="L248" s="51">
        <v>0.0</v>
      </c>
      <c r="M248" s="49">
        <v>697790.0</v>
      </c>
      <c r="N248" s="52">
        <v>8.90981494E8</v>
      </c>
      <c r="O248" s="53" t="str">
        <f>VLOOKUP(N248,'[2]IPS CTA BANCARIA (2)'!$B$2:$H$163,2,0)</f>
        <v>#REF!</v>
      </c>
      <c r="P248" s="47">
        <v>697790.0</v>
      </c>
      <c r="Q248" s="45">
        <v>4.3823128589E10</v>
      </c>
      <c r="R248" s="53" t="s">
        <v>315</v>
      </c>
      <c r="S248" s="53" t="s">
        <v>319</v>
      </c>
      <c r="T248" s="45" t="s">
        <v>594</v>
      </c>
      <c r="U248" s="51" t="s">
        <v>595</v>
      </c>
      <c r="V248" s="55">
        <v>41786.0</v>
      </c>
      <c r="W248" s="27"/>
      <c r="X248" s="27"/>
      <c r="Y248" s="27"/>
      <c r="Z248" s="27"/>
    </row>
    <row r="249" ht="24.75" customHeight="1">
      <c r="A249" s="45" t="s">
        <v>216</v>
      </c>
      <c r="B249" s="45" t="s">
        <v>27</v>
      </c>
      <c r="C249" s="46" t="s">
        <v>314</v>
      </c>
      <c r="D249" s="47">
        <v>0.0</v>
      </c>
      <c r="E249" s="48">
        <v>0.0</v>
      </c>
      <c r="F249" s="49">
        <v>0.0</v>
      </c>
      <c r="G249" s="50">
        <v>0.0</v>
      </c>
      <c r="H249" s="51">
        <v>0.0</v>
      </c>
      <c r="I249" s="51">
        <v>0.0</v>
      </c>
      <c r="J249" s="51">
        <v>0.0</v>
      </c>
      <c r="K249" s="51">
        <v>0.0</v>
      </c>
      <c r="L249" s="51">
        <v>0.0</v>
      </c>
      <c r="M249" s="49">
        <v>0.0</v>
      </c>
      <c r="N249" s="52"/>
      <c r="O249" s="53"/>
      <c r="P249" s="47"/>
      <c r="Q249" s="45"/>
      <c r="R249" s="53"/>
      <c r="S249" s="53"/>
      <c r="T249" s="45"/>
      <c r="U249" s="51"/>
      <c r="V249" s="55"/>
    </row>
    <row r="250" ht="15.75" customHeight="1">
      <c r="A250" s="45" t="s">
        <v>216</v>
      </c>
      <c r="B250" s="45" t="s">
        <v>51</v>
      </c>
      <c r="C250" s="46" t="s">
        <v>52</v>
      </c>
      <c r="D250" s="47">
        <v>0.0</v>
      </c>
      <c r="E250" s="48">
        <v>0.0</v>
      </c>
      <c r="F250" s="49">
        <v>0.0</v>
      </c>
      <c r="G250" s="50">
        <v>0.0</v>
      </c>
      <c r="H250" s="51">
        <v>0.0</v>
      </c>
      <c r="I250" s="51">
        <v>0.0</v>
      </c>
      <c r="J250" s="51">
        <v>0.0</v>
      </c>
      <c r="K250" s="51">
        <v>0.0</v>
      </c>
      <c r="L250" s="51">
        <v>0.0</v>
      </c>
      <c r="M250" s="49">
        <v>0.0</v>
      </c>
      <c r="N250" s="52"/>
      <c r="O250" s="53"/>
      <c r="P250" s="47"/>
      <c r="Q250" s="45"/>
      <c r="R250" s="53"/>
      <c r="S250" s="53"/>
      <c r="T250" s="45"/>
      <c r="U250" s="51"/>
      <c r="V250" s="55"/>
    </row>
    <row r="251" ht="24.75" customHeight="1">
      <c r="A251" s="45" t="s">
        <v>218</v>
      </c>
      <c r="B251" s="45" t="s">
        <v>27</v>
      </c>
      <c r="C251" s="46" t="s">
        <v>314</v>
      </c>
      <c r="D251" s="47">
        <v>2.594081967E7</v>
      </c>
      <c r="E251" s="48">
        <v>0.0</v>
      </c>
      <c r="F251" s="49">
        <v>2.594082E7</v>
      </c>
      <c r="G251" s="50">
        <v>0.0</v>
      </c>
      <c r="H251" s="51">
        <v>0.0</v>
      </c>
      <c r="I251" s="51">
        <v>0.0</v>
      </c>
      <c r="J251" s="51">
        <v>0.0</v>
      </c>
      <c r="K251" s="51">
        <v>0.0</v>
      </c>
      <c r="L251" s="51">
        <v>0.0</v>
      </c>
      <c r="M251" s="49">
        <v>2.594082E7</v>
      </c>
      <c r="N251" s="52">
        <v>8.90906347E8</v>
      </c>
      <c r="O251" s="53" t="str">
        <f>VLOOKUP(N251,'[2]IPS CTA BANCARIA (2)'!$B$2:$H$163,2,0)</f>
        <v>#REF!</v>
      </c>
      <c r="P251" s="47">
        <v>2.594082E7</v>
      </c>
      <c r="Q251" s="45">
        <v>1.900781411E9</v>
      </c>
      <c r="R251" s="53" t="s">
        <v>315</v>
      </c>
      <c r="S251" s="53" t="s">
        <v>316</v>
      </c>
      <c r="T251" s="57" t="s">
        <v>596</v>
      </c>
      <c r="U251" s="51" t="s">
        <v>597</v>
      </c>
      <c r="V251" s="55">
        <v>41787.0</v>
      </c>
    </row>
    <row r="252" ht="15.75" customHeight="1">
      <c r="A252" s="45" t="s">
        <v>218</v>
      </c>
      <c r="B252" s="45" t="s">
        <v>35</v>
      </c>
      <c r="C252" s="46" t="s">
        <v>36</v>
      </c>
      <c r="D252" s="47">
        <v>3097898.61</v>
      </c>
      <c r="E252" s="48">
        <v>0.0</v>
      </c>
      <c r="F252" s="49">
        <v>3097899.0</v>
      </c>
      <c r="G252" s="50">
        <v>0.0</v>
      </c>
      <c r="H252" s="51">
        <v>0.0</v>
      </c>
      <c r="I252" s="51">
        <v>0.0</v>
      </c>
      <c r="J252" s="51">
        <v>0.0</v>
      </c>
      <c r="K252" s="51">
        <v>0.0</v>
      </c>
      <c r="L252" s="51">
        <v>0.0</v>
      </c>
      <c r="M252" s="49">
        <v>3097899.0</v>
      </c>
      <c r="N252" s="52"/>
      <c r="O252" s="53"/>
      <c r="P252" s="47"/>
      <c r="Q252" s="45"/>
      <c r="R252" s="53"/>
      <c r="S252" s="53"/>
      <c r="T252" s="45"/>
      <c r="U252" s="51"/>
      <c r="V252" s="55"/>
    </row>
    <row r="253" ht="24.75" customHeight="1">
      <c r="A253" s="45" t="s">
        <v>218</v>
      </c>
      <c r="B253" s="45" t="s">
        <v>51</v>
      </c>
      <c r="C253" s="46" t="s">
        <v>52</v>
      </c>
      <c r="D253" s="47">
        <v>486401.72</v>
      </c>
      <c r="E253" s="48">
        <v>0.0</v>
      </c>
      <c r="F253" s="49">
        <v>0.0</v>
      </c>
      <c r="G253" s="50">
        <v>0.0</v>
      </c>
      <c r="H253" s="51">
        <v>486401.72</v>
      </c>
      <c r="I253" s="51">
        <v>490601.0</v>
      </c>
      <c r="J253" s="51">
        <v>486016.0</v>
      </c>
      <c r="K253" s="51">
        <v>464311.0</v>
      </c>
      <c r="L253" s="51">
        <v>0.0</v>
      </c>
      <c r="M253" s="49">
        <v>1927329.72</v>
      </c>
      <c r="N253" s="52">
        <v>9.00261353E8</v>
      </c>
      <c r="O253" s="53" t="str">
        <f>VLOOKUP(N253,'[2]IPS CTA BANCARIA (2)'!$B$2:$H$163,2,0)</f>
        <v>#REF!</v>
      </c>
      <c r="P253" s="47">
        <v>1463019.0</v>
      </c>
      <c r="Q253" s="45">
        <v>4.3490923E8</v>
      </c>
      <c r="R253" s="53" t="s">
        <v>331</v>
      </c>
      <c r="S253" s="53" t="s">
        <v>319</v>
      </c>
      <c r="T253" s="45" t="s">
        <v>598</v>
      </c>
      <c r="U253" s="51" t="s">
        <v>599</v>
      </c>
      <c r="V253" s="55">
        <v>41786.0</v>
      </c>
    </row>
    <row r="254" ht="24.75" customHeight="1">
      <c r="A254" s="45" t="s">
        <v>220</v>
      </c>
      <c r="B254" s="45" t="s">
        <v>27</v>
      </c>
      <c r="C254" s="46" t="s">
        <v>314</v>
      </c>
      <c r="D254" s="47">
        <v>0.0</v>
      </c>
      <c r="E254" s="48">
        <v>0.0</v>
      </c>
      <c r="F254" s="49">
        <v>0.0</v>
      </c>
      <c r="G254" s="50">
        <v>0.0</v>
      </c>
      <c r="H254" s="51">
        <v>0.0</v>
      </c>
      <c r="I254" s="51">
        <v>0.0</v>
      </c>
      <c r="J254" s="51">
        <v>0.0</v>
      </c>
      <c r="K254" s="51">
        <v>0.0</v>
      </c>
      <c r="L254" s="51">
        <v>0.0</v>
      </c>
      <c r="M254" s="49">
        <v>0.0</v>
      </c>
      <c r="N254" s="52"/>
      <c r="O254" s="53"/>
      <c r="P254" s="47"/>
      <c r="Q254" s="45"/>
      <c r="R254" s="53"/>
      <c r="S254" s="53"/>
      <c r="T254" s="45"/>
      <c r="U254" s="51"/>
      <c r="V254" s="55"/>
    </row>
    <row r="255" ht="15.75" customHeight="1">
      <c r="A255" s="45" t="s">
        <v>220</v>
      </c>
      <c r="B255" s="45" t="s">
        <v>35</v>
      </c>
      <c r="C255" s="46" t="s">
        <v>36</v>
      </c>
      <c r="D255" s="47">
        <v>0.0</v>
      </c>
      <c r="E255" s="48">
        <v>0.0</v>
      </c>
      <c r="F255" s="49">
        <v>0.0</v>
      </c>
      <c r="G255" s="50">
        <v>0.0</v>
      </c>
      <c r="H255" s="51">
        <v>0.0</v>
      </c>
      <c r="I255" s="51">
        <v>0.0</v>
      </c>
      <c r="J255" s="51">
        <v>0.0</v>
      </c>
      <c r="K255" s="51">
        <v>0.0</v>
      </c>
      <c r="L255" s="51">
        <v>0.0</v>
      </c>
      <c r="M255" s="49">
        <v>0.0</v>
      </c>
      <c r="N255" s="52"/>
      <c r="O255" s="53"/>
      <c r="P255" s="47"/>
      <c r="Q255" s="45"/>
      <c r="R255" s="53"/>
      <c r="S255" s="53"/>
      <c r="T255" s="45"/>
      <c r="U255" s="51"/>
      <c r="V255" s="55"/>
    </row>
    <row r="256" ht="24.75" customHeight="1">
      <c r="A256" s="45" t="s">
        <v>222</v>
      </c>
      <c r="B256" s="45" t="s">
        <v>27</v>
      </c>
      <c r="C256" s="46" t="s">
        <v>314</v>
      </c>
      <c r="D256" s="47">
        <v>2.369734803E7</v>
      </c>
      <c r="E256" s="48">
        <v>0.0</v>
      </c>
      <c r="F256" s="49">
        <v>2.3697348E7</v>
      </c>
      <c r="G256" s="50">
        <v>0.0</v>
      </c>
      <c r="H256" s="51">
        <v>0.0</v>
      </c>
      <c r="I256" s="51">
        <v>0.0</v>
      </c>
      <c r="J256" s="51">
        <v>0.0</v>
      </c>
      <c r="K256" s="51">
        <v>0.0</v>
      </c>
      <c r="L256" s="51">
        <v>0.0</v>
      </c>
      <c r="M256" s="49">
        <v>2.3697348E7</v>
      </c>
      <c r="N256" s="52">
        <v>8.90906347E8</v>
      </c>
      <c r="O256" s="53" t="str">
        <f t="shared" ref="O256:O258" si="35">VLOOKUP(N256,'[2]IPS CTA BANCARIA (2)'!$B$2:$H$163,2,0)</f>
        <v>#REF!</v>
      </c>
      <c r="P256" s="47">
        <v>2.3697348E7</v>
      </c>
      <c r="Q256" s="45">
        <v>1.900781411E9</v>
      </c>
      <c r="R256" s="53" t="s">
        <v>315</v>
      </c>
      <c r="S256" s="53" t="s">
        <v>316</v>
      </c>
      <c r="T256" s="57" t="s">
        <v>600</v>
      </c>
      <c r="U256" s="51" t="s">
        <v>601</v>
      </c>
      <c r="V256" s="55">
        <v>41787.0</v>
      </c>
    </row>
    <row r="257" ht="24.75" customHeight="1">
      <c r="A257" s="45" t="s">
        <v>222</v>
      </c>
      <c r="B257" s="45" t="s">
        <v>51</v>
      </c>
      <c r="C257" s="46" t="s">
        <v>52</v>
      </c>
      <c r="D257" s="47">
        <v>2.607039597E7</v>
      </c>
      <c r="E257" s="48">
        <v>0.0</v>
      </c>
      <c r="F257" s="49">
        <v>2.6070396E7</v>
      </c>
      <c r="G257" s="50">
        <v>0.0</v>
      </c>
      <c r="H257" s="51">
        <v>0.0</v>
      </c>
      <c r="I257" s="51">
        <v>0.0</v>
      </c>
      <c r="J257" s="51">
        <v>0.0</v>
      </c>
      <c r="K257" s="51">
        <v>0.0</v>
      </c>
      <c r="L257" s="51">
        <v>0.0</v>
      </c>
      <c r="M257" s="49">
        <v>2.6070396E7</v>
      </c>
      <c r="N257" s="52">
        <v>8.90981494E8</v>
      </c>
      <c r="O257" s="53" t="str">
        <f t="shared" si="35"/>
        <v>#REF!</v>
      </c>
      <c r="P257" s="47">
        <v>2.6070396E7</v>
      </c>
      <c r="Q257" s="45">
        <v>4.3823128589E10</v>
      </c>
      <c r="R257" s="53" t="s">
        <v>315</v>
      </c>
      <c r="S257" s="53" t="s">
        <v>319</v>
      </c>
      <c r="T257" s="45" t="s">
        <v>602</v>
      </c>
      <c r="U257" s="51" t="s">
        <v>603</v>
      </c>
      <c r="V257" s="55">
        <v>41786.0</v>
      </c>
      <c r="W257" s="27"/>
      <c r="X257" s="27"/>
      <c r="Y257" s="27"/>
      <c r="Z257" s="27"/>
    </row>
    <row r="258" ht="24.75" customHeight="1">
      <c r="A258" s="45" t="s">
        <v>224</v>
      </c>
      <c r="B258" s="45" t="s">
        <v>27</v>
      </c>
      <c r="C258" s="46" t="s">
        <v>314</v>
      </c>
      <c r="D258" s="47">
        <v>1.130004564E7</v>
      </c>
      <c r="E258" s="48">
        <v>0.0</v>
      </c>
      <c r="F258" s="49">
        <v>1.1300046E7</v>
      </c>
      <c r="G258" s="50">
        <v>440793.0</v>
      </c>
      <c r="H258" s="51">
        <v>0.0</v>
      </c>
      <c r="I258" s="51">
        <v>0.0</v>
      </c>
      <c r="J258" s="51">
        <v>0.0</v>
      </c>
      <c r="K258" s="51">
        <v>0.0</v>
      </c>
      <c r="L258" s="51">
        <v>0.0</v>
      </c>
      <c r="M258" s="49">
        <v>1.1740839E7</v>
      </c>
      <c r="N258" s="52">
        <v>8.90982264E8</v>
      </c>
      <c r="O258" s="53" t="str">
        <f t="shared" si="35"/>
        <v>#REF!</v>
      </c>
      <c r="P258" s="47">
        <v>1.1300046E7</v>
      </c>
      <c r="Q258" s="45">
        <v>9.130026775E9</v>
      </c>
      <c r="R258" s="53" t="s">
        <v>315</v>
      </c>
      <c r="S258" s="53" t="s">
        <v>316</v>
      </c>
      <c r="T258" s="57" t="s">
        <v>604</v>
      </c>
      <c r="U258" s="51" t="s">
        <v>605</v>
      </c>
      <c r="V258" s="55">
        <v>41787.0</v>
      </c>
    </row>
    <row r="259" ht="15.75" customHeight="1">
      <c r="A259" s="45" t="s">
        <v>224</v>
      </c>
      <c r="B259" s="45" t="s">
        <v>35</v>
      </c>
      <c r="C259" s="46" t="s">
        <v>36</v>
      </c>
      <c r="D259" s="47">
        <v>3776881.36</v>
      </c>
      <c r="E259" s="48">
        <v>0.0</v>
      </c>
      <c r="F259" s="49">
        <v>3776881.0</v>
      </c>
      <c r="G259" s="50">
        <v>165662.0</v>
      </c>
      <c r="H259" s="51">
        <v>0.0</v>
      </c>
      <c r="I259" s="51">
        <v>0.0</v>
      </c>
      <c r="J259" s="51">
        <v>0.0</v>
      </c>
      <c r="K259" s="51">
        <v>0.0</v>
      </c>
      <c r="L259" s="51">
        <v>0.0</v>
      </c>
      <c r="M259" s="49">
        <v>3942543.0</v>
      </c>
      <c r="N259" s="52"/>
      <c r="O259" s="53"/>
      <c r="P259" s="47"/>
      <c r="Q259" s="45"/>
      <c r="R259" s="53"/>
      <c r="S259" s="53"/>
      <c r="T259" s="45"/>
      <c r="U259" s="51"/>
      <c r="V259" s="55"/>
      <c r="W259" s="27"/>
      <c r="X259" s="27"/>
      <c r="Y259" s="27"/>
      <c r="Z259" s="27"/>
    </row>
    <row r="260" ht="24.75" customHeight="1">
      <c r="A260" s="45" t="s">
        <v>226</v>
      </c>
      <c r="B260" s="45" t="s">
        <v>27</v>
      </c>
      <c r="C260" s="46" t="s">
        <v>314</v>
      </c>
      <c r="D260" s="47">
        <v>0.0</v>
      </c>
      <c r="E260" s="48">
        <v>0.0</v>
      </c>
      <c r="F260" s="49">
        <v>0.0</v>
      </c>
      <c r="G260" s="50">
        <v>0.0</v>
      </c>
      <c r="H260" s="51">
        <v>0.0</v>
      </c>
      <c r="I260" s="51">
        <v>0.0</v>
      </c>
      <c r="J260" s="51">
        <v>0.0</v>
      </c>
      <c r="K260" s="51">
        <v>0.0</v>
      </c>
      <c r="L260" s="51">
        <v>0.0</v>
      </c>
      <c r="M260" s="49">
        <v>0.0</v>
      </c>
      <c r="N260" s="52"/>
      <c r="O260" s="53"/>
      <c r="P260" s="47"/>
      <c r="Q260" s="45"/>
      <c r="R260" s="53"/>
      <c r="S260" s="53"/>
      <c r="T260" s="45"/>
      <c r="U260" s="51"/>
      <c r="V260" s="55"/>
    </row>
    <row r="261" ht="15.75" customHeight="1">
      <c r="A261" s="45" t="s">
        <v>226</v>
      </c>
      <c r="B261" s="45" t="s">
        <v>51</v>
      </c>
      <c r="C261" s="46" t="s">
        <v>52</v>
      </c>
      <c r="D261" s="47">
        <v>0.0</v>
      </c>
      <c r="E261" s="48">
        <v>0.0</v>
      </c>
      <c r="F261" s="49">
        <v>0.0</v>
      </c>
      <c r="G261" s="50">
        <v>0.0</v>
      </c>
      <c r="H261" s="51">
        <v>0.0</v>
      </c>
      <c r="I261" s="51">
        <v>0.0</v>
      </c>
      <c r="J261" s="51">
        <v>0.0</v>
      </c>
      <c r="K261" s="51">
        <v>0.0</v>
      </c>
      <c r="L261" s="51">
        <v>0.0</v>
      </c>
      <c r="M261" s="49">
        <v>0.0</v>
      </c>
      <c r="N261" s="52"/>
      <c r="O261" s="53"/>
      <c r="P261" s="47"/>
      <c r="Q261" s="45"/>
      <c r="R261" s="53"/>
      <c r="S261" s="53"/>
      <c r="T261" s="45"/>
      <c r="U261" s="51"/>
      <c r="V261" s="55"/>
    </row>
    <row r="262" ht="24.75" customHeight="1">
      <c r="A262" s="45" t="s">
        <v>228</v>
      </c>
      <c r="B262" s="45" t="s">
        <v>27</v>
      </c>
      <c r="C262" s="46" t="s">
        <v>314</v>
      </c>
      <c r="D262" s="47">
        <v>919322.83</v>
      </c>
      <c r="E262" s="48">
        <v>0.0</v>
      </c>
      <c r="F262" s="49">
        <v>919323.0</v>
      </c>
      <c r="G262" s="50">
        <v>0.0</v>
      </c>
      <c r="H262" s="51">
        <v>0.0</v>
      </c>
      <c r="I262" s="51">
        <v>0.0</v>
      </c>
      <c r="J262" s="51">
        <v>0.0</v>
      </c>
      <c r="K262" s="51">
        <v>0.0</v>
      </c>
      <c r="L262" s="51">
        <v>0.0</v>
      </c>
      <c r="M262" s="49">
        <v>919323.0</v>
      </c>
      <c r="N262" s="52">
        <v>8.90981726E8</v>
      </c>
      <c r="O262" s="53" t="str">
        <f>VLOOKUP(N262,'[2]IPS CTA BANCARIA (2)'!$B$2:$H$163,2,0)</f>
        <v>#REF!</v>
      </c>
      <c r="P262" s="47">
        <v>919323.0</v>
      </c>
      <c r="Q262" s="45">
        <v>6.44033268E8</v>
      </c>
      <c r="R262" s="53" t="s">
        <v>331</v>
      </c>
      <c r="S262" s="53" t="s">
        <v>319</v>
      </c>
      <c r="T262" s="57" t="s">
        <v>606</v>
      </c>
      <c r="U262" s="51" t="s">
        <v>607</v>
      </c>
      <c r="V262" s="55">
        <v>41787.0</v>
      </c>
    </row>
    <row r="263" ht="15.75" customHeight="1">
      <c r="A263" s="45" t="s">
        <v>228</v>
      </c>
      <c r="B263" s="45" t="s">
        <v>35</v>
      </c>
      <c r="C263" s="46" t="s">
        <v>36</v>
      </c>
      <c r="D263" s="47">
        <v>8102.17</v>
      </c>
      <c r="E263" s="48">
        <v>0.0</v>
      </c>
      <c r="F263" s="49">
        <v>0.0</v>
      </c>
      <c r="G263" s="50">
        <v>0.0</v>
      </c>
      <c r="H263" s="51">
        <v>8102.17</v>
      </c>
      <c r="I263" s="51">
        <v>6923.0</v>
      </c>
      <c r="J263" s="51">
        <v>8733.0</v>
      </c>
      <c r="K263" s="51">
        <v>8969.0</v>
      </c>
      <c r="L263" s="51">
        <v>0.0</v>
      </c>
      <c r="M263" s="49">
        <v>0.0</v>
      </c>
      <c r="N263" s="52"/>
      <c r="O263" s="53"/>
      <c r="P263" s="47"/>
      <c r="Q263" s="45"/>
      <c r="R263" s="53"/>
      <c r="S263" s="53"/>
      <c r="T263" s="45"/>
      <c r="U263" s="51"/>
      <c r="V263" s="55"/>
    </row>
    <row r="264" ht="24.75" customHeight="1">
      <c r="A264" s="45" t="s">
        <v>230</v>
      </c>
      <c r="B264" s="45" t="s">
        <v>27</v>
      </c>
      <c r="C264" s="46" t="s">
        <v>314</v>
      </c>
      <c r="D264" s="47">
        <v>1.148247915E7</v>
      </c>
      <c r="E264" s="48">
        <v>3018218.1500000004</v>
      </c>
      <c r="F264" s="49">
        <v>8464261.0</v>
      </c>
      <c r="G264" s="50">
        <v>0.0</v>
      </c>
      <c r="H264" s="51">
        <v>0.0</v>
      </c>
      <c r="I264" s="51">
        <v>0.0</v>
      </c>
      <c r="J264" s="51">
        <v>0.0</v>
      </c>
      <c r="K264" s="51">
        <v>0.0</v>
      </c>
      <c r="L264" s="51">
        <v>0.0</v>
      </c>
      <c r="M264" s="49">
        <v>8464261.0</v>
      </c>
      <c r="N264" s="52">
        <v>8.90981137E8</v>
      </c>
      <c r="O264" s="53" t="str">
        <f>VLOOKUP(N264,'[2]IPS CTA BANCARIA (2)'!$B$2:$H$163,2,0)</f>
        <v>#REF!</v>
      </c>
      <c r="P264" s="47">
        <v>8464261.0</v>
      </c>
      <c r="Q264" s="45">
        <v>9.20016045E8</v>
      </c>
      <c r="R264" s="53" t="s">
        <v>381</v>
      </c>
      <c r="S264" s="53" t="s">
        <v>319</v>
      </c>
      <c r="T264" s="57" t="s">
        <v>608</v>
      </c>
      <c r="U264" s="51" t="s">
        <v>609</v>
      </c>
      <c r="V264" s="55">
        <v>41787.0</v>
      </c>
    </row>
    <row r="265" ht="15.75" customHeight="1">
      <c r="A265" s="45" t="s">
        <v>230</v>
      </c>
      <c r="B265" s="45" t="s">
        <v>35</v>
      </c>
      <c r="C265" s="46" t="s">
        <v>36</v>
      </c>
      <c r="D265" s="47">
        <v>3.396159088E7</v>
      </c>
      <c r="E265" s="48">
        <v>8926947.880000003</v>
      </c>
      <c r="F265" s="49">
        <v>2.5034643E7</v>
      </c>
      <c r="G265" s="50">
        <v>0.0</v>
      </c>
      <c r="H265" s="51">
        <v>0.0</v>
      </c>
      <c r="I265" s="51">
        <v>0.0</v>
      </c>
      <c r="J265" s="51">
        <v>0.0</v>
      </c>
      <c r="K265" s="51">
        <v>0.0</v>
      </c>
      <c r="L265" s="51">
        <v>0.0</v>
      </c>
      <c r="M265" s="49">
        <v>2.5034643E7</v>
      </c>
      <c r="N265" s="52"/>
      <c r="O265" s="53"/>
      <c r="P265" s="47"/>
      <c r="Q265" s="45"/>
      <c r="R265" s="53"/>
      <c r="S265" s="53"/>
      <c r="T265" s="45"/>
      <c r="U265" s="51"/>
      <c r="V265" s="55"/>
    </row>
    <row r="266" ht="24.75" customHeight="1">
      <c r="A266" s="45" t="s">
        <v>230</v>
      </c>
      <c r="B266" s="45" t="s">
        <v>37</v>
      </c>
      <c r="C266" s="46" t="s">
        <v>38</v>
      </c>
      <c r="D266" s="47">
        <v>0.0</v>
      </c>
      <c r="E266" s="48">
        <v>0.0</v>
      </c>
      <c r="F266" s="49">
        <v>0.0</v>
      </c>
      <c r="G266" s="50">
        <v>0.0</v>
      </c>
      <c r="H266" s="51">
        <v>0.0</v>
      </c>
      <c r="I266" s="51"/>
      <c r="J266" s="51"/>
      <c r="K266" s="51"/>
      <c r="L266" s="51"/>
      <c r="M266" s="49">
        <v>0.0</v>
      </c>
      <c r="N266" s="52"/>
      <c r="O266" s="53"/>
      <c r="P266" s="47"/>
      <c r="Q266" s="45"/>
      <c r="R266" s="53"/>
      <c r="S266" s="53"/>
      <c r="T266" s="45"/>
      <c r="U266" s="51"/>
      <c r="V266" s="55"/>
    </row>
    <row r="267" ht="24.75" customHeight="1">
      <c r="A267" s="45" t="s">
        <v>230</v>
      </c>
      <c r="B267" s="45" t="s">
        <v>51</v>
      </c>
      <c r="C267" s="46" t="s">
        <v>52</v>
      </c>
      <c r="D267" s="47">
        <v>3587939.97</v>
      </c>
      <c r="E267" s="48">
        <v>943104.9700000002</v>
      </c>
      <c r="F267" s="49">
        <v>2644835.0</v>
      </c>
      <c r="G267" s="50">
        <v>0.0</v>
      </c>
      <c r="H267" s="51">
        <v>0.0</v>
      </c>
      <c r="I267" s="51">
        <v>0.0</v>
      </c>
      <c r="J267" s="51">
        <v>0.0</v>
      </c>
      <c r="K267" s="51">
        <v>0.0</v>
      </c>
      <c r="L267" s="51">
        <v>946206.0</v>
      </c>
      <c r="M267" s="49">
        <v>1698629.0</v>
      </c>
      <c r="N267" s="52">
        <v>8.90981494E8</v>
      </c>
      <c r="O267" s="53" t="str">
        <f t="shared" ref="O267:O268" si="36">VLOOKUP(N267,'[2]IPS CTA BANCARIA (2)'!$B$2:$H$163,2,0)</f>
        <v>#REF!</v>
      </c>
      <c r="P267" s="47">
        <v>1698629.0</v>
      </c>
      <c r="Q267" s="45">
        <v>4.3823128589E10</v>
      </c>
      <c r="R267" s="53" t="s">
        <v>315</v>
      </c>
      <c r="S267" s="53" t="s">
        <v>319</v>
      </c>
      <c r="T267" s="45" t="s">
        <v>610</v>
      </c>
      <c r="U267" s="51" t="s">
        <v>611</v>
      </c>
      <c r="V267" s="55">
        <v>41786.0</v>
      </c>
      <c r="W267" s="27"/>
      <c r="X267" s="27"/>
      <c r="Y267" s="27"/>
      <c r="Z267" s="27"/>
    </row>
    <row r="268" ht="24.75" customHeight="1">
      <c r="A268" s="45" t="s">
        <v>232</v>
      </c>
      <c r="B268" s="45" t="s">
        <v>27</v>
      </c>
      <c r="C268" s="46" t="s">
        <v>314</v>
      </c>
      <c r="D268" s="47">
        <v>872669.36</v>
      </c>
      <c r="E268" s="48">
        <v>0.0</v>
      </c>
      <c r="F268" s="49">
        <v>872669.0</v>
      </c>
      <c r="G268" s="50">
        <v>0.0</v>
      </c>
      <c r="H268" s="51">
        <v>0.0</v>
      </c>
      <c r="I268" s="51">
        <v>0.0</v>
      </c>
      <c r="J268" s="51">
        <v>0.0</v>
      </c>
      <c r="K268" s="51">
        <v>0.0</v>
      </c>
      <c r="L268" s="51">
        <v>0.0</v>
      </c>
      <c r="M268" s="49">
        <v>872669.0</v>
      </c>
      <c r="N268" s="52">
        <v>8.90981726E8</v>
      </c>
      <c r="O268" s="53" t="str">
        <f t="shared" si="36"/>
        <v>#REF!</v>
      </c>
      <c r="P268" s="47">
        <v>872669.0</v>
      </c>
      <c r="Q268" s="45">
        <v>6.44033268E8</v>
      </c>
      <c r="R268" s="53" t="s">
        <v>331</v>
      </c>
      <c r="S268" s="53" t="s">
        <v>319</v>
      </c>
      <c r="T268" s="57" t="s">
        <v>612</v>
      </c>
      <c r="U268" s="51" t="s">
        <v>613</v>
      </c>
      <c r="V268" s="55">
        <v>41787.0</v>
      </c>
    </row>
    <row r="269" ht="15.75" customHeight="1">
      <c r="A269" s="45" t="s">
        <v>232</v>
      </c>
      <c r="B269" s="45" t="s">
        <v>35</v>
      </c>
      <c r="C269" s="46" t="s">
        <v>36</v>
      </c>
      <c r="D269" s="47">
        <v>140239.64</v>
      </c>
      <c r="E269" s="48">
        <v>0.0</v>
      </c>
      <c r="F269" s="49">
        <v>0.0</v>
      </c>
      <c r="G269" s="50">
        <v>0.0</v>
      </c>
      <c r="H269" s="51">
        <v>140239.64</v>
      </c>
      <c r="I269" s="51">
        <v>215087.0</v>
      </c>
      <c r="J269" s="51">
        <v>203594.0</v>
      </c>
      <c r="K269" s="51">
        <v>150211.0</v>
      </c>
      <c r="L269" s="51">
        <v>0.0</v>
      </c>
      <c r="M269" s="49">
        <v>709131.64</v>
      </c>
      <c r="N269" s="52"/>
      <c r="O269" s="53"/>
      <c r="P269" s="47"/>
      <c r="Q269" s="45"/>
      <c r="R269" s="53"/>
      <c r="S269" s="53"/>
      <c r="T269" s="45"/>
      <c r="U269" s="51"/>
      <c r="V269" s="55"/>
    </row>
    <row r="270" ht="24.75" customHeight="1">
      <c r="A270" s="45" t="s">
        <v>234</v>
      </c>
      <c r="B270" s="45" t="s">
        <v>27</v>
      </c>
      <c r="C270" s="46" t="s">
        <v>314</v>
      </c>
      <c r="D270" s="47">
        <v>4.963844324E7</v>
      </c>
      <c r="E270" s="48">
        <v>0.0</v>
      </c>
      <c r="F270" s="49">
        <v>4.9638443E7</v>
      </c>
      <c r="G270" s="50">
        <v>0.0</v>
      </c>
      <c r="H270" s="51">
        <v>0.0</v>
      </c>
      <c r="I270" s="51">
        <v>0.0</v>
      </c>
      <c r="J270" s="51">
        <v>0.0</v>
      </c>
      <c r="K270" s="51">
        <v>0.0</v>
      </c>
      <c r="L270" s="51">
        <v>0.0</v>
      </c>
      <c r="M270" s="49">
        <v>4.9638443E7</v>
      </c>
      <c r="N270" s="52">
        <v>8.90907215E8</v>
      </c>
      <c r="O270" s="53" t="str">
        <f>VLOOKUP(N270,'[2]IPS CTA BANCARIA (2)'!$B$2:$H$163,2,0)</f>
        <v>#REF!</v>
      </c>
      <c r="P270" s="47">
        <v>4.9638443E7</v>
      </c>
      <c r="Q270" s="45">
        <v>6.555071255E10</v>
      </c>
      <c r="R270" s="53" t="s">
        <v>315</v>
      </c>
      <c r="S270" s="53" t="s">
        <v>319</v>
      </c>
      <c r="T270" s="57" t="s">
        <v>614</v>
      </c>
      <c r="U270" s="51" t="s">
        <v>615</v>
      </c>
      <c r="V270" s="55">
        <v>41787.0</v>
      </c>
    </row>
    <row r="271" ht="15.75" customHeight="1">
      <c r="A271" s="45" t="s">
        <v>234</v>
      </c>
      <c r="B271" s="45" t="s">
        <v>35</v>
      </c>
      <c r="C271" s="46" t="s">
        <v>36</v>
      </c>
      <c r="D271" s="47">
        <v>360590.49</v>
      </c>
      <c r="E271" s="48">
        <v>0.0</v>
      </c>
      <c r="F271" s="49">
        <v>0.0</v>
      </c>
      <c r="G271" s="50">
        <v>0.0</v>
      </c>
      <c r="H271" s="51">
        <v>360590.49</v>
      </c>
      <c r="I271" s="51">
        <v>0.0</v>
      </c>
      <c r="J271" s="51">
        <v>0.0</v>
      </c>
      <c r="K271" s="51">
        <v>0.0</v>
      </c>
      <c r="L271" s="51">
        <v>0.0</v>
      </c>
      <c r="M271" s="49">
        <v>360590.49</v>
      </c>
      <c r="N271" s="52"/>
      <c r="O271" s="53"/>
      <c r="P271" s="47"/>
      <c r="Q271" s="45"/>
      <c r="R271" s="53"/>
      <c r="S271" s="53"/>
      <c r="T271" s="45"/>
      <c r="U271" s="51"/>
      <c r="V271" s="55"/>
    </row>
    <row r="272" ht="24.75" customHeight="1">
      <c r="A272" s="45" t="s">
        <v>234</v>
      </c>
      <c r="B272" s="45" t="s">
        <v>65</v>
      </c>
      <c r="C272" s="46" t="s">
        <v>66</v>
      </c>
      <c r="D272" s="47">
        <v>3212174.27</v>
      </c>
      <c r="E272" s="48">
        <v>0.0</v>
      </c>
      <c r="F272" s="49">
        <v>3212174.0</v>
      </c>
      <c r="G272" s="50">
        <v>0.0</v>
      </c>
      <c r="H272" s="51">
        <v>0.0</v>
      </c>
      <c r="I272" s="51">
        <v>0.0</v>
      </c>
      <c r="J272" s="51">
        <v>0.0</v>
      </c>
      <c r="K272" s="51">
        <v>0.0</v>
      </c>
      <c r="L272" s="51">
        <v>0.0</v>
      </c>
      <c r="M272" s="49">
        <v>3212174.0</v>
      </c>
      <c r="N272" s="52">
        <v>8.90900518E8</v>
      </c>
      <c r="O272" s="53" t="str">
        <f>VLOOKUP(N272,'[2]IPS CTA BANCARIA (2)'!$B$2:$H$163,2,0)</f>
        <v>#REF!</v>
      </c>
      <c r="P272" s="47">
        <v>3212174.0</v>
      </c>
      <c r="Q272" s="45">
        <v>4.34888418E8</v>
      </c>
      <c r="R272" s="53" t="s">
        <v>331</v>
      </c>
      <c r="S272" s="53" t="s">
        <v>319</v>
      </c>
      <c r="T272" s="57" t="s">
        <v>616</v>
      </c>
      <c r="U272" s="51" t="s">
        <v>617</v>
      </c>
      <c r="V272" s="55">
        <v>41787.0</v>
      </c>
    </row>
    <row r="273" ht="15.75" customHeight="1">
      <c r="A273" s="45" t="s">
        <v>234</v>
      </c>
      <c r="B273" s="45" t="s">
        <v>31</v>
      </c>
      <c r="C273" s="46" t="s">
        <v>32</v>
      </c>
      <c r="D273" s="47">
        <v>0.0</v>
      </c>
      <c r="E273" s="48">
        <v>0.0</v>
      </c>
      <c r="F273" s="49">
        <v>0.0</v>
      </c>
      <c r="G273" s="50">
        <v>0.0</v>
      </c>
      <c r="H273" s="51">
        <v>0.0</v>
      </c>
      <c r="I273" s="51">
        <v>0.0</v>
      </c>
      <c r="J273" s="51">
        <v>0.0</v>
      </c>
      <c r="K273" s="51">
        <v>0.0</v>
      </c>
      <c r="L273" s="51">
        <v>0.0</v>
      </c>
      <c r="M273" s="49">
        <v>0.0</v>
      </c>
      <c r="N273" s="52"/>
      <c r="O273" s="53"/>
      <c r="P273" s="47"/>
      <c r="Q273" s="45"/>
      <c r="R273" s="53"/>
      <c r="S273" s="53"/>
      <c r="T273" s="45"/>
      <c r="U273" s="51"/>
      <c r="V273" s="55"/>
    </row>
    <row r="274" ht="24.75" customHeight="1">
      <c r="A274" s="45" t="s">
        <v>236</v>
      </c>
      <c r="B274" s="45" t="s">
        <v>27</v>
      </c>
      <c r="C274" s="46" t="s">
        <v>314</v>
      </c>
      <c r="D274" s="47">
        <v>1.951585474E7</v>
      </c>
      <c r="E274" s="48">
        <v>0.0</v>
      </c>
      <c r="F274" s="49">
        <v>1.9515855E7</v>
      </c>
      <c r="G274" s="50">
        <v>365625.0</v>
      </c>
      <c r="H274" s="51">
        <v>0.0</v>
      </c>
      <c r="I274" s="51">
        <v>0.0</v>
      </c>
      <c r="J274" s="51">
        <v>0.0</v>
      </c>
      <c r="K274" s="51">
        <v>0.0</v>
      </c>
      <c r="L274" s="51">
        <v>0.0</v>
      </c>
      <c r="M274" s="49">
        <v>1.988148E7</v>
      </c>
      <c r="N274" s="52">
        <v>8.90982264E8</v>
      </c>
      <c r="O274" s="53" t="str">
        <f>VLOOKUP(N274,'[2]IPS CTA BANCARIA (2)'!$B$2:$H$163,2,0)</f>
        <v>#REF!</v>
      </c>
      <c r="P274" s="47">
        <v>1.9515855E7</v>
      </c>
      <c r="Q274" s="45">
        <v>9.130026775E9</v>
      </c>
      <c r="R274" s="53" t="s">
        <v>315</v>
      </c>
      <c r="S274" s="53" t="s">
        <v>316</v>
      </c>
      <c r="T274" s="57" t="s">
        <v>618</v>
      </c>
      <c r="U274" s="51" t="s">
        <v>619</v>
      </c>
      <c r="V274" s="55">
        <v>41787.0</v>
      </c>
    </row>
    <row r="275" ht="15.75" customHeight="1">
      <c r="A275" s="45" t="s">
        <v>236</v>
      </c>
      <c r="B275" s="45" t="s">
        <v>35</v>
      </c>
      <c r="C275" s="46" t="s">
        <v>36</v>
      </c>
      <c r="D275" s="47">
        <v>344104.26</v>
      </c>
      <c r="E275" s="48">
        <v>0.0</v>
      </c>
      <c r="F275" s="49">
        <v>0.0</v>
      </c>
      <c r="G275" s="50">
        <v>0.0</v>
      </c>
      <c r="H275" s="51">
        <v>344104.26</v>
      </c>
      <c r="I275" s="51">
        <v>368998.0</v>
      </c>
      <c r="J275" s="51">
        <v>407075.0</v>
      </c>
      <c r="K275" s="51">
        <v>304806.0</v>
      </c>
      <c r="L275" s="51">
        <v>0.0</v>
      </c>
      <c r="M275" s="49">
        <v>1424983.26</v>
      </c>
      <c r="N275" s="52"/>
      <c r="O275" s="53"/>
      <c r="P275" s="47"/>
      <c r="Q275" s="45"/>
      <c r="R275" s="53"/>
      <c r="S275" s="53"/>
      <c r="T275" s="45"/>
      <c r="U275" s="51"/>
      <c r="V275" s="55"/>
    </row>
    <row r="276" ht="24.75" customHeight="1">
      <c r="A276" s="45" t="s">
        <v>236</v>
      </c>
      <c r="B276" s="45" t="s">
        <v>37</v>
      </c>
      <c r="C276" s="46" t="s">
        <v>38</v>
      </c>
      <c r="D276" s="47">
        <v>0.0</v>
      </c>
      <c r="E276" s="48">
        <v>0.0</v>
      </c>
      <c r="F276" s="49">
        <v>0.0</v>
      </c>
      <c r="G276" s="50">
        <v>0.0</v>
      </c>
      <c r="H276" s="51">
        <v>0.0</v>
      </c>
      <c r="I276" s="51"/>
      <c r="J276" s="51"/>
      <c r="K276" s="51"/>
      <c r="L276" s="51"/>
      <c r="M276" s="49">
        <v>0.0</v>
      </c>
      <c r="N276" s="52"/>
      <c r="O276" s="53"/>
      <c r="P276" s="47"/>
      <c r="Q276" s="45"/>
      <c r="R276" s="53"/>
      <c r="S276" s="53"/>
      <c r="T276" s="45"/>
      <c r="U276" s="51"/>
      <c r="V276" s="55"/>
    </row>
    <row r="277" ht="24.75" customHeight="1">
      <c r="A277" s="45" t="s">
        <v>238</v>
      </c>
      <c r="B277" s="45" t="s">
        <v>27</v>
      </c>
      <c r="C277" s="46" t="s">
        <v>314</v>
      </c>
      <c r="D277" s="47">
        <v>0.0</v>
      </c>
      <c r="E277" s="48">
        <v>0.0</v>
      </c>
      <c r="F277" s="49">
        <v>0.0</v>
      </c>
      <c r="G277" s="50">
        <v>0.0</v>
      </c>
      <c r="H277" s="51">
        <v>0.0</v>
      </c>
      <c r="I277" s="51">
        <v>0.0</v>
      </c>
      <c r="J277" s="51">
        <v>0.0</v>
      </c>
      <c r="K277" s="51">
        <v>0.0</v>
      </c>
      <c r="L277" s="51">
        <v>0.0</v>
      </c>
      <c r="M277" s="49">
        <v>0.0</v>
      </c>
      <c r="N277" s="52"/>
      <c r="O277" s="53"/>
      <c r="P277" s="47"/>
      <c r="Q277" s="45"/>
      <c r="R277" s="53"/>
      <c r="S277" s="53"/>
      <c r="T277" s="45"/>
      <c r="U277" s="51"/>
      <c r="V277" s="55"/>
    </row>
    <row r="278" ht="24.75" customHeight="1">
      <c r="A278" s="45" t="s">
        <v>240</v>
      </c>
      <c r="B278" s="45" t="s">
        <v>27</v>
      </c>
      <c r="C278" s="46" t="s">
        <v>314</v>
      </c>
      <c r="D278" s="47">
        <v>1.1162282251E8</v>
      </c>
      <c r="E278" s="48">
        <v>0.0</v>
      </c>
      <c r="F278" s="49">
        <v>1.11622823E8</v>
      </c>
      <c r="G278" s="50">
        <v>0.0</v>
      </c>
      <c r="H278" s="51">
        <v>0.0</v>
      </c>
      <c r="I278" s="51">
        <v>0.0</v>
      </c>
      <c r="J278" s="51">
        <v>0.0</v>
      </c>
      <c r="K278" s="51">
        <v>0.0</v>
      </c>
      <c r="L278" s="51">
        <v>0.0</v>
      </c>
      <c r="M278" s="49">
        <v>1.11622823E8</v>
      </c>
      <c r="N278" s="52">
        <v>8.90905166E8</v>
      </c>
      <c r="O278" s="53" t="str">
        <f>VLOOKUP(N278,'[2]IPS CTA BANCARIA (2)'!$B$2:$H$163,2,0)</f>
        <v>#REF!</v>
      </c>
      <c r="P278" s="47">
        <v>1.11622823E8</v>
      </c>
      <c r="Q278" s="45">
        <v>3.7570158388E10</v>
      </c>
      <c r="R278" s="53" t="s">
        <v>328</v>
      </c>
      <c r="S278" s="53" t="s">
        <v>316</v>
      </c>
      <c r="T278" s="57" t="s">
        <v>620</v>
      </c>
      <c r="U278" s="51" t="s">
        <v>621</v>
      </c>
      <c r="V278" s="55">
        <v>41787.0</v>
      </c>
    </row>
    <row r="279" ht="15.75" customHeight="1">
      <c r="A279" s="45" t="s">
        <v>240</v>
      </c>
      <c r="B279" s="45" t="s">
        <v>35</v>
      </c>
      <c r="C279" s="46" t="s">
        <v>36</v>
      </c>
      <c r="D279" s="47">
        <v>939987.49</v>
      </c>
      <c r="E279" s="48">
        <v>0.0</v>
      </c>
      <c r="F279" s="49">
        <v>939987.0</v>
      </c>
      <c r="G279" s="50">
        <v>0.0</v>
      </c>
      <c r="H279" s="51">
        <v>0.0</v>
      </c>
      <c r="I279" s="51">
        <v>0.0</v>
      </c>
      <c r="J279" s="51">
        <v>0.0</v>
      </c>
      <c r="K279" s="51">
        <v>0.0</v>
      </c>
      <c r="L279" s="51">
        <v>0.0</v>
      </c>
      <c r="M279" s="49">
        <v>939987.0</v>
      </c>
      <c r="N279" s="52"/>
      <c r="O279" s="53"/>
      <c r="P279" s="47"/>
      <c r="Q279" s="45"/>
      <c r="R279" s="53"/>
      <c r="S279" s="53"/>
      <c r="T279" s="45"/>
      <c r="U279" s="51"/>
      <c r="V279" s="55"/>
    </row>
    <row r="280" ht="15.75" customHeight="1">
      <c r="A280" s="45" t="s">
        <v>240</v>
      </c>
      <c r="B280" s="45" t="s">
        <v>31</v>
      </c>
      <c r="C280" s="46" t="s">
        <v>32</v>
      </c>
      <c r="D280" s="47">
        <v>0.0</v>
      </c>
      <c r="E280" s="48">
        <v>0.0</v>
      </c>
      <c r="F280" s="49">
        <v>0.0</v>
      </c>
      <c r="G280" s="50">
        <v>0.0</v>
      </c>
      <c r="H280" s="51">
        <v>0.0</v>
      </c>
      <c r="I280" s="51">
        <v>0.0</v>
      </c>
      <c r="J280" s="51">
        <v>0.0</v>
      </c>
      <c r="K280" s="51">
        <v>0.0</v>
      </c>
      <c r="L280" s="51">
        <v>0.0</v>
      </c>
      <c r="M280" s="49">
        <v>0.0</v>
      </c>
      <c r="N280" s="52"/>
      <c r="O280" s="53"/>
      <c r="P280" s="47"/>
      <c r="Q280" s="45"/>
      <c r="R280" s="53"/>
      <c r="S280" s="53"/>
      <c r="T280" s="45"/>
      <c r="U280" s="51"/>
      <c r="V280" s="55"/>
    </row>
    <row r="281" ht="24.75" customHeight="1">
      <c r="A281" s="45" t="s">
        <v>242</v>
      </c>
      <c r="B281" s="45" t="s">
        <v>27</v>
      </c>
      <c r="C281" s="46" t="s">
        <v>314</v>
      </c>
      <c r="D281" s="47">
        <v>3.608466991E7</v>
      </c>
      <c r="E281" s="48">
        <v>0.0</v>
      </c>
      <c r="F281" s="49">
        <v>3.608467E7</v>
      </c>
      <c r="G281" s="50">
        <v>0.0</v>
      </c>
      <c r="H281" s="51">
        <v>0.0</v>
      </c>
      <c r="I281" s="51">
        <v>0.0</v>
      </c>
      <c r="J281" s="51">
        <v>0.0</v>
      </c>
      <c r="K281" s="51">
        <v>0.0</v>
      </c>
      <c r="L281" s="51">
        <v>0.0</v>
      </c>
      <c r="M281" s="49">
        <v>3.608467E7</v>
      </c>
      <c r="N281" s="52">
        <v>8.90980066E8</v>
      </c>
      <c r="O281" s="53" t="str">
        <f t="shared" ref="O281:O284" si="37">VLOOKUP(N281,'[2]IPS CTA BANCARIA (2)'!$B$2:$H$163,2,0)</f>
        <v>#REF!</v>
      </c>
      <c r="P281" s="47">
        <v>3.608467E7</v>
      </c>
      <c r="Q281" s="45">
        <v>6.650442399E10</v>
      </c>
      <c r="R281" s="53" t="s">
        <v>315</v>
      </c>
      <c r="S281" s="53" t="s">
        <v>316</v>
      </c>
      <c r="T281" s="57" t="s">
        <v>622</v>
      </c>
      <c r="U281" s="51" t="s">
        <v>623</v>
      </c>
      <c r="V281" s="55">
        <v>41787.0</v>
      </c>
    </row>
    <row r="282" ht="24.75" customHeight="1">
      <c r="A282" s="45" t="s">
        <v>242</v>
      </c>
      <c r="B282" s="45" t="s">
        <v>51</v>
      </c>
      <c r="C282" s="46" t="s">
        <v>52</v>
      </c>
      <c r="D282" s="47">
        <v>2442745.09</v>
      </c>
      <c r="E282" s="48">
        <v>0.0</v>
      </c>
      <c r="F282" s="49">
        <v>2442745.0</v>
      </c>
      <c r="G282" s="50">
        <v>0.0</v>
      </c>
      <c r="H282" s="51">
        <v>0.0</v>
      </c>
      <c r="I282" s="51">
        <v>0.0</v>
      </c>
      <c r="J282" s="51">
        <v>0.0</v>
      </c>
      <c r="K282" s="51">
        <v>0.0</v>
      </c>
      <c r="L282" s="51">
        <v>0.0</v>
      </c>
      <c r="M282" s="49">
        <v>2442745.0</v>
      </c>
      <c r="N282" s="52">
        <v>8.90981494E8</v>
      </c>
      <c r="O282" s="53" t="str">
        <f t="shared" si="37"/>
        <v>#REF!</v>
      </c>
      <c r="P282" s="47">
        <v>2149460.0</v>
      </c>
      <c r="Q282" s="45">
        <v>4.3823128589E10</v>
      </c>
      <c r="R282" s="53" t="s">
        <v>315</v>
      </c>
      <c r="S282" s="53" t="s">
        <v>319</v>
      </c>
      <c r="T282" s="45" t="s">
        <v>624</v>
      </c>
      <c r="U282" s="51" t="s">
        <v>625</v>
      </c>
      <c r="V282" s="55">
        <v>41786.0</v>
      </c>
      <c r="W282" s="27"/>
      <c r="X282" s="27"/>
      <c r="Y282" s="27"/>
      <c r="Z282" s="27"/>
    </row>
    <row r="283" ht="24.75" customHeight="1">
      <c r="A283" s="45" t="s">
        <v>242</v>
      </c>
      <c r="B283" s="45" t="s">
        <v>51</v>
      </c>
      <c r="C283" s="46" t="s">
        <v>52</v>
      </c>
      <c r="D283" s="47"/>
      <c r="E283" s="48"/>
      <c r="F283" s="49"/>
      <c r="G283" s="50"/>
      <c r="H283" s="51"/>
      <c r="I283" s="51"/>
      <c r="J283" s="51"/>
      <c r="K283" s="51"/>
      <c r="L283" s="51"/>
      <c r="M283" s="49"/>
      <c r="N283" s="52">
        <v>8.90981494E8</v>
      </c>
      <c r="O283" s="53" t="str">
        <f t="shared" si="37"/>
        <v>#REF!</v>
      </c>
      <c r="P283" s="47">
        <v>293285.0</v>
      </c>
      <c r="Q283" s="45">
        <v>4.3823128589E10</v>
      </c>
      <c r="R283" s="53" t="s">
        <v>315</v>
      </c>
      <c r="S283" s="53" t="s">
        <v>319</v>
      </c>
      <c r="T283" s="45" t="s">
        <v>626</v>
      </c>
      <c r="U283" s="51" t="s">
        <v>627</v>
      </c>
      <c r="V283" s="55">
        <v>41786.0</v>
      </c>
      <c r="W283" s="27"/>
      <c r="X283" s="27"/>
      <c r="Y283" s="27"/>
      <c r="Z283" s="27"/>
    </row>
    <row r="284" ht="24.75" customHeight="1">
      <c r="A284" s="45" t="s">
        <v>244</v>
      </c>
      <c r="B284" s="45" t="s">
        <v>27</v>
      </c>
      <c r="C284" s="46" t="s">
        <v>314</v>
      </c>
      <c r="D284" s="47">
        <v>6.708231079E7</v>
      </c>
      <c r="E284" s="48">
        <v>1.301545279E7</v>
      </c>
      <c r="F284" s="49">
        <v>5.4066858E7</v>
      </c>
      <c r="G284" s="50">
        <v>0.0</v>
      </c>
      <c r="H284" s="51">
        <v>0.0</v>
      </c>
      <c r="I284" s="51">
        <v>0.0</v>
      </c>
      <c r="J284" s="51">
        <v>0.0</v>
      </c>
      <c r="K284" s="51">
        <v>0.0</v>
      </c>
      <c r="L284" s="51">
        <v>0.0</v>
      </c>
      <c r="M284" s="49">
        <v>5.4066858E7</v>
      </c>
      <c r="N284" s="52">
        <v>8.90906347E8</v>
      </c>
      <c r="O284" s="53" t="str">
        <f t="shared" si="37"/>
        <v>#REF!</v>
      </c>
      <c r="P284" s="47">
        <v>5.4066858E7</v>
      </c>
      <c r="Q284" s="45">
        <v>1.900781411E9</v>
      </c>
      <c r="R284" s="53" t="s">
        <v>315</v>
      </c>
      <c r="S284" s="53" t="s">
        <v>316</v>
      </c>
      <c r="T284" s="57" t="s">
        <v>628</v>
      </c>
      <c r="U284" s="51" t="s">
        <v>629</v>
      </c>
      <c r="V284" s="55">
        <v>41787.0</v>
      </c>
    </row>
    <row r="285" ht="15.75" customHeight="1">
      <c r="A285" s="45" t="s">
        <v>244</v>
      </c>
      <c r="B285" s="45" t="s">
        <v>35</v>
      </c>
      <c r="C285" s="46" t="s">
        <v>36</v>
      </c>
      <c r="D285" s="47">
        <v>3688819.21</v>
      </c>
      <c r="E285" s="48">
        <v>715712.21</v>
      </c>
      <c r="F285" s="49">
        <v>2973107.0</v>
      </c>
      <c r="G285" s="50">
        <v>0.0</v>
      </c>
      <c r="H285" s="51">
        <v>0.0</v>
      </c>
      <c r="I285" s="51">
        <v>0.0</v>
      </c>
      <c r="J285" s="51">
        <v>0.0</v>
      </c>
      <c r="K285" s="51">
        <v>0.0</v>
      </c>
      <c r="L285" s="51">
        <v>0.0</v>
      </c>
      <c r="M285" s="49">
        <v>2973107.0</v>
      </c>
      <c r="N285" s="52"/>
      <c r="O285" s="53"/>
      <c r="P285" s="47"/>
      <c r="Q285" s="45"/>
      <c r="R285" s="53"/>
      <c r="S285" s="53"/>
      <c r="T285" s="45"/>
      <c r="U285" s="51"/>
      <c r="V285" s="55"/>
    </row>
    <row r="286" ht="24.75" customHeight="1">
      <c r="A286" s="45" t="s">
        <v>244</v>
      </c>
      <c r="B286" s="45" t="s">
        <v>37</v>
      </c>
      <c r="C286" s="46" t="s">
        <v>38</v>
      </c>
      <c r="D286" s="47">
        <v>0.0</v>
      </c>
      <c r="E286" s="48">
        <v>0.0</v>
      </c>
      <c r="F286" s="49">
        <v>0.0</v>
      </c>
      <c r="G286" s="50">
        <v>0.0</v>
      </c>
      <c r="H286" s="51">
        <v>0.0</v>
      </c>
      <c r="I286" s="51"/>
      <c r="J286" s="51"/>
      <c r="K286" s="51"/>
      <c r="L286" s="51"/>
      <c r="M286" s="49">
        <v>0.0</v>
      </c>
      <c r="N286" s="52"/>
      <c r="O286" s="53"/>
      <c r="P286" s="47"/>
      <c r="Q286" s="45"/>
      <c r="R286" s="53"/>
      <c r="S286" s="53"/>
      <c r="T286" s="45"/>
      <c r="U286" s="51"/>
      <c r="V286" s="55"/>
    </row>
    <row r="287" ht="15.75" customHeight="1">
      <c r="A287" s="45" t="s">
        <v>244</v>
      </c>
      <c r="B287" s="45" t="s">
        <v>31</v>
      </c>
      <c r="C287" s="46" t="s">
        <v>32</v>
      </c>
      <c r="D287" s="47">
        <v>0.0</v>
      </c>
      <c r="E287" s="48">
        <v>0.0</v>
      </c>
      <c r="F287" s="49">
        <v>0.0</v>
      </c>
      <c r="G287" s="50">
        <v>0.0</v>
      </c>
      <c r="H287" s="51">
        <v>0.0</v>
      </c>
      <c r="I287" s="51">
        <v>0.0</v>
      </c>
      <c r="J287" s="51">
        <v>0.0</v>
      </c>
      <c r="K287" s="51">
        <v>0.0</v>
      </c>
      <c r="L287" s="51">
        <v>0.0</v>
      </c>
      <c r="M287" s="49">
        <v>0.0</v>
      </c>
      <c r="N287" s="52"/>
      <c r="O287" s="53"/>
      <c r="P287" s="47"/>
      <c r="Q287" s="45"/>
      <c r="R287" s="53"/>
      <c r="S287" s="53"/>
      <c r="T287" s="45"/>
      <c r="U287" s="51"/>
      <c r="V287" s="55"/>
    </row>
    <row r="288" ht="15.75" customHeight="1">
      <c r="A288" s="45" t="s">
        <v>244</v>
      </c>
      <c r="B288" s="45" t="s">
        <v>71</v>
      </c>
      <c r="C288" s="46" t="s">
        <v>72</v>
      </c>
      <c r="D288" s="47">
        <v>0.0</v>
      </c>
      <c r="E288" s="48">
        <v>0.0</v>
      </c>
      <c r="F288" s="49">
        <v>0.0</v>
      </c>
      <c r="G288" s="50">
        <v>0.0</v>
      </c>
      <c r="H288" s="51">
        <v>0.0</v>
      </c>
      <c r="I288" s="51">
        <v>0.0</v>
      </c>
      <c r="J288" s="51">
        <v>0.0</v>
      </c>
      <c r="K288" s="51">
        <v>0.0</v>
      </c>
      <c r="L288" s="51">
        <v>0.0</v>
      </c>
      <c r="M288" s="49">
        <v>0.0</v>
      </c>
      <c r="N288" s="52"/>
      <c r="O288" s="53"/>
      <c r="P288" s="47"/>
      <c r="Q288" s="45"/>
      <c r="R288" s="53"/>
      <c r="S288" s="53"/>
      <c r="T288" s="45"/>
      <c r="U288" s="51"/>
      <c r="V288" s="55"/>
    </row>
    <row r="289" ht="24.75" customHeight="1">
      <c r="A289" s="45" t="s">
        <v>246</v>
      </c>
      <c r="B289" s="45" t="s">
        <v>27</v>
      </c>
      <c r="C289" s="46" t="s">
        <v>314</v>
      </c>
      <c r="D289" s="47">
        <v>1.1772665678E8</v>
      </c>
      <c r="E289" s="48">
        <v>0.0</v>
      </c>
      <c r="F289" s="49">
        <v>1.17726657E8</v>
      </c>
      <c r="G289" s="50"/>
      <c r="H289" s="51">
        <v>0.0</v>
      </c>
      <c r="I289" s="51">
        <v>0.0</v>
      </c>
      <c r="J289" s="51">
        <v>0.0</v>
      </c>
      <c r="K289" s="51">
        <v>0.0</v>
      </c>
      <c r="L289" s="51">
        <v>0.0</v>
      </c>
      <c r="M289" s="49">
        <v>1.17726657E8</v>
      </c>
      <c r="N289" s="52">
        <v>8.90905166E8</v>
      </c>
      <c r="O289" s="53" t="str">
        <f>VLOOKUP(N289,'[2]IPS CTA BANCARIA (2)'!$B$2:$H$163,2,0)</f>
        <v>#REF!</v>
      </c>
      <c r="P289" s="47">
        <v>1.17726657E8</v>
      </c>
      <c r="Q289" s="45">
        <v>3.7570158388E10</v>
      </c>
      <c r="R289" s="53" t="s">
        <v>328</v>
      </c>
      <c r="S289" s="53" t="s">
        <v>316</v>
      </c>
      <c r="T289" s="57" t="s">
        <v>630</v>
      </c>
      <c r="U289" s="51" t="s">
        <v>631</v>
      </c>
      <c r="V289" s="55">
        <v>41787.0</v>
      </c>
    </row>
    <row r="290" ht="15.75" customHeight="1">
      <c r="A290" s="45" t="s">
        <v>246</v>
      </c>
      <c r="B290" s="45" t="s">
        <v>35</v>
      </c>
      <c r="C290" s="46" t="s">
        <v>36</v>
      </c>
      <c r="D290" s="47">
        <v>5699180.22</v>
      </c>
      <c r="E290" s="48">
        <v>0.0</v>
      </c>
      <c r="F290" s="49">
        <v>5699180.0</v>
      </c>
      <c r="G290" s="50">
        <v>0.0</v>
      </c>
      <c r="H290" s="51">
        <v>0.0</v>
      </c>
      <c r="I290" s="51">
        <v>0.0</v>
      </c>
      <c r="J290" s="51">
        <v>0.0</v>
      </c>
      <c r="K290" s="51">
        <v>0.0</v>
      </c>
      <c r="L290" s="51">
        <v>0.0</v>
      </c>
      <c r="M290" s="49">
        <v>5699180.0</v>
      </c>
      <c r="N290" s="52"/>
      <c r="O290" s="53"/>
      <c r="P290" s="47"/>
      <c r="Q290" s="45"/>
      <c r="R290" s="53"/>
      <c r="S290" s="53"/>
      <c r="T290" s="45"/>
      <c r="U290" s="51"/>
      <c r="V290" s="55"/>
    </row>
    <row r="291" ht="24.75" customHeight="1">
      <c r="A291" s="45" t="s">
        <v>248</v>
      </c>
      <c r="B291" s="45" t="s">
        <v>27</v>
      </c>
      <c r="C291" s="46" t="s">
        <v>314</v>
      </c>
      <c r="D291" s="47">
        <v>5.030164789E7</v>
      </c>
      <c r="E291" s="48">
        <v>0.0</v>
      </c>
      <c r="F291" s="49">
        <v>5.0301648E7</v>
      </c>
      <c r="G291" s="50">
        <v>225495.0</v>
      </c>
      <c r="H291" s="51">
        <v>0.0</v>
      </c>
      <c r="I291" s="51">
        <v>0.0</v>
      </c>
      <c r="J291" s="51">
        <v>0.0</v>
      </c>
      <c r="K291" s="51">
        <v>0.0</v>
      </c>
      <c r="L291" s="51">
        <v>0.0</v>
      </c>
      <c r="M291" s="49">
        <v>5.0527143E7</v>
      </c>
      <c r="N291" s="52">
        <v>8.90906347E8</v>
      </c>
      <c r="O291" s="53" t="str">
        <f t="shared" ref="O291:O294" si="38">VLOOKUP(N291,'[2]IPS CTA BANCARIA (2)'!$B$2:$H$163,2,0)</f>
        <v>#REF!</v>
      </c>
      <c r="P291" s="47">
        <v>5.0301648E7</v>
      </c>
      <c r="Q291" s="45">
        <v>1.900781411E9</v>
      </c>
      <c r="R291" s="53" t="s">
        <v>315</v>
      </c>
      <c r="S291" s="53" t="s">
        <v>316</v>
      </c>
      <c r="T291" s="57" t="s">
        <v>632</v>
      </c>
      <c r="U291" s="51" t="s">
        <v>633</v>
      </c>
      <c r="V291" s="55">
        <v>41787.0</v>
      </c>
    </row>
    <row r="292" ht="24.75" customHeight="1">
      <c r="A292" s="45" t="s">
        <v>248</v>
      </c>
      <c r="B292" s="45" t="s">
        <v>39</v>
      </c>
      <c r="C292" s="46" t="s">
        <v>40</v>
      </c>
      <c r="D292" s="47">
        <v>2.830925429E7</v>
      </c>
      <c r="E292" s="48">
        <v>0.0</v>
      </c>
      <c r="F292" s="49">
        <v>2.8309254E7</v>
      </c>
      <c r="G292" s="50">
        <v>130503.0</v>
      </c>
      <c r="H292" s="51">
        <v>0.0</v>
      </c>
      <c r="I292" s="51">
        <v>0.0</v>
      </c>
      <c r="J292" s="51">
        <v>0.0</v>
      </c>
      <c r="K292" s="51">
        <v>0.0</v>
      </c>
      <c r="L292" s="51">
        <v>0.0</v>
      </c>
      <c r="M292" s="49">
        <v>2.8439757E7</v>
      </c>
      <c r="N292" s="52">
        <v>8.90905198E8</v>
      </c>
      <c r="O292" s="53" t="str">
        <f t="shared" si="38"/>
        <v>#REF!</v>
      </c>
      <c r="P292" s="47">
        <v>2.8309254E7</v>
      </c>
      <c r="Q292" s="45">
        <v>1.0447072442E10</v>
      </c>
      <c r="R292" s="53" t="s">
        <v>315</v>
      </c>
      <c r="S292" s="53" t="s">
        <v>316</v>
      </c>
      <c r="T292" s="45" t="s">
        <v>634</v>
      </c>
      <c r="U292" s="51" t="s">
        <v>635</v>
      </c>
      <c r="V292" s="55">
        <v>41786.0</v>
      </c>
    </row>
    <row r="293" ht="24.75" customHeight="1">
      <c r="A293" s="45" t="s">
        <v>248</v>
      </c>
      <c r="B293" s="45" t="s">
        <v>51</v>
      </c>
      <c r="C293" s="46" t="s">
        <v>52</v>
      </c>
      <c r="D293" s="47">
        <v>7874470.82</v>
      </c>
      <c r="E293" s="48">
        <v>0.0</v>
      </c>
      <c r="F293" s="49">
        <v>7874471.0</v>
      </c>
      <c r="G293" s="50">
        <v>36619.0</v>
      </c>
      <c r="H293" s="51">
        <v>0.0</v>
      </c>
      <c r="I293" s="51">
        <v>0.0</v>
      </c>
      <c r="J293" s="51">
        <v>0.0</v>
      </c>
      <c r="K293" s="51">
        <v>0.0</v>
      </c>
      <c r="L293" s="51">
        <v>0.0</v>
      </c>
      <c r="M293" s="49">
        <v>7911090.0</v>
      </c>
      <c r="N293" s="52">
        <v>8.90981494E8</v>
      </c>
      <c r="O293" s="53" t="str">
        <f t="shared" si="38"/>
        <v>#REF!</v>
      </c>
      <c r="P293" s="47">
        <v>7911090.0</v>
      </c>
      <c r="Q293" s="45">
        <v>4.3823128589E10</v>
      </c>
      <c r="R293" s="53" t="s">
        <v>315</v>
      </c>
      <c r="S293" s="53" t="s">
        <v>319</v>
      </c>
      <c r="T293" s="45" t="s">
        <v>636</v>
      </c>
      <c r="U293" s="51" t="s">
        <v>637</v>
      </c>
      <c r="V293" s="55">
        <v>41786.0</v>
      </c>
      <c r="W293" s="27"/>
      <c r="X293" s="27"/>
      <c r="Y293" s="27"/>
      <c r="Z293" s="27"/>
    </row>
    <row r="294" ht="24.75" customHeight="1">
      <c r="A294" s="45" t="s">
        <v>250</v>
      </c>
      <c r="B294" s="45" t="s">
        <v>27</v>
      </c>
      <c r="C294" s="46" t="s">
        <v>314</v>
      </c>
      <c r="D294" s="47">
        <v>1.0539583083E8</v>
      </c>
      <c r="E294" s="48">
        <v>0.0</v>
      </c>
      <c r="F294" s="49">
        <v>1.05395831E8</v>
      </c>
      <c r="G294" s="50">
        <v>206803.0</v>
      </c>
      <c r="H294" s="51">
        <v>0.0</v>
      </c>
      <c r="I294" s="51">
        <v>0.0</v>
      </c>
      <c r="J294" s="51">
        <v>0.0</v>
      </c>
      <c r="K294" s="51">
        <v>0.0</v>
      </c>
      <c r="L294" s="51">
        <v>0.0</v>
      </c>
      <c r="M294" s="49">
        <v>1.05602634E8</v>
      </c>
      <c r="N294" s="52">
        <v>8.90907215E8</v>
      </c>
      <c r="O294" s="53" t="str">
        <f t="shared" si="38"/>
        <v>#REF!</v>
      </c>
      <c r="P294" s="47">
        <v>1.05395831E8</v>
      </c>
      <c r="Q294" s="45">
        <v>6.555071255E10</v>
      </c>
      <c r="R294" s="53" t="s">
        <v>315</v>
      </c>
      <c r="S294" s="53" t="s">
        <v>319</v>
      </c>
      <c r="T294" s="57" t="s">
        <v>638</v>
      </c>
      <c r="U294" s="51" t="s">
        <v>639</v>
      </c>
      <c r="V294" s="55">
        <v>41787.0</v>
      </c>
    </row>
    <row r="295" ht="15.75" customHeight="1">
      <c r="A295" s="45" t="s">
        <v>250</v>
      </c>
      <c r="B295" s="45" t="s">
        <v>35</v>
      </c>
      <c r="C295" s="46" t="s">
        <v>36</v>
      </c>
      <c r="D295" s="47">
        <v>552549.17</v>
      </c>
      <c r="E295" s="48">
        <v>0.0</v>
      </c>
      <c r="F295" s="49">
        <v>552549.0</v>
      </c>
      <c r="G295" s="50">
        <v>1389.0</v>
      </c>
      <c r="H295" s="51">
        <v>0.0</v>
      </c>
      <c r="I295" s="51">
        <v>0.0</v>
      </c>
      <c r="J295" s="51">
        <v>0.0</v>
      </c>
      <c r="K295" s="51">
        <v>0.0</v>
      </c>
      <c r="L295" s="51">
        <v>0.0</v>
      </c>
      <c r="M295" s="49">
        <v>553938.0</v>
      </c>
      <c r="N295" s="52"/>
      <c r="O295" s="53"/>
      <c r="P295" s="47"/>
      <c r="Q295" s="45"/>
      <c r="R295" s="53"/>
      <c r="S295" s="53"/>
      <c r="T295" s="45"/>
      <c r="U295" s="51"/>
      <c r="V295" s="55"/>
    </row>
    <row r="296" ht="24.75" customHeight="1">
      <c r="A296" s="45" t="s">
        <v>252</v>
      </c>
      <c r="B296" s="45" t="s">
        <v>27</v>
      </c>
      <c r="C296" s="46" t="s">
        <v>314</v>
      </c>
      <c r="D296" s="47">
        <v>5.95506415E7</v>
      </c>
      <c r="E296" s="48">
        <v>0.0</v>
      </c>
      <c r="F296" s="49">
        <v>5.9550642E7</v>
      </c>
      <c r="G296" s="50">
        <v>0.0</v>
      </c>
      <c r="H296" s="51">
        <v>0.0</v>
      </c>
      <c r="I296" s="51">
        <v>0.0</v>
      </c>
      <c r="J296" s="51">
        <v>0.0</v>
      </c>
      <c r="K296" s="51">
        <v>0.0</v>
      </c>
      <c r="L296" s="51">
        <v>0.0</v>
      </c>
      <c r="M296" s="49">
        <v>5.9550642E7</v>
      </c>
      <c r="N296" s="52">
        <v>8.90906347E8</v>
      </c>
      <c r="O296" s="53" t="str">
        <f>VLOOKUP(N296,'[2]IPS CTA BANCARIA (2)'!$B$2:$H$163,2,0)</f>
        <v>#REF!</v>
      </c>
      <c r="P296" s="47">
        <v>5.9550642E7</v>
      </c>
      <c r="Q296" s="45">
        <v>1.900781411E9</v>
      </c>
      <c r="R296" s="53" t="s">
        <v>315</v>
      </c>
      <c r="S296" s="53" t="s">
        <v>316</v>
      </c>
      <c r="T296" s="57" t="s">
        <v>640</v>
      </c>
      <c r="U296" s="51" t="s">
        <v>641</v>
      </c>
      <c r="V296" s="55">
        <v>41787.0</v>
      </c>
    </row>
    <row r="297" ht="15.75" customHeight="1">
      <c r="A297" s="45" t="s">
        <v>252</v>
      </c>
      <c r="B297" s="45" t="s">
        <v>35</v>
      </c>
      <c r="C297" s="46" t="s">
        <v>36</v>
      </c>
      <c r="D297" s="47">
        <v>7873.5</v>
      </c>
      <c r="E297" s="48">
        <v>0.0</v>
      </c>
      <c r="F297" s="49">
        <v>0.0</v>
      </c>
      <c r="G297" s="50">
        <v>0.0</v>
      </c>
      <c r="H297" s="51">
        <v>7873.5</v>
      </c>
      <c r="I297" s="51">
        <v>0.0</v>
      </c>
      <c r="J297" s="51">
        <v>0.0</v>
      </c>
      <c r="K297" s="51">
        <v>11436.0</v>
      </c>
      <c r="L297" s="51">
        <v>0.0</v>
      </c>
      <c r="M297" s="49">
        <v>0.0</v>
      </c>
      <c r="N297" s="52"/>
      <c r="O297" s="53"/>
      <c r="P297" s="47"/>
      <c r="Q297" s="45"/>
      <c r="R297" s="53"/>
      <c r="S297" s="53"/>
      <c r="T297" s="45"/>
      <c r="U297" s="51"/>
      <c r="V297" s="55"/>
    </row>
    <row r="298" ht="24.75" customHeight="1">
      <c r="A298" s="45" t="s">
        <v>252</v>
      </c>
      <c r="B298" s="45" t="s">
        <v>37</v>
      </c>
      <c r="C298" s="46" t="s">
        <v>38</v>
      </c>
      <c r="D298" s="47">
        <v>0.0</v>
      </c>
      <c r="E298" s="48">
        <v>0.0</v>
      </c>
      <c r="F298" s="49">
        <v>0.0</v>
      </c>
      <c r="G298" s="50">
        <v>0.0</v>
      </c>
      <c r="H298" s="51">
        <v>0.0</v>
      </c>
      <c r="I298" s="51"/>
      <c r="J298" s="51"/>
      <c r="K298" s="51"/>
      <c r="L298" s="51"/>
      <c r="M298" s="49">
        <v>0.0</v>
      </c>
      <c r="N298" s="52"/>
      <c r="O298" s="53"/>
      <c r="P298" s="47"/>
      <c r="Q298" s="45"/>
      <c r="R298" s="53"/>
      <c r="S298" s="53"/>
      <c r="T298" s="45"/>
      <c r="U298" s="51"/>
      <c r="V298" s="55"/>
    </row>
    <row r="299" ht="24.75" customHeight="1">
      <c r="A299" s="45" t="s">
        <v>254</v>
      </c>
      <c r="B299" s="45" t="s">
        <v>27</v>
      </c>
      <c r="C299" s="46" t="s">
        <v>314</v>
      </c>
      <c r="D299" s="47">
        <v>4.526221632E7</v>
      </c>
      <c r="E299" s="48">
        <v>0.0</v>
      </c>
      <c r="F299" s="49">
        <v>4.5262216E7</v>
      </c>
      <c r="G299" s="50">
        <v>0.0</v>
      </c>
      <c r="H299" s="51">
        <v>0.0</v>
      </c>
      <c r="I299" s="51">
        <v>0.0</v>
      </c>
      <c r="J299" s="51">
        <v>0.0</v>
      </c>
      <c r="K299" s="51">
        <v>0.0</v>
      </c>
      <c r="L299" s="51">
        <v>0.0</v>
      </c>
      <c r="M299" s="49">
        <v>4.5262216E7</v>
      </c>
      <c r="N299" s="52">
        <v>8.90907254E8</v>
      </c>
      <c r="O299" s="53" t="str">
        <f>VLOOKUP(N299,'[2]IPS CTA BANCARIA (2)'!$B$2:$H$163,2,0)</f>
        <v>#REF!</v>
      </c>
      <c r="P299" s="47">
        <v>4.5262216E7</v>
      </c>
      <c r="Q299" s="45">
        <v>7.1587022347E10</v>
      </c>
      <c r="R299" s="53" t="s">
        <v>315</v>
      </c>
      <c r="S299" s="53" t="s">
        <v>316</v>
      </c>
      <c r="T299" s="57" t="s">
        <v>642</v>
      </c>
      <c r="U299" s="51" t="s">
        <v>643</v>
      </c>
      <c r="V299" s="55">
        <v>41787.0</v>
      </c>
    </row>
    <row r="300" ht="15.75" customHeight="1">
      <c r="A300" s="45" t="s">
        <v>254</v>
      </c>
      <c r="B300" s="45" t="s">
        <v>35</v>
      </c>
      <c r="C300" s="46" t="s">
        <v>36</v>
      </c>
      <c r="D300" s="47">
        <v>9225338.68</v>
      </c>
      <c r="E300" s="48">
        <v>0.0</v>
      </c>
      <c r="F300" s="49">
        <v>9225339.0</v>
      </c>
      <c r="G300" s="50">
        <v>0.0</v>
      </c>
      <c r="H300" s="51">
        <v>0.0</v>
      </c>
      <c r="I300" s="51">
        <v>0.0</v>
      </c>
      <c r="J300" s="51">
        <v>0.0</v>
      </c>
      <c r="K300" s="51">
        <v>0.0</v>
      </c>
      <c r="L300" s="51">
        <v>0.0</v>
      </c>
      <c r="M300" s="49">
        <v>9225339.0</v>
      </c>
      <c r="N300" s="52"/>
      <c r="O300" s="53"/>
      <c r="P300" s="47"/>
      <c r="Q300" s="45"/>
      <c r="R300" s="53"/>
      <c r="S300" s="53"/>
      <c r="T300" s="45"/>
      <c r="U300" s="51"/>
      <c r="V300" s="55"/>
    </row>
    <row r="301" ht="24.75" customHeight="1">
      <c r="A301" s="45" t="s">
        <v>254</v>
      </c>
      <c r="B301" s="45" t="s">
        <v>37</v>
      </c>
      <c r="C301" s="46" t="s">
        <v>38</v>
      </c>
      <c r="D301" s="47">
        <v>0.0</v>
      </c>
      <c r="E301" s="48">
        <v>0.0</v>
      </c>
      <c r="F301" s="49">
        <v>0.0</v>
      </c>
      <c r="G301" s="50">
        <v>0.0</v>
      </c>
      <c r="H301" s="51">
        <v>0.0</v>
      </c>
      <c r="I301" s="51"/>
      <c r="J301" s="51"/>
      <c r="K301" s="51"/>
      <c r="L301" s="51"/>
      <c r="M301" s="49">
        <v>0.0</v>
      </c>
      <c r="N301" s="52"/>
      <c r="O301" s="53"/>
      <c r="P301" s="47"/>
      <c r="Q301" s="45"/>
      <c r="R301" s="53"/>
      <c r="S301" s="53"/>
      <c r="T301" s="45"/>
      <c r="U301" s="51"/>
      <c r="V301" s="55"/>
    </row>
    <row r="302" ht="24.75" customHeight="1">
      <c r="A302" s="45" t="s">
        <v>256</v>
      </c>
      <c r="B302" s="45" t="s">
        <v>27</v>
      </c>
      <c r="C302" s="46" t="s">
        <v>314</v>
      </c>
      <c r="D302" s="47">
        <v>4.156107584E7</v>
      </c>
      <c r="E302" s="48">
        <v>167849.84000000358</v>
      </c>
      <c r="F302" s="49">
        <v>4.1393226E7</v>
      </c>
      <c r="G302" s="50">
        <v>0.0</v>
      </c>
      <c r="H302" s="51">
        <v>0.0</v>
      </c>
      <c r="I302" s="51">
        <v>0.0</v>
      </c>
      <c r="J302" s="51">
        <v>0.0</v>
      </c>
      <c r="K302" s="51">
        <v>0.0</v>
      </c>
      <c r="L302" s="51">
        <v>0.0</v>
      </c>
      <c r="M302" s="49">
        <v>4.1393226E7</v>
      </c>
      <c r="N302" s="52">
        <v>8.90980066E8</v>
      </c>
      <c r="O302" s="53" t="str">
        <f>VLOOKUP(N302,'[2]IPS CTA BANCARIA (2)'!$B$2:$H$163,2,0)</f>
        <v>#REF!</v>
      </c>
      <c r="P302" s="47">
        <v>4.1393226E7</v>
      </c>
      <c r="Q302" s="45">
        <v>6.650442399E10</v>
      </c>
      <c r="R302" s="53" t="s">
        <v>315</v>
      </c>
      <c r="S302" s="53" t="s">
        <v>316</v>
      </c>
      <c r="T302" s="57" t="s">
        <v>644</v>
      </c>
      <c r="U302" s="51" t="s">
        <v>645</v>
      </c>
      <c r="V302" s="55">
        <v>41787.0</v>
      </c>
    </row>
    <row r="303" ht="15.75" customHeight="1">
      <c r="A303" s="45" t="s">
        <v>256</v>
      </c>
      <c r="B303" s="45" t="s">
        <v>35</v>
      </c>
      <c r="C303" s="46" t="s">
        <v>36</v>
      </c>
      <c r="D303" s="47">
        <v>7.290527325E7</v>
      </c>
      <c r="E303" s="48">
        <v>294436.25</v>
      </c>
      <c r="F303" s="49">
        <v>7.2610837E7</v>
      </c>
      <c r="G303" s="50">
        <v>0.0</v>
      </c>
      <c r="H303" s="51">
        <v>0.0</v>
      </c>
      <c r="I303" s="51">
        <v>0.0</v>
      </c>
      <c r="J303" s="51">
        <v>0.0</v>
      </c>
      <c r="K303" s="51">
        <v>0.0</v>
      </c>
      <c r="L303" s="51">
        <v>0.0</v>
      </c>
      <c r="M303" s="49">
        <v>7.2610837E7</v>
      </c>
      <c r="N303" s="52"/>
      <c r="O303" s="53"/>
      <c r="P303" s="47"/>
      <c r="Q303" s="45"/>
      <c r="R303" s="53"/>
      <c r="S303" s="53"/>
      <c r="T303" s="45"/>
      <c r="U303" s="51"/>
      <c r="V303" s="55"/>
    </row>
    <row r="304" ht="24.75" customHeight="1">
      <c r="A304" s="45" t="s">
        <v>256</v>
      </c>
      <c r="B304" s="45" t="s">
        <v>65</v>
      </c>
      <c r="C304" s="46" t="s">
        <v>66</v>
      </c>
      <c r="D304" s="47">
        <v>5107006.25</v>
      </c>
      <c r="E304" s="48">
        <v>20625.25</v>
      </c>
      <c r="F304" s="49">
        <v>5086381.0</v>
      </c>
      <c r="G304" s="50">
        <v>0.0</v>
      </c>
      <c r="H304" s="51">
        <v>0.0</v>
      </c>
      <c r="I304" s="51">
        <v>0.0</v>
      </c>
      <c r="J304" s="51">
        <v>0.0</v>
      </c>
      <c r="K304" s="51">
        <v>0.0</v>
      </c>
      <c r="L304" s="51">
        <v>23580.0</v>
      </c>
      <c r="M304" s="49">
        <v>5062801.0</v>
      </c>
      <c r="N304" s="52">
        <v>8.90900518E8</v>
      </c>
      <c r="O304" s="53" t="str">
        <f>VLOOKUP(N304,'[2]IPS CTA BANCARIA (2)'!$B$2:$H$163,2,0)</f>
        <v>#REF!</v>
      </c>
      <c r="P304" s="47">
        <v>5062801.0</v>
      </c>
      <c r="Q304" s="45">
        <v>4.34888418E8</v>
      </c>
      <c r="R304" s="53" t="s">
        <v>331</v>
      </c>
      <c r="S304" s="53" t="s">
        <v>319</v>
      </c>
      <c r="T304" s="57" t="s">
        <v>646</v>
      </c>
      <c r="U304" s="51" t="s">
        <v>647</v>
      </c>
      <c r="V304" s="55">
        <v>41787.0</v>
      </c>
    </row>
    <row r="305" ht="24.75" customHeight="1">
      <c r="A305" s="45" t="s">
        <v>256</v>
      </c>
      <c r="B305" s="45" t="s">
        <v>37</v>
      </c>
      <c r="C305" s="46" t="s">
        <v>38</v>
      </c>
      <c r="D305" s="47">
        <v>0.0</v>
      </c>
      <c r="E305" s="48">
        <v>0.0</v>
      </c>
      <c r="F305" s="49">
        <v>0.0</v>
      </c>
      <c r="G305" s="50">
        <v>0.0</v>
      </c>
      <c r="H305" s="51">
        <v>0.0</v>
      </c>
      <c r="I305" s="51"/>
      <c r="J305" s="51"/>
      <c r="K305" s="51"/>
      <c r="L305" s="51"/>
      <c r="M305" s="49">
        <v>0.0</v>
      </c>
      <c r="N305" s="52"/>
      <c r="O305" s="53"/>
      <c r="P305" s="47"/>
      <c r="Q305" s="45"/>
      <c r="R305" s="53"/>
      <c r="S305" s="53"/>
      <c r="T305" s="45"/>
      <c r="U305" s="51"/>
      <c r="V305" s="55"/>
    </row>
    <row r="306" ht="24.75" customHeight="1">
      <c r="A306" s="45" t="s">
        <v>256</v>
      </c>
      <c r="B306" s="45" t="s">
        <v>39</v>
      </c>
      <c r="C306" s="46" t="s">
        <v>40</v>
      </c>
      <c r="D306" s="47">
        <v>7.802818166E7</v>
      </c>
      <c r="E306" s="48">
        <v>315125.6599999964</v>
      </c>
      <c r="F306" s="49">
        <v>7.7713056E7</v>
      </c>
      <c r="G306" s="50">
        <v>0.0</v>
      </c>
      <c r="H306" s="51">
        <v>0.0</v>
      </c>
      <c r="I306" s="51">
        <v>0.0</v>
      </c>
      <c r="J306" s="51">
        <v>0.0</v>
      </c>
      <c r="K306" s="51">
        <v>0.0</v>
      </c>
      <c r="L306" s="51">
        <v>0.0</v>
      </c>
      <c r="M306" s="49">
        <v>7.7713056E7</v>
      </c>
      <c r="N306" s="52">
        <v>8.00080586E8</v>
      </c>
      <c r="O306" s="53" t="str">
        <f t="shared" ref="O306:O307" si="39">VLOOKUP(N306,'[2]IPS CTA BANCARIA (2)'!$B$2:$H$163,2,0)</f>
        <v>#REF!</v>
      </c>
      <c r="P306" s="47">
        <v>7.7713056E7</v>
      </c>
      <c r="Q306" s="45">
        <v>2.50052743E8</v>
      </c>
      <c r="R306" s="53" t="s">
        <v>331</v>
      </c>
      <c r="S306" s="53" t="s">
        <v>319</v>
      </c>
      <c r="T306" s="45" t="s">
        <v>648</v>
      </c>
      <c r="U306" s="51" t="s">
        <v>649</v>
      </c>
      <c r="V306" s="55">
        <v>41786.0</v>
      </c>
    </row>
    <row r="307" ht="24.75" customHeight="1">
      <c r="A307" s="45" t="s">
        <v>258</v>
      </c>
      <c r="B307" s="45" t="s">
        <v>27</v>
      </c>
      <c r="C307" s="46" t="s">
        <v>314</v>
      </c>
      <c r="D307" s="47">
        <v>1.5741798727E8</v>
      </c>
      <c r="E307" s="48">
        <v>3.635350227000001E7</v>
      </c>
      <c r="F307" s="49">
        <v>1.21064485E8</v>
      </c>
      <c r="G307" s="50">
        <v>0.0</v>
      </c>
      <c r="H307" s="51">
        <v>0.0</v>
      </c>
      <c r="I307" s="51">
        <v>0.0</v>
      </c>
      <c r="J307" s="51">
        <v>0.0</v>
      </c>
      <c r="K307" s="51">
        <v>0.0</v>
      </c>
      <c r="L307" s="51">
        <v>0.0</v>
      </c>
      <c r="M307" s="49">
        <v>1.21064485E8</v>
      </c>
      <c r="N307" s="52">
        <v>8.90907215E8</v>
      </c>
      <c r="O307" s="53" t="str">
        <f t="shared" si="39"/>
        <v>#REF!</v>
      </c>
      <c r="P307" s="47">
        <v>1.21064485E8</v>
      </c>
      <c r="Q307" s="45">
        <v>6.555071255E10</v>
      </c>
      <c r="R307" s="53" t="s">
        <v>315</v>
      </c>
      <c r="S307" s="53" t="s">
        <v>319</v>
      </c>
      <c r="T307" s="57" t="s">
        <v>650</v>
      </c>
      <c r="U307" s="51" t="s">
        <v>651</v>
      </c>
      <c r="V307" s="55">
        <v>41787.0</v>
      </c>
    </row>
    <row r="308" ht="15.75" customHeight="1">
      <c r="A308" s="45" t="s">
        <v>258</v>
      </c>
      <c r="B308" s="45" t="s">
        <v>35</v>
      </c>
      <c r="C308" s="46" t="s">
        <v>36</v>
      </c>
      <c r="D308" s="47">
        <v>1.955973328E7</v>
      </c>
      <c r="E308" s="48">
        <v>4517049.280000001</v>
      </c>
      <c r="F308" s="49">
        <v>1.5042684E7</v>
      </c>
      <c r="G308" s="50">
        <v>0.0</v>
      </c>
      <c r="H308" s="51">
        <v>0.0</v>
      </c>
      <c r="I308" s="51">
        <v>0.0</v>
      </c>
      <c r="J308" s="51">
        <v>0.0</v>
      </c>
      <c r="K308" s="51">
        <v>0.0</v>
      </c>
      <c r="L308" s="51">
        <v>0.0</v>
      </c>
      <c r="M308" s="49">
        <v>1.5042684E7</v>
      </c>
      <c r="N308" s="52"/>
      <c r="O308" s="53"/>
      <c r="P308" s="47"/>
      <c r="Q308" s="45"/>
      <c r="R308" s="53"/>
      <c r="S308" s="53"/>
      <c r="T308" s="45"/>
      <c r="U308" s="51"/>
      <c r="V308" s="55"/>
    </row>
    <row r="309" ht="15.75" customHeight="1">
      <c r="A309" s="45" t="s">
        <v>258</v>
      </c>
      <c r="B309" s="45" t="s">
        <v>71</v>
      </c>
      <c r="C309" s="46" t="s">
        <v>72</v>
      </c>
      <c r="D309" s="47">
        <v>0.0</v>
      </c>
      <c r="E309" s="48">
        <v>0.0</v>
      </c>
      <c r="F309" s="49">
        <v>0.0</v>
      </c>
      <c r="G309" s="50">
        <v>0.0</v>
      </c>
      <c r="H309" s="51">
        <v>0.0</v>
      </c>
      <c r="I309" s="51">
        <v>0.0</v>
      </c>
      <c r="J309" s="51">
        <v>0.0</v>
      </c>
      <c r="K309" s="51">
        <v>0.0</v>
      </c>
      <c r="L309" s="51">
        <v>0.0</v>
      </c>
      <c r="M309" s="49">
        <v>0.0</v>
      </c>
      <c r="N309" s="52"/>
      <c r="O309" s="53"/>
      <c r="P309" s="47"/>
      <c r="Q309" s="45"/>
      <c r="R309" s="53"/>
      <c r="S309" s="53"/>
      <c r="T309" s="45"/>
      <c r="U309" s="51"/>
      <c r="V309" s="55"/>
    </row>
    <row r="310" ht="24.75" customHeight="1">
      <c r="A310" s="45" t="s">
        <v>258</v>
      </c>
      <c r="B310" s="45" t="s">
        <v>51</v>
      </c>
      <c r="C310" s="46" t="s">
        <v>52</v>
      </c>
      <c r="D310" s="47">
        <v>5780973.45</v>
      </c>
      <c r="E310" s="48">
        <v>1335035.4500000002</v>
      </c>
      <c r="F310" s="49">
        <v>4445938.0</v>
      </c>
      <c r="G310" s="50">
        <v>0.0</v>
      </c>
      <c r="H310" s="51">
        <v>0.0</v>
      </c>
      <c r="I310" s="51">
        <v>0.0</v>
      </c>
      <c r="J310" s="51">
        <v>0.0</v>
      </c>
      <c r="K310" s="51">
        <v>0.0</v>
      </c>
      <c r="L310" s="51">
        <v>651633.0</v>
      </c>
      <c r="M310" s="49">
        <v>3794305.0</v>
      </c>
      <c r="N310" s="52">
        <v>8.90981494E8</v>
      </c>
      <c r="O310" s="53" t="str">
        <f t="shared" ref="O310:O311" si="40">VLOOKUP(N310,'[2]IPS CTA BANCARIA (2)'!$B$2:$H$163,2,0)</f>
        <v>#REF!</v>
      </c>
      <c r="P310" s="47">
        <v>3794305.0</v>
      </c>
      <c r="Q310" s="45">
        <v>4.3823128589E10</v>
      </c>
      <c r="R310" s="53" t="s">
        <v>315</v>
      </c>
      <c r="S310" s="53" t="s">
        <v>319</v>
      </c>
      <c r="T310" s="45" t="s">
        <v>652</v>
      </c>
      <c r="U310" s="51" t="s">
        <v>653</v>
      </c>
      <c r="V310" s="55">
        <v>41786.0</v>
      </c>
      <c r="W310" s="27"/>
      <c r="X310" s="27"/>
      <c r="Y310" s="27"/>
      <c r="Z310" s="27"/>
    </row>
    <row r="311" ht="24.75" customHeight="1">
      <c r="A311" s="45" t="s">
        <v>260</v>
      </c>
      <c r="B311" s="45" t="s">
        <v>27</v>
      </c>
      <c r="C311" s="46" t="s">
        <v>314</v>
      </c>
      <c r="D311" s="47">
        <v>8.15479818E7</v>
      </c>
      <c r="E311" s="48">
        <v>0.0</v>
      </c>
      <c r="F311" s="49">
        <v>8.1547982E7</v>
      </c>
      <c r="G311" s="50">
        <v>0.0</v>
      </c>
      <c r="H311" s="51">
        <v>0.0</v>
      </c>
      <c r="I311" s="51">
        <v>0.0</v>
      </c>
      <c r="J311" s="51">
        <v>0.0</v>
      </c>
      <c r="K311" s="51">
        <v>0.0</v>
      </c>
      <c r="L311" s="51">
        <v>0.0</v>
      </c>
      <c r="M311" s="49">
        <v>8.1547982E7</v>
      </c>
      <c r="N311" s="52">
        <v>8.90907254E8</v>
      </c>
      <c r="O311" s="53" t="str">
        <f t="shared" si="40"/>
        <v>#REF!</v>
      </c>
      <c r="P311" s="47">
        <v>8.1547982E7</v>
      </c>
      <c r="Q311" s="45">
        <v>7.1587022347E10</v>
      </c>
      <c r="R311" s="53" t="s">
        <v>315</v>
      </c>
      <c r="S311" s="53" t="s">
        <v>316</v>
      </c>
      <c r="T311" s="57" t="s">
        <v>654</v>
      </c>
      <c r="U311" s="51" t="s">
        <v>655</v>
      </c>
      <c r="V311" s="55">
        <v>41787.0</v>
      </c>
    </row>
    <row r="312" ht="15.75" customHeight="1">
      <c r="A312" s="45" t="s">
        <v>260</v>
      </c>
      <c r="B312" s="45" t="s">
        <v>35</v>
      </c>
      <c r="C312" s="46" t="s">
        <v>36</v>
      </c>
      <c r="D312" s="47">
        <v>6.29590772E7</v>
      </c>
      <c r="E312" s="48">
        <v>0.0</v>
      </c>
      <c r="F312" s="49">
        <v>6.2959077E7</v>
      </c>
      <c r="G312" s="50">
        <v>0.0</v>
      </c>
      <c r="H312" s="51">
        <v>0.0</v>
      </c>
      <c r="I312" s="51">
        <v>0.0</v>
      </c>
      <c r="J312" s="51">
        <v>0.0</v>
      </c>
      <c r="K312" s="51">
        <v>0.0</v>
      </c>
      <c r="L312" s="51">
        <v>0.0</v>
      </c>
      <c r="M312" s="49">
        <v>6.2959077E7</v>
      </c>
      <c r="N312" s="52"/>
      <c r="O312" s="53"/>
      <c r="P312" s="47"/>
      <c r="Q312" s="45"/>
      <c r="R312" s="53"/>
      <c r="S312" s="53"/>
      <c r="T312" s="45"/>
      <c r="U312" s="51"/>
      <c r="V312" s="55"/>
    </row>
    <row r="313" ht="24.75" customHeight="1">
      <c r="A313" s="45" t="s">
        <v>262</v>
      </c>
      <c r="B313" s="45" t="s">
        <v>27</v>
      </c>
      <c r="C313" s="46" t="s">
        <v>314</v>
      </c>
      <c r="D313" s="47">
        <v>5033810.55</v>
      </c>
      <c r="E313" s="48">
        <v>0.0</v>
      </c>
      <c r="F313" s="49">
        <v>5033811.0</v>
      </c>
      <c r="G313" s="50">
        <v>0.0</v>
      </c>
      <c r="H313" s="51">
        <v>0.0</v>
      </c>
      <c r="I313" s="51">
        <v>0.0</v>
      </c>
      <c r="J313" s="51">
        <v>0.0</v>
      </c>
      <c r="K313" s="51">
        <v>0.0</v>
      </c>
      <c r="L313" s="51">
        <v>0.0</v>
      </c>
      <c r="M313" s="49">
        <v>5033811.0</v>
      </c>
      <c r="N313" s="52">
        <v>8.90981137E8</v>
      </c>
      <c r="O313" s="53" t="str">
        <f t="shared" ref="O313:O315" si="41">VLOOKUP(N313,'[2]IPS CTA BANCARIA (2)'!$B$2:$H$163,2,0)</f>
        <v>#REF!</v>
      </c>
      <c r="P313" s="47">
        <v>5033811.0</v>
      </c>
      <c r="Q313" s="45">
        <v>9.20016045E8</v>
      </c>
      <c r="R313" s="53" t="s">
        <v>381</v>
      </c>
      <c r="S313" s="53" t="s">
        <v>319</v>
      </c>
      <c r="T313" s="57" t="s">
        <v>656</v>
      </c>
      <c r="U313" s="51" t="s">
        <v>657</v>
      </c>
      <c r="V313" s="55">
        <v>41787.0</v>
      </c>
    </row>
    <row r="314" ht="24.75" customHeight="1">
      <c r="A314" s="45" t="s">
        <v>262</v>
      </c>
      <c r="B314" s="45" t="s">
        <v>39</v>
      </c>
      <c r="C314" s="46" t="s">
        <v>40</v>
      </c>
      <c r="D314" s="47">
        <v>4.914181845E7</v>
      </c>
      <c r="E314" s="48">
        <v>0.0</v>
      </c>
      <c r="F314" s="49">
        <v>4.9141818E7</v>
      </c>
      <c r="G314" s="50">
        <v>0.0</v>
      </c>
      <c r="H314" s="51">
        <v>0.0</v>
      </c>
      <c r="I314" s="51">
        <v>0.0</v>
      </c>
      <c r="J314" s="51">
        <v>0.0</v>
      </c>
      <c r="K314" s="51">
        <v>0.0</v>
      </c>
      <c r="L314" s="51">
        <v>0.0</v>
      </c>
      <c r="M314" s="49">
        <v>4.9141818E7</v>
      </c>
      <c r="N314" s="52">
        <v>8.90980855E8</v>
      </c>
      <c r="O314" s="53" t="str">
        <f t="shared" si="41"/>
        <v>#REF!</v>
      </c>
      <c r="P314" s="47">
        <v>4.9141818E7</v>
      </c>
      <c r="Q314" s="45" t="s">
        <v>658</v>
      </c>
      <c r="R314" s="53" t="s">
        <v>328</v>
      </c>
      <c r="S314" s="53" t="s">
        <v>319</v>
      </c>
      <c r="T314" s="45" t="s">
        <v>659</v>
      </c>
      <c r="U314" s="51" t="s">
        <v>660</v>
      </c>
      <c r="V314" s="55">
        <v>41786.0</v>
      </c>
    </row>
    <row r="315" ht="24.75" customHeight="1">
      <c r="A315" s="45" t="s">
        <v>264</v>
      </c>
      <c r="B315" s="45" t="s">
        <v>27</v>
      </c>
      <c r="C315" s="46" t="s">
        <v>314</v>
      </c>
      <c r="D315" s="47">
        <v>1.9600703691E8</v>
      </c>
      <c r="E315" s="48">
        <v>1.8490282909999996E7</v>
      </c>
      <c r="F315" s="49">
        <v>1.77516754E8</v>
      </c>
      <c r="G315" s="50">
        <v>0.0</v>
      </c>
      <c r="H315" s="51">
        <v>0.0</v>
      </c>
      <c r="I315" s="51">
        <v>0.0</v>
      </c>
      <c r="J315" s="51">
        <v>0.0</v>
      </c>
      <c r="K315" s="51">
        <v>0.0</v>
      </c>
      <c r="L315" s="51">
        <v>0.0</v>
      </c>
      <c r="M315" s="49">
        <v>1.77516754E8</v>
      </c>
      <c r="N315" s="52">
        <v>8.00058016E8</v>
      </c>
      <c r="O315" s="53" t="str">
        <f t="shared" si="41"/>
        <v>#REF!</v>
      </c>
      <c r="P315" s="47">
        <v>1.77516754E8</v>
      </c>
      <c r="Q315" s="45" t="s">
        <v>371</v>
      </c>
      <c r="R315" s="53" t="s">
        <v>372</v>
      </c>
      <c r="S315" s="53" t="s">
        <v>319</v>
      </c>
      <c r="T315" s="57" t="s">
        <v>661</v>
      </c>
      <c r="U315" s="51" t="s">
        <v>662</v>
      </c>
      <c r="V315" s="55">
        <v>41787.0</v>
      </c>
    </row>
    <row r="316" ht="15.75" customHeight="1">
      <c r="A316" s="45" t="s">
        <v>264</v>
      </c>
      <c r="B316" s="45" t="s">
        <v>35</v>
      </c>
      <c r="C316" s="46" t="s">
        <v>36</v>
      </c>
      <c r="D316" s="47">
        <v>2197510.7</v>
      </c>
      <c r="E316" s="48">
        <v>207301.7000000002</v>
      </c>
      <c r="F316" s="49">
        <v>1990209.0</v>
      </c>
      <c r="G316" s="50">
        <v>0.0</v>
      </c>
      <c r="H316" s="51">
        <v>0.0</v>
      </c>
      <c r="I316" s="51">
        <v>0.0</v>
      </c>
      <c r="J316" s="51">
        <v>0.0</v>
      </c>
      <c r="K316" s="51">
        <v>0.0</v>
      </c>
      <c r="L316" s="51">
        <v>0.0</v>
      </c>
      <c r="M316" s="49">
        <v>1990209.0</v>
      </c>
      <c r="N316" s="52"/>
      <c r="O316" s="53"/>
      <c r="P316" s="47"/>
      <c r="Q316" s="45"/>
      <c r="R316" s="53"/>
      <c r="S316" s="53"/>
      <c r="T316" s="45"/>
      <c r="U316" s="51"/>
      <c r="V316" s="55"/>
    </row>
    <row r="317" ht="15.75" customHeight="1">
      <c r="A317" s="45" t="s">
        <v>264</v>
      </c>
      <c r="B317" s="45" t="s">
        <v>31</v>
      </c>
      <c r="C317" s="46" t="s">
        <v>32</v>
      </c>
      <c r="D317" s="47">
        <v>0.0</v>
      </c>
      <c r="E317" s="48">
        <v>0.0</v>
      </c>
      <c r="F317" s="49">
        <v>0.0</v>
      </c>
      <c r="G317" s="50">
        <v>0.0</v>
      </c>
      <c r="H317" s="51">
        <v>0.0</v>
      </c>
      <c r="I317" s="51">
        <v>0.0</v>
      </c>
      <c r="J317" s="51">
        <v>0.0</v>
      </c>
      <c r="K317" s="51">
        <v>0.0</v>
      </c>
      <c r="L317" s="51">
        <v>0.0</v>
      </c>
      <c r="M317" s="49">
        <v>0.0</v>
      </c>
      <c r="N317" s="52"/>
      <c r="O317" s="53"/>
      <c r="P317" s="47"/>
      <c r="Q317" s="45"/>
      <c r="R317" s="53"/>
      <c r="S317" s="53"/>
      <c r="T317" s="45"/>
      <c r="U317" s="51"/>
      <c r="V317" s="55"/>
    </row>
    <row r="318" ht="15.75" customHeight="1">
      <c r="A318" s="45" t="s">
        <v>264</v>
      </c>
      <c r="B318" s="45" t="s">
        <v>39</v>
      </c>
      <c r="C318" s="46" t="s">
        <v>40</v>
      </c>
      <c r="D318" s="47">
        <v>5.4862420979E8</v>
      </c>
      <c r="E318" s="48">
        <v>5.175435078999996E7</v>
      </c>
      <c r="F318" s="49">
        <v>4.96869859E8</v>
      </c>
      <c r="G318" s="50">
        <v>0.0</v>
      </c>
      <c r="H318" s="51">
        <v>0.0</v>
      </c>
      <c r="I318" s="51">
        <v>0.0</v>
      </c>
      <c r="J318" s="51">
        <v>0.0</v>
      </c>
      <c r="K318" s="51">
        <v>0.0</v>
      </c>
      <c r="L318" s="51">
        <v>0.0</v>
      </c>
      <c r="M318" s="49">
        <v>4.96869859E8</v>
      </c>
      <c r="N318" s="52">
        <v>8.90984696E8</v>
      </c>
      <c r="O318" s="53" t="str">
        <f t="shared" ref="O318:O320" si="42">VLOOKUP(N318,'[2]IPS CTA BANCARIA (2)'!$B$2:$H$163,2,0)</f>
        <v>#REF!</v>
      </c>
      <c r="P318" s="47">
        <v>1.81894977E8</v>
      </c>
      <c r="Q318" s="45">
        <v>8.97005252E8</v>
      </c>
      <c r="R318" s="53" t="s">
        <v>331</v>
      </c>
      <c r="S318" s="53" t="s">
        <v>319</v>
      </c>
      <c r="T318" s="45" t="s">
        <v>663</v>
      </c>
      <c r="U318" s="51" t="s">
        <v>664</v>
      </c>
      <c r="V318" s="55">
        <v>41786.0</v>
      </c>
    </row>
    <row r="319" ht="24.75" customHeight="1">
      <c r="A319" s="45" t="s">
        <v>264</v>
      </c>
      <c r="B319" s="45" t="s">
        <v>39</v>
      </c>
      <c r="C319" s="46" t="s">
        <v>40</v>
      </c>
      <c r="D319" s="47"/>
      <c r="E319" s="48"/>
      <c r="F319" s="49"/>
      <c r="G319" s="50"/>
      <c r="H319" s="51"/>
      <c r="I319" s="51"/>
      <c r="J319" s="51"/>
      <c r="K319" s="51"/>
      <c r="L319" s="51"/>
      <c r="M319" s="49"/>
      <c r="N319" s="52">
        <v>8.90980757E8</v>
      </c>
      <c r="O319" s="53" t="str">
        <f t="shared" si="42"/>
        <v>#REF!</v>
      </c>
      <c r="P319" s="47">
        <v>3.14974882E8</v>
      </c>
      <c r="Q319" s="45">
        <v>2.71005845E8</v>
      </c>
      <c r="R319" s="53" t="s">
        <v>381</v>
      </c>
      <c r="S319" s="53" t="s">
        <v>319</v>
      </c>
      <c r="T319" s="45" t="s">
        <v>665</v>
      </c>
      <c r="U319" s="51" t="s">
        <v>666</v>
      </c>
      <c r="V319" s="55">
        <v>41786.0</v>
      </c>
    </row>
    <row r="320" ht="24.75" customHeight="1">
      <c r="A320" s="45" t="s">
        <v>266</v>
      </c>
      <c r="B320" s="45" t="s">
        <v>27</v>
      </c>
      <c r="C320" s="46" t="s">
        <v>314</v>
      </c>
      <c r="D320" s="47">
        <v>1.3013826E7</v>
      </c>
      <c r="E320" s="48">
        <v>2999048.0</v>
      </c>
      <c r="F320" s="49">
        <v>1.0014778E7</v>
      </c>
      <c r="G320" s="50">
        <v>0.0</v>
      </c>
      <c r="H320" s="51">
        <v>0.0</v>
      </c>
      <c r="I320" s="51">
        <v>0.0</v>
      </c>
      <c r="J320" s="51">
        <v>0.0</v>
      </c>
      <c r="K320" s="51">
        <v>0.0</v>
      </c>
      <c r="L320" s="51">
        <v>0.0</v>
      </c>
      <c r="M320" s="49">
        <v>1.0014778E7</v>
      </c>
      <c r="N320" s="52">
        <v>8.90981137E8</v>
      </c>
      <c r="O320" s="53" t="str">
        <f t="shared" si="42"/>
        <v>#REF!</v>
      </c>
      <c r="P320" s="47">
        <v>1.0014778E7</v>
      </c>
      <c r="Q320" s="45">
        <v>9.20016045E8</v>
      </c>
      <c r="R320" s="53" t="s">
        <v>381</v>
      </c>
      <c r="S320" s="53" t="s">
        <v>319</v>
      </c>
      <c r="T320" s="57" t="s">
        <v>667</v>
      </c>
      <c r="U320" s="51" t="s">
        <v>668</v>
      </c>
      <c r="V320" s="55">
        <v>41787.0</v>
      </c>
    </row>
    <row r="321" ht="24.75" customHeight="1">
      <c r="A321" s="45" t="s">
        <v>266</v>
      </c>
      <c r="B321" s="45" t="s">
        <v>37</v>
      </c>
      <c r="C321" s="46" t="s">
        <v>38</v>
      </c>
      <c r="D321" s="47">
        <v>0.0</v>
      </c>
      <c r="E321" s="48">
        <v>0.0</v>
      </c>
      <c r="F321" s="49">
        <v>0.0</v>
      </c>
      <c r="G321" s="50">
        <v>0.0</v>
      </c>
      <c r="H321" s="51">
        <v>0.0</v>
      </c>
      <c r="I321" s="51"/>
      <c r="J321" s="51"/>
      <c r="K321" s="51"/>
      <c r="L321" s="51"/>
      <c r="M321" s="49">
        <v>0.0</v>
      </c>
      <c r="N321" s="52"/>
      <c r="O321" s="53"/>
      <c r="P321" s="47"/>
      <c r="Q321" s="45"/>
      <c r="R321" s="53"/>
      <c r="S321" s="53"/>
      <c r="T321" s="45"/>
      <c r="U321" s="51"/>
      <c r="V321" s="55"/>
    </row>
    <row r="322" ht="24.75" customHeight="1">
      <c r="A322" s="45" t="s">
        <v>268</v>
      </c>
      <c r="B322" s="45" t="s">
        <v>27</v>
      </c>
      <c r="C322" s="46" t="s">
        <v>314</v>
      </c>
      <c r="D322" s="47">
        <v>5427905.39</v>
      </c>
      <c r="E322" s="48">
        <v>0.0</v>
      </c>
      <c r="F322" s="49">
        <v>5427905.0</v>
      </c>
      <c r="G322" s="50">
        <v>0.0</v>
      </c>
      <c r="H322" s="51">
        <v>0.0</v>
      </c>
      <c r="I322" s="51">
        <v>0.0</v>
      </c>
      <c r="J322" s="51">
        <v>0.0</v>
      </c>
      <c r="K322" s="51">
        <v>0.0</v>
      </c>
      <c r="L322" s="51">
        <v>0.0</v>
      </c>
      <c r="M322" s="49">
        <v>5427905.0</v>
      </c>
      <c r="N322" s="52">
        <v>8.90907254E8</v>
      </c>
      <c r="O322" s="53" t="str">
        <f>VLOOKUP(N322,'[2]IPS CTA BANCARIA (2)'!$B$2:$H$163,2,0)</f>
        <v>#REF!</v>
      </c>
      <c r="P322" s="47">
        <v>5427905.0</v>
      </c>
      <c r="Q322" s="45">
        <v>7.1587022347E10</v>
      </c>
      <c r="R322" s="53" t="s">
        <v>315</v>
      </c>
      <c r="S322" s="53" t="s">
        <v>316</v>
      </c>
      <c r="T322" s="57" t="s">
        <v>669</v>
      </c>
      <c r="U322" s="51" t="s">
        <v>670</v>
      </c>
      <c r="V322" s="55">
        <v>41787.0</v>
      </c>
    </row>
    <row r="323" ht="15.75" customHeight="1">
      <c r="A323" s="45" t="s">
        <v>268</v>
      </c>
      <c r="B323" s="45" t="s">
        <v>35</v>
      </c>
      <c r="C323" s="46" t="s">
        <v>36</v>
      </c>
      <c r="D323" s="47">
        <v>868471.61</v>
      </c>
      <c r="E323" s="48">
        <v>0.0</v>
      </c>
      <c r="F323" s="49">
        <v>868472.0</v>
      </c>
      <c r="G323" s="50">
        <v>0.0</v>
      </c>
      <c r="H323" s="51">
        <v>0.0</v>
      </c>
      <c r="I323" s="51">
        <v>0.0</v>
      </c>
      <c r="J323" s="51">
        <v>0.0</v>
      </c>
      <c r="K323" s="51">
        <v>0.0</v>
      </c>
      <c r="L323" s="51">
        <v>0.0</v>
      </c>
      <c r="M323" s="49">
        <v>868472.0</v>
      </c>
      <c r="N323" s="52"/>
      <c r="O323" s="53"/>
      <c r="P323" s="47"/>
      <c r="Q323" s="45"/>
      <c r="R323" s="53"/>
      <c r="S323" s="53"/>
      <c r="T323" s="45"/>
      <c r="U323" s="51"/>
      <c r="V323" s="55"/>
    </row>
    <row r="324" ht="24.75" customHeight="1">
      <c r="A324" s="45" t="s">
        <v>270</v>
      </c>
      <c r="B324" s="45" t="s">
        <v>27</v>
      </c>
      <c r="C324" s="46" t="s">
        <v>314</v>
      </c>
      <c r="D324" s="47">
        <v>469522.38</v>
      </c>
      <c r="E324" s="48">
        <v>0.0</v>
      </c>
      <c r="F324" s="49">
        <v>0.0</v>
      </c>
      <c r="G324" s="50">
        <v>0.0</v>
      </c>
      <c r="H324" s="51">
        <v>469522.38</v>
      </c>
      <c r="I324" s="51">
        <v>463254.0</v>
      </c>
      <c r="J324" s="51">
        <v>456877.0</v>
      </c>
      <c r="K324" s="51">
        <v>459533.0</v>
      </c>
      <c r="L324" s="51">
        <v>0.0</v>
      </c>
      <c r="M324" s="49">
        <v>1849186.38</v>
      </c>
      <c r="N324" s="52"/>
      <c r="O324" s="53"/>
      <c r="P324" s="47"/>
      <c r="Q324" s="45"/>
      <c r="R324" s="53"/>
      <c r="S324" s="53"/>
      <c r="T324" s="45"/>
      <c r="U324" s="51"/>
      <c r="V324" s="55"/>
    </row>
    <row r="325" ht="15.75" customHeight="1">
      <c r="A325" s="45" t="s">
        <v>270</v>
      </c>
      <c r="B325" s="45" t="s">
        <v>35</v>
      </c>
      <c r="C325" s="46" t="s">
        <v>36</v>
      </c>
      <c r="D325" s="47">
        <v>185916.62</v>
      </c>
      <c r="E325" s="48">
        <v>0.0</v>
      </c>
      <c r="F325" s="49">
        <v>0.0</v>
      </c>
      <c r="G325" s="50">
        <v>0.0</v>
      </c>
      <c r="H325" s="51">
        <v>185916.62</v>
      </c>
      <c r="I325" s="51">
        <v>192184.0</v>
      </c>
      <c r="J325" s="51">
        <v>198562.0</v>
      </c>
      <c r="K325" s="51">
        <v>195906.0</v>
      </c>
      <c r="L325" s="51">
        <v>0.0</v>
      </c>
      <c r="M325" s="49">
        <v>772568.62</v>
      </c>
      <c r="N325" s="52"/>
      <c r="O325" s="53"/>
      <c r="P325" s="47"/>
      <c r="Q325" s="45"/>
      <c r="R325" s="53"/>
      <c r="S325" s="53"/>
      <c r="T325" s="45"/>
      <c r="U325" s="51"/>
      <c r="V325" s="55"/>
    </row>
    <row r="326" ht="24.75" customHeight="1">
      <c r="A326" s="45" t="s">
        <v>272</v>
      </c>
      <c r="B326" s="45" t="s">
        <v>27</v>
      </c>
      <c r="C326" s="46" t="s">
        <v>314</v>
      </c>
      <c r="D326" s="47">
        <v>1.6578512527E8</v>
      </c>
      <c r="E326" s="48">
        <v>5975040.270000011</v>
      </c>
      <c r="F326" s="49">
        <v>1.59810085E8</v>
      </c>
      <c r="G326" s="50">
        <v>0.0</v>
      </c>
      <c r="H326" s="51">
        <v>0.0</v>
      </c>
      <c r="I326" s="51">
        <v>0.0</v>
      </c>
      <c r="J326" s="51">
        <v>0.0</v>
      </c>
      <c r="K326" s="51">
        <v>0.0</v>
      </c>
      <c r="L326" s="51">
        <v>0.0</v>
      </c>
      <c r="M326" s="49">
        <v>1.59810085E8</v>
      </c>
      <c r="N326" s="52">
        <v>8.00058016E8</v>
      </c>
      <c r="O326" s="53" t="str">
        <f>VLOOKUP(N326,'[2]IPS CTA BANCARIA (2)'!$B$2:$H$163,2,0)</f>
        <v>#REF!</v>
      </c>
      <c r="P326" s="47">
        <v>1.59810085E8</v>
      </c>
      <c r="Q326" s="45" t="s">
        <v>371</v>
      </c>
      <c r="R326" s="53" t="s">
        <v>372</v>
      </c>
      <c r="S326" s="53" t="s">
        <v>319</v>
      </c>
      <c r="T326" s="57" t="s">
        <v>671</v>
      </c>
      <c r="U326" s="51" t="s">
        <v>672</v>
      </c>
      <c r="V326" s="55">
        <v>41787.0</v>
      </c>
    </row>
    <row r="327" ht="15.75" customHeight="1">
      <c r="A327" s="45" t="s">
        <v>272</v>
      </c>
      <c r="B327" s="45" t="s">
        <v>35</v>
      </c>
      <c r="C327" s="46" t="s">
        <v>36</v>
      </c>
      <c r="D327" s="47">
        <v>6.494043417E7</v>
      </c>
      <c r="E327" s="48">
        <v>2340510.170000002</v>
      </c>
      <c r="F327" s="49">
        <v>6.2599924E7</v>
      </c>
      <c r="G327" s="50">
        <v>0.0</v>
      </c>
      <c r="H327" s="51">
        <v>0.0</v>
      </c>
      <c r="I327" s="51">
        <v>0.0</v>
      </c>
      <c r="J327" s="51">
        <v>0.0</v>
      </c>
      <c r="K327" s="51">
        <v>0.0</v>
      </c>
      <c r="L327" s="51">
        <v>0.0</v>
      </c>
      <c r="M327" s="49">
        <v>6.2599924E7</v>
      </c>
      <c r="N327" s="52"/>
      <c r="O327" s="53"/>
      <c r="P327" s="47"/>
      <c r="Q327" s="45"/>
      <c r="R327" s="53"/>
      <c r="S327" s="53"/>
      <c r="T327" s="45"/>
      <c r="U327" s="51"/>
      <c r="V327" s="55"/>
    </row>
    <row r="328" ht="15.75" customHeight="1">
      <c r="A328" s="45" t="s">
        <v>272</v>
      </c>
      <c r="B328" s="45" t="s">
        <v>95</v>
      </c>
      <c r="C328" s="46" t="s">
        <v>96</v>
      </c>
      <c r="D328" s="47">
        <v>0.0</v>
      </c>
      <c r="E328" s="48">
        <v>0.0</v>
      </c>
      <c r="F328" s="49">
        <v>0.0</v>
      </c>
      <c r="G328" s="50">
        <v>0.0</v>
      </c>
      <c r="H328" s="51">
        <v>0.0</v>
      </c>
      <c r="I328" s="51"/>
      <c r="J328" s="51"/>
      <c r="K328" s="51"/>
      <c r="L328" s="51"/>
      <c r="M328" s="49">
        <v>0.0</v>
      </c>
      <c r="N328" s="52"/>
      <c r="O328" s="53"/>
      <c r="P328" s="47"/>
      <c r="Q328" s="45"/>
      <c r="R328" s="53"/>
      <c r="S328" s="53"/>
      <c r="T328" s="45"/>
      <c r="U328" s="51"/>
      <c r="V328" s="55"/>
    </row>
    <row r="329" ht="15.75" customHeight="1">
      <c r="A329" s="45" t="s">
        <v>272</v>
      </c>
      <c r="B329" s="45" t="s">
        <v>273</v>
      </c>
      <c r="C329" s="46" t="s">
        <v>274</v>
      </c>
      <c r="D329" s="47">
        <v>0.0</v>
      </c>
      <c r="E329" s="48">
        <v>0.0</v>
      </c>
      <c r="F329" s="49">
        <v>0.0</v>
      </c>
      <c r="G329" s="50">
        <v>0.0</v>
      </c>
      <c r="H329" s="51">
        <v>0.0</v>
      </c>
      <c r="I329" s="51"/>
      <c r="J329" s="51"/>
      <c r="K329" s="51"/>
      <c r="L329" s="51"/>
      <c r="M329" s="49">
        <v>0.0</v>
      </c>
      <c r="N329" s="52"/>
      <c r="O329" s="53"/>
      <c r="P329" s="47"/>
      <c r="Q329" s="45"/>
      <c r="R329" s="53"/>
      <c r="S329" s="53"/>
      <c r="T329" s="45"/>
      <c r="U329" s="51"/>
      <c r="V329" s="55"/>
    </row>
    <row r="330" ht="24.75" customHeight="1">
      <c r="A330" s="45" t="s">
        <v>272</v>
      </c>
      <c r="B330" s="45" t="s">
        <v>65</v>
      </c>
      <c r="C330" s="46" t="s">
        <v>66</v>
      </c>
      <c r="D330" s="47">
        <v>6946236.59</v>
      </c>
      <c r="E330" s="48">
        <v>250348.58999999985</v>
      </c>
      <c r="F330" s="49">
        <v>6695888.0</v>
      </c>
      <c r="G330" s="50">
        <v>0.0</v>
      </c>
      <c r="H330" s="51">
        <v>0.0</v>
      </c>
      <c r="I330" s="51">
        <v>0.0</v>
      </c>
      <c r="J330" s="51">
        <v>0.0</v>
      </c>
      <c r="K330" s="51">
        <v>0.0</v>
      </c>
      <c r="L330" s="51">
        <v>205145.0</v>
      </c>
      <c r="M330" s="49">
        <v>6490743.0</v>
      </c>
      <c r="N330" s="52">
        <v>8.90900518E8</v>
      </c>
      <c r="O330" s="53" t="str">
        <f>VLOOKUP(N330,'[2]IPS CTA BANCARIA (2)'!$B$2:$H$163,2,0)</f>
        <v>#REF!</v>
      </c>
      <c r="P330" s="47">
        <v>6490743.0</v>
      </c>
      <c r="Q330" s="45">
        <v>4.34888418E8</v>
      </c>
      <c r="R330" s="53" t="s">
        <v>331</v>
      </c>
      <c r="S330" s="53" t="s">
        <v>319</v>
      </c>
      <c r="T330" s="57" t="s">
        <v>673</v>
      </c>
      <c r="U330" s="51" t="s">
        <v>674</v>
      </c>
      <c r="V330" s="55">
        <v>41787.0</v>
      </c>
    </row>
    <row r="331" ht="15.75" customHeight="1">
      <c r="A331" s="45" t="s">
        <v>272</v>
      </c>
      <c r="B331" s="45" t="s">
        <v>31</v>
      </c>
      <c r="C331" s="46" t="s">
        <v>32</v>
      </c>
      <c r="D331" s="47">
        <v>1.7099375997E8</v>
      </c>
      <c r="E331" s="48">
        <v>6162763.969999999</v>
      </c>
      <c r="F331" s="49">
        <v>1.64830996E8</v>
      </c>
      <c r="G331" s="50">
        <v>0.0</v>
      </c>
      <c r="H331" s="51">
        <v>0.0</v>
      </c>
      <c r="I331" s="51">
        <v>0.0</v>
      </c>
      <c r="J331" s="51">
        <v>0.0</v>
      </c>
      <c r="K331" s="51">
        <v>0.0</v>
      </c>
      <c r="L331" s="51">
        <v>0.0</v>
      </c>
      <c r="M331" s="49">
        <v>1.64830996E8</v>
      </c>
      <c r="N331" s="52"/>
      <c r="O331" s="53"/>
      <c r="P331" s="47"/>
      <c r="Q331" s="45"/>
      <c r="R331" s="53"/>
      <c r="S331" s="53"/>
      <c r="T331" s="45"/>
      <c r="U331" s="51"/>
      <c r="V331" s="55"/>
    </row>
    <row r="332" ht="15.75" customHeight="1">
      <c r="A332" s="45" t="s">
        <v>276</v>
      </c>
      <c r="B332" s="45" t="s">
        <v>35</v>
      </c>
      <c r="C332" s="46" t="s">
        <v>36</v>
      </c>
      <c r="D332" s="47">
        <v>1774654.65</v>
      </c>
      <c r="E332" s="48">
        <v>343322.6499999999</v>
      </c>
      <c r="F332" s="49">
        <v>1431332.0</v>
      </c>
      <c r="G332" s="50">
        <v>0.0</v>
      </c>
      <c r="H332" s="51">
        <v>0.0</v>
      </c>
      <c r="I332" s="51">
        <v>0.0</v>
      </c>
      <c r="J332" s="51">
        <v>0.0</v>
      </c>
      <c r="K332" s="51">
        <v>0.0</v>
      </c>
      <c r="L332" s="51">
        <v>0.0</v>
      </c>
      <c r="M332" s="49">
        <v>1431332.0</v>
      </c>
      <c r="N332" s="52"/>
      <c r="O332" s="53"/>
      <c r="P332" s="47"/>
      <c r="Q332" s="45"/>
      <c r="R332" s="53"/>
      <c r="S332" s="53"/>
      <c r="T332" s="45"/>
      <c r="U332" s="51"/>
      <c r="V332" s="55"/>
    </row>
    <row r="333" ht="15.75" customHeight="1">
      <c r="A333" s="45" t="s">
        <v>276</v>
      </c>
      <c r="B333" s="45" t="s">
        <v>65</v>
      </c>
      <c r="C333" s="46" t="s">
        <v>66</v>
      </c>
      <c r="D333" s="47">
        <v>599974.12</v>
      </c>
      <c r="E333" s="48">
        <v>599974.12</v>
      </c>
      <c r="F333" s="49">
        <v>0.0</v>
      </c>
      <c r="G333" s="50">
        <v>0.0</v>
      </c>
      <c r="H333" s="51">
        <v>0.0</v>
      </c>
      <c r="I333" s="51">
        <v>0.0</v>
      </c>
      <c r="J333" s="51">
        <v>0.0</v>
      </c>
      <c r="K333" s="51">
        <v>0.0</v>
      </c>
      <c r="L333" s="51">
        <v>576915.0</v>
      </c>
      <c r="M333" s="49">
        <v>-576915.0</v>
      </c>
      <c r="N333" s="52"/>
      <c r="O333" s="53"/>
      <c r="P333" s="47"/>
      <c r="Q333" s="45"/>
      <c r="R333" s="53"/>
      <c r="S333" s="53"/>
      <c r="T333" s="45"/>
      <c r="U333" s="51"/>
      <c r="V333" s="55"/>
    </row>
    <row r="334" ht="24.75" customHeight="1">
      <c r="A334" s="45" t="s">
        <v>276</v>
      </c>
      <c r="B334" s="45" t="s">
        <v>39</v>
      </c>
      <c r="C334" s="46" t="s">
        <v>40</v>
      </c>
      <c r="D334" s="47">
        <v>3.155237823E7</v>
      </c>
      <c r="E334" s="48">
        <v>5620178.23</v>
      </c>
      <c r="F334" s="49">
        <v>2.59322E7</v>
      </c>
      <c r="G334" s="50">
        <v>0.0</v>
      </c>
      <c r="H334" s="51">
        <v>0.0</v>
      </c>
      <c r="I334" s="51">
        <v>0.0</v>
      </c>
      <c r="J334" s="51">
        <v>0.0</v>
      </c>
      <c r="K334" s="51">
        <v>0.0</v>
      </c>
      <c r="L334" s="51">
        <v>0.0</v>
      </c>
      <c r="M334" s="49">
        <v>2.59322E7</v>
      </c>
      <c r="N334" s="52">
        <v>8.00065395E8</v>
      </c>
      <c r="O334" s="53" t="str">
        <f>VLOOKUP(N334,'[2]IPS CTA BANCARIA (2)'!$B$2:$H$163,2,0)</f>
        <v>#REF!</v>
      </c>
      <c r="P334" s="47">
        <v>2.59322E7</v>
      </c>
      <c r="Q334" s="45">
        <v>3.22184912E8</v>
      </c>
      <c r="R334" s="53" t="s">
        <v>331</v>
      </c>
      <c r="S334" s="53" t="s">
        <v>319</v>
      </c>
      <c r="T334" s="45" t="s">
        <v>675</v>
      </c>
      <c r="U334" s="51" t="s">
        <v>676</v>
      </c>
      <c r="V334" s="55">
        <v>41786.0</v>
      </c>
    </row>
    <row r="335" ht="15.75" customHeight="1">
      <c r="A335" s="45" t="s">
        <v>276</v>
      </c>
      <c r="B335" s="45" t="s">
        <v>71</v>
      </c>
      <c r="C335" s="46" t="s">
        <v>72</v>
      </c>
      <c r="D335" s="47">
        <v>0.0</v>
      </c>
      <c r="E335" s="48">
        <v>0.0</v>
      </c>
      <c r="F335" s="49">
        <v>0.0</v>
      </c>
      <c r="G335" s="50">
        <v>0.0</v>
      </c>
      <c r="H335" s="51">
        <v>0.0</v>
      </c>
      <c r="I335" s="51">
        <v>0.0</v>
      </c>
      <c r="J335" s="51">
        <v>0.0</v>
      </c>
      <c r="K335" s="51">
        <v>0.0</v>
      </c>
      <c r="L335" s="51">
        <v>837913.0</v>
      </c>
      <c r="M335" s="49">
        <v>-837913.0</v>
      </c>
      <c r="N335" s="52"/>
      <c r="O335" s="53"/>
      <c r="P335" s="47"/>
      <c r="Q335" s="45"/>
      <c r="R335" s="53"/>
      <c r="S335" s="53"/>
      <c r="T335" s="45"/>
      <c r="U335" s="51"/>
      <c r="V335" s="55"/>
    </row>
    <row r="336" ht="24.75" customHeight="1">
      <c r="A336" s="45" t="s">
        <v>278</v>
      </c>
      <c r="B336" s="45" t="s">
        <v>27</v>
      </c>
      <c r="C336" s="46" t="s">
        <v>314</v>
      </c>
      <c r="D336" s="47">
        <v>1.1990035928E8</v>
      </c>
      <c r="E336" s="48">
        <v>0.0</v>
      </c>
      <c r="F336" s="49">
        <v>1.19900359E8</v>
      </c>
      <c r="G336" s="50">
        <v>0.0</v>
      </c>
      <c r="H336" s="51">
        <v>0.0</v>
      </c>
      <c r="I336" s="51">
        <v>0.0</v>
      </c>
      <c r="J336" s="51">
        <v>0.0</v>
      </c>
      <c r="K336" s="51">
        <v>0.0</v>
      </c>
      <c r="L336" s="51">
        <v>0.0</v>
      </c>
      <c r="M336" s="49">
        <v>1.19900359E8</v>
      </c>
      <c r="N336" s="52">
        <v>8.00058016E8</v>
      </c>
      <c r="O336" s="53" t="str">
        <f>VLOOKUP(N336,'[2]IPS CTA BANCARIA (2)'!$B$2:$H$163,2,0)</f>
        <v>#REF!</v>
      </c>
      <c r="P336" s="47">
        <v>1.19900359E8</v>
      </c>
      <c r="Q336" s="45" t="s">
        <v>371</v>
      </c>
      <c r="R336" s="53" t="s">
        <v>372</v>
      </c>
      <c r="S336" s="53" t="s">
        <v>319</v>
      </c>
      <c r="T336" s="57" t="s">
        <v>677</v>
      </c>
      <c r="U336" s="51" t="s">
        <v>678</v>
      </c>
      <c r="V336" s="55">
        <v>41787.0</v>
      </c>
    </row>
    <row r="337" ht="15.75" customHeight="1">
      <c r="A337" s="45" t="s">
        <v>278</v>
      </c>
      <c r="B337" s="45" t="s">
        <v>35</v>
      </c>
      <c r="C337" s="46" t="s">
        <v>36</v>
      </c>
      <c r="D337" s="47">
        <v>3.156947572E7</v>
      </c>
      <c r="E337" s="48">
        <v>0.0</v>
      </c>
      <c r="F337" s="49">
        <v>3.1569476E7</v>
      </c>
      <c r="G337" s="50">
        <v>0.0</v>
      </c>
      <c r="H337" s="51">
        <v>0.0</v>
      </c>
      <c r="I337" s="51">
        <v>0.0</v>
      </c>
      <c r="J337" s="51">
        <v>0.0</v>
      </c>
      <c r="K337" s="51">
        <v>0.0</v>
      </c>
      <c r="L337" s="51">
        <v>0.0</v>
      </c>
      <c r="M337" s="49">
        <v>3.1569476E7</v>
      </c>
      <c r="N337" s="52"/>
      <c r="O337" s="53"/>
      <c r="P337" s="47"/>
      <c r="Q337" s="45"/>
      <c r="R337" s="53"/>
      <c r="S337" s="53"/>
      <c r="T337" s="45"/>
      <c r="U337" s="51"/>
      <c r="V337" s="55"/>
    </row>
    <row r="338" ht="24.75" customHeight="1">
      <c r="A338" s="45" t="s">
        <v>278</v>
      </c>
      <c r="B338" s="45" t="s">
        <v>37</v>
      </c>
      <c r="C338" s="46" t="s">
        <v>38</v>
      </c>
      <c r="D338" s="47">
        <v>0.0</v>
      </c>
      <c r="E338" s="48">
        <v>0.0</v>
      </c>
      <c r="F338" s="49">
        <v>0.0</v>
      </c>
      <c r="G338" s="50">
        <v>0.0</v>
      </c>
      <c r="H338" s="51">
        <v>0.0</v>
      </c>
      <c r="I338" s="51"/>
      <c r="J338" s="51"/>
      <c r="K338" s="51"/>
      <c r="L338" s="51"/>
      <c r="M338" s="49">
        <v>0.0</v>
      </c>
      <c r="N338" s="52"/>
      <c r="O338" s="53"/>
      <c r="P338" s="47"/>
      <c r="Q338" s="45"/>
      <c r="R338" s="53"/>
      <c r="S338" s="53"/>
      <c r="T338" s="45"/>
      <c r="U338" s="51"/>
      <c r="V338" s="55"/>
    </row>
    <row r="339" ht="15.75" customHeight="1">
      <c r="A339" s="45" t="s">
        <v>280</v>
      </c>
      <c r="B339" s="45" t="s">
        <v>35</v>
      </c>
      <c r="C339" s="46" t="s">
        <v>36</v>
      </c>
      <c r="D339" s="47">
        <v>1.07568986E7</v>
      </c>
      <c r="E339" s="48">
        <v>0.0</v>
      </c>
      <c r="F339" s="49">
        <v>1.0756899E7</v>
      </c>
      <c r="G339" s="50">
        <v>0.0</v>
      </c>
      <c r="H339" s="51">
        <v>0.0</v>
      </c>
      <c r="I339" s="51">
        <v>0.0</v>
      </c>
      <c r="J339" s="51">
        <v>0.0</v>
      </c>
      <c r="K339" s="51">
        <v>0.0</v>
      </c>
      <c r="L339" s="51">
        <v>0.0</v>
      </c>
      <c r="M339" s="49">
        <v>1.0756899E7</v>
      </c>
      <c r="N339" s="52"/>
      <c r="O339" s="53"/>
      <c r="P339" s="47"/>
      <c r="Q339" s="45"/>
      <c r="R339" s="53"/>
      <c r="S339" s="53"/>
      <c r="T339" s="45"/>
      <c r="U339" s="51"/>
      <c r="V339" s="55"/>
    </row>
    <row r="340" ht="24.75" customHeight="1">
      <c r="A340" s="45" t="s">
        <v>280</v>
      </c>
      <c r="B340" s="45" t="s">
        <v>39</v>
      </c>
      <c r="C340" s="46" t="s">
        <v>40</v>
      </c>
      <c r="D340" s="47">
        <v>1.226442594E8</v>
      </c>
      <c r="E340" s="48">
        <v>0.0</v>
      </c>
      <c r="F340" s="49">
        <v>1.22644259E8</v>
      </c>
      <c r="G340" s="50">
        <v>0.0</v>
      </c>
      <c r="H340" s="51">
        <v>0.0</v>
      </c>
      <c r="I340" s="51">
        <v>0.0</v>
      </c>
      <c r="J340" s="51">
        <v>0.0</v>
      </c>
      <c r="K340" s="51">
        <v>0.0</v>
      </c>
      <c r="L340" s="51">
        <v>0.0</v>
      </c>
      <c r="M340" s="49">
        <v>1.22644259E8</v>
      </c>
      <c r="N340" s="52">
        <v>8.91982129E8</v>
      </c>
      <c r="O340" s="53" t="str">
        <f t="shared" ref="O340:O341" si="43">VLOOKUP(N340,'[2]IPS CTA BANCARIA (2)'!$B$2:$H$163,2,0)</f>
        <v>#REF!</v>
      </c>
      <c r="P340" s="47">
        <v>1.22644259E8</v>
      </c>
      <c r="Q340" s="45">
        <v>5.0396866358E10</v>
      </c>
      <c r="R340" s="53" t="s">
        <v>315</v>
      </c>
      <c r="S340" s="53" t="s">
        <v>319</v>
      </c>
      <c r="T340" s="45" t="s">
        <v>679</v>
      </c>
      <c r="U340" s="51" t="s">
        <v>680</v>
      </c>
      <c r="V340" s="55">
        <v>41786.0</v>
      </c>
    </row>
    <row r="341" ht="24.75" customHeight="1">
      <c r="A341" s="45" t="s">
        <v>282</v>
      </c>
      <c r="B341" s="45" t="s">
        <v>27</v>
      </c>
      <c r="C341" s="46" t="s">
        <v>314</v>
      </c>
      <c r="D341" s="47">
        <v>3475381.92</v>
      </c>
      <c r="E341" s="48">
        <v>0.0</v>
      </c>
      <c r="F341" s="49">
        <v>3475382.0</v>
      </c>
      <c r="G341" s="50">
        <v>0.0</v>
      </c>
      <c r="H341" s="51">
        <v>0.0</v>
      </c>
      <c r="I341" s="51">
        <v>0.0</v>
      </c>
      <c r="J341" s="51">
        <v>0.0</v>
      </c>
      <c r="K341" s="51">
        <v>0.0</v>
      </c>
      <c r="L341" s="51">
        <v>0.0</v>
      </c>
      <c r="M341" s="49">
        <v>3475382.0</v>
      </c>
      <c r="N341" s="52">
        <v>8.90907254E8</v>
      </c>
      <c r="O341" s="53" t="str">
        <f t="shared" si="43"/>
        <v>#REF!</v>
      </c>
      <c r="P341" s="47">
        <v>3475382.0</v>
      </c>
      <c r="Q341" s="45">
        <v>7.1587022347E10</v>
      </c>
      <c r="R341" s="53" t="s">
        <v>315</v>
      </c>
      <c r="S341" s="53" t="s">
        <v>316</v>
      </c>
      <c r="T341" s="57" t="s">
        <v>681</v>
      </c>
      <c r="U341" s="51" t="s">
        <v>682</v>
      </c>
      <c r="V341" s="55">
        <v>41787.0</v>
      </c>
    </row>
    <row r="342" ht="15.75" customHeight="1">
      <c r="A342" s="45" t="s">
        <v>282</v>
      </c>
      <c r="B342" s="45" t="s">
        <v>35</v>
      </c>
      <c r="C342" s="46" t="s">
        <v>36</v>
      </c>
      <c r="D342" s="47">
        <v>966468.73</v>
      </c>
      <c r="E342" s="48">
        <v>0.0</v>
      </c>
      <c r="F342" s="49">
        <v>966469.0</v>
      </c>
      <c r="G342" s="50">
        <v>0.0</v>
      </c>
      <c r="H342" s="51">
        <v>0.0</v>
      </c>
      <c r="I342" s="51">
        <v>0.0</v>
      </c>
      <c r="J342" s="51">
        <v>0.0</v>
      </c>
      <c r="K342" s="51">
        <v>0.0</v>
      </c>
      <c r="L342" s="51">
        <v>0.0</v>
      </c>
      <c r="M342" s="49">
        <v>966469.0</v>
      </c>
      <c r="N342" s="52"/>
      <c r="O342" s="53"/>
      <c r="P342" s="47"/>
      <c r="Q342" s="45"/>
      <c r="R342" s="53"/>
      <c r="S342" s="53"/>
      <c r="T342" s="45"/>
      <c r="U342" s="51"/>
      <c r="V342" s="55"/>
    </row>
    <row r="343" ht="24.75" customHeight="1">
      <c r="A343" s="45" t="s">
        <v>282</v>
      </c>
      <c r="B343" s="45" t="s">
        <v>65</v>
      </c>
      <c r="C343" s="46" t="s">
        <v>66</v>
      </c>
      <c r="D343" s="47">
        <v>268747.35</v>
      </c>
      <c r="E343" s="48">
        <v>0.0</v>
      </c>
      <c r="F343" s="49">
        <v>0.0</v>
      </c>
      <c r="G343" s="50">
        <v>0.0</v>
      </c>
      <c r="H343" s="51">
        <v>268747.35</v>
      </c>
      <c r="I343" s="51">
        <v>264391.0</v>
      </c>
      <c r="J343" s="51">
        <v>248665.0</v>
      </c>
      <c r="K343" s="51">
        <v>257748.0</v>
      </c>
      <c r="L343" s="51">
        <v>0.0</v>
      </c>
      <c r="M343" s="49">
        <v>1039551.35</v>
      </c>
      <c r="N343" s="52">
        <v>8.90900518E8</v>
      </c>
      <c r="O343" s="53" t="str">
        <f>VLOOKUP(N343,'[2]IPS CTA BANCARIA (2)'!$B$2:$H$163,2,0)</f>
        <v>#REF!</v>
      </c>
      <c r="P343" s="47">
        <v>1039551.0</v>
      </c>
      <c r="Q343" s="45">
        <v>4.34888418E8</v>
      </c>
      <c r="R343" s="53" t="s">
        <v>331</v>
      </c>
      <c r="S343" s="53" t="s">
        <v>319</v>
      </c>
      <c r="T343" s="57" t="s">
        <v>683</v>
      </c>
      <c r="U343" s="51" t="s">
        <v>684</v>
      </c>
      <c r="V343" s="55">
        <v>41787.0</v>
      </c>
    </row>
    <row r="344" ht="24.75" customHeight="1">
      <c r="A344" s="45" t="s">
        <v>282</v>
      </c>
      <c r="B344" s="45" t="s">
        <v>37</v>
      </c>
      <c r="C344" s="46" t="s">
        <v>38</v>
      </c>
      <c r="D344" s="47">
        <v>0.0</v>
      </c>
      <c r="E344" s="48">
        <v>0.0</v>
      </c>
      <c r="F344" s="49">
        <v>0.0</v>
      </c>
      <c r="G344" s="50">
        <v>0.0</v>
      </c>
      <c r="H344" s="51">
        <v>0.0</v>
      </c>
      <c r="I344" s="51"/>
      <c r="J344" s="51"/>
      <c r="K344" s="51"/>
      <c r="L344" s="51"/>
      <c r="M344" s="49">
        <v>0.0</v>
      </c>
      <c r="N344" s="52"/>
      <c r="O344" s="53"/>
      <c r="P344" s="47"/>
      <c r="Q344" s="45"/>
      <c r="R344" s="53"/>
      <c r="S344" s="53"/>
      <c r="T344" s="45"/>
      <c r="U344" s="51"/>
      <c r="V344" s="55"/>
    </row>
    <row r="345" ht="24.75" customHeight="1">
      <c r="A345" s="45" t="s">
        <v>284</v>
      </c>
      <c r="B345" s="45" t="s">
        <v>27</v>
      </c>
      <c r="C345" s="46" t="s">
        <v>314</v>
      </c>
      <c r="D345" s="47">
        <v>2.99557215E7</v>
      </c>
      <c r="E345" s="48">
        <v>5132333.5</v>
      </c>
      <c r="F345" s="49">
        <v>2.4823388E7</v>
      </c>
      <c r="G345" s="50">
        <v>0.0</v>
      </c>
      <c r="H345" s="51">
        <v>0.0</v>
      </c>
      <c r="I345" s="51">
        <v>0.0</v>
      </c>
      <c r="J345" s="51">
        <v>0.0</v>
      </c>
      <c r="K345" s="51">
        <v>0.0</v>
      </c>
      <c r="L345" s="51">
        <v>0.0</v>
      </c>
      <c r="M345" s="49">
        <v>2.4823388E7</v>
      </c>
      <c r="N345" s="52">
        <v>8.90906347E8</v>
      </c>
      <c r="O345" s="53" t="str">
        <f>VLOOKUP(N345,'[2]IPS CTA BANCARIA (2)'!$B$2:$H$163,2,0)</f>
        <v>#REF!</v>
      </c>
      <c r="P345" s="47">
        <v>2.4823388E7</v>
      </c>
      <c r="Q345" s="45">
        <v>1.900781411E9</v>
      </c>
      <c r="R345" s="53" t="s">
        <v>315</v>
      </c>
      <c r="S345" s="53" t="s">
        <v>316</v>
      </c>
      <c r="T345" s="57" t="s">
        <v>685</v>
      </c>
      <c r="U345" s="51" t="s">
        <v>686</v>
      </c>
      <c r="V345" s="55">
        <v>41787.0</v>
      </c>
    </row>
    <row r="346" ht="15.75" customHeight="1">
      <c r="A346" s="45" t="s">
        <v>284</v>
      </c>
      <c r="B346" s="45" t="s">
        <v>35</v>
      </c>
      <c r="C346" s="46" t="s">
        <v>36</v>
      </c>
      <c r="D346" s="47">
        <v>7311947.5</v>
      </c>
      <c r="E346" s="48">
        <v>1252760.5</v>
      </c>
      <c r="F346" s="49">
        <v>6059187.0</v>
      </c>
      <c r="G346" s="50">
        <v>0.0</v>
      </c>
      <c r="H346" s="51">
        <v>0.0</v>
      </c>
      <c r="I346" s="51">
        <v>0.0</v>
      </c>
      <c r="J346" s="51">
        <v>0.0</v>
      </c>
      <c r="K346" s="51">
        <v>0.0</v>
      </c>
      <c r="L346" s="51">
        <v>0.0</v>
      </c>
      <c r="M346" s="49">
        <v>6059187.0</v>
      </c>
      <c r="N346" s="52"/>
      <c r="O346" s="53"/>
      <c r="P346" s="47"/>
      <c r="Q346" s="45"/>
      <c r="R346" s="53"/>
      <c r="S346" s="53"/>
      <c r="T346" s="45"/>
      <c r="U346" s="51"/>
      <c r="V346" s="55"/>
    </row>
    <row r="347" ht="24.75" customHeight="1">
      <c r="A347" s="45" t="s">
        <v>286</v>
      </c>
      <c r="B347" s="45" t="s">
        <v>27</v>
      </c>
      <c r="C347" s="46" t="s">
        <v>314</v>
      </c>
      <c r="D347" s="47">
        <v>3.3117236E7</v>
      </c>
      <c r="E347" s="48">
        <v>2303043.0</v>
      </c>
      <c r="F347" s="49">
        <v>3.0814193E7</v>
      </c>
      <c r="G347" s="50">
        <v>0.0</v>
      </c>
      <c r="H347" s="51">
        <v>0.0</v>
      </c>
      <c r="I347" s="51">
        <v>0.0</v>
      </c>
      <c r="J347" s="51">
        <v>0.0</v>
      </c>
      <c r="K347" s="51">
        <v>0.0</v>
      </c>
      <c r="L347" s="51">
        <v>0.0</v>
      </c>
      <c r="M347" s="49">
        <v>3.0814193E7</v>
      </c>
      <c r="N347" s="52">
        <v>8.90982264E8</v>
      </c>
      <c r="O347" s="53" t="str">
        <f t="shared" ref="O347:O350" si="44">VLOOKUP(N347,'[2]IPS CTA BANCARIA (2)'!$B$2:$H$163,2,0)</f>
        <v>#REF!</v>
      </c>
      <c r="P347" s="47">
        <v>3.0814193E7</v>
      </c>
      <c r="Q347" s="45">
        <v>9.130026775E9</v>
      </c>
      <c r="R347" s="53" t="s">
        <v>315</v>
      </c>
      <c r="S347" s="53" t="s">
        <v>316</v>
      </c>
      <c r="T347" s="57" t="s">
        <v>687</v>
      </c>
      <c r="U347" s="51" t="s">
        <v>688</v>
      </c>
      <c r="V347" s="55">
        <v>41787.0</v>
      </c>
    </row>
    <row r="348" ht="24.75" customHeight="1">
      <c r="A348" s="45" t="s">
        <v>288</v>
      </c>
      <c r="B348" s="45" t="s">
        <v>27</v>
      </c>
      <c r="C348" s="46" t="s">
        <v>314</v>
      </c>
      <c r="D348" s="47">
        <v>2.861854224E7</v>
      </c>
      <c r="E348" s="48">
        <v>0.0</v>
      </c>
      <c r="F348" s="49">
        <v>2.8618542E7</v>
      </c>
      <c r="G348" s="50">
        <v>0.0</v>
      </c>
      <c r="H348" s="51">
        <v>0.0</v>
      </c>
      <c r="I348" s="51">
        <v>0.0</v>
      </c>
      <c r="J348" s="51">
        <v>0.0</v>
      </c>
      <c r="K348" s="51">
        <v>0.0</v>
      </c>
      <c r="L348" s="51">
        <v>0.0</v>
      </c>
      <c r="M348" s="49">
        <v>2.8618542E7</v>
      </c>
      <c r="N348" s="52">
        <v>8.90982264E8</v>
      </c>
      <c r="O348" s="53" t="str">
        <f t="shared" si="44"/>
        <v>#REF!</v>
      </c>
      <c r="P348" s="47">
        <v>2.8618542E7</v>
      </c>
      <c r="Q348" s="45">
        <v>9.130026775E9</v>
      </c>
      <c r="R348" s="53" t="s">
        <v>315</v>
      </c>
      <c r="S348" s="53" t="s">
        <v>316</v>
      </c>
      <c r="T348" s="57" t="s">
        <v>689</v>
      </c>
      <c r="U348" s="51" t="s">
        <v>690</v>
      </c>
      <c r="V348" s="55">
        <v>41787.0</v>
      </c>
    </row>
    <row r="349" ht="24.75" customHeight="1">
      <c r="A349" s="45" t="s">
        <v>288</v>
      </c>
      <c r="B349" s="45" t="s">
        <v>65</v>
      </c>
      <c r="C349" s="46" t="s">
        <v>66</v>
      </c>
      <c r="D349" s="47">
        <v>3127376.76</v>
      </c>
      <c r="E349" s="48">
        <v>0.0</v>
      </c>
      <c r="F349" s="49">
        <v>3127377.0</v>
      </c>
      <c r="G349" s="50">
        <v>0.0</v>
      </c>
      <c r="H349" s="51">
        <v>0.0</v>
      </c>
      <c r="I349" s="51">
        <v>0.0</v>
      </c>
      <c r="J349" s="51">
        <v>0.0</v>
      </c>
      <c r="K349" s="51">
        <v>0.0</v>
      </c>
      <c r="L349" s="51">
        <v>0.0</v>
      </c>
      <c r="M349" s="49">
        <v>3127377.0</v>
      </c>
      <c r="N349" s="52">
        <v>8.90900518E8</v>
      </c>
      <c r="O349" s="53" t="str">
        <f t="shared" si="44"/>
        <v>#REF!</v>
      </c>
      <c r="P349" s="47">
        <v>3127377.0</v>
      </c>
      <c r="Q349" s="45">
        <v>4.34888418E8</v>
      </c>
      <c r="R349" s="53" t="s">
        <v>331</v>
      </c>
      <c r="S349" s="53" t="s">
        <v>319</v>
      </c>
      <c r="T349" s="57" t="s">
        <v>691</v>
      </c>
      <c r="U349" s="51" t="s">
        <v>692</v>
      </c>
      <c r="V349" s="55">
        <v>41787.0</v>
      </c>
    </row>
    <row r="350" ht="24.75" customHeight="1">
      <c r="A350" s="45" t="s">
        <v>290</v>
      </c>
      <c r="B350" s="45" t="s">
        <v>27</v>
      </c>
      <c r="C350" s="46" t="s">
        <v>314</v>
      </c>
      <c r="D350" s="47">
        <v>1.69967012E7</v>
      </c>
      <c r="E350" s="48">
        <v>1479641.1999999993</v>
      </c>
      <c r="F350" s="49">
        <v>1.551706E7</v>
      </c>
      <c r="G350" s="50">
        <v>0.0</v>
      </c>
      <c r="H350" s="51">
        <v>0.0</v>
      </c>
      <c r="I350" s="51">
        <v>0.0</v>
      </c>
      <c r="J350" s="51">
        <v>0.0</v>
      </c>
      <c r="K350" s="51">
        <v>0.0</v>
      </c>
      <c r="L350" s="51">
        <v>0.0</v>
      </c>
      <c r="M350" s="49">
        <v>1.551706E7</v>
      </c>
      <c r="N350" s="52">
        <v>8.90981137E8</v>
      </c>
      <c r="O350" s="53" t="str">
        <f t="shared" si="44"/>
        <v>#REF!</v>
      </c>
      <c r="P350" s="47">
        <v>1.551706E7</v>
      </c>
      <c r="Q350" s="45">
        <v>9.20016045E8</v>
      </c>
      <c r="R350" s="53" t="s">
        <v>381</v>
      </c>
      <c r="S350" s="53" t="s">
        <v>319</v>
      </c>
      <c r="T350" s="57" t="s">
        <v>693</v>
      </c>
      <c r="U350" s="51" t="s">
        <v>694</v>
      </c>
      <c r="V350" s="55">
        <v>41787.0</v>
      </c>
    </row>
    <row r="351" ht="15.75" customHeight="1">
      <c r="A351" s="45" t="s">
        <v>290</v>
      </c>
      <c r="B351" s="45" t="s">
        <v>35</v>
      </c>
      <c r="C351" s="46" t="s">
        <v>36</v>
      </c>
      <c r="D351" s="47">
        <v>6147853.48</v>
      </c>
      <c r="E351" s="48">
        <v>535199.4800000004</v>
      </c>
      <c r="F351" s="49">
        <v>5612654.0</v>
      </c>
      <c r="G351" s="50">
        <v>0.0</v>
      </c>
      <c r="H351" s="51">
        <v>0.0</v>
      </c>
      <c r="I351" s="51">
        <v>0.0</v>
      </c>
      <c r="J351" s="51">
        <v>0.0</v>
      </c>
      <c r="K351" s="51">
        <v>0.0</v>
      </c>
      <c r="L351" s="51">
        <v>0.0</v>
      </c>
      <c r="M351" s="49">
        <v>5612654.0</v>
      </c>
      <c r="N351" s="52"/>
      <c r="O351" s="53"/>
      <c r="P351" s="47"/>
      <c r="Q351" s="45"/>
      <c r="R351" s="53"/>
      <c r="S351" s="53"/>
      <c r="T351" s="45"/>
      <c r="U351" s="51"/>
      <c r="V351" s="55"/>
    </row>
    <row r="352" ht="15.75" customHeight="1">
      <c r="A352" s="45" t="s">
        <v>290</v>
      </c>
      <c r="B352" s="45" t="s">
        <v>31</v>
      </c>
      <c r="C352" s="46" t="s">
        <v>32</v>
      </c>
      <c r="D352" s="47">
        <v>8779530.32</v>
      </c>
      <c r="E352" s="48">
        <v>764298.3200000003</v>
      </c>
      <c r="F352" s="49">
        <v>8015232.0</v>
      </c>
      <c r="G352" s="50">
        <v>0.0</v>
      </c>
      <c r="H352" s="51">
        <v>0.0</v>
      </c>
      <c r="I352" s="51">
        <v>0.0</v>
      </c>
      <c r="J352" s="51">
        <v>0.0</v>
      </c>
      <c r="K352" s="51">
        <v>0.0</v>
      </c>
      <c r="L352" s="51">
        <v>0.0</v>
      </c>
      <c r="M352" s="49">
        <v>8015232.0</v>
      </c>
      <c r="N352" s="52"/>
      <c r="O352" s="53"/>
      <c r="P352" s="47"/>
      <c r="Q352" s="45"/>
      <c r="R352" s="53"/>
      <c r="S352" s="53"/>
      <c r="T352" s="45"/>
      <c r="U352" s="51"/>
      <c r="V352" s="55"/>
    </row>
    <row r="353" ht="24.75" customHeight="1">
      <c r="A353" s="45" t="s">
        <v>292</v>
      </c>
      <c r="B353" s="45" t="s">
        <v>27</v>
      </c>
      <c r="C353" s="46" t="s">
        <v>314</v>
      </c>
      <c r="D353" s="47">
        <v>1.2596147391E8</v>
      </c>
      <c r="E353" s="48">
        <v>154314.90999999642</v>
      </c>
      <c r="F353" s="49">
        <v>1.25807159E8</v>
      </c>
      <c r="G353" s="50">
        <v>0.0</v>
      </c>
      <c r="H353" s="51">
        <v>0.0</v>
      </c>
      <c r="I353" s="51">
        <v>0.0</v>
      </c>
      <c r="J353" s="51">
        <v>0.0</v>
      </c>
      <c r="K353" s="51">
        <v>0.0</v>
      </c>
      <c r="L353" s="51">
        <v>0.0</v>
      </c>
      <c r="M353" s="49">
        <v>1.25807159E8</v>
      </c>
      <c r="N353" s="52">
        <v>8.00058016E8</v>
      </c>
      <c r="O353" s="53" t="str">
        <f>VLOOKUP(N353,'[2]IPS CTA BANCARIA (2)'!$B$2:$H$163,2,0)</f>
        <v>#REF!</v>
      </c>
      <c r="P353" s="47">
        <v>1.25807159E8</v>
      </c>
      <c r="Q353" s="45" t="s">
        <v>371</v>
      </c>
      <c r="R353" s="53" t="s">
        <v>372</v>
      </c>
      <c r="S353" s="53" t="s">
        <v>319</v>
      </c>
      <c r="T353" s="57" t="s">
        <v>695</v>
      </c>
      <c r="U353" s="51" t="s">
        <v>696</v>
      </c>
      <c r="V353" s="55">
        <v>41787.0</v>
      </c>
    </row>
    <row r="354" ht="15.75" customHeight="1">
      <c r="A354" s="45" t="s">
        <v>292</v>
      </c>
      <c r="B354" s="45" t="s">
        <v>35</v>
      </c>
      <c r="C354" s="46" t="s">
        <v>36</v>
      </c>
      <c r="D354" s="47">
        <v>6793891.95</v>
      </c>
      <c r="E354" s="48">
        <v>8322.950000000186</v>
      </c>
      <c r="F354" s="49">
        <v>6785569.0</v>
      </c>
      <c r="G354" s="50">
        <v>0.0</v>
      </c>
      <c r="H354" s="51">
        <v>0.0</v>
      </c>
      <c r="I354" s="51">
        <v>0.0</v>
      </c>
      <c r="J354" s="51">
        <v>0.0</v>
      </c>
      <c r="K354" s="51">
        <v>0.0</v>
      </c>
      <c r="L354" s="51">
        <v>0.0</v>
      </c>
      <c r="M354" s="49">
        <v>6785569.0</v>
      </c>
      <c r="N354" s="52"/>
      <c r="O354" s="53"/>
      <c r="P354" s="47"/>
      <c r="Q354" s="45"/>
      <c r="R354" s="53"/>
      <c r="S354" s="53"/>
      <c r="T354" s="45"/>
      <c r="U354" s="51"/>
      <c r="V354" s="55"/>
    </row>
    <row r="355" ht="24.75" customHeight="1">
      <c r="A355" s="45" t="s">
        <v>292</v>
      </c>
      <c r="B355" s="45" t="s">
        <v>39</v>
      </c>
      <c r="C355" s="46" t="s">
        <v>40</v>
      </c>
      <c r="D355" s="47">
        <v>3.066655314E7</v>
      </c>
      <c r="E355" s="48">
        <v>37569.140000000596</v>
      </c>
      <c r="F355" s="49">
        <v>3.0628984E7</v>
      </c>
      <c r="G355" s="50">
        <v>0.0</v>
      </c>
      <c r="H355" s="51">
        <v>0.0</v>
      </c>
      <c r="I355" s="51">
        <v>0.0</v>
      </c>
      <c r="J355" s="51">
        <v>0.0</v>
      </c>
      <c r="K355" s="51">
        <v>0.0</v>
      </c>
      <c r="L355" s="51">
        <v>0.0</v>
      </c>
      <c r="M355" s="49">
        <v>3.0628984E7</v>
      </c>
      <c r="N355" s="52">
        <v>8.90981726E8</v>
      </c>
      <c r="O355" s="53" t="str">
        <f t="shared" ref="O355:O356" si="45">VLOOKUP(N355,'[2]IPS CTA BANCARIA (2)'!$B$2:$H$163,2,0)</f>
        <v>#REF!</v>
      </c>
      <c r="P355" s="47">
        <v>3.0628984E7</v>
      </c>
      <c r="Q355" s="45">
        <v>6.44033268E8</v>
      </c>
      <c r="R355" s="53" t="s">
        <v>331</v>
      </c>
      <c r="S355" s="53" t="s">
        <v>319</v>
      </c>
      <c r="T355" s="45" t="s">
        <v>697</v>
      </c>
      <c r="U355" s="51" t="s">
        <v>698</v>
      </c>
      <c r="V355" s="55">
        <v>41786.0</v>
      </c>
    </row>
    <row r="356" ht="24.75" customHeight="1">
      <c r="A356" s="45" t="s">
        <v>294</v>
      </c>
      <c r="B356" s="45" t="s">
        <v>27</v>
      </c>
      <c r="C356" s="46" t="s">
        <v>314</v>
      </c>
      <c r="D356" s="47">
        <v>6.642492601E7</v>
      </c>
      <c r="E356" s="48">
        <v>0.0</v>
      </c>
      <c r="F356" s="49">
        <v>6.6424926E7</v>
      </c>
      <c r="G356" s="50">
        <v>0.0</v>
      </c>
      <c r="H356" s="51">
        <v>0.0</v>
      </c>
      <c r="I356" s="51">
        <v>0.0</v>
      </c>
      <c r="J356" s="51">
        <v>0.0</v>
      </c>
      <c r="K356" s="51">
        <v>0.0</v>
      </c>
      <c r="L356" s="51">
        <v>0.0</v>
      </c>
      <c r="M356" s="49">
        <v>6.6424926E7</v>
      </c>
      <c r="N356" s="52">
        <v>8.90980066E8</v>
      </c>
      <c r="O356" s="53" t="str">
        <f t="shared" si="45"/>
        <v>#REF!</v>
      </c>
      <c r="P356" s="47">
        <v>6.6424926E7</v>
      </c>
      <c r="Q356" s="45">
        <v>6.650442399E10</v>
      </c>
      <c r="R356" s="53" t="s">
        <v>315</v>
      </c>
      <c r="S356" s="53" t="s">
        <v>316</v>
      </c>
      <c r="T356" s="57" t="s">
        <v>699</v>
      </c>
      <c r="U356" s="51" t="s">
        <v>700</v>
      </c>
      <c r="V356" s="55">
        <v>41787.0</v>
      </c>
    </row>
    <row r="357" ht="15.75" customHeight="1">
      <c r="A357" s="45" t="s">
        <v>294</v>
      </c>
      <c r="B357" s="45" t="s">
        <v>35</v>
      </c>
      <c r="C357" s="46" t="s">
        <v>36</v>
      </c>
      <c r="D357" s="47">
        <v>3.071184581E7</v>
      </c>
      <c r="E357" s="48">
        <v>0.0</v>
      </c>
      <c r="F357" s="49">
        <v>3.0711846E7</v>
      </c>
      <c r="G357" s="50">
        <v>0.0</v>
      </c>
      <c r="H357" s="51">
        <v>0.0</v>
      </c>
      <c r="I357" s="51">
        <v>0.0</v>
      </c>
      <c r="J357" s="51">
        <v>0.0</v>
      </c>
      <c r="K357" s="51">
        <v>0.0</v>
      </c>
      <c r="L357" s="51">
        <v>0.0</v>
      </c>
      <c r="M357" s="49">
        <v>3.0711846E7</v>
      </c>
      <c r="N357" s="52"/>
      <c r="O357" s="53"/>
      <c r="P357" s="47"/>
      <c r="Q357" s="45"/>
      <c r="R357" s="53"/>
      <c r="S357" s="53"/>
      <c r="T357" s="45"/>
      <c r="U357" s="51"/>
      <c r="V357" s="55"/>
    </row>
    <row r="358" ht="24.75" customHeight="1">
      <c r="A358" s="45" t="s">
        <v>294</v>
      </c>
      <c r="B358" s="45" t="s">
        <v>39</v>
      </c>
      <c r="C358" s="46" t="s">
        <v>40</v>
      </c>
      <c r="D358" s="47">
        <v>3.922819018E7</v>
      </c>
      <c r="E358" s="48">
        <v>0.0</v>
      </c>
      <c r="F358" s="49">
        <v>3.922819E7</v>
      </c>
      <c r="G358" s="50">
        <v>0.0</v>
      </c>
      <c r="H358" s="51">
        <v>0.0</v>
      </c>
      <c r="I358" s="51">
        <v>0.0</v>
      </c>
      <c r="J358" s="51">
        <v>0.0</v>
      </c>
      <c r="K358" s="51">
        <v>0.0</v>
      </c>
      <c r="L358" s="51">
        <v>0.0</v>
      </c>
      <c r="M358" s="49">
        <v>3.922819E7</v>
      </c>
      <c r="N358" s="52">
        <v>8.90981536E8</v>
      </c>
      <c r="O358" s="53" t="str">
        <f t="shared" ref="O358:O359" si="46">VLOOKUP(N358,'[2]IPS CTA BANCARIA (2)'!$B$2:$H$163,2,0)</f>
        <v>#REF!</v>
      </c>
      <c r="P358" s="47">
        <v>3.922819E7</v>
      </c>
      <c r="Q358" s="52">
        <v>1.10210010179E11</v>
      </c>
      <c r="R358" s="53" t="s">
        <v>323</v>
      </c>
      <c r="S358" s="53" t="s">
        <v>319</v>
      </c>
      <c r="T358" s="45" t="s">
        <v>701</v>
      </c>
      <c r="U358" s="51" t="s">
        <v>702</v>
      </c>
      <c r="V358" s="55">
        <v>41786.0</v>
      </c>
    </row>
    <row r="359" ht="24.75" customHeight="1">
      <c r="A359" s="45" t="s">
        <v>296</v>
      </c>
      <c r="B359" s="45" t="s">
        <v>27</v>
      </c>
      <c r="C359" s="46" t="s">
        <v>314</v>
      </c>
      <c r="D359" s="47">
        <v>1.334585651E7</v>
      </c>
      <c r="E359" s="48">
        <v>0.0</v>
      </c>
      <c r="F359" s="49">
        <v>1.3345857E7</v>
      </c>
      <c r="G359" s="50">
        <v>0.0</v>
      </c>
      <c r="H359" s="51">
        <v>0.0</v>
      </c>
      <c r="I359" s="51">
        <v>0.0</v>
      </c>
      <c r="J359" s="51">
        <v>0.0</v>
      </c>
      <c r="K359" s="51">
        <v>0.0</v>
      </c>
      <c r="L359" s="51">
        <v>0.0</v>
      </c>
      <c r="M359" s="49">
        <v>1.3345857E7</v>
      </c>
      <c r="N359" s="52">
        <v>8.90981137E8</v>
      </c>
      <c r="O359" s="53" t="str">
        <f t="shared" si="46"/>
        <v>#REF!</v>
      </c>
      <c r="P359" s="47">
        <v>1.3345857E7</v>
      </c>
      <c r="Q359" s="45">
        <v>9.20016045E8</v>
      </c>
      <c r="R359" s="53" t="s">
        <v>381</v>
      </c>
      <c r="S359" s="53" t="s">
        <v>319</v>
      </c>
      <c r="T359" s="57" t="s">
        <v>703</v>
      </c>
      <c r="U359" s="51" t="s">
        <v>704</v>
      </c>
      <c r="V359" s="55">
        <v>41787.0</v>
      </c>
    </row>
    <row r="360" ht="15.75" customHeight="1">
      <c r="A360" s="45" t="s">
        <v>296</v>
      </c>
      <c r="B360" s="45" t="s">
        <v>35</v>
      </c>
      <c r="C360" s="46" t="s">
        <v>36</v>
      </c>
      <c r="D360" s="47">
        <v>1.371588549E7</v>
      </c>
      <c r="E360" s="48">
        <v>0.0</v>
      </c>
      <c r="F360" s="49">
        <v>1.3715885E7</v>
      </c>
      <c r="G360" s="50">
        <v>0.0</v>
      </c>
      <c r="H360" s="51">
        <v>0.0</v>
      </c>
      <c r="I360" s="51">
        <v>0.0</v>
      </c>
      <c r="J360" s="51">
        <v>0.0</v>
      </c>
      <c r="K360" s="51">
        <v>0.0</v>
      </c>
      <c r="L360" s="51">
        <v>0.0</v>
      </c>
      <c r="M360" s="49">
        <v>1.3715885E7</v>
      </c>
      <c r="N360" s="52"/>
      <c r="O360" s="53"/>
      <c r="P360" s="47"/>
      <c r="Q360" s="45"/>
      <c r="R360" s="53"/>
      <c r="S360" s="53"/>
      <c r="T360" s="45"/>
      <c r="U360" s="51"/>
      <c r="V360" s="55"/>
    </row>
    <row r="361" ht="24.75" customHeight="1">
      <c r="A361" s="45" t="s">
        <v>298</v>
      </c>
      <c r="B361" s="45" t="s">
        <v>27</v>
      </c>
      <c r="C361" s="46" t="s">
        <v>314</v>
      </c>
      <c r="D361" s="47">
        <v>1.251256275E7</v>
      </c>
      <c r="E361" s="48">
        <v>392691.75</v>
      </c>
      <c r="F361" s="49">
        <v>1.2119871E7</v>
      </c>
      <c r="G361" s="50">
        <v>0.0</v>
      </c>
      <c r="H361" s="51">
        <v>0.0</v>
      </c>
      <c r="I361" s="51">
        <v>0.0</v>
      </c>
      <c r="J361" s="51">
        <v>0.0</v>
      </c>
      <c r="K361" s="51">
        <v>0.0</v>
      </c>
      <c r="L361" s="51">
        <v>0.0</v>
      </c>
      <c r="M361" s="49">
        <v>1.2119871E7</v>
      </c>
      <c r="N361" s="52">
        <v>8.90981137E8</v>
      </c>
      <c r="O361" s="53" t="str">
        <f>VLOOKUP(N361,'[2]IPS CTA BANCARIA (2)'!$B$2:$H$163,2,0)</f>
        <v>#REF!</v>
      </c>
      <c r="P361" s="47">
        <v>1.2119871E7</v>
      </c>
      <c r="Q361" s="45">
        <v>9.20016045E8</v>
      </c>
      <c r="R361" s="53" t="s">
        <v>381</v>
      </c>
      <c r="S361" s="53" t="s">
        <v>319</v>
      </c>
      <c r="T361" s="57" t="s">
        <v>705</v>
      </c>
      <c r="U361" s="51" t="s">
        <v>706</v>
      </c>
      <c r="V361" s="55">
        <v>41787.0</v>
      </c>
    </row>
    <row r="362" ht="15.75" customHeight="1">
      <c r="A362" s="45" t="s">
        <v>298</v>
      </c>
      <c r="B362" s="45" t="s">
        <v>35</v>
      </c>
      <c r="C362" s="46" t="s">
        <v>36</v>
      </c>
      <c r="D362" s="47">
        <v>1.212140072E7</v>
      </c>
      <c r="E362" s="48">
        <v>380415.72000000067</v>
      </c>
      <c r="F362" s="49">
        <v>1.1740985E7</v>
      </c>
      <c r="G362" s="50">
        <v>0.0</v>
      </c>
      <c r="H362" s="51">
        <v>0.0</v>
      </c>
      <c r="I362" s="51">
        <v>0.0</v>
      </c>
      <c r="J362" s="51">
        <v>0.0</v>
      </c>
      <c r="K362" s="51">
        <v>0.0</v>
      </c>
      <c r="L362" s="51">
        <v>0.0</v>
      </c>
      <c r="M362" s="49">
        <v>1.1740985E7</v>
      </c>
      <c r="N362" s="52"/>
      <c r="O362" s="53"/>
      <c r="P362" s="47"/>
      <c r="Q362" s="45"/>
      <c r="R362" s="53"/>
      <c r="S362" s="53"/>
      <c r="T362" s="45"/>
      <c r="U362" s="51"/>
      <c r="V362" s="55"/>
    </row>
    <row r="363" ht="24.75" customHeight="1">
      <c r="A363" s="45" t="s">
        <v>298</v>
      </c>
      <c r="B363" s="45" t="s">
        <v>65</v>
      </c>
      <c r="C363" s="46" t="s">
        <v>66</v>
      </c>
      <c r="D363" s="47">
        <v>8759046.99</v>
      </c>
      <c r="E363" s="48">
        <v>274891.9900000002</v>
      </c>
      <c r="F363" s="49">
        <v>8484155.0</v>
      </c>
      <c r="G363" s="50">
        <v>0.0</v>
      </c>
      <c r="H363" s="51">
        <v>0.0</v>
      </c>
      <c r="I363" s="51">
        <v>0.0</v>
      </c>
      <c r="J363" s="51">
        <v>0.0</v>
      </c>
      <c r="K363" s="51">
        <v>0.0</v>
      </c>
      <c r="L363" s="51">
        <v>233892.0</v>
      </c>
      <c r="M363" s="49">
        <v>8250263.0</v>
      </c>
      <c r="N363" s="52">
        <v>8.90900518E8</v>
      </c>
      <c r="O363" s="53" t="str">
        <f t="shared" ref="O363:O364" si="47">VLOOKUP(N363,'[2]IPS CTA BANCARIA (2)'!$B$2:$H$163,2,0)</f>
        <v>#REF!</v>
      </c>
      <c r="P363" s="47">
        <v>8250263.0</v>
      </c>
      <c r="Q363" s="45">
        <v>4.34888418E8</v>
      </c>
      <c r="R363" s="53" t="s">
        <v>331</v>
      </c>
      <c r="S363" s="53" t="s">
        <v>319</v>
      </c>
      <c r="T363" s="57" t="s">
        <v>707</v>
      </c>
      <c r="U363" s="51" t="s">
        <v>708</v>
      </c>
      <c r="V363" s="55">
        <v>41787.0</v>
      </c>
    </row>
    <row r="364" ht="24.75" customHeight="1">
      <c r="A364" s="45" t="s">
        <v>298</v>
      </c>
      <c r="B364" s="45" t="s">
        <v>39</v>
      </c>
      <c r="C364" s="46" t="s">
        <v>40</v>
      </c>
      <c r="D364" s="47">
        <v>6.015742954E7</v>
      </c>
      <c r="E364" s="48">
        <v>1887970.539999999</v>
      </c>
      <c r="F364" s="49">
        <v>5.8269459E7</v>
      </c>
      <c r="G364" s="50">
        <v>0.0</v>
      </c>
      <c r="H364" s="51">
        <v>0.0</v>
      </c>
      <c r="I364" s="51">
        <v>0.0</v>
      </c>
      <c r="J364" s="51">
        <v>0.0</v>
      </c>
      <c r="K364" s="51">
        <v>0.0</v>
      </c>
      <c r="L364" s="51">
        <v>0.0</v>
      </c>
      <c r="M364" s="49">
        <v>5.8269459E7</v>
      </c>
      <c r="N364" s="52">
        <v>8.11041637E8</v>
      </c>
      <c r="O364" s="53" t="str">
        <f t="shared" si="47"/>
        <v>#REF!</v>
      </c>
      <c r="P364" s="47">
        <v>5.8269459E7</v>
      </c>
      <c r="Q364" s="45">
        <v>3.116447061E9</v>
      </c>
      <c r="R364" s="53" t="s">
        <v>315</v>
      </c>
      <c r="S364" s="53" t="s">
        <v>316</v>
      </c>
      <c r="T364" s="45" t="s">
        <v>709</v>
      </c>
      <c r="U364" s="51" t="s">
        <v>710</v>
      </c>
      <c r="V364" s="55">
        <v>41786.0</v>
      </c>
    </row>
    <row r="365" ht="15.75" customHeight="1">
      <c r="D365" s="58"/>
      <c r="N365" s="59"/>
      <c r="O365" s="60"/>
    </row>
    <row r="366" ht="15.75" customHeight="1">
      <c r="A366" s="61" t="s">
        <v>711</v>
      </c>
      <c r="D366" s="58"/>
      <c r="N366" s="59"/>
      <c r="O366" s="60"/>
    </row>
    <row r="367" ht="15.75" customHeight="1">
      <c r="D367" s="58"/>
      <c r="N367" s="59"/>
      <c r="O367" s="60"/>
    </row>
    <row r="368" ht="15.75" customHeight="1">
      <c r="A368" s="16" t="s">
        <v>36</v>
      </c>
      <c r="D368" s="58"/>
      <c r="N368" s="59"/>
      <c r="O368" s="60"/>
    </row>
    <row r="369" ht="15.75" customHeight="1">
      <c r="A369" s="16" t="s">
        <v>32</v>
      </c>
      <c r="D369" s="58"/>
      <c r="N369" s="59"/>
      <c r="O369" s="60"/>
    </row>
    <row r="370" ht="15.75" customHeight="1">
      <c r="D370" s="58"/>
      <c r="N370" s="59"/>
      <c r="O370" s="60"/>
    </row>
    <row r="371" ht="15.75" customHeight="1">
      <c r="A371" s="62" t="s">
        <v>712</v>
      </c>
      <c r="D371" s="58"/>
      <c r="N371" s="59"/>
      <c r="O371" s="60"/>
    </row>
    <row r="372" ht="15.75" customHeight="1">
      <c r="A372" s="62" t="s">
        <v>713</v>
      </c>
      <c r="D372" s="58"/>
      <c r="N372" s="59"/>
      <c r="O372" s="60"/>
    </row>
    <row r="373" ht="15.75" customHeight="1">
      <c r="A373" s="62" t="s">
        <v>714</v>
      </c>
      <c r="D373" s="58"/>
      <c r="N373" s="59"/>
      <c r="O373" s="60"/>
    </row>
    <row r="374" ht="15.75" customHeight="1">
      <c r="A374" s="62" t="s">
        <v>715</v>
      </c>
      <c r="D374" s="58"/>
      <c r="N374" s="59"/>
      <c r="O374" s="60"/>
    </row>
    <row r="375" ht="15.75" customHeight="1">
      <c r="A375" s="62" t="s">
        <v>716</v>
      </c>
      <c r="D375" s="58"/>
      <c r="N375" s="59"/>
      <c r="O375" s="60"/>
    </row>
    <row r="376" ht="15.75" customHeight="1">
      <c r="A376" s="62" t="s">
        <v>717</v>
      </c>
      <c r="D376" s="58"/>
      <c r="N376" s="59"/>
      <c r="O376" s="60"/>
    </row>
    <row r="377" ht="15.75" customHeight="1">
      <c r="D377" s="58"/>
      <c r="N377" s="59"/>
      <c r="O377" s="60"/>
    </row>
    <row r="378" ht="15.75" customHeight="1">
      <c r="D378" s="58"/>
      <c r="N378" s="59"/>
      <c r="O378" s="60"/>
    </row>
    <row r="379" ht="15.75" customHeight="1">
      <c r="D379" s="58"/>
      <c r="N379" s="59"/>
      <c r="O379" s="60"/>
    </row>
    <row r="380" ht="15.75" customHeight="1">
      <c r="D380" s="58"/>
      <c r="N380" s="59"/>
      <c r="O380" s="60"/>
    </row>
    <row r="381" ht="15.75" customHeight="1">
      <c r="D381" s="58"/>
      <c r="N381" s="59"/>
      <c r="O381" s="60"/>
    </row>
    <row r="382" ht="15.75" customHeight="1">
      <c r="D382" s="58"/>
      <c r="N382" s="59"/>
      <c r="O382" s="60"/>
    </row>
    <row r="383" ht="15.75" customHeight="1">
      <c r="D383" s="58"/>
      <c r="N383" s="59"/>
      <c r="O383" s="60"/>
    </row>
    <row r="384" ht="15.75" customHeight="1">
      <c r="D384" s="58"/>
      <c r="N384" s="59"/>
      <c r="O384" s="60"/>
    </row>
    <row r="385" ht="15.75" customHeight="1">
      <c r="D385" s="58"/>
      <c r="N385" s="59"/>
      <c r="O385" s="60"/>
    </row>
    <row r="386" ht="15.75" customHeight="1">
      <c r="D386" s="58"/>
      <c r="N386" s="59"/>
      <c r="O386" s="60"/>
    </row>
    <row r="387" ht="15.75" customHeight="1">
      <c r="D387" s="58"/>
      <c r="N387" s="59"/>
      <c r="O387" s="60"/>
    </row>
    <row r="388" ht="15.75" customHeight="1">
      <c r="D388" s="58"/>
      <c r="N388" s="59"/>
      <c r="O388" s="60"/>
    </row>
    <row r="389" ht="15.75" customHeight="1">
      <c r="D389" s="58"/>
      <c r="N389" s="59"/>
      <c r="O389" s="60"/>
    </row>
    <row r="390" ht="15.75" customHeight="1">
      <c r="D390" s="58"/>
      <c r="N390" s="59"/>
      <c r="O390" s="60"/>
    </row>
    <row r="391" ht="15.75" customHeight="1">
      <c r="D391" s="58"/>
      <c r="N391" s="59"/>
      <c r="O391" s="60"/>
    </row>
    <row r="392" ht="15.75" customHeight="1">
      <c r="D392" s="58"/>
      <c r="N392" s="59"/>
      <c r="O392" s="60"/>
    </row>
    <row r="393" ht="15.75" customHeight="1">
      <c r="D393" s="58"/>
      <c r="N393" s="59"/>
      <c r="O393" s="60"/>
    </row>
    <row r="394" ht="15.75" customHeight="1">
      <c r="D394" s="58"/>
      <c r="N394" s="59"/>
      <c r="O394" s="60"/>
    </row>
    <row r="395" ht="15.75" customHeight="1">
      <c r="D395" s="58"/>
      <c r="N395" s="59"/>
      <c r="O395" s="60"/>
    </row>
    <row r="396" ht="15.75" customHeight="1">
      <c r="D396" s="58"/>
      <c r="N396" s="59"/>
      <c r="O396" s="60"/>
    </row>
    <row r="397" ht="15.75" customHeight="1">
      <c r="D397" s="58"/>
      <c r="N397" s="59"/>
      <c r="O397" s="60"/>
    </row>
    <row r="398" ht="15.75" customHeight="1">
      <c r="D398" s="58"/>
      <c r="N398" s="59"/>
      <c r="O398" s="60"/>
    </row>
    <row r="399" ht="15.75" customHeight="1">
      <c r="D399" s="58"/>
      <c r="N399" s="59"/>
      <c r="O399" s="60"/>
      <c r="X399" s="63"/>
    </row>
    <row r="400" ht="15.75" customHeight="1">
      <c r="D400" s="58"/>
      <c r="N400" s="59"/>
      <c r="O400" s="60"/>
      <c r="X400" s="63"/>
    </row>
    <row r="401" ht="15.75" customHeight="1">
      <c r="D401" s="58"/>
      <c r="N401" s="59"/>
      <c r="O401" s="60"/>
      <c r="X401" s="63"/>
    </row>
    <row r="402" ht="15.75" customHeight="1">
      <c r="D402" s="58"/>
      <c r="N402" s="59"/>
      <c r="O402" s="60"/>
      <c r="X402" s="63"/>
    </row>
    <row r="403" ht="15.75" customHeight="1">
      <c r="D403" s="58"/>
      <c r="N403" s="59"/>
      <c r="O403" s="60"/>
      <c r="X403" s="63"/>
    </row>
    <row r="404" ht="15.75" customHeight="1">
      <c r="D404" s="58"/>
      <c r="N404" s="59"/>
      <c r="O404" s="60"/>
      <c r="X404" s="63"/>
    </row>
    <row r="405" ht="15.75" customHeight="1">
      <c r="D405" s="58"/>
      <c r="N405" s="59"/>
      <c r="O405" s="60"/>
      <c r="X405" s="63"/>
    </row>
    <row r="406" ht="15.75" customHeight="1">
      <c r="D406" s="58"/>
      <c r="N406" s="59"/>
      <c r="O406" s="60"/>
      <c r="X406" s="63"/>
    </row>
    <row r="407" ht="15.75" customHeight="1">
      <c r="D407" s="58"/>
      <c r="N407" s="59"/>
      <c r="O407" s="60"/>
      <c r="X407" s="63"/>
    </row>
    <row r="408" ht="15.75" customHeight="1">
      <c r="D408" s="58"/>
      <c r="N408" s="59"/>
      <c r="O408" s="60"/>
      <c r="X408" s="63"/>
    </row>
    <row r="409" ht="15.75" customHeight="1">
      <c r="D409" s="58"/>
      <c r="N409" s="59"/>
      <c r="O409" s="60"/>
      <c r="X409" s="63"/>
    </row>
    <row r="410" ht="15.75" customHeight="1">
      <c r="D410" s="58"/>
      <c r="N410" s="59"/>
      <c r="O410" s="60"/>
      <c r="X410" s="63"/>
    </row>
    <row r="411" ht="15.75" customHeight="1">
      <c r="D411" s="58"/>
      <c r="N411" s="59"/>
      <c r="O411" s="60"/>
      <c r="X411" s="63"/>
    </row>
    <row r="412" ht="15.75" customHeight="1">
      <c r="D412" s="58"/>
      <c r="N412" s="59"/>
      <c r="O412" s="60"/>
      <c r="X412" s="63"/>
    </row>
    <row r="413" ht="15.75" customHeight="1">
      <c r="D413" s="58"/>
      <c r="N413" s="59"/>
      <c r="O413" s="60"/>
      <c r="X413" s="63"/>
    </row>
    <row r="414" ht="15.75" customHeight="1">
      <c r="D414" s="58"/>
      <c r="N414" s="59"/>
      <c r="O414" s="60"/>
      <c r="X414" s="63"/>
    </row>
    <row r="415" ht="15.75" customHeight="1">
      <c r="D415" s="58"/>
      <c r="N415" s="59"/>
      <c r="O415" s="60"/>
      <c r="X415" s="63"/>
    </row>
    <row r="416" ht="15.75" customHeight="1">
      <c r="D416" s="58"/>
      <c r="N416" s="59"/>
      <c r="O416" s="60"/>
      <c r="X416" s="63"/>
    </row>
    <row r="417" ht="15.75" customHeight="1">
      <c r="D417" s="58"/>
      <c r="N417" s="59"/>
      <c r="O417" s="60"/>
      <c r="X417" s="63"/>
    </row>
    <row r="418" ht="15.75" customHeight="1">
      <c r="D418" s="58"/>
      <c r="N418" s="59"/>
      <c r="O418" s="60"/>
      <c r="X418" s="63"/>
    </row>
    <row r="419" ht="15.75" customHeight="1">
      <c r="D419" s="58"/>
      <c r="N419" s="59"/>
      <c r="O419" s="60"/>
      <c r="X419" s="63"/>
    </row>
    <row r="420" ht="15.75" customHeight="1">
      <c r="D420" s="58"/>
      <c r="N420" s="59"/>
      <c r="O420" s="60"/>
      <c r="X420" s="63"/>
    </row>
    <row r="421" ht="15.75" customHeight="1">
      <c r="D421" s="58"/>
      <c r="N421" s="59"/>
      <c r="O421" s="60"/>
      <c r="X421" s="63"/>
    </row>
    <row r="422" ht="15.75" customHeight="1">
      <c r="D422" s="58"/>
      <c r="N422" s="59"/>
      <c r="O422" s="60"/>
      <c r="X422" s="63"/>
    </row>
    <row r="423" ht="15.75" customHeight="1">
      <c r="D423" s="58"/>
      <c r="N423" s="59"/>
      <c r="O423" s="60"/>
      <c r="X423" s="63"/>
    </row>
    <row r="424" ht="15.75" customHeight="1">
      <c r="D424" s="58"/>
      <c r="N424" s="59"/>
      <c r="O424" s="60"/>
      <c r="X424" s="63"/>
    </row>
    <row r="425" ht="15.75" customHeight="1">
      <c r="D425" s="58"/>
      <c r="N425" s="59"/>
      <c r="O425" s="60"/>
      <c r="X425" s="63"/>
    </row>
    <row r="426" ht="15.75" customHeight="1">
      <c r="D426" s="58"/>
      <c r="N426" s="59"/>
      <c r="O426" s="60"/>
      <c r="X426" s="63"/>
    </row>
    <row r="427" ht="15.75" customHeight="1">
      <c r="D427" s="58"/>
      <c r="N427" s="59"/>
      <c r="O427" s="60"/>
      <c r="X427" s="63"/>
    </row>
    <row r="428" ht="15.75" customHeight="1">
      <c r="D428" s="58"/>
      <c r="N428" s="59"/>
      <c r="O428" s="60"/>
      <c r="X428" s="63"/>
    </row>
    <row r="429" ht="15.75" customHeight="1">
      <c r="D429" s="58"/>
      <c r="N429" s="59"/>
      <c r="O429" s="60"/>
      <c r="X429" s="63"/>
    </row>
    <row r="430" ht="15.75" customHeight="1">
      <c r="D430" s="58"/>
      <c r="N430" s="59"/>
      <c r="O430" s="60"/>
      <c r="X430" s="63"/>
    </row>
    <row r="431" ht="15.75" customHeight="1">
      <c r="D431" s="58"/>
      <c r="N431" s="59"/>
      <c r="O431" s="60"/>
      <c r="X431" s="63"/>
    </row>
    <row r="432" ht="15.75" customHeight="1">
      <c r="D432" s="58"/>
      <c r="N432" s="59"/>
      <c r="O432" s="60"/>
      <c r="X432" s="63"/>
    </row>
    <row r="433" ht="15.75" customHeight="1">
      <c r="D433" s="58"/>
      <c r="N433" s="59"/>
      <c r="O433" s="60"/>
      <c r="X433" s="63"/>
    </row>
    <row r="434" ht="15.75" customHeight="1">
      <c r="D434" s="58"/>
      <c r="N434" s="59"/>
      <c r="O434" s="60"/>
      <c r="X434" s="63"/>
    </row>
    <row r="435" ht="15.75" customHeight="1">
      <c r="D435" s="58"/>
      <c r="N435" s="59"/>
      <c r="O435" s="60"/>
      <c r="X435" s="63"/>
    </row>
    <row r="436" ht="15.75" customHeight="1">
      <c r="D436" s="58"/>
      <c r="N436" s="59"/>
      <c r="O436" s="60"/>
      <c r="X436" s="63"/>
    </row>
    <row r="437" ht="15.75" customHeight="1">
      <c r="D437" s="58"/>
      <c r="N437" s="59"/>
      <c r="O437" s="60"/>
      <c r="X437" s="63"/>
    </row>
    <row r="438" ht="15.75" customHeight="1">
      <c r="D438" s="58"/>
      <c r="N438" s="59"/>
      <c r="O438" s="60"/>
      <c r="X438" s="63"/>
    </row>
    <row r="439" ht="15.75" customHeight="1">
      <c r="D439" s="58"/>
      <c r="N439" s="59"/>
      <c r="O439" s="60"/>
      <c r="X439" s="63"/>
    </row>
    <row r="440" ht="15.75" customHeight="1">
      <c r="D440" s="58"/>
      <c r="N440" s="59"/>
      <c r="O440" s="60"/>
      <c r="X440" s="63"/>
    </row>
    <row r="441" ht="15.75" customHeight="1">
      <c r="D441" s="58"/>
      <c r="N441" s="59"/>
      <c r="O441" s="60"/>
      <c r="X441" s="63"/>
    </row>
    <row r="442" ht="15.75" customHeight="1">
      <c r="D442" s="58"/>
      <c r="N442" s="59"/>
      <c r="O442" s="60"/>
      <c r="X442" s="63"/>
    </row>
    <row r="443" ht="15.75" customHeight="1">
      <c r="D443" s="58"/>
      <c r="N443" s="59"/>
      <c r="O443" s="60"/>
      <c r="X443" s="63"/>
    </row>
    <row r="444" ht="15.75" customHeight="1">
      <c r="D444" s="58"/>
      <c r="N444" s="59"/>
      <c r="O444" s="60"/>
      <c r="X444" s="63"/>
    </row>
    <row r="445" ht="15.75" customHeight="1">
      <c r="D445" s="58"/>
      <c r="N445" s="59"/>
      <c r="O445" s="60"/>
      <c r="X445" s="63"/>
    </row>
    <row r="446" ht="15.75" customHeight="1">
      <c r="D446" s="58"/>
      <c r="N446" s="59"/>
      <c r="O446" s="60"/>
      <c r="X446" s="63"/>
    </row>
    <row r="447" ht="15.75" customHeight="1">
      <c r="D447" s="58"/>
      <c r="N447" s="59"/>
      <c r="O447" s="60"/>
      <c r="X447" s="63"/>
    </row>
    <row r="448" ht="15.75" customHeight="1">
      <c r="D448" s="58"/>
      <c r="N448" s="59"/>
      <c r="O448" s="60"/>
      <c r="X448" s="63"/>
    </row>
    <row r="449" ht="15.75" customHeight="1">
      <c r="D449" s="58"/>
      <c r="N449" s="59"/>
      <c r="O449" s="60"/>
      <c r="X449" s="63"/>
    </row>
    <row r="450" ht="15.75" customHeight="1">
      <c r="D450" s="58"/>
      <c r="N450" s="59"/>
      <c r="O450" s="60"/>
      <c r="X450" s="63"/>
    </row>
    <row r="451" ht="15.75" customHeight="1">
      <c r="D451" s="58"/>
      <c r="N451" s="59"/>
      <c r="O451" s="60"/>
      <c r="X451" s="63"/>
    </row>
    <row r="452" ht="15.75" customHeight="1">
      <c r="D452" s="58"/>
      <c r="N452" s="59"/>
      <c r="O452" s="60"/>
      <c r="X452" s="63"/>
    </row>
    <row r="453" ht="15.75" customHeight="1">
      <c r="D453" s="58"/>
      <c r="N453" s="59"/>
      <c r="O453" s="60"/>
      <c r="X453" s="63"/>
    </row>
    <row r="454" ht="15.75" customHeight="1">
      <c r="D454" s="58"/>
      <c r="N454" s="59"/>
      <c r="O454" s="60"/>
      <c r="X454" s="63"/>
    </row>
    <row r="455" ht="15.75" customHeight="1">
      <c r="D455" s="58"/>
      <c r="N455" s="59"/>
      <c r="O455" s="60"/>
      <c r="X455" s="63"/>
    </row>
    <row r="456" ht="15.75" customHeight="1">
      <c r="D456" s="58"/>
      <c r="N456" s="59"/>
      <c r="O456" s="60"/>
      <c r="X456" s="63"/>
    </row>
    <row r="457" ht="15.75" customHeight="1">
      <c r="D457" s="58"/>
      <c r="N457" s="59"/>
      <c r="O457" s="60"/>
      <c r="X457" s="63"/>
    </row>
    <row r="458" ht="15.75" customHeight="1">
      <c r="D458" s="58"/>
      <c r="N458" s="59"/>
      <c r="O458" s="60"/>
      <c r="X458" s="63"/>
    </row>
    <row r="459" ht="15.75" customHeight="1">
      <c r="D459" s="58"/>
      <c r="N459" s="59"/>
      <c r="O459" s="60"/>
    </row>
    <row r="460" ht="15.75" customHeight="1">
      <c r="D460" s="58"/>
      <c r="N460" s="59"/>
      <c r="O460" s="60"/>
    </row>
    <row r="461" ht="15.75" customHeight="1">
      <c r="D461" s="58"/>
      <c r="N461" s="59"/>
      <c r="O461" s="60"/>
    </row>
    <row r="462" ht="15.75" customHeight="1">
      <c r="D462" s="58"/>
      <c r="N462" s="59"/>
      <c r="O462" s="60"/>
    </row>
    <row r="463" ht="15.75" customHeight="1">
      <c r="D463" s="58"/>
      <c r="N463" s="59"/>
      <c r="O463" s="60"/>
    </row>
    <row r="464" ht="15.75" customHeight="1">
      <c r="D464" s="58"/>
      <c r="N464" s="59"/>
      <c r="O464" s="60"/>
    </row>
    <row r="465" ht="15.75" customHeight="1">
      <c r="D465" s="58"/>
      <c r="N465" s="59"/>
      <c r="O465" s="60"/>
    </row>
    <row r="466" ht="15.75" customHeight="1">
      <c r="D466" s="58"/>
      <c r="N466" s="59"/>
      <c r="O466" s="60"/>
    </row>
    <row r="467" ht="15.75" customHeight="1">
      <c r="D467" s="58"/>
      <c r="N467" s="59"/>
      <c r="O467" s="60"/>
    </row>
    <row r="468" ht="15.75" customHeight="1">
      <c r="D468" s="58"/>
      <c r="N468" s="59"/>
      <c r="O468" s="60"/>
    </row>
    <row r="469" ht="15.75" customHeight="1">
      <c r="D469" s="58"/>
      <c r="N469" s="59"/>
      <c r="O469" s="60"/>
    </row>
    <row r="470" ht="15.75" customHeight="1">
      <c r="D470" s="58"/>
      <c r="N470" s="59"/>
      <c r="O470" s="60"/>
    </row>
    <row r="471" ht="15.75" customHeight="1">
      <c r="D471" s="58"/>
      <c r="N471" s="59"/>
      <c r="O471" s="60"/>
    </row>
    <row r="472" ht="15.75" customHeight="1">
      <c r="D472" s="58"/>
      <c r="N472" s="59"/>
      <c r="O472" s="60"/>
    </row>
    <row r="473" ht="15.75" customHeight="1">
      <c r="D473" s="58"/>
      <c r="N473" s="59"/>
      <c r="O473" s="60"/>
    </row>
    <row r="474" ht="15.75" customHeight="1">
      <c r="D474" s="58"/>
      <c r="N474" s="59"/>
      <c r="O474" s="60"/>
    </row>
    <row r="475" ht="15.75" customHeight="1">
      <c r="D475" s="58"/>
      <c r="N475" s="59"/>
      <c r="O475" s="60"/>
    </row>
    <row r="476" ht="15.75" customHeight="1">
      <c r="D476" s="58"/>
      <c r="N476" s="59"/>
      <c r="O476" s="60"/>
    </row>
    <row r="477" ht="15.75" customHeight="1">
      <c r="D477" s="58"/>
      <c r="N477" s="59"/>
      <c r="O477" s="60"/>
    </row>
    <row r="478" ht="15.75" customHeight="1">
      <c r="D478" s="58"/>
      <c r="N478" s="59"/>
      <c r="O478" s="60"/>
    </row>
    <row r="479" ht="15.75" customHeight="1">
      <c r="D479" s="58"/>
      <c r="N479" s="59"/>
      <c r="O479" s="60"/>
    </row>
    <row r="480" ht="15.75" customHeight="1">
      <c r="D480" s="58"/>
      <c r="N480" s="59"/>
      <c r="O480" s="60"/>
    </row>
    <row r="481" ht="15.75" customHeight="1">
      <c r="D481" s="58"/>
      <c r="N481" s="59"/>
      <c r="O481" s="60"/>
    </row>
    <row r="482" ht="15.75" customHeight="1">
      <c r="D482" s="58"/>
      <c r="N482" s="59"/>
      <c r="O482" s="60"/>
    </row>
    <row r="483" ht="15.75" customHeight="1">
      <c r="D483" s="58"/>
      <c r="N483" s="59"/>
      <c r="O483" s="60"/>
    </row>
    <row r="484" ht="15.75" customHeight="1">
      <c r="D484" s="58"/>
      <c r="N484" s="59"/>
      <c r="O484" s="60"/>
    </row>
    <row r="485" ht="15.75" customHeight="1">
      <c r="D485" s="58"/>
      <c r="N485" s="59"/>
      <c r="O485" s="60"/>
    </row>
    <row r="486" ht="15.75" customHeight="1">
      <c r="D486" s="58"/>
      <c r="N486" s="59"/>
      <c r="O486" s="60"/>
    </row>
    <row r="487" ht="15.75" customHeight="1">
      <c r="D487" s="58"/>
      <c r="N487" s="59"/>
      <c r="O487" s="60"/>
    </row>
    <row r="488" ht="15.75" customHeight="1">
      <c r="D488" s="58"/>
      <c r="N488" s="59"/>
      <c r="O488" s="60"/>
    </row>
    <row r="489" ht="15.75" customHeight="1">
      <c r="D489" s="58"/>
      <c r="N489" s="59"/>
      <c r="O489" s="60"/>
    </row>
    <row r="490" ht="15.75" customHeight="1">
      <c r="D490" s="58"/>
      <c r="N490" s="59"/>
      <c r="O490" s="60"/>
    </row>
    <row r="491" ht="15.75" customHeight="1">
      <c r="D491" s="58"/>
      <c r="N491" s="59"/>
      <c r="O491" s="60"/>
    </row>
    <row r="492" ht="15.75" customHeight="1">
      <c r="D492" s="58"/>
      <c r="N492" s="59"/>
      <c r="O492" s="60"/>
    </row>
    <row r="493" ht="15.75" customHeight="1">
      <c r="D493" s="58"/>
      <c r="N493" s="59"/>
      <c r="O493" s="60"/>
    </row>
    <row r="494" ht="15.75" customHeight="1">
      <c r="D494" s="58"/>
      <c r="N494" s="59"/>
      <c r="O494" s="60"/>
    </row>
    <row r="495" ht="15.75" customHeight="1">
      <c r="D495" s="58"/>
      <c r="N495" s="59"/>
      <c r="O495" s="60"/>
    </row>
    <row r="496" ht="15.75" customHeight="1">
      <c r="D496" s="58"/>
      <c r="N496" s="59"/>
      <c r="O496" s="60"/>
    </row>
    <row r="497" ht="15.75" customHeight="1">
      <c r="D497" s="58"/>
      <c r="N497" s="59"/>
      <c r="O497" s="60"/>
    </row>
    <row r="498" ht="15.75" customHeight="1">
      <c r="D498" s="58"/>
      <c r="N498" s="59"/>
      <c r="O498" s="60"/>
    </row>
    <row r="499" ht="15.75" customHeight="1">
      <c r="D499" s="58"/>
      <c r="N499" s="59"/>
      <c r="O499" s="60"/>
    </row>
    <row r="500" ht="15.75" customHeight="1">
      <c r="D500" s="58"/>
      <c r="N500" s="59"/>
      <c r="O500" s="60"/>
    </row>
    <row r="501" ht="15.75" customHeight="1">
      <c r="D501" s="58"/>
      <c r="N501" s="59"/>
      <c r="O501" s="60"/>
    </row>
    <row r="502" ht="15.75" customHeight="1">
      <c r="D502" s="58"/>
      <c r="N502" s="59"/>
      <c r="O502" s="60"/>
    </row>
    <row r="503" ht="15.75" customHeight="1">
      <c r="D503" s="58"/>
      <c r="N503" s="59"/>
      <c r="O503" s="60"/>
    </row>
    <row r="504" ht="15.75" customHeight="1">
      <c r="D504" s="58"/>
      <c r="N504" s="59"/>
      <c r="O504" s="60"/>
    </row>
    <row r="505" ht="15.75" customHeight="1">
      <c r="D505" s="58"/>
      <c r="N505" s="59"/>
      <c r="O505" s="60"/>
    </row>
    <row r="506" ht="15.75" customHeight="1">
      <c r="D506" s="58"/>
      <c r="N506" s="59"/>
      <c r="O506" s="60"/>
    </row>
    <row r="507" ht="15.75" customHeight="1">
      <c r="D507" s="58"/>
      <c r="N507" s="59"/>
      <c r="O507" s="60"/>
    </row>
    <row r="508" ht="15.75" customHeight="1">
      <c r="D508" s="58"/>
      <c r="N508" s="59"/>
      <c r="O508" s="60"/>
    </row>
    <row r="509" ht="15.75" customHeight="1">
      <c r="D509" s="58"/>
      <c r="N509" s="59"/>
      <c r="O509" s="60"/>
    </row>
    <row r="510" ht="15.75" customHeight="1">
      <c r="D510" s="58"/>
      <c r="N510" s="59"/>
      <c r="O510" s="60"/>
    </row>
    <row r="511" ht="15.75" customHeight="1">
      <c r="D511" s="58"/>
      <c r="N511" s="59"/>
      <c r="O511" s="60"/>
    </row>
    <row r="512" ht="15.75" customHeight="1">
      <c r="D512" s="58"/>
      <c r="N512" s="59"/>
      <c r="O512" s="60"/>
    </row>
    <row r="513" ht="15.75" customHeight="1">
      <c r="D513" s="58"/>
      <c r="N513" s="59"/>
      <c r="O513" s="60"/>
    </row>
    <row r="514" ht="15.75" customHeight="1">
      <c r="D514" s="58"/>
      <c r="N514" s="59"/>
      <c r="O514" s="60"/>
    </row>
    <row r="515" ht="15.75" customHeight="1">
      <c r="D515" s="58"/>
      <c r="N515" s="59"/>
      <c r="O515" s="60"/>
    </row>
    <row r="516" ht="15.75" customHeight="1">
      <c r="D516" s="58"/>
      <c r="N516" s="59"/>
      <c r="O516" s="60"/>
    </row>
    <row r="517" ht="15.75" customHeight="1">
      <c r="D517" s="58"/>
      <c r="N517" s="59"/>
      <c r="O517" s="60"/>
    </row>
    <row r="518" ht="15.75" customHeight="1">
      <c r="D518" s="58"/>
      <c r="N518" s="59"/>
      <c r="O518" s="60"/>
    </row>
    <row r="519" ht="15.75" customHeight="1">
      <c r="D519" s="58"/>
      <c r="N519" s="59"/>
      <c r="O519" s="60"/>
    </row>
    <row r="520" ht="15.75" customHeight="1">
      <c r="D520" s="58"/>
      <c r="N520" s="59"/>
      <c r="O520" s="60"/>
    </row>
    <row r="521" ht="15.75" customHeight="1">
      <c r="D521" s="58"/>
      <c r="N521" s="59"/>
      <c r="O521" s="60"/>
    </row>
    <row r="522" ht="15.75" customHeight="1">
      <c r="D522" s="58"/>
      <c r="N522" s="59"/>
      <c r="O522" s="60"/>
    </row>
    <row r="523" ht="15.75" customHeight="1">
      <c r="D523" s="58"/>
      <c r="N523" s="59"/>
      <c r="O523" s="60"/>
    </row>
    <row r="524" ht="15.75" customHeight="1">
      <c r="D524" s="58"/>
      <c r="N524" s="59"/>
      <c r="O524" s="60"/>
    </row>
    <row r="525" ht="15.75" customHeight="1">
      <c r="D525" s="58"/>
      <c r="N525" s="59"/>
      <c r="O525" s="60"/>
    </row>
    <row r="526" ht="15.75" customHeight="1">
      <c r="D526" s="58"/>
      <c r="N526" s="59"/>
      <c r="O526" s="60"/>
    </row>
    <row r="527" ht="15.75" customHeight="1">
      <c r="D527" s="58"/>
      <c r="N527" s="59"/>
      <c r="O527" s="60"/>
    </row>
    <row r="528" ht="15.75" customHeight="1">
      <c r="D528" s="58"/>
      <c r="N528" s="59"/>
      <c r="O528" s="60"/>
    </row>
    <row r="529" ht="15.75" customHeight="1">
      <c r="D529" s="58"/>
      <c r="N529" s="59"/>
      <c r="O529" s="60"/>
    </row>
    <row r="530" ht="15.75" customHeight="1">
      <c r="D530" s="58"/>
      <c r="N530" s="59"/>
      <c r="O530" s="60"/>
    </row>
    <row r="531" ht="15.75" customHeight="1">
      <c r="D531" s="58"/>
      <c r="N531" s="59"/>
      <c r="O531" s="60"/>
    </row>
    <row r="532" ht="15.75" customHeight="1">
      <c r="D532" s="58"/>
      <c r="N532" s="59"/>
      <c r="O532" s="60"/>
    </row>
    <row r="533" ht="15.75" customHeight="1">
      <c r="D533" s="58"/>
      <c r="N533" s="59"/>
      <c r="O533" s="60"/>
    </row>
    <row r="534" ht="15.75" customHeight="1">
      <c r="D534" s="58"/>
      <c r="N534" s="59"/>
      <c r="O534" s="60"/>
    </row>
    <row r="535" ht="15.75" customHeight="1">
      <c r="D535" s="58"/>
      <c r="N535" s="59"/>
      <c r="O535" s="60"/>
    </row>
    <row r="536" ht="15.75" customHeight="1">
      <c r="D536" s="58"/>
      <c r="N536" s="59"/>
      <c r="O536" s="60"/>
    </row>
    <row r="537" ht="15.75" customHeight="1">
      <c r="D537" s="58"/>
      <c r="N537" s="59"/>
      <c r="O537" s="60"/>
    </row>
    <row r="538" ht="15.75" customHeight="1">
      <c r="D538" s="58"/>
      <c r="N538" s="59"/>
      <c r="O538" s="60"/>
    </row>
    <row r="539" ht="15.75" customHeight="1">
      <c r="D539" s="58"/>
      <c r="N539" s="59"/>
      <c r="O539" s="60"/>
    </row>
    <row r="540" ht="15.75" customHeight="1">
      <c r="D540" s="58"/>
      <c r="N540" s="59"/>
      <c r="O540" s="60"/>
    </row>
    <row r="541" ht="15.75" customHeight="1">
      <c r="D541" s="58"/>
      <c r="N541" s="59"/>
      <c r="O541" s="60"/>
    </row>
    <row r="542" ht="15.75" customHeight="1">
      <c r="D542" s="58"/>
      <c r="N542" s="59"/>
      <c r="O542" s="60"/>
    </row>
    <row r="543" ht="15.75" customHeight="1">
      <c r="D543" s="58"/>
      <c r="N543" s="59"/>
      <c r="O543" s="60"/>
    </row>
    <row r="544" ht="15.75" customHeight="1">
      <c r="D544" s="58"/>
      <c r="N544" s="59"/>
      <c r="O544" s="60"/>
    </row>
    <row r="545" ht="15.75" customHeight="1">
      <c r="D545" s="58"/>
      <c r="N545" s="59"/>
      <c r="O545" s="60"/>
    </row>
    <row r="546" ht="15.75" customHeight="1">
      <c r="D546" s="58"/>
      <c r="N546" s="59"/>
      <c r="O546" s="60"/>
    </row>
    <row r="547" ht="15.75" customHeight="1">
      <c r="D547" s="58"/>
      <c r="N547" s="59"/>
      <c r="O547" s="60"/>
    </row>
    <row r="548" ht="15.75" customHeight="1">
      <c r="D548" s="58"/>
      <c r="N548" s="59"/>
      <c r="O548" s="60"/>
    </row>
    <row r="549" ht="15.75" customHeight="1">
      <c r="D549" s="58"/>
      <c r="N549" s="59"/>
      <c r="O549" s="60"/>
    </row>
    <row r="550" ht="15.75" customHeight="1">
      <c r="D550" s="58"/>
      <c r="N550" s="59"/>
      <c r="O550" s="60"/>
    </row>
    <row r="551" ht="15.75" customHeight="1">
      <c r="D551" s="58"/>
      <c r="N551" s="59"/>
      <c r="O551" s="60"/>
    </row>
    <row r="552" ht="15.75" customHeight="1">
      <c r="D552" s="58"/>
      <c r="N552" s="59"/>
      <c r="O552" s="60"/>
    </row>
    <row r="553" ht="15.75" customHeight="1">
      <c r="D553" s="58"/>
      <c r="N553" s="59"/>
      <c r="O553" s="60"/>
    </row>
    <row r="554" ht="15.75" customHeight="1">
      <c r="D554" s="58"/>
      <c r="N554" s="59"/>
      <c r="O554" s="60"/>
    </row>
    <row r="555" ht="15.75" customHeight="1">
      <c r="D555" s="58"/>
      <c r="N555" s="59"/>
      <c r="O555" s="60"/>
    </row>
    <row r="556" ht="15.75" customHeight="1">
      <c r="D556" s="58"/>
      <c r="N556" s="59"/>
      <c r="O556" s="60"/>
    </row>
    <row r="557" ht="15.75" customHeight="1">
      <c r="D557" s="58"/>
      <c r="N557" s="59"/>
      <c r="O557" s="60"/>
    </row>
    <row r="558" ht="15.75" customHeight="1">
      <c r="D558" s="58"/>
      <c r="N558" s="59"/>
      <c r="O558" s="60"/>
    </row>
    <row r="559" ht="15.75" customHeight="1">
      <c r="D559" s="58"/>
      <c r="N559" s="59"/>
      <c r="O559" s="60"/>
    </row>
    <row r="560" ht="15.75" customHeight="1">
      <c r="D560" s="58"/>
      <c r="N560" s="59"/>
      <c r="O560" s="60"/>
    </row>
    <row r="561" ht="15.75" customHeight="1">
      <c r="D561" s="58"/>
      <c r="N561" s="59"/>
      <c r="O561" s="60"/>
    </row>
    <row r="562" ht="15.75" customHeight="1">
      <c r="D562" s="58"/>
      <c r="N562" s="59"/>
      <c r="O562" s="60"/>
    </row>
    <row r="563" ht="15.75" customHeight="1">
      <c r="D563" s="58"/>
      <c r="N563" s="59"/>
      <c r="O563" s="60"/>
    </row>
    <row r="564" ht="15.75" customHeight="1">
      <c r="D564" s="58"/>
      <c r="N564" s="59"/>
      <c r="O564" s="60"/>
    </row>
    <row r="565" ht="15.75" customHeight="1">
      <c r="D565" s="58"/>
      <c r="N565" s="59"/>
      <c r="O565" s="60"/>
    </row>
    <row r="566" ht="15.75" customHeight="1">
      <c r="D566" s="58"/>
      <c r="N566" s="59"/>
      <c r="O566" s="60"/>
    </row>
    <row r="567" ht="15.75" customHeight="1">
      <c r="D567" s="58"/>
      <c r="N567" s="59"/>
      <c r="O567" s="60"/>
    </row>
    <row r="568" ht="15.75" customHeight="1">
      <c r="D568" s="58"/>
      <c r="N568" s="59"/>
      <c r="O568" s="60"/>
    </row>
    <row r="569" ht="15.75" customHeight="1">
      <c r="D569" s="58"/>
      <c r="N569" s="59"/>
      <c r="O569" s="60"/>
    </row>
    <row r="570" ht="15.75" customHeight="1">
      <c r="D570" s="58"/>
      <c r="N570" s="59"/>
      <c r="O570" s="60"/>
    </row>
    <row r="571" ht="15.75" customHeight="1">
      <c r="D571" s="58"/>
      <c r="N571" s="59"/>
      <c r="O571" s="60"/>
    </row>
    <row r="572" ht="15.75" customHeight="1">
      <c r="D572" s="58"/>
      <c r="N572" s="59"/>
      <c r="O572" s="60"/>
    </row>
    <row r="573" ht="15.75" customHeight="1">
      <c r="D573" s="58"/>
      <c r="N573" s="59"/>
      <c r="O573" s="60"/>
    </row>
    <row r="574" ht="15.75" customHeight="1">
      <c r="D574" s="58"/>
      <c r="N574" s="59"/>
      <c r="O574" s="60"/>
    </row>
    <row r="575" ht="15.75" customHeight="1">
      <c r="D575" s="58"/>
      <c r="N575" s="59"/>
      <c r="O575" s="60"/>
    </row>
    <row r="576" ht="15.75" customHeight="1">
      <c r="D576" s="58"/>
      <c r="N576" s="59"/>
      <c r="O576" s="60"/>
    </row>
    <row r="577" ht="15.75" customHeight="1">
      <c r="D577" s="58"/>
      <c r="N577" s="59"/>
      <c r="O577" s="60"/>
    </row>
    <row r="578" ht="15.75" customHeight="1">
      <c r="D578" s="58"/>
      <c r="N578" s="59"/>
      <c r="O578" s="60"/>
    </row>
    <row r="579" ht="15.75" customHeight="1">
      <c r="D579" s="58"/>
      <c r="N579" s="59"/>
      <c r="O579" s="60"/>
    </row>
    <row r="580" ht="15.75" customHeight="1">
      <c r="D580" s="58"/>
      <c r="N580" s="59"/>
      <c r="O580" s="60"/>
    </row>
    <row r="581" ht="15.75" customHeight="1">
      <c r="D581" s="58"/>
      <c r="N581" s="59"/>
      <c r="O581" s="60"/>
    </row>
    <row r="582" ht="15.75" customHeight="1">
      <c r="D582" s="58"/>
      <c r="N582" s="59"/>
      <c r="O582" s="60"/>
    </row>
    <row r="583" ht="15.75" customHeight="1">
      <c r="D583" s="58"/>
      <c r="N583" s="59"/>
      <c r="O583" s="60"/>
    </row>
    <row r="584" ht="15.75" customHeight="1">
      <c r="D584" s="58"/>
      <c r="N584" s="59"/>
      <c r="O584" s="60"/>
    </row>
    <row r="585" ht="15.75" customHeight="1">
      <c r="D585" s="58"/>
      <c r="N585" s="59"/>
      <c r="O585" s="60"/>
    </row>
    <row r="586" ht="15.75" customHeight="1">
      <c r="D586" s="58"/>
      <c r="N586" s="59"/>
      <c r="O586" s="60"/>
    </row>
    <row r="587" ht="15.75" customHeight="1">
      <c r="D587" s="58"/>
      <c r="N587" s="59"/>
      <c r="O587" s="60"/>
    </row>
    <row r="588" ht="15.75" customHeight="1">
      <c r="D588" s="58"/>
      <c r="N588" s="59"/>
      <c r="O588" s="60"/>
    </row>
    <row r="589" ht="15.75" customHeight="1">
      <c r="D589" s="58"/>
      <c r="N589" s="59"/>
      <c r="O589" s="60"/>
    </row>
    <row r="590" ht="15.75" customHeight="1">
      <c r="D590" s="58"/>
      <c r="N590" s="59"/>
      <c r="O590" s="60"/>
    </row>
    <row r="591" ht="15.75" customHeight="1">
      <c r="D591" s="58"/>
      <c r="N591" s="59"/>
      <c r="O591" s="60"/>
    </row>
    <row r="592" ht="15.75" customHeight="1">
      <c r="D592" s="58"/>
      <c r="N592" s="59"/>
      <c r="O592" s="60"/>
    </row>
    <row r="593" ht="15.75" customHeight="1">
      <c r="D593" s="58"/>
      <c r="N593" s="59"/>
      <c r="O593" s="60"/>
    </row>
    <row r="594" ht="15.75" customHeight="1">
      <c r="D594" s="58"/>
      <c r="N594" s="59"/>
      <c r="O594" s="60"/>
    </row>
    <row r="595" ht="15.75" customHeight="1">
      <c r="D595" s="58"/>
      <c r="N595" s="59"/>
      <c r="O595" s="60"/>
    </row>
    <row r="596" ht="15.75" customHeight="1">
      <c r="D596" s="58"/>
      <c r="N596" s="59"/>
      <c r="O596" s="60"/>
    </row>
    <row r="597" ht="15.75" customHeight="1">
      <c r="D597" s="58"/>
      <c r="N597" s="59"/>
      <c r="O597" s="60"/>
    </row>
    <row r="598" ht="15.75" customHeight="1">
      <c r="D598" s="58"/>
      <c r="N598" s="59"/>
      <c r="O598" s="60"/>
    </row>
    <row r="599" ht="15.75" customHeight="1">
      <c r="D599" s="58"/>
      <c r="N599" s="59"/>
      <c r="O599" s="60"/>
    </row>
    <row r="600" ht="15.75" customHeight="1">
      <c r="D600" s="58"/>
      <c r="N600" s="59"/>
      <c r="O600" s="60"/>
    </row>
    <row r="601" ht="15.75" customHeight="1">
      <c r="D601" s="58"/>
      <c r="N601" s="59"/>
      <c r="O601" s="60"/>
    </row>
    <row r="602" ht="15.75" customHeight="1">
      <c r="D602" s="58"/>
      <c r="N602" s="59"/>
      <c r="O602" s="60"/>
    </row>
    <row r="603" ht="15.75" customHeight="1">
      <c r="D603" s="58"/>
      <c r="N603" s="59"/>
      <c r="O603" s="60"/>
    </row>
    <row r="604" ht="15.75" customHeight="1">
      <c r="D604" s="58"/>
      <c r="N604" s="59"/>
      <c r="O604" s="60"/>
    </row>
    <row r="605" ht="15.75" customHeight="1">
      <c r="D605" s="58"/>
      <c r="N605" s="59"/>
      <c r="O605" s="60"/>
    </row>
    <row r="606" ht="15.75" customHeight="1">
      <c r="D606" s="58"/>
      <c r="N606" s="59"/>
      <c r="O606" s="60"/>
    </row>
    <row r="607" ht="15.75" customHeight="1">
      <c r="D607" s="58"/>
      <c r="N607" s="59"/>
      <c r="O607" s="60"/>
    </row>
    <row r="608" ht="15.75" customHeight="1">
      <c r="D608" s="58"/>
      <c r="N608" s="59"/>
      <c r="O608" s="60"/>
    </row>
    <row r="609" ht="15.75" customHeight="1">
      <c r="D609" s="58"/>
      <c r="N609" s="59"/>
      <c r="O609" s="60"/>
    </row>
    <row r="610" ht="15.75" customHeight="1">
      <c r="D610" s="58"/>
      <c r="N610" s="59"/>
      <c r="O610" s="60"/>
    </row>
    <row r="611" ht="15.75" customHeight="1">
      <c r="D611" s="58"/>
      <c r="N611" s="59"/>
      <c r="O611" s="60"/>
    </row>
    <row r="612" ht="15.75" customHeight="1">
      <c r="D612" s="58"/>
      <c r="N612" s="59"/>
      <c r="O612" s="60"/>
    </row>
    <row r="613" ht="15.75" customHeight="1">
      <c r="D613" s="58"/>
      <c r="N613" s="59"/>
      <c r="O613" s="60"/>
    </row>
    <row r="614" ht="15.75" customHeight="1">
      <c r="D614" s="58"/>
      <c r="N614" s="59"/>
      <c r="O614" s="60"/>
    </row>
    <row r="615" ht="15.75" customHeight="1">
      <c r="D615" s="58"/>
      <c r="N615" s="59"/>
      <c r="O615" s="60"/>
    </row>
    <row r="616" ht="15.75" customHeight="1">
      <c r="D616" s="58"/>
      <c r="N616" s="59"/>
      <c r="O616" s="60"/>
    </row>
    <row r="617" ht="15.75" customHeight="1">
      <c r="D617" s="58"/>
      <c r="N617" s="59"/>
      <c r="O617" s="60"/>
    </row>
    <row r="618" ht="15.75" customHeight="1">
      <c r="D618" s="58"/>
      <c r="N618" s="59"/>
      <c r="O618" s="60"/>
    </row>
    <row r="619" ht="15.75" customHeight="1">
      <c r="D619" s="58"/>
      <c r="N619" s="59"/>
      <c r="O619" s="60"/>
    </row>
    <row r="620" ht="15.75" customHeight="1">
      <c r="D620" s="58"/>
      <c r="N620" s="59"/>
      <c r="O620" s="60"/>
    </row>
    <row r="621" ht="15.75" customHeight="1">
      <c r="D621" s="58"/>
      <c r="N621" s="59"/>
      <c r="O621" s="60"/>
    </row>
    <row r="622" ht="15.75" customHeight="1">
      <c r="D622" s="58"/>
      <c r="N622" s="59"/>
      <c r="O622" s="60"/>
    </row>
    <row r="623" ht="15.75" customHeight="1">
      <c r="D623" s="58"/>
      <c r="N623" s="59"/>
      <c r="O623" s="60"/>
    </row>
    <row r="624" ht="15.75" customHeight="1">
      <c r="D624" s="58"/>
      <c r="N624" s="59"/>
      <c r="O624" s="60"/>
    </row>
    <row r="625" ht="15.75" customHeight="1">
      <c r="D625" s="58"/>
      <c r="N625" s="59"/>
      <c r="O625" s="60"/>
    </row>
    <row r="626" ht="15.75" customHeight="1">
      <c r="D626" s="58"/>
      <c r="N626" s="59"/>
      <c r="O626" s="60"/>
    </row>
    <row r="627" ht="15.75" customHeight="1">
      <c r="D627" s="58"/>
      <c r="N627" s="59"/>
      <c r="O627" s="60"/>
    </row>
    <row r="628" ht="15.75" customHeight="1">
      <c r="D628" s="58"/>
      <c r="N628" s="59"/>
      <c r="O628" s="60"/>
    </row>
    <row r="629" ht="15.75" customHeight="1">
      <c r="D629" s="58"/>
      <c r="N629" s="59"/>
      <c r="O629" s="60"/>
    </row>
    <row r="630" ht="15.75" customHeight="1">
      <c r="D630" s="58"/>
      <c r="N630" s="59"/>
      <c r="O630" s="60"/>
    </row>
    <row r="631" ht="15.75" customHeight="1">
      <c r="D631" s="58"/>
      <c r="N631" s="59"/>
      <c r="O631" s="60"/>
    </row>
    <row r="632" ht="15.75" customHeight="1">
      <c r="D632" s="58"/>
      <c r="N632" s="59"/>
      <c r="O632" s="60"/>
    </row>
    <row r="633" ht="15.75" customHeight="1">
      <c r="D633" s="58"/>
      <c r="N633" s="59"/>
      <c r="O633" s="60"/>
    </row>
    <row r="634" ht="15.75" customHeight="1">
      <c r="D634" s="58"/>
      <c r="N634" s="59"/>
      <c r="O634" s="60"/>
    </row>
    <row r="635" ht="15.75" customHeight="1">
      <c r="D635" s="58"/>
      <c r="N635" s="59"/>
      <c r="O635" s="60"/>
    </row>
    <row r="636" ht="15.75" customHeight="1">
      <c r="D636" s="58"/>
      <c r="N636" s="59"/>
      <c r="O636" s="60"/>
    </row>
    <row r="637" ht="15.75" customHeight="1">
      <c r="D637" s="58"/>
      <c r="N637" s="59"/>
      <c r="O637" s="60"/>
    </row>
    <row r="638" ht="15.75" customHeight="1">
      <c r="D638" s="58"/>
      <c r="N638" s="59"/>
      <c r="O638" s="60"/>
    </row>
    <row r="639" ht="15.75" customHeight="1">
      <c r="D639" s="58"/>
      <c r="N639" s="59"/>
      <c r="O639" s="60"/>
    </row>
    <row r="640" ht="15.75" customHeight="1">
      <c r="D640" s="58"/>
      <c r="N640" s="59"/>
      <c r="O640" s="60"/>
    </row>
    <row r="641" ht="15.75" customHeight="1">
      <c r="D641" s="58"/>
      <c r="N641" s="59"/>
      <c r="O641" s="60"/>
    </row>
    <row r="642" ht="15.75" customHeight="1">
      <c r="D642" s="58"/>
      <c r="N642" s="59"/>
      <c r="O642" s="60"/>
    </row>
    <row r="643" ht="15.75" customHeight="1">
      <c r="D643" s="58"/>
      <c r="N643" s="59"/>
      <c r="O643" s="60"/>
    </row>
    <row r="644" ht="15.75" customHeight="1">
      <c r="D644" s="58"/>
      <c r="N644" s="59"/>
      <c r="O644" s="60"/>
    </row>
    <row r="645" ht="15.75" customHeight="1">
      <c r="D645" s="58"/>
      <c r="N645" s="59"/>
      <c r="O645" s="60"/>
    </row>
    <row r="646" ht="15.75" customHeight="1">
      <c r="D646" s="58"/>
      <c r="N646" s="59"/>
      <c r="O646" s="60"/>
    </row>
    <row r="647" ht="15.75" customHeight="1">
      <c r="D647" s="58"/>
      <c r="N647" s="59"/>
      <c r="O647" s="60"/>
    </row>
    <row r="648" ht="15.75" customHeight="1">
      <c r="D648" s="58"/>
      <c r="N648" s="59"/>
      <c r="O648" s="60"/>
    </row>
    <row r="649" ht="15.75" customHeight="1">
      <c r="D649" s="58"/>
      <c r="N649" s="59"/>
      <c r="O649" s="60"/>
    </row>
    <row r="650" ht="15.75" customHeight="1">
      <c r="D650" s="58"/>
      <c r="N650" s="59"/>
      <c r="O650" s="60"/>
    </row>
    <row r="651" ht="15.75" customHeight="1">
      <c r="D651" s="58"/>
      <c r="N651" s="59"/>
      <c r="O651" s="60"/>
    </row>
    <row r="652" ht="15.75" customHeight="1">
      <c r="D652" s="58"/>
      <c r="N652" s="59"/>
      <c r="O652" s="60"/>
    </row>
    <row r="653" ht="15.75" customHeight="1">
      <c r="D653" s="58"/>
      <c r="N653" s="59"/>
      <c r="O653" s="60"/>
    </row>
    <row r="654" ht="15.75" customHeight="1">
      <c r="D654" s="58"/>
      <c r="N654" s="59"/>
      <c r="O654" s="60"/>
    </row>
    <row r="655" ht="15.75" customHeight="1">
      <c r="D655" s="58"/>
      <c r="N655" s="59"/>
      <c r="O655" s="60"/>
    </row>
    <row r="656" ht="15.75" customHeight="1">
      <c r="D656" s="58"/>
      <c r="N656" s="59"/>
      <c r="O656" s="60"/>
    </row>
    <row r="657" ht="15.75" customHeight="1">
      <c r="D657" s="58"/>
      <c r="N657" s="59"/>
      <c r="O657" s="60"/>
    </row>
    <row r="658" ht="15.75" customHeight="1">
      <c r="D658" s="58"/>
      <c r="N658" s="59"/>
      <c r="O658" s="60"/>
    </row>
    <row r="659" ht="15.75" customHeight="1">
      <c r="D659" s="58"/>
      <c r="N659" s="59"/>
      <c r="O659" s="60"/>
    </row>
    <row r="660" ht="15.75" customHeight="1">
      <c r="D660" s="58"/>
      <c r="N660" s="59"/>
      <c r="O660" s="60"/>
    </row>
    <row r="661" ht="15.75" customHeight="1">
      <c r="D661" s="58"/>
      <c r="N661" s="59"/>
      <c r="O661" s="60"/>
    </row>
    <row r="662" ht="15.75" customHeight="1">
      <c r="D662" s="58"/>
      <c r="N662" s="59"/>
      <c r="O662" s="60"/>
    </row>
    <row r="663" ht="15.75" customHeight="1">
      <c r="D663" s="58"/>
      <c r="N663" s="59"/>
      <c r="O663" s="60"/>
    </row>
    <row r="664" ht="15.75" customHeight="1">
      <c r="D664" s="58"/>
      <c r="N664" s="59"/>
      <c r="O664" s="60"/>
    </row>
    <row r="665" ht="15.75" customHeight="1">
      <c r="D665" s="58"/>
      <c r="N665" s="59"/>
      <c r="O665" s="60"/>
    </row>
    <row r="666" ht="15.75" customHeight="1">
      <c r="D666" s="58"/>
      <c r="N666" s="59"/>
      <c r="O666" s="60"/>
    </row>
    <row r="667" ht="15.75" customHeight="1">
      <c r="D667" s="58"/>
      <c r="N667" s="59"/>
      <c r="O667" s="60"/>
    </row>
    <row r="668" ht="15.75" customHeight="1">
      <c r="D668" s="58"/>
      <c r="N668" s="59"/>
      <c r="O668" s="60"/>
    </row>
    <row r="669" ht="15.75" customHeight="1">
      <c r="D669" s="58"/>
      <c r="N669" s="59"/>
      <c r="O669" s="60"/>
    </row>
    <row r="670" ht="15.75" customHeight="1">
      <c r="D670" s="58"/>
      <c r="N670" s="59"/>
      <c r="O670" s="60"/>
    </row>
    <row r="671" ht="15.75" customHeight="1">
      <c r="D671" s="58"/>
      <c r="N671" s="59"/>
      <c r="O671" s="60"/>
    </row>
    <row r="672" ht="15.75" customHeight="1">
      <c r="D672" s="58"/>
      <c r="N672" s="59"/>
      <c r="O672" s="60"/>
    </row>
    <row r="673" ht="15.75" customHeight="1">
      <c r="D673" s="58"/>
      <c r="N673" s="59"/>
      <c r="O673" s="60"/>
    </row>
    <row r="674" ht="15.75" customHeight="1">
      <c r="D674" s="58"/>
      <c r="N674" s="59"/>
      <c r="O674" s="60"/>
    </row>
    <row r="675" ht="15.75" customHeight="1">
      <c r="D675" s="58"/>
      <c r="N675" s="59"/>
      <c r="O675" s="60"/>
    </row>
    <row r="676" ht="15.75" customHeight="1">
      <c r="D676" s="58"/>
      <c r="N676" s="59"/>
      <c r="O676" s="60"/>
    </row>
    <row r="677" ht="15.75" customHeight="1">
      <c r="D677" s="58"/>
      <c r="N677" s="59"/>
      <c r="O677" s="60"/>
    </row>
    <row r="678" ht="15.75" customHeight="1">
      <c r="D678" s="58"/>
      <c r="N678" s="59"/>
      <c r="O678" s="60"/>
    </row>
    <row r="679" ht="15.75" customHeight="1">
      <c r="D679" s="58"/>
      <c r="N679" s="59"/>
      <c r="O679" s="60"/>
    </row>
    <row r="680" ht="15.75" customHeight="1">
      <c r="D680" s="58"/>
      <c r="N680" s="59"/>
      <c r="O680" s="60"/>
    </row>
    <row r="681" ht="15.75" customHeight="1">
      <c r="D681" s="58"/>
      <c r="N681" s="59"/>
      <c r="O681" s="60"/>
    </row>
    <row r="682" ht="15.75" customHeight="1">
      <c r="D682" s="58"/>
      <c r="N682" s="59"/>
      <c r="O682" s="60"/>
    </row>
    <row r="683" ht="15.75" customHeight="1">
      <c r="D683" s="58"/>
      <c r="N683" s="59"/>
      <c r="O683" s="60"/>
    </row>
    <row r="684" ht="15.75" customHeight="1">
      <c r="D684" s="58"/>
      <c r="N684" s="59"/>
      <c r="O684" s="60"/>
    </row>
    <row r="685" ht="15.75" customHeight="1">
      <c r="D685" s="58"/>
      <c r="N685" s="59"/>
      <c r="O685" s="60"/>
    </row>
    <row r="686" ht="15.75" customHeight="1">
      <c r="D686" s="58"/>
      <c r="N686" s="59"/>
      <c r="O686" s="60"/>
    </row>
    <row r="687" ht="15.75" customHeight="1">
      <c r="D687" s="58"/>
      <c r="N687" s="59"/>
      <c r="O687" s="60"/>
    </row>
    <row r="688" ht="15.75" customHeight="1">
      <c r="D688" s="58"/>
      <c r="N688" s="59"/>
      <c r="O688" s="60"/>
    </row>
    <row r="689" ht="15.75" customHeight="1">
      <c r="D689" s="58"/>
      <c r="N689" s="59"/>
      <c r="O689" s="60"/>
    </row>
    <row r="690" ht="15.75" customHeight="1">
      <c r="D690" s="58"/>
      <c r="N690" s="59"/>
      <c r="O690" s="60"/>
    </row>
    <row r="691" ht="15.75" customHeight="1">
      <c r="D691" s="58"/>
      <c r="N691" s="59"/>
      <c r="O691" s="60"/>
    </row>
    <row r="692" ht="15.75" customHeight="1">
      <c r="D692" s="58"/>
      <c r="N692" s="59"/>
      <c r="O692" s="60"/>
    </row>
    <row r="693" ht="15.75" customHeight="1">
      <c r="D693" s="58"/>
      <c r="N693" s="59"/>
      <c r="O693" s="60"/>
    </row>
    <row r="694" ht="15.75" customHeight="1">
      <c r="D694" s="58"/>
      <c r="N694" s="59"/>
      <c r="O694" s="60"/>
    </row>
    <row r="695" ht="15.75" customHeight="1">
      <c r="D695" s="58"/>
      <c r="N695" s="59"/>
      <c r="O695" s="60"/>
    </row>
    <row r="696" ht="15.75" customHeight="1">
      <c r="D696" s="58"/>
      <c r="N696" s="59"/>
      <c r="O696" s="60"/>
    </row>
    <row r="697" ht="15.75" customHeight="1">
      <c r="D697" s="58"/>
      <c r="N697" s="59"/>
      <c r="O697" s="60"/>
    </row>
    <row r="698" ht="15.75" customHeight="1">
      <c r="D698" s="58"/>
      <c r="N698" s="59"/>
      <c r="O698" s="60"/>
    </row>
    <row r="699" ht="15.75" customHeight="1">
      <c r="D699" s="58"/>
      <c r="N699" s="59"/>
      <c r="O699" s="60"/>
    </row>
    <row r="700" ht="15.75" customHeight="1">
      <c r="D700" s="58"/>
      <c r="N700" s="59"/>
      <c r="O700" s="60"/>
    </row>
    <row r="701" ht="15.75" customHeight="1">
      <c r="D701" s="58"/>
      <c r="N701" s="59"/>
      <c r="O701" s="60"/>
    </row>
    <row r="702" ht="15.75" customHeight="1">
      <c r="D702" s="58"/>
      <c r="N702" s="59"/>
      <c r="O702" s="60"/>
    </row>
    <row r="703" ht="15.75" customHeight="1">
      <c r="D703" s="58"/>
      <c r="N703" s="59"/>
      <c r="O703" s="60"/>
    </row>
    <row r="704" ht="15.75" customHeight="1">
      <c r="D704" s="58"/>
      <c r="N704" s="59"/>
      <c r="O704" s="60"/>
    </row>
    <row r="705" ht="15.75" customHeight="1">
      <c r="D705" s="58"/>
      <c r="N705" s="59"/>
      <c r="O705" s="60"/>
    </row>
    <row r="706" ht="15.75" customHeight="1">
      <c r="D706" s="58"/>
      <c r="N706" s="59"/>
      <c r="O706" s="60"/>
    </row>
    <row r="707" ht="15.75" customHeight="1">
      <c r="D707" s="58"/>
      <c r="N707" s="59"/>
      <c r="O707" s="60"/>
    </row>
    <row r="708" ht="15.75" customHeight="1">
      <c r="D708" s="58"/>
      <c r="N708" s="59"/>
      <c r="O708" s="60"/>
    </row>
    <row r="709" ht="15.75" customHeight="1">
      <c r="D709" s="58"/>
      <c r="N709" s="59"/>
      <c r="O709" s="60"/>
    </row>
    <row r="710" ht="15.75" customHeight="1">
      <c r="D710" s="58"/>
      <c r="N710" s="59"/>
      <c r="O710" s="60"/>
    </row>
    <row r="711" ht="15.75" customHeight="1">
      <c r="D711" s="58"/>
      <c r="N711" s="59"/>
      <c r="O711" s="60"/>
    </row>
    <row r="712" ht="15.75" customHeight="1">
      <c r="D712" s="58"/>
      <c r="N712" s="59"/>
      <c r="O712" s="60"/>
    </row>
    <row r="713" ht="15.75" customHeight="1">
      <c r="D713" s="58"/>
      <c r="N713" s="59"/>
      <c r="O713" s="60"/>
    </row>
    <row r="714" ht="15.75" customHeight="1">
      <c r="D714" s="58"/>
      <c r="N714" s="59"/>
      <c r="O714" s="60"/>
    </row>
    <row r="715" ht="15.75" customHeight="1">
      <c r="D715" s="58"/>
      <c r="N715" s="59"/>
      <c r="O715" s="60"/>
    </row>
    <row r="716" ht="15.75" customHeight="1">
      <c r="D716" s="58"/>
      <c r="N716" s="59"/>
      <c r="O716" s="60"/>
    </row>
    <row r="717" ht="15.75" customHeight="1">
      <c r="D717" s="58"/>
      <c r="N717" s="59"/>
      <c r="O717" s="60"/>
    </row>
    <row r="718" ht="15.75" customHeight="1">
      <c r="D718" s="58"/>
      <c r="N718" s="59"/>
      <c r="O718" s="60"/>
    </row>
    <row r="719" ht="15.75" customHeight="1">
      <c r="D719" s="58"/>
      <c r="N719" s="59"/>
      <c r="O719" s="60"/>
    </row>
    <row r="720" ht="15.75" customHeight="1">
      <c r="D720" s="58"/>
      <c r="N720" s="59"/>
      <c r="O720" s="60"/>
    </row>
    <row r="721" ht="15.75" customHeight="1">
      <c r="D721" s="58"/>
      <c r="N721" s="59"/>
      <c r="O721" s="60"/>
    </row>
    <row r="722" ht="15.75" customHeight="1">
      <c r="D722" s="58"/>
      <c r="N722" s="59"/>
      <c r="O722" s="60"/>
    </row>
    <row r="723" ht="15.75" customHeight="1">
      <c r="D723" s="58"/>
      <c r="N723" s="59"/>
      <c r="O723" s="60"/>
    </row>
    <row r="724" ht="15.75" customHeight="1">
      <c r="D724" s="58"/>
      <c r="N724" s="59"/>
      <c r="O724" s="60"/>
    </row>
    <row r="725" ht="15.75" customHeight="1">
      <c r="D725" s="58"/>
      <c r="N725" s="59"/>
      <c r="O725" s="60"/>
    </row>
    <row r="726" ht="15.75" customHeight="1">
      <c r="D726" s="58"/>
      <c r="N726" s="59"/>
      <c r="O726" s="60"/>
    </row>
    <row r="727" ht="15.75" customHeight="1">
      <c r="D727" s="58"/>
      <c r="N727" s="59"/>
      <c r="O727" s="60"/>
    </row>
    <row r="728" ht="15.75" customHeight="1">
      <c r="D728" s="58"/>
      <c r="N728" s="59"/>
      <c r="O728" s="60"/>
    </row>
    <row r="729" ht="15.75" customHeight="1">
      <c r="D729" s="58"/>
      <c r="N729" s="59"/>
      <c r="O729" s="60"/>
    </row>
    <row r="730" ht="15.75" customHeight="1">
      <c r="D730" s="58"/>
      <c r="N730" s="59"/>
      <c r="O730" s="60"/>
    </row>
    <row r="731" ht="15.75" customHeight="1">
      <c r="D731" s="58"/>
      <c r="N731" s="59"/>
      <c r="O731" s="60"/>
    </row>
    <row r="732" ht="15.75" customHeight="1">
      <c r="D732" s="58"/>
      <c r="N732" s="59"/>
      <c r="O732" s="60"/>
    </row>
    <row r="733" ht="15.75" customHeight="1">
      <c r="D733" s="58"/>
      <c r="N733" s="59"/>
      <c r="O733" s="60"/>
    </row>
    <row r="734" ht="15.75" customHeight="1">
      <c r="D734" s="58"/>
      <c r="N734" s="59"/>
      <c r="O734" s="60"/>
    </row>
    <row r="735" ht="15.75" customHeight="1">
      <c r="D735" s="58"/>
      <c r="N735" s="59"/>
      <c r="O735" s="60"/>
    </row>
    <row r="736" ht="15.75" customHeight="1">
      <c r="D736" s="58"/>
      <c r="N736" s="59"/>
      <c r="O736" s="60"/>
    </row>
    <row r="737" ht="15.75" customHeight="1">
      <c r="D737" s="58"/>
      <c r="N737" s="59"/>
      <c r="O737" s="60"/>
    </row>
    <row r="738" ht="15.75" customHeight="1">
      <c r="D738" s="58"/>
      <c r="N738" s="59"/>
      <c r="O738" s="60"/>
    </row>
    <row r="739" ht="15.75" customHeight="1">
      <c r="D739" s="58"/>
      <c r="N739" s="59"/>
      <c r="O739" s="60"/>
    </row>
    <row r="740" ht="15.75" customHeight="1">
      <c r="D740" s="58"/>
      <c r="N740" s="59"/>
      <c r="O740" s="60"/>
    </row>
    <row r="741" ht="15.75" customHeight="1">
      <c r="D741" s="58"/>
      <c r="N741" s="59"/>
      <c r="O741" s="60"/>
    </row>
    <row r="742" ht="15.75" customHeight="1">
      <c r="D742" s="58"/>
      <c r="N742" s="59"/>
      <c r="O742" s="60"/>
    </row>
    <row r="743" ht="15.75" customHeight="1">
      <c r="D743" s="58"/>
      <c r="N743" s="59"/>
      <c r="O743" s="60"/>
    </row>
    <row r="744" ht="15.75" customHeight="1">
      <c r="D744" s="58"/>
      <c r="N744" s="59"/>
      <c r="O744" s="60"/>
    </row>
    <row r="745" ht="15.75" customHeight="1">
      <c r="D745" s="58"/>
      <c r="N745" s="59"/>
      <c r="O745" s="60"/>
    </row>
    <row r="746" ht="15.75" customHeight="1">
      <c r="D746" s="58"/>
      <c r="N746" s="59"/>
      <c r="O746" s="60"/>
    </row>
    <row r="747" ht="15.75" customHeight="1">
      <c r="D747" s="58"/>
      <c r="N747" s="59"/>
      <c r="O747" s="60"/>
    </row>
    <row r="748" ht="15.75" customHeight="1">
      <c r="D748" s="58"/>
      <c r="N748" s="59"/>
      <c r="O748" s="60"/>
    </row>
    <row r="749" ht="15.75" customHeight="1">
      <c r="D749" s="58"/>
      <c r="N749" s="59"/>
      <c r="O749" s="60"/>
    </row>
    <row r="750" ht="15.75" customHeight="1">
      <c r="D750" s="58"/>
      <c r="N750" s="59"/>
      <c r="O750" s="60"/>
    </row>
    <row r="751" ht="15.75" customHeight="1">
      <c r="D751" s="58"/>
      <c r="N751" s="59"/>
      <c r="O751" s="60"/>
    </row>
    <row r="752" ht="15.75" customHeight="1">
      <c r="D752" s="58"/>
      <c r="N752" s="59"/>
      <c r="O752" s="60"/>
    </row>
    <row r="753" ht="15.75" customHeight="1">
      <c r="D753" s="58"/>
      <c r="N753" s="59"/>
      <c r="O753" s="60"/>
    </row>
    <row r="754" ht="15.75" customHeight="1">
      <c r="D754" s="58"/>
      <c r="N754" s="59"/>
      <c r="O754" s="60"/>
    </row>
    <row r="755" ht="15.75" customHeight="1">
      <c r="D755" s="58"/>
      <c r="N755" s="59"/>
      <c r="O755" s="60"/>
    </row>
    <row r="756" ht="15.75" customHeight="1">
      <c r="D756" s="58"/>
      <c r="N756" s="59"/>
      <c r="O756" s="60"/>
    </row>
    <row r="757" ht="15.75" customHeight="1">
      <c r="D757" s="58"/>
      <c r="N757" s="59"/>
      <c r="O757" s="60"/>
    </row>
    <row r="758" ht="15.75" customHeight="1">
      <c r="D758" s="58"/>
      <c r="N758" s="59"/>
      <c r="O758" s="60"/>
    </row>
    <row r="759" ht="15.75" customHeight="1">
      <c r="D759" s="58"/>
      <c r="N759" s="59"/>
      <c r="O759" s="60"/>
    </row>
    <row r="760" ht="15.75" customHeight="1">
      <c r="D760" s="58"/>
      <c r="N760" s="59"/>
      <c r="O760" s="60"/>
    </row>
    <row r="761" ht="15.75" customHeight="1">
      <c r="D761" s="58"/>
      <c r="N761" s="59"/>
      <c r="O761" s="60"/>
    </row>
    <row r="762" ht="15.75" customHeight="1">
      <c r="D762" s="58"/>
      <c r="N762" s="59"/>
      <c r="O762" s="60"/>
    </row>
    <row r="763" ht="15.75" customHeight="1">
      <c r="D763" s="58"/>
      <c r="N763" s="59"/>
      <c r="O763" s="60"/>
    </row>
    <row r="764" ht="15.75" customHeight="1">
      <c r="D764" s="58"/>
      <c r="N764" s="59"/>
      <c r="O764" s="60"/>
    </row>
    <row r="765" ht="15.75" customHeight="1">
      <c r="D765" s="58"/>
      <c r="N765" s="59"/>
      <c r="O765" s="60"/>
    </row>
    <row r="766" ht="15.75" customHeight="1">
      <c r="D766" s="58"/>
      <c r="N766" s="59"/>
      <c r="O766" s="60"/>
    </row>
    <row r="767" ht="15.75" customHeight="1">
      <c r="D767" s="58"/>
      <c r="N767" s="59"/>
      <c r="O767" s="60"/>
    </row>
    <row r="768" ht="15.75" customHeight="1">
      <c r="D768" s="58"/>
      <c r="N768" s="59"/>
      <c r="O768" s="60"/>
    </row>
    <row r="769" ht="15.75" customHeight="1">
      <c r="D769" s="58"/>
      <c r="N769" s="59"/>
      <c r="O769" s="60"/>
    </row>
    <row r="770" ht="15.75" customHeight="1">
      <c r="D770" s="58"/>
      <c r="N770" s="59"/>
      <c r="O770" s="60"/>
    </row>
    <row r="771" ht="15.75" customHeight="1">
      <c r="D771" s="58"/>
      <c r="N771" s="59"/>
      <c r="O771" s="60"/>
    </row>
    <row r="772" ht="15.75" customHeight="1">
      <c r="D772" s="58"/>
      <c r="N772" s="59"/>
      <c r="O772" s="60"/>
    </row>
    <row r="773" ht="15.75" customHeight="1">
      <c r="D773" s="58"/>
      <c r="N773" s="59"/>
      <c r="O773" s="60"/>
    </row>
    <row r="774" ht="15.75" customHeight="1">
      <c r="D774" s="58"/>
      <c r="N774" s="59"/>
      <c r="O774" s="60"/>
    </row>
    <row r="775" ht="15.75" customHeight="1">
      <c r="D775" s="58"/>
      <c r="N775" s="59"/>
      <c r="O775" s="60"/>
    </row>
    <row r="776" ht="15.75" customHeight="1">
      <c r="D776" s="58"/>
      <c r="N776" s="59"/>
      <c r="O776" s="60"/>
    </row>
    <row r="777" ht="15.75" customHeight="1">
      <c r="D777" s="58"/>
      <c r="N777" s="59"/>
      <c r="O777" s="60"/>
    </row>
    <row r="778" ht="15.75" customHeight="1">
      <c r="D778" s="58"/>
      <c r="N778" s="59"/>
      <c r="O778" s="60"/>
    </row>
    <row r="779" ht="15.75" customHeight="1">
      <c r="D779" s="58"/>
      <c r="N779" s="59"/>
      <c r="O779" s="60"/>
    </row>
    <row r="780" ht="15.75" customHeight="1">
      <c r="D780" s="58"/>
      <c r="N780" s="59"/>
      <c r="O780" s="60"/>
    </row>
    <row r="781" ht="15.75" customHeight="1">
      <c r="D781" s="58"/>
      <c r="N781" s="59"/>
      <c r="O781" s="60"/>
    </row>
    <row r="782" ht="15.75" customHeight="1">
      <c r="D782" s="58"/>
      <c r="N782" s="59"/>
      <c r="O782" s="60"/>
    </row>
    <row r="783" ht="15.75" customHeight="1">
      <c r="D783" s="58"/>
      <c r="N783" s="59"/>
      <c r="O783" s="60"/>
    </row>
    <row r="784" ht="15.75" customHeight="1">
      <c r="D784" s="58"/>
      <c r="N784" s="59"/>
      <c r="O784" s="60"/>
    </row>
    <row r="785" ht="15.75" customHeight="1">
      <c r="D785" s="58"/>
      <c r="N785" s="59"/>
      <c r="O785" s="60"/>
    </row>
    <row r="786" ht="15.75" customHeight="1">
      <c r="D786" s="58"/>
      <c r="N786" s="59"/>
      <c r="O786" s="60"/>
    </row>
    <row r="787" ht="15.75" customHeight="1">
      <c r="D787" s="58"/>
      <c r="N787" s="59"/>
      <c r="O787" s="60"/>
    </row>
    <row r="788" ht="15.75" customHeight="1">
      <c r="D788" s="58"/>
      <c r="N788" s="59"/>
      <c r="O788" s="60"/>
    </row>
    <row r="789" ht="15.75" customHeight="1">
      <c r="D789" s="58"/>
      <c r="N789" s="59"/>
      <c r="O789" s="60"/>
    </row>
    <row r="790" ht="15.75" customHeight="1">
      <c r="D790" s="58"/>
      <c r="N790" s="59"/>
      <c r="O790" s="60"/>
    </row>
    <row r="791" ht="15.75" customHeight="1">
      <c r="D791" s="58"/>
      <c r="N791" s="59"/>
      <c r="O791" s="60"/>
    </row>
    <row r="792" ht="15.75" customHeight="1">
      <c r="D792" s="58"/>
      <c r="N792" s="59"/>
      <c r="O792" s="60"/>
    </row>
    <row r="793" ht="15.75" customHeight="1">
      <c r="D793" s="58"/>
      <c r="N793" s="59"/>
      <c r="O793" s="60"/>
    </row>
    <row r="794" ht="15.75" customHeight="1">
      <c r="D794" s="58"/>
      <c r="N794" s="59"/>
      <c r="O794" s="60"/>
    </row>
    <row r="795" ht="15.75" customHeight="1">
      <c r="D795" s="58"/>
      <c r="N795" s="59"/>
      <c r="O795" s="60"/>
    </row>
    <row r="796" ht="15.75" customHeight="1">
      <c r="D796" s="58"/>
      <c r="N796" s="59"/>
      <c r="O796" s="60"/>
    </row>
    <row r="797" ht="15.75" customHeight="1">
      <c r="D797" s="58"/>
      <c r="N797" s="59"/>
      <c r="O797" s="60"/>
    </row>
    <row r="798" ht="15.75" customHeight="1">
      <c r="D798" s="58"/>
      <c r="N798" s="59"/>
      <c r="O798" s="60"/>
    </row>
    <row r="799" ht="15.75" customHeight="1">
      <c r="D799" s="58"/>
      <c r="N799" s="59"/>
      <c r="O799" s="60"/>
    </row>
    <row r="800" ht="15.75" customHeight="1">
      <c r="D800" s="58"/>
      <c r="N800" s="59"/>
      <c r="O800" s="60"/>
    </row>
    <row r="801" ht="15.75" customHeight="1">
      <c r="D801" s="58"/>
      <c r="N801" s="59"/>
      <c r="O801" s="60"/>
    </row>
    <row r="802" ht="15.75" customHeight="1">
      <c r="D802" s="58"/>
      <c r="N802" s="59"/>
      <c r="O802" s="60"/>
    </row>
    <row r="803" ht="15.75" customHeight="1">
      <c r="D803" s="58"/>
      <c r="N803" s="59"/>
      <c r="O803" s="60"/>
    </row>
    <row r="804" ht="15.75" customHeight="1">
      <c r="D804" s="58"/>
      <c r="N804" s="59"/>
      <c r="O804" s="60"/>
    </row>
    <row r="805" ht="15.75" customHeight="1">
      <c r="D805" s="58"/>
      <c r="N805" s="59"/>
      <c r="O805" s="60"/>
    </row>
    <row r="806" ht="15.75" customHeight="1">
      <c r="D806" s="58"/>
      <c r="N806" s="59"/>
      <c r="O806" s="60"/>
    </row>
    <row r="807" ht="15.75" customHeight="1">
      <c r="D807" s="58"/>
      <c r="N807" s="59"/>
      <c r="O807" s="60"/>
    </row>
    <row r="808" ht="15.75" customHeight="1">
      <c r="D808" s="58"/>
      <c r="N808" s="59"/>
      <c r="O808" s="60"/>
    </row>
    <row r="809" ht="15.75" customHeight="1">
      <c r="D809" s="58"/>
      <c r="N809" s="59"/>
      <c r="O809" s="60"/>
    </row>
    <row r="810" ht="15.75" customHeight="1">
      <c r="D810" s="58"/>
      <c r="N810" s="59"/>
      <c r="O810" s="60"/>
    </row>
    <row r="811" ht="15.75" customHeight="1">
      <c r="D811" s="58"/>
      <c r="N811" s="59"/>
      <c r="O811" s="60"/>
    </row>
    <row r="812" ht="15.75" customHeight="1">
      <c r="D812" s="58"/>
      <c r="N812" s="59"/>
      <c r="O812" s="60"/>
    </row>
    <row r="813" ht="15.75" customHeight="1">
      <c r="D813" s="58"/>
      <c r="N813" s="59"/>
      <c r="O813" s="60"/>
    </row>
    <row r="814" ht="15.75" customHeight="1">
      <c r="D814" s="58"/>
      <c r="N814" s="59"/>
      <c r="O814" s="60"/>
    </row>
    <row r="815" ht="15.75" customHeight="1">
      <c r="D815" s="58"/>
      <c r="N815" s="59"/>
      <c r="O815" s="60"/>
    </row>
    <row r="816" ht="15.75" customHeight="1">
      <c r="D816" s="58"/>
      <c r="N816" s="59"/>
      <c r="O816" s="60"/>
    </row>
    <row r="817" ht="15.75" customHeight="1">
      <c r="D817" s="58"/>
      <c r="N817" s="59"/>
      <c r="O817" s="60"/>
    </row>
    <row r="818" ht="15.75" customHeight="1">
      <c r="D818" s="58"/>
      <c r="N818" s="59"/>
      <c r="O818" s="60"/>
    </row>
    <row r="819" ht="15.75" customHeight="1">
      <c r="D819" s="58"/>
      <c r="N819" s="59"/>
      <c r="O819" s="60"/>
    </row>
    <row r="820" ht="15.75" customHeight="1">
      <c r="D820" s="58"/>
      <c r="N820" s="59"/>
      <c r="O820" s="60"/>
    </row>
    <row r="821" ht="15.75" customHeight="1">
      <c r="D821" s="58"/>
      <c r="N821" s="59"/>
      <c r="O821" s="60"/>
    </row>
    <row r="822" ht="15.75" customHeight="1">
      <c r="D822" s="58"/>
      <c r="N822" s="59"/>
      <c r="O822" s="60"/>
    </row>
    <row r="823" ht="15.75" customHeight="1">
      <c r="D823" s="58"/>
      <c r="N823" s="59"/>
      <c r="O823" s="60"/>
    </row>
    <row r="824" ht="15.75" customHeight="1">
      <c r="D824" s="58"/>
      <c r="N824" s="59"/>
      <c r="O824" s="60"/>
    </row>
    <row r="825" ht="15.75" customHeight="1">
      <c r="D825" s="58"/>
      <c r="N825" s="59"/>
      <c r="O825" s="60"/>
    </row>
    <row r="826" ht="15.75" customHeight="1">
      <c r="D826" s="58"/>
      <c r="N826" s="59"/>
      <c r="O826" s="60"/>
    </row>
    <row r="827" ht="15.75" customHeight="1">
      <c r="D827" s="58"/>
      <c r="N827" s="59"/>
      <c r="O827" s="60"/>
    </row>
    <row r="828" ht="15.75" customHeight="1">
      <c r="D828" s="58"/>
      <c r="N828" s="59"/>
      <c r="O828" s="60"/>
    </row>
    <row r="829" ht="15.75" customHeight="1">
      <c r="D829" s="58"/>
      <c r="N829" s="59"/>
      <c r="O829" s="60"/>
    </row>
    <row r="830" ht="15.75" customHeight="1">
      <c r="D830" s="58"/>
      <c r="N830" s="59"/>
      <c r="O830" s="60"/>
    </row>
    <row r="831" ht="15.75" customHeight="1">
      <c r="D831" s="58"/>
      <c r="N831" s="59"/>
      <c r="O831" s="60"/>
    </row>
    <row r="832" ht="15.75" customHeight="1">
      <c r="D832" s="58"/>
      <c r="N832" s="59"/>
      <c r="O832" s="60"/>
    </row>
    <row r="833" ht="15.75" customHeight="1">
      <c r="D833" s="58"/>
      <c r="N833" s="59"/>
      <c r="O833" s="60"/>
    </row>
    <row r="834" ht="15.75" customHeight="1">
      <c r="D834" s="58"/>
      <c r="N834" s="59"/>
      <c r="O834" s="60"/>
    </row>
    <row r="835" ht="15.75" customHeight="1">
      <c r="D835" s="58"/>
      <c r="N835" s="59"/>
      <c r="O835" s="60"/>
    </row>
    <row r="836" ht="15.75" customHeight="1">
      <c r="D836" s="58"/>
      <c r="N836" s="59"/>
      <c r="O836" s="60"/>
    </row>
    <row r="837" ht="15.75" customHeight="1">
      <c r="D837" s="58"/>
      <c r="N837" s="59"/>
      <c r="O837" s="60"/>
    </row>
    <row r="838" ht="15.75" customHeight="1">
      <c r="D838" s="58"/>
      <c r="N838" s="59"/>
      <c r="O838" s="60"/>
    </row>
    <row r="839" ht="15.75" customHeight="1">
      <c r="D839" s="58"/>
      <c r="N839" s="59"/>
      <c r="O839" s="60"/>
    </row>
    <row r="840" ht="15.75" customHeight="1">
      <c r="D840" s="58"/>
      <c r="N840" s="59"/>
      <c r="O840" s="60"/>
    </row>
    <row r="841" ht="15.75" customHeight="1">
      <c r="D841" s="58"/>
      <c r="N841" s="59"/>
      <c r="O841" s="60"/>
    </row>
    <row r="842" ht="15.75" customHeight="1">
      <c r="D842" s="58"/>
      <c r="N842" s="59"/>
      <c r="O842" s="60"/>
    </row>
    <row r="843" ht="15.75" customHeight="1">
      <c r="D843" s="58"/>
      <c r="N843" s="59"/>
      <c r="O843" s="60"/>
    </row>
    <row r="844" ht="15.75" customHeight="1">
      <c r="D844" s="58"/>
      <c r="N844" s="59"/>
      <c r="O844" s="60"/>
    </row>
    <row r="845" ht="15.75" customHeight="1">
      <c r="D845" s="58"/>
      <c r="N845" s="59"/>
      <c r="O845" s="60"/>
    </row>
    <row r="846" ht="15.75" customHeight="1">
      <c r="D846" s="58"/>
      <c r="N846" s="59"/>
      <c r="O846" s="60"/>
    </row>
    <row r="847" ht="15.75" customHeight="1">
      <c r="D847" s="58"/>
      <c r="N847" s="59"/>
      <c r="O847" s="60"/>
    </row>
    <row r="848" ht="15.75" customHeight="1">
      <c r="D848" s="58"/>
      <c r="N848" s="59"/>
      <c r="O848" s="60"/>
    </row>
    <row r="849" ht="15.75" customHeight="1">
      <c r="D849" s="58"/>
      <c r="N849" s="59"/>
      <c r="O849" s="60"/>
    </row>
    <row r="850" ht="15.75" customHeight="1">
      <c r="D850" s="58"/>
      <c r="N850" s="59"/>
      <c r="O850" s="60"/>
    </row>
    <row r="851" ht="15.75" customHeight="1">
      <c r="D851" s="58"/>
      <c r="N851" s="59"/>
      <c r="O851" s="60"/>
    </row>
    <row r="852" ht="15.75" customHeight="1">
      <c r="D852" s="58"/>
      <c r="N852" s="59"/>
      <c r="O852" s="60"/>
    </row>
    <row r="853" ht="15.75" customHeight="1">
      <c r="D853" s="58"/>
      <c r="N853" s="59"/>
      <c r="O853" s="60"/>
    </row>
    <row r="854" ht="15.75" customHeight="1">
      <c r="D854" s="58"/>
      <c r="N854" s="59"/>
      <c r="O854" s="60"/>
    </row>
    <row r="855" ht="15.75" customHeight="1">
      <c r="D855" s="58"/>
      <c r="N855" s="59"/>
      <c r="O855" s="60"/>
    </row>
    <row r="856" ht="15.75" customHeight="1">
      <c r="D856" s="58"/>
      <c r="N856" s="59"/>
      <c r="O856" s="60"/>
    </row>
    <row r="857" ht="15.75" customHeight="1">
      <c r="D857" s="58"/>
      <c r="N857" s="59"/>
      <c r="O857" s="60"/>
    </row>
    <row r="858" ht="15.75" customHeight="1">
      <c r="D858" s="58"/>
      <c r="N858" s="59"/>
      <c r="O858" s="60"/>
    </row>
    <row r="859" ht="15.75" customHeight="1">
      <c r="D859" s="58"/>
      <c r="N859" s="59"/>
      <c r="O859" s="60"/>
    </row>
    <row r="860" ht="15.75" customHeight="1">
      <c r="D860" s="58"/>
      <c r="N860" s="59"/>
      <c r="O860" s="60"/>
    </row>
    <row r="861" ht="15.75" customHeight="1">
      <c r="D861" s="58"/>
      <c r="N861" s="59"/>
      <c r="O861" s="60"/>
    </row>
    <row r="862" ht="15.75" customHeight="1">
      <c r="D862" s="58"/>
      <c r="N862" s="59"/>
      <c r="O862" s="60"/>
    </row>
    <row r="863" ht="15.75" customHeight="1">
      <c r="D863" s="58"/>
      <c r="N863" s="59"/>
      <c r="O863" s="60"/>
    </row>
    <row r="864" ht="15.75" customHeight="1">
      <c r="D864" s="58"/>
      <c r="N864" s="59"/>
      <c r="O864" s="60"/>
    </row>
    <row r="865" ht="15.75" customHeight="1">
      <c r="D865" s="58"/>
      <c r="N865" s="59"/>
      <c r="O865" s="60"/>
    </row>
    <row r="866" ht="15.75" customHeight="1">
      <c r="D866" s="58"/>
      <c r="N866" s="59"/>
      <c r="O866" s="60"/>
    </row>
    <row r="867" ht="15.75" customHeight="1">
      <c r="D867" s="58"/>
      <c r="N867" s="59"/>
      <c r="O867" s="60"/>
    </row>
    <row r="868" ht="15.75" customHeight="1">
      <c r="D868" s="58"/>
      <c r="N868" s="59"/>
      <c r="O868" s="60"/>
    </row>
    <row r="869" ht="15.75" customHeight="1">
      <c r="D869" s="58"/>
      <c r="N869" s="59"/>
      <c r="O869" s="60"/>
    </row>
    <row r="870" ht="15.75" customHeight="1">
      <c r="D870" s="58"/>
      <c r="N870" s="59"/>
      <c r="O870" s="60"/>
    </row>
    <row r="871" ht="15.75" customHeight="1">
      <c r="D871" s="58"/>
      <c r="N871" s="59"/>
      <c r="O871" s="60"/>
    </row>
    <row r="872" ht="15.75" customHeight="1">
      <c r="D872" s="58"/>
      <c r="N872" s="59"/>
      <c r="O872" s="60"/>
    </row>
    <row r="873" ht="15.75" customHeight="1">
      <c r="D873" s="58"/>
      <c r="N873" s="59"/>
      <c r="O873" s="60"/>
    </row>
    <row r="874" ht="15.75" customHeight="1">
      <c r="D874" s="58"/>
      <c r="N874" s="59"/>
      <c r="O874" s="60"/>
    </row>
    <row r="875" ht="15.75" customHeight="1">
      <c r="D875" s="58"/>
      <c r="N875" s="59"/>
      <c r="O875" s="60"/>
    </row>
    <row r="876" ht="15.75" customHeight="1">
      <c r="D876" s="58"/>
      <c r="N876" s="59"/>
      <c r="O876" s="60"/>
    </row>
    <row r="877" ht="15.75" customHeight="1">
      <c r="D877" s="58"/>
      <c r="N877" s="59"/>
      <c r="O877" s="60"/>
    </row>
    <row r="878" ht="15.75" customHeight="1">
      <c r="D878" s="58"/>
      <c r="N878" s="59"/>
      <c r="O878" s="60"/>
    </row>
    <row r="879" ht="15.75" customHeight="1">
      <c r="D879" s="58"/>
      <c r="N879" s="59"/>
      <c r="O879" s="60"/>
    </row>
    <row r="880" ht="15.75" customHeight="1">
      <c r="D880" s="58"/>
      <c r="N880" s="59"/>
      <c r="O880" s="60"/>
    </row>
    <row r="881" ht="15.75" customHeight="1">
      <c r="D881" s="58"/>
      <c r="N881" s="59"/>
      <c r="O881" s="60"/>
    </row>
    <row r="882" ht="15.75" customHeight="1">
      <c r="D882" s="58"/>
      <c r="N882" s="59"/>
      <c r="O882" s="60"/>
    </row>
    <row r="883" ht="15.75" customHeight="1">
      <c r="D883" s="58"/>
      <c r="N883" s="59"/>
      <c r="O883" s="60"/>
    </row>
    <row r="884" ht="15.75" customHeight="1">
      <c r="D884" s="58"/>
      <c r="N884" s="59"/>
      <c r="O884" s="60"/>
    </row>
    <row r="885" ht="15.75" customHeight="1">
      <c r="D885" s="58"/>
      <c r="N885" s="59"/>
      <c r="O885" s="60"/>
    </row>
    <row r="886" ht="15.75" customHeight="1">
      <c r="D886" s="58"/>
      <c r="N886" s="59"/>
      <c r="O886" s="60"/>
    </row>
    <row r="887" ht="15.75" customHeight="1">
      <c r="D887" s="58"/>
      <c r="N887" s="59"/>
      <c r="O887" s="60"/>
    </row>
    <row r="888" ht="15.75" customHeight="1">
      <c r="D888" s="58"/>
      <c r="N888" s="59"/>
      <c r="O888" s="60"/>
    </row>
    <row r="889" ht="15.75" customHeight="1">
      <c r="D889" s="58"/>
      <c r="N889" s="59"/>
      <c r="O889" s="60"/>
    </row>
    <row r="890" ht="15.75" customHeight="1">
      <c r="D890" s="58"/>
      <c r="N890" s="59"/>
      <c r="O890" s="60"/>
    </row>
    <row r="891" ht="15.75" customHeight="1">
      <c r="D891" s="58"/>
      <c r="N891" s="59"/>
      <c r="O891" s="60"/>
    </row>
    <row r="892" ht="15.75" customHeight="1">
      <c r="D892" s="58"/>
      <c r="N892" s="59"/>
      <c r="O892" s="60"/>
    </row>
    <row r="893" ht="15.75" customHeight="1">
      <c r="D893" s="58"/>
      <c r="N893" s="59"/>
      <c r="O893" s="60"/>
    </row>
    <row r="894" ht="15.75" customHeight="1">
      <c r="D894" s="58"/>
      <c r="N894" s="59"/>
      <c r="O894" s="60"/>
    </row>
    <row r="895" ht="15.75" customHeight="1">
      <c r="D895" s="58"/>
      <c r="N895" s="59"/>
      <c r="O895" s="60"/>
    </row>
    <row r="896" ht="15.75" customHeight="1">
      <c r="D896" s="58"/>
      <c r="N896" s="59"/>
      <c r="O896" s="60"/>
    </row>
    <row r="897" ht="15.75" customHeight="1">
      <c r="D897" s="58"/>
      <c r="N897" s="59"/>
      <c r="O897" s="60"/>
    </row>
    <row r="898" ht="15.75" customHeight="1">
      <c r="D898" s="58"/>
      <c r="N898" s="59"/>
      <c r="O898" s="60"/>
    </row>
    <row r="899" ht="15.75" customHeight="1">
      <c r="D899" s="58"/>
      <c r="N899" s="59"/>
      <c r="O899" s="60"/>
    </row>
    <row r="900" ht="15.75" customHeight="1">
      <c r="D900" s="58"/>
      <c r="N900" s="59"/>
      <c r="O900" s="60"/>
    </row>
    <row r="901" ht="15.75" customHeight="1">
      <c r="D901" s="58"/>
      <c r="N901" s="59"/>
      <c r="O901" s="60"/>
    </row>
    <row r="902" ht="15.75" customHeight="1">
      <c r="D902" s="58"/>
      <c r="N902" s="59"/>
      <c r="O902" s="60"/>
    </row>
    <row r="903" ht="15.75" customHeight="1">
      <c r="D903" s="58"/>
      <c r="N903" s="59"/>
      <c r="O903" s="60"/>
    </row>
    <row r="904" ht="15.75" customHeight="1">
      <c r="D904" s="58"/>
      <c r="N904" s="59"/>
      <c r="O904" s="60"/>
    </row>
    <row r="905" ht="15.75" customHeight="1">
      <c r="D905" s="58"/>
      <c r="N905" s="59"/>
      <c r="O905" s="60"/>
    </row>
    <row r="906" ht="15.75" customHeight="1">
      <c r="D906" s="58"/>
      <c r="N906" s="59"/>
      <c r="O906" s="60"/>
    </row>
    <row r="907" ht="15.75" customHeight="1">
      <c r="D907" s="58"/>
      <c r="N907" s="59"/>
      <c r="O907" s="60"/>
    </row>
    <row r="908" ht="15.75" customHeight="1">
      <c r="D908" s="58"/>
      <c r="N908" s="59"/>
      <c r="O908" s="60"/>
    </row>
    <row r="909" ht="15.75" customHeight="1">
      <c r="D909" s="58"/>
      <c r="N909" s="59"/>
      <c r="O909" s="60"/>
    </row>
    <row r="910" ht="15.75" customHeight="1">
      <c r="D910" s="58"/>
      <c r="N910" s="59"/>
      <c r="O910" s="60"/>
    </row>
    <row r="911" ht="15.75" customHeight="1">
      <c r="D911" s="58"/>
      <c r="N911" s="59"/>
      <c r="O911" s="60"/>
    </row>
    <row r="912" ht="15.75" customHeight="1">
      <c r="D912" s="58"/>
      <c r="N912" s="59"/>
      <c r="O912" s="60"/>
    </row>
    <row r="913" ht="15.75" customHeight="1">
      <c r="D913" s="58"/>
      <c r="N913" s="59"/>
      <c r="O913" s="60"/>
    </row>
    <row r="914" ht="15.75" customHeight="1">
      <c r="D914" s="58"/>
      <c r="N914" s="59"/>
      <c r="O914" s="60"/>
    </row>
    <row r="915" ht="15.75" customHeight="1">
      <c r="D915" s="58"/>
      <c r="N915" s="59"/>
      <c r="O915" s="60"/>
    </row>
    <row r="916" ht="15.75" customHeight="1">
      <c r="D916" s="58"/>
      <c r="N916" s="59"/>
      <c r="O916" s="60"/>
    </row>
    <row r="917" ht="15.75" customHeight="1">
      <c r="D917" s="58"/>
      <c r="N917" s="59"/>
      <c r="O917" s="60"/>
    </row>
    <row r="918" ht="15.75" customHeight="1">
      <c r="D918" s="58"/>
      <c r="N918" s="59"/>
      <c r="O918" s="60"/>
    </row>
    <row r="919" ht="15.75" customHeight="1">
      <c r="D919" s="58"/>
      <c r="N919" s="59"/>
      <c r="O919" s="60"/>
    </row>
    <row r="920" ht="15.75" customHeight="1">
      <c r="D920" s="58"/>
      <c r="N920" s="59"/>
      <c r="O920" s="60"/>
    </row>
    <row r="921" ht="15.75" customHeight="1">
      <c r="D921" s="58"/>
      <c r="N921" s="59"/>
      <c r="O921" s="60"/>
    </row>
    <row r="922" ht="15.75" customHeight="1">
      <c r="D922" s="58"/>
      <c r="N922" s="59"/>
      <c r="O922" s="60"/>
    </row>
    <row r="923" ht="15.75" customHeight="1">
      <c r="D923" s="58"/>
      <c r="N923" s="59"/>
      <c r="O923" s="60"/>
    </row>
    <row r="924" ht="15.75" customHeight="1">
      <c r="D924" s="58"/>
      <c r="N924" s="59"/>
      <c r="O924" s="60"/>
    </row>
    <row r="925" ht="15.75" customHeight="1">
      <c r="D925" s="58"/>
      <c r="N925" s="59"/>
      <c r="O925" s="60"/>
    </row>
    <row r="926" ht="15.75" customHeight="1">
      <c r="D926" s="58"/>
      <c r="N926" s="59"/>
      <c r="O926" s="60"/>
    </row>
    <row r="927" ht="15.75" customHeight="1">
      <c r="D927" s="58"/>
      <c r="N927" s="59"/>
      <c r="O927" s="60"/>
    </row>
    <row r="928" ht="15.75" customHeight="1">
      <c r="D928" s="58"/>
      <c r="N928" s="59"/>
      <c r="O928" s="60"/>
    </row>
    <row r="929" ht="15.75" customHeight="1">
      <c r="D929" s="58"/>
      <c r="N929" s="59"/>
      <c r="O929" s="60"/>
    </row>
    <row r="930" ht="15.75" customHeight="1">
      <c r="D930" s="58"/>
      <c r="N930" s="59"/>
      <c r="O930" s="60"/>
    </row>
    <row r="931" ht="15.75" customHeight="1">
      <c r="D931" s="58"/>
      <c r="N931" s="59"/>
      <c r="O931" s="60"/>
    </row>
    <row r="932" ht="15.75" customHeight="1">
      <c r="D932" s="58"/>
      <c r="N932" s="59"/>
      <c r="O932" s="60"/>
    </row>
    <row r="933" ht="15.75" customHeight="1">
      <c r="D933" s="58"/>
      <c r="N933" s="59"/>
      <c r="O933" s="60"/>
    </row>
    <row r="934" ht="15.75" customHeight="1">
      <c r="D934" s="58"/>
      <c r="N934" s="59"/>
      <c r="O934" s="60"/>
    </row>
    <row r="935" ht="15.75" customHeight="1">
      <c r="D935" s="58"/>
      <c r="N935" s="59"/>
      <c r="O935" s="60"/>
    </row>
    <row r="936" ht="15.75" customHeight="1">
      <c r="D936" s="58"/>
      <c r="N936" s="59"/>
      <c r="O936" s="60"/>
    </row>
    <row r="937" ht="15.75" customHeight="1">
      <c r="D937" s="58"/>
      <c r="N937" s="59"/>
      <c r="O937" s="60"/>
    </row>
    <row r="938" ht="15.75" customHeight="1">
      <c r="D938" s="58"/>
      <c r="N938" s="59"/>
      <c r="O938" s="60"/>
    </row>
    <row r="939" ht="15.75" customHeight="1">
      <c r="D939" s="58"/>
      <c r="N939" s="59"/>
      <c r="O939" s="60"/>
    </row>
    <row r="940" ht="15.75" customHeight="1">
      <c r="D940" s="58"/>
      <c r="N940" s="59"/>
      <c r="O940" s="60"/>
    </row>
    <row r="941" ht="15.75" customHeight="1">
      <c r="D941" s="58"/>
      <c r="N941" s="59"/>
      <c r="O941" s="60"/>
    </row>
    <row r="942" ht="15.75" customHeight="1">
      <c r="D942" s="58"/>
      <c r="N942" s="59"/>
      <c r="O942" s="60"/>
    </row>
    <row r="943" ht="15.75" customHeight="1">
      <c r="D943" s="58"/>
      <c r="N943" s="59"/>
      <c r="O943" s="60"/>
    </row>
    <row r="944" ht="15.75" customHeight="1">
      <c r="D944" s="58"/>
      <c r="N944" s="59"/>
      <c r="O944" s="60"/>
    </row>
    <row r="945" ht="15.75" customHeight="1">
      <c r="D945" s="58"/>
      <c r="N945" s="59"/>
      <c r="O945" s="60"/>
    </row>
    <row r="946" ht="15.75" customHeight="1">
      <c r="D946" s="58"/>
      <c r="N946" s="59"/>
      <c r="O946" s="60"/>
    </row>
    <row r="947" ht="15.75" customHeight="1">
      <c r="D947" s="58"/>
      <c r="N947" s="59"/>
      <c r="O947" s="60"/>
    </row>
    <row r="948" ht="15.75" customHeight="1">
      <c r="D948" s="58"/>
      <c r="N948" s="59"/>
      <c r="O948" s="60"/>
    </row>
    <row r="949" ht="15.75" customHeight="1">
      <c r="D949" s="58"/>
      <c r="N949" s="59"/>
      <c r="O949" s="60"/>
    </row>
    <row r="950" ht="15.75" customHeight="1">
      <c r="D950" s="58"/>
      <c r="N950" s="59"/>
      <c r="O950" s="60"/>
    </row>
    <row r="951" ht="15.75" customHeight="1">
      <c r="D951" s="58"/>
      <c r="N951" s="59"/>
      <c r="O951" s="60"/>
    </row>
    <row r="952" ht="15.75" customHeight="1">
      <c r="D952" s="58"/>
      <c r="N952" s="59"/>
      <c r="O952" s="60"/>
    </row>
    <row r="953" ht="15.75" customHeight="1">
      <c r="D953" s="58"/>
      <c r="N953" s="59"/>
      <c r="O953" s="60"/>
    </row>
    <row r="954" ht="15.75" customHeight="1">
      <c r="D954" s="58"/>
      <c r="N954" s="59"/>
      <c r="O954" s="60"/>
    </row>
    <row r="955" ht="15.75" customHeight="1">
      <c r="D955" s="58"/>
      <c r="N955" s="59"/>
      <c r="O955" s="60"/>
    </row>
    <row r="956" ht="15.75" customHeight="1">
      <c r="D956" s="58"/>
      <c r="N956" s="59"/>
      <c r="O956" s="60"/>
    </row>
    <row r="957" ht="15.75" customHeight="1">
      <c r="D957" s="58"/>
      <c r="N957" s="59"/>
      <c r="O957" s="60"/>
    </row>
    <row r="958" ht="15.75" customHeight="1">
      <c r="D958" s="58"/>
      <c r="N958" s="59"/>
      <c r="O958" s="60"/>
    </row>
    <row r="959" ht="15.75" customHeight="1">
      <c r="D959" s="58"/>
      <c r="N959" s="59"/>
      <c r="O959" s="60"/>
    </row>
    <row r="960" ht="15.75" customHeight="1">
      <c r="D960" s="58"/>
      <c r="N960" s="59"/>
      <c r="O960" s="60"/>
    </row>
    <row r="961" ht="15.75" customHeight="1">
      <c r="D961" s="58"/>
      <c r="N961" s="59"/>
      <c r="O961" s="60"/>
    </row>
    <row r="962" ht="15.75" customHeight="1">
      <c r="D962" s="58"/>
      <c r="N962" s="59"/>
      <c r="O962" s="60"/>
    </row>
    <row r="963" ht="15.75" customHeight="1">
      <c r="D963" s="58"/>
      <c r="N963" s="59"/>
      <c r="O963" s="60"/>
    </row>
    <row r="964" ht="15.75" customHeight="1">
      <c r="D964" s="58"/>
      <c r="N964" s="59"/>
      <c r="O964" s="60"/>
    </row>
    <row r="965" ht="15.75" customHeight="1">
      <c r="D965" s="58"/>
      <c r="N965" s="59"/>
      <c r="O965" s="60"/>
    </row>
    <row r="966" ht="15.75" customHeight="1">
      <c r="D966" s="58"/>
      <c r="N966" s="59"/>
      <c r="O966" s="60"/>
    </row>
    <row r="967" ht="15.75" customHeight="1">
      <c r="D967" s="58"/>
      <c r="N967" s="59"/>
      <c r="O967" s="60"/>
    </row>
    <row r="968" ht="15.75" customHeight="1">
      <c r="D968" s="58"/>
      <c r="N968" s="59"/>
      <c r="O968" s="60"/>
    </row>
    <row r="969" ht="15.75" customHeight="1">
      <c r="D969" s="58"/>
      <c r="N969" s="59"/>
      <c r="O969" s="60"/>
    </row>
    <row r="970" ht="15.75" customHeight="1">
      <c r="D970" s="58"/>
      <c r="N970" s="59"/>
      <c r="O970" s="60"/>
    </row>
    <row r="971" ht="15.75" customHeight="1">
      <c r="D971" s="58"/>
      <c r="N971" s="59"/>
      <c r="O971" s="60"/>
    </row>
    <row r="972" ht="15.75" customHeight="1">
      <c r="D972" s="58"/>
      <c r="N972" s="59"/>
      <c r="O972" s="60"/>
    </row>
    <row r="973" ht="15.75" customHeight="1">
      <c r="D973" s="58"/>
      <c r="N973" s="59"/>
      <c r="O973" s="60"/>
    </row>
    <row r="974" ht="15.75" customHeight="1">
      <c r="D974" s="58"/>
      <c r="N974" s="59"/>
      <c r="O974" s="60"/>
    </row>
    <row r="975" ht="15.75" customHeight="1">
      <c r="D975" s="58"/>
      <c r="N975" s="59"/>
      <c r="O975" s="60"/>
    </row>
    <row r="976" ht="15.75" customHeight="1">
      <c r="D976" s="58"/>
      <c r="N976" s="59"/>
      <c r="O976" s="60"/>
    </row>
    <row r="977" ht="15.75" customHeight="1">
      <c r="D977" s="58"/>
      <c r="N977" s="59"/>
      <c r="O977" s="60"/>
    </row>
    <row r="978" ht="15.75" customHeight="1">
      <c r="D978" s="58"/>
      <c r="N978" s="59"/>
      <c r="O978" s="60"/>
    </row>
    <row r="979" ht="15.75" customHeight="1">
      <c r="D979" s="58"/>
      <c r="N979" s="59"/>
      <c r="O979" s="60"/>
    </row>
    <row r="980" ht="15.75" customHeight="1">
      <c r="D980" s="58"/>
      <c r="N980" s="59"/>
      <c r="O980" s="60"/>
    </row>
    <row r="981" ht="15.75" customHeight="1">
      <c r="D981" s="58"/>
      <c r="N981" s="59"/>
      <c r="O981" s="60"/>
    </row>
    <row r="982" ht="15.75" customHeight="1">
      <c r="D982" s="58"/>
      <c r="N982" s="59"/>
      <c r="O982" s="60"/>
    </row>
    <row r="983" ht="15.75" customHeight="1">
      <c r="D983" s="58"/>
      <c r="N983" s="59"/>
      <c r="O983" s="60"/>
    </row>
    <row r="984" ht="15.75" customHeight="1">
      <c r="D984" s="58"/>
      <c r="N984" s="59"/>
      <c r="O984" s="60"/>
    </row>
    <row r="985" ht="15.75" customHeight="1">
      <c r="D985" s="58"/>
      <c r="N985" s="59"/>
      <c r="O985" s="60"/>
    </row>
    <row r="986" ht="15.75" customHeight="1">
      <c r="D986" s="58"/>
      <c r="N986" s="59"/>
      <c r="O986" s="60"/>
    </row>
    <row r="987" ht="15.75" customHeight="1">
      <c r="D987" s="58"/>
      <c r="N987" s="59"/>
      <c r="O987" s="60"/>
    </row>
    <row r="988" ht="15.75" customHeight="1">
      <c r="D988" s="58"/>
      <c r="N988" s="59"/>
      <c r="O988" s="60"/>
    </row>
    <row r="989" ht="15.75" customHeight="1">
      <c r="D989" s="58"/>
      <c r="N989" s="59"/>
      <c r="O989" s="60"/>
    </row>
    <row r="990" ht="15.75" customHeight="1">
      <c r="D990" s="58"/>
      <c r="N990" s="59"/>
      <c r="O990" s="60"/>
    </row>
    <row r="991" ht="15.75" customHeight="1">
      <c r="D991" s="58"/>
      <c r="N991" s="59"/>
      <c r="O991" s="60"/>
    </row>
    <row r="992" ht="15.75" customHeight="1">
      <c r="D992" s="58"/>
      <c r="N992" s="59"/>
      <c r="O992" s="60"/>
    </row>
    <row r="993" ht="15.75" customHeight="1">
      <c r="D993" s="58"/>
      <c r="N993" s="59"/>
      <c r="O993" s="60"/>
    </row>
    <row r="994" ht="15.75" customHeight="1">
      <c r="D994" s="58"/>
      <c r="N994" s="59"/>
      <c r="O994" s="60"/>
    </row>
    <row r="995" ht="15.75" customHeight="1">
      <c r="D995" s="58"/>
      <c r="N995" s="59"/>
      <c r="O995" s="60"/>
    </row>
    <row r="996" ht="15.75" customHeight="1">
      <c r="D996" s="58"/>
      <c r="N996" s="59"/>
      <c r="O996" s="60"/>
    </row>
    <row r="997" ht="15.75" customHeight="1">
      <c r="D997" s="58"/>
      <c r="N997" s="59"/>
      <c r="O997" s="60"/>
    </row>
    <row r="998" ht="15.75" customHeight="1">
      <c r="D998" s="58"/>
      <c r="N998" s="59"/>
      <c r="O998" s="60"/>
    </row>
    <row r="999" ht="15.75" customHeight="1">
      <c r="D999" s="58"/>
      <c r="N999" s="59"/>
      <c r="O999" s="60"/>
    </row>
    <row r="1000" ht="15.75" customHeight="1">
      <c r="D1000" s="58"/>
      <c r="N1000" s="59"/>
      <c r="O1000" s="60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