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O" sheetId="1" r:id="rId4"/>
    <sheet state="visible" name="PARA GIRO DIRECTO AGOSTO cruce" sheetId="2" r:id="rId5"/>
  </sheets>
  <definedNames>
    <definedName hidden="1" localSheetId="0" name="_xlnm._FilterDatabase">CALCULO!$A$2:$Z$2</definedName>
    <definedName hidden="1" localSheetId="1" name="_xlnm._FilterDatabase">'PARA GIRO DIRECTO AGOSTO cruce'!$A$5:$AO$8</definedName>
  </definedNames>
  <calcPr/>
</workbook>
</file>

<file path=xl/sharedStrings.xml><?xml version="1.0" encoding="utf-8"?>
<sst xmlns="http://schemas.openxmlformats.org/spreadsheetml/2006/main" count="1251" uniqueCount="326">
  <si>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</si>
  <si>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</si>
  <si>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</si>
  <si>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</si>
  <si>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</si>
  <si>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</si>
  <si>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</si>
  <si>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</si>
  <si>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ONCEAVA MUNICIPIO</t>
  </si>
  <si>
    <t>PARA GIRO MUNICPIO</t>
  </si>
  <si>
    <t>GIRO DIRECTO MUNICIPIO AGOSTO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</si>
  <si>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</si>
  <si>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</si>
  <si>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</si>
  <si>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</si>
  <si>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</si>
  <si>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</si>
  <si>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</si>
  <si>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PARA GIRO DIRECTO ESFUERZO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</si>
  <si>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</si>
  <si>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</si>
  <si>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</si>
  <si>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</si>
  <si>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</si>
  <si>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</si>
  <si>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</si>
  <si>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</si>
  <si>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</si>
  <si>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</si>
  <si>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EPSI02</t>
  </si>
  <si>
    <t>MANEXKA</t>
  </si>
  <si>
    <t>EPSS03</t>
  </si>
  <si>
    <t>CAFESALUD</t>
  </si>
  <si>
    <t>ESS002</t>
  </si>
  <si>
    <t>EMDISALUD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</si>
  <si>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</si>
  <si>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</si>
  <si>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</si>
  <si>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</si>
  <si>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</si>
  <si>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</si>
  <si>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</si>
  <si>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</si>
  <si>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</si>
  <si>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</si>
  <si>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</si>
  <si>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</si>
  <si>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</si>
  <si>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</si>
  <si>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</si>
  <si>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</si>
  <si>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EPSS09</t>
  </si>
  <si>
    <t>COMFENALCO ANTIOQUIA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</si>
  <si>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</si>
  <si>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</si>
  <si>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</si>
  <si>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</si>
  <si>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</si>
  <si>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</si>
  <si>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</si>
  <si>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</si>
  <si>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</si>
  <si>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</si>
  <si>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</si>
  <si>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</si>
  <si>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</si>
  <si>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</si>
  <si>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EPSI03</t>
  </si>
  <si>
    <t>A.I.C.</t>
  </si>
  <si>
    <t>Total APARTADO</t>
  </si>
  <si>
    <t>ARBOLETES</t>
  </si>
  <si>
    <t>Total ARBOLETES</t>
  </si>
  <si>
    <t>ARGELIA</t>
  </si>
  <si>
    <t>ESS062</t>
  </si>
  <si>
    <t>ASMET SALUD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</si>
  <si>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</si>
  <si>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</si>
  <si>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</si>
  <si>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</si>
  <si>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</si>
  <si>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</si>
  <si>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</si>
  <si>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</si>
  <si>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</si>
  <si>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</si>
  <si>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</si>
  <si>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</si>
  <si>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</si>
  <si>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</si>
  <si>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</si>
  <si>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</si>
  <si>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</si>
  <si>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</si>
  <si>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</si>
  <si>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</si>
  <si>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</si>
  <si>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</si>
  <si>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EPS030</t>
  </si>
  <si>
    <t>CONDOR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</si>
  <si>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</si>
  <si>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</si>
  <si>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</si>
  <si>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</si>
  <si>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</si>
  <si>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</si>
  <si>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</si>
  <si>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</si>
  <si>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</si>
  <si>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</si>
  <si>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</si>
  <si>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</si>
  <si>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</si>
  <si>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</si>
  <si>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</si>
  <si>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</si>
  <si>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</si>
  <si>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</si>
  <si>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</si>
  <si>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</si>
  <si>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</si>
  <si>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</si>
  <si>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EPS031</t>
  </si>
  <si>
    <t>SELVASALUD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</si>
  <si>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</si>
  <si>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</si>
  <si>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</si>
  <si>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</si>
  <si>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</si>
  <si>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</si>
  <si>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</si>
  <si>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</si>
  <si>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</si>
  <si>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</si>
  <si>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</si>
  <si>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</si>
  <si>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</si>
  <si>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</si>
  <si>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</si>
  <si>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</si>
  <si>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</si>
  <si>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</si>
  <si>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</si>
  <si>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</si>
  <si>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</si>
  <si>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</si>
  <si>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</si>
  <si>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</si>
  <si>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</si>
  <si>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</si>
  <si>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</si>
  <si>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</si>
  <si>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</si>
  <si>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</si>
  <si>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</si>
  <si>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</si>
  <si>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</si>
  <si>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</si>
  <si>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</si>
  <si>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</si>
  <si>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</si>
  <si>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</si>
  <si>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</si>
  <si>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</si>
  <si>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</si>
  <si>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</si>
  <si>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</si>
  <si>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</si>
  <si>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</si>
  <si>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</si>
  <si>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</si>
  <si>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</si>
  <si>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</si>
  <si>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</si>
  <si>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</si>
  <si>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</si>
  <si>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</si>
  <si>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</si>
  <si>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</si>
  <si>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</si>
  <si>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</si>
  <si>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</si>
  <si>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</si>
  <si>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</si>
  <si>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</si>
  <si>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</si>
  <si>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</si>
  <si>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</si>
  <si>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</si>
  <si>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</si>
  <si>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</si>
  <si>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</si>
  <si>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</si>
  <si>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</si>
  <si>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</si>
  <si>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</si>
  <si>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</si>
  <si>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</si>
  <si>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</si>
  <si>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</si>
  <si>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</si>
  <si>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</si>
  <si>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</si>
  <si>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</si>
  <si>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</si>
  <si>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</si>
  <si>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</si>
  <si>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</si>
  <si>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</si>
  <si>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</si>
  <si>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</si>
  <si>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</si>
  <si>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</si>
  <si>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</si>
  <si>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</si>
  <si>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</si>
  <si>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</si>
  <si>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</si>
  <si>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</si>
  <si>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</si>
  <si>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</si>
  <si>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</si>
  <si>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</si>
  <si>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</si>
  <si>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</si>
  <si>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</si>
  <si>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</si>
  <si>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</si>
  <si>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</si>
  <si>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</si>
  <si>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</si>
  <si>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</si>
  <si>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</si>
  <si>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</si>
  <si>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</si>
  <si>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</si>
  <si>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</si>
  <si>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</si>
  <si>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</si>
  <si>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</si>
  <si>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</si>
  <si>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</si>
  <si>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</si>
  <si>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</si>
  <si>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</si>
  <si>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</si>
  <si>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</si>
  <si>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</si>
  <si>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</si>
  <si>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</si>
  <si>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</si>
  <si>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</si>
  <si>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</si>
  <si>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</si>
  <si>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</si>
  <si>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</si>
  <si>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</si>
  <si>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</si>
  <si>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</si>
  <si>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</si>
  <si>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</si>
  <si>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</si>
  <si>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</si>
  <si>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</si>
  <si>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</si>
  <si>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</si>
  <si>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</si>
  <si>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</si>
  <si>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</si>
  <si>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</si>
  <si>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</si>
  <si>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</si>
  <si>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</si>
  <si>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</si>
  <si>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</si>
  <si>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</si>
  <si>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</si>
  <si>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</si>
  <si>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</si>
  <si>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</si>
  <si>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</si>
  <si>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</si>
  <si>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</si>
  <si>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</si>
  <si>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</si>
  <si>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</si>
  <si>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</si>
  <si>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</si>
  <si>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</si>
  <si>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</si>
  <si>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</si>
  <si>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</si>
  <si>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</si>
  <si>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</si>
  <si>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</si>
  <si>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</si>
  <si>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</si>
  <si>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</si>
  <si>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</si>
  <si>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</si>
  <si>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</si>
  <si>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</si>
  <si>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</si>
  <si>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</si>
  <si>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</si>
  <si>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</si>
  <si>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AGOSTO DE 2014 </t>
  </si>
  <si>
    <t>GIRO DIRECTO MUNICIPIO JUNIO</t>
  </si>
  <si>
    <t>RADICADOS</t>
  </si>
  <si>
    <t>N. DE COMPROBANTE DE EGRESO 43000/</t>
  </si>
  <si>
    <t>FECHA COMPROBANTE DE EGRESO</t>
  </si>
  <si>
    <t>E.S.E. HOSPITAL SANTA MARGARITA DE COPACABANA</t>
  </si>
  <si>
    <t>55347897204</t>
  </si>
  <si>
    <t>BANCOLOMBIA</t>
  </si>
  <si>
    <t>43/56733</t>
  </si>
  <si>
    <t>SALUDINDER IPS SAS</t>
  </si>
  <si>
    <t>43/56234</t>
  </si>
  <si>
    <t>E.S.E. HOSPITAL SAN RAFAEL GIRARDOTA</t>
  </si>
  <si>
    <t>10437067522</t>
  </si>
  <si>
    <t>201400053619</t>
  </si>
  <si>
    <t>43/56089</t>
  </si>
  <si>
    <t>Elaboró:  Astrid Correa Zapata.  Octubre 31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</si>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</sst>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_(* #,##0_);_(* \(#,##0\);_(* &quot;-&quot;??_);_(@_)"/>
    <numFmt numFmtId="166" formatCode="dd/mm/yyyy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10.0"/>
      <color theme="1"/>
      <name val="Arial"/>
    </font>
    <font>
      <b/>
      <sz val="11.0"/>
      <color theme="1"/>
      <name val="Calibri"/>
    </font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1"/>
    </xf>
    <xf borderId="1" fillId="3" fontId="3" numFmtId="2" xfId="0" applyAlignment="1" applyBorder="1" applyFill="1" applyFont="1" applyNumberFormat="1">
      <alignment horizontal="center" shrinkToFit="0" vertical="center" wrapText="1"/>
    </xf>
    <xf borderId="1" fillId="4" fontId="4" numFmtId="0" xfId="0" applyAlignment="1" applyBorder="1" applyFill="1" applyFont="1">
      <alignment horizontal="center" shrinkToFit="0" vertical="center" wrapText="1"/>
    </xf>
    <xf borderId="1" fillId="5" fontId="5" numFmtId="16" xfId="0" applyAlignment="1" applyBorder="1" applyFill="1" applyFont="1" applyNumberFormat="1">
      <alignment horizontal="center" shrinkToFit="0" vertical="center" wrapText="1"/>
    </xf>
    <xf borderId="1" fillId="6" fontId="5" numFmtId="16" xfId="0" applyAlignment="1" applyBorder="1" applyFill="1" applyFont="1" applyNumberFormat="1">
      <alignment horizontal="center" shrinkToFit="0" vertical="center" wrapText="1"/>
    </xf>
    <xf borderId="1" fillId="7" fontId="5" numFmtId="16" xfId="0" applyAlignment="1" applyBorder="1" applyFill="1" applyFont="1" applyNumberFormat="1">
      <alignment horizontal="center" shrinkToFit="0" vertical="center" wrapText="1"/>
    </xf>
    <xf borderId="1" fillId="7" fontId="5" numFmtId="165" xfId="0" applyAlignment="1" applyBorder="1" applyFont="1" applyNumberFormat="1">
      <alignment horizontal="center" shrinkToFit="0" vertical="center" wrapText="1"/>
    </xf>
    <xf borderId="1" fillId="7" fontId="5" numFmtId="16" xfId="0" applyAlignment="1" applyBorder="1" applyFont="1" applyNumberFormat="1">
      <alignment shrinkToFit="0" vertical="center" wrapText="1"/>
    </xf>
    <xf borderId="1" fillId="8" fontId="5" numFmtId="16" xfId="0" applyAlignment="1" applyBorder="1" applyFill="1" applyFont="1" applyNumberFormat="1">
      <alignment horizontal="center" shrinkToFit="0" vertical="center" wrapText="1"/>
    </xf>
    <xf borderId="1" fillId="9" fontId="6" numFmtId="0" xfId="0" applyAlignment="1" applyBorder="1" applyFill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2" fillId="3" fontId="3" numFmtId="165" xfId="0" applyAlignment="1" applyBorder="1" applyFont="1" applyNumberFormat="1">
      <alignment horizontal="center" shrinkToFit="0" vertical="center" wrapText="1"/>
    </xf>
    <xf borderId="1" fillId="4" fontId="4" numFmtId="164" xfId="0" applyAlignment="1" applyBorder="1" applyFont="1" applyNumberFormat="1">
      <alignment horizontal="center" shrinkToFit="0" vertical="center" wrapText="1"/>
    </xf>
    <xf borderId="1" fillId="5" fontId="5" numFmtId="164" xfId="0" applyAlignment="1" applyBorder="1" applyFont="1" applyNumberFormat="1">
      <alignment horizontal="center" shrinkToFit="0" vertical="center" wrapText="1"/>
    </xf>
    <xf borderId="1" fillId="6" fontId="5" numFmtId="164" xfId="0" applyAlignment="1" applyBorder="1" applyFont="1" applyNumberFormat="1">
      <alignment horizontal="center" shrinkToFit="0" vertical="center" wrapText="1"/>
    </xf>
    <xf borderId="1" fillId="7" fontId="5" numFmtId="164" xfId="0" applyAlignment="1" applyBorder="1" applyFont="1" applyNumberFormat="1">
      <alignment horizontal="center" shrinkToFit="0" vertical="center" wrapText="1"/>
    </xf>
    <xf borderId="1" fillId="7" fontId="5" numFmtId="164" xfId="0" applyAlignment="1" applyBorder="1" applyFont="1" applyNumberFormat="1">
      <alignment shrinkToFit="0" vertical="center" wrapText="1"/>
    </xf>
    <xf borderId="1" fillId="8" fontId="5" numFmtId="164" xfId="0" applyAlignment="1" applyBorder="1" applyFont="1" applyNumberFormat="1">
      <alignment horizontal="center" shrinkToFit="0" vertical="center" wrapText="1"/>
    </xf>
    <xf borderId="1" fillId="9" fontId="6" numFmtId="164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1" fillId="0" fontId="7" numFmtId="164" xfId="0" applyAlignment="1" applyBorder="1" applyFont="1" applyNumberForma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3" fillId="0" fontId="7" numFmtId="0" xfId="0" applyAlignment="1" applyBorder="1" applyFont="1">
      <alignment shrinkToFit="0" vertical="bottom" wrapText="0"/>
    </xf>
    <xf borderId="3" fillId="0" fontId="1" numFmtId="164" xfId="0" applyAlignment="1" applyBorder="1" applyFont="1" applyNumberFormat="1">
      <alignment shrinkToFit="0" vertical="bottom" wrapText="0"/>
    </xf>
    <xf borderId="3" fillId="0" fontId="7" numFmtId="164" xfId="0" applyAlignment="1" applyBorder="1" applyFont="1" applyNumberForma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10" fontId="1" numFmtId="164" xfId="0" applyAlignment="1" applyBorder="1" applyFill="1" applyFont="1" applyNumberFormat="1">
      <alignment shrinkToFit="0" vertical="bottom" wrapText="0"/>
    </xf>
    <xf borderId="4" fillId="0" fontId="8" numFmtId="0" xfId="0" applyAlignment="1" applyBorder="1" applyFont="1">
      <alignment horizontal="center" shrinkToFit="0" vertical="bottom" wrapText="0"/>
    </xf>
    <xf borderId="4" fillId="0" fontId="8" numFmtId="0" xfId="0" applyAlignment="1" applyBorder="1" applyFont="1">
      <alignment horizontal="center" shrinkToFit="0" vertical="bottom" wrapText="1"/>
    </xf>
    <xf borderId="1" fillId="0" fontId="9" numFmtId="0" xfId="0" applyAlignment="1" applyBorder="1" applyFont="1">
      <alignment horizontal="center" shrinkToFit="0" vertical="center" wrapText="1"/>
    </xf>
    <xf borderId="1" fillId="6" fontId="9" numFmtId="16" xfId="0" applyAlignment="1" applyBorder="1" applyFont="1" applyNumberFormat="1">
      <alignment horizontal="center" shrinkToFit="0" vertical="center" wrapText="1"/>
    </xf>
    <xf borderId="1" fillId="0" fontId="9" numFmtId="16" xfId="0" applyAlignment="1" applyBorder="1" applyFont="1" applyNumberFormat="1">
      <alignment shrinkToFit="0" vertical="center" wrapText="1"/>
    </xf>
    <xf borderId="1" fillId="0" fontId="9" numFmtId="16" xfId="0" applyAlignment="1" applyBorder="1" applyFont="1" applyNumberFormat="1">
      <alignment horizontal="center" shrinkToFit="0" vertical="center" wrapText="1"/>
    </xf>
    <xf borderId="1" fillId="0" fontId="9" numFmtId="1" xfId="0" applyAlignment="1" applyBorder="1" applyFont="1" applyNumberForma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shrinkToFit="0" vertical="bottom" wrapText="0"/>
    </xf>
    <xf borderId="1" fillId="0" fontId="10" numFmtId="164" xfId="0" applyAlignment="1" applyBorder="1" applyFont="1" applyNumberFormat="1">
      <alignment shrinkToFit="0" vertical="bottom" wrapText="0"/>
    </xf>
    <xf borderId="1" fillId="0" fontId="11" numFmtId="0" xfId="0" applyAlignment="1" applyBorder="1" applyFont="1">
      <alignment horizontal="center" shrinkToFit="1" vertical="center" wrapText="0"/>
    </xf>
    <xf borderId="1" fillId="0" fontId="10" numFmtId="0" xfId="0" applyAlignment="1" applyBorder="1" applyFont="1">
      <alignment horizontal="center" shrinkToFit="0" vertical="bottom" wrapText="0"/>
    </xf>
    <xf borderId="1" fillId="0" fontId="10" numFmtId="1" xfId="0" applyAlignment="1" applyBorder="1" applyFont="1" applyNumberFormat="1">
      <alignment horizontal="center" shrinkToFit="0" vertical="center" wrapText="0"/>
    </xf>
    <xf borderId="1" fillId="0" fontId="10" numFmtId="0" xfId="0" applyAlignment="1" applyBorder="1" applyFont="1">
      <alignment horizontal="center" shrinkToFit="0" vertical="center" wrapText="0"/>
    </xf>
    <xf borderId="1" fillId="0" fontId="10" numFmtId="166" xfId="0" applyAlignment="1" applyBorder="1" applyFont="1" applyNumberForma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1" numFmtId="37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 outlineLevelRow="2"/>
  <cols>
    <col customWidth="1" min="1" max="1" width="14.29"/>
    <col customWidth="1" hidden="1" min="2" max="2" width="7.86"/>
    <col customWidth="1" min="3" max="3" width="11.86"/>
    <col customWidth="1" min="4" max="4" width="16.86"/>
    <col customWidth="1" hidden="1" min="5" max="5" width="18.29"/>
    <col customWidth="1" min="6" max="6" width="5.43"/>
    <col customWidth="1" hidden="1" min="7" max="7" width="17.14"/>
    <col customWidth="1" hidden="1" min="8" max="8" width="16.29"/>
    <col customWidth="1" hidden="1" min="9" max="9" width="17.71"/>
    <col customWidth="1" min="10" max="10" width="17.43"/>
    <col customWidth="1" min="11" max="11" width="17.29"/>
    <col customWidth="1" hidden="1" min="12" max="12" width="18.71"/>
    <col customWidth="1" hidden="1" min="13" max="13" width="20.14"/>
    <col customWidth="1" hidden="1" min="14" max="14" width="23.71"/>
    <col customWidth="1" min="15" max="15" width="17.0"/>
    <col customWidth="1" min="16" max="16" width="24.29"/>
    <col customWidth="1" min="17" max="17" width="16.29"/>
    <col customWidth="1" min="18" max="18" width="10.0"/>
    <col customWidth="1" min="19" max="19" width="16.29"/>
    <col customWidth="1" min="20" max="26" width="10.0"/>
  </cols>
  <sheetData>
    <row r="1">
      <c r="B1" s="1"/>
      <c r="D1" s="2">
        <v>1.8411911286719997E10</v>
      </c>
      <c r="E1" s="2">
        <v>3.625389188000004E9</v>
      </c>
      <c r="I1" s="2"/>
      <c r="J1" s="2">
        <v>3.931591526721819E9</v>
      </c>
      <c r="K1" s="2">
        <v>3.9315915167200003E9</v>
      </c>
      <c r="L1" s="2"/>
      <c r="M1" s="2"/>
      <c r="N1" s="2"/>
      <c r="O1" s="2">
        <v>1.4480319759998177E10</v>
      </c>
      <c r="P1" s="2">
        <v>1.448031977E10</v>
      </c>
    </row>
    <row r="2" ht="75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7" t="s">
        <v>10</v>
      </c>
      <c r="L2" s="5" t="s">
        <v>11</v>
      </c>
      <c r="M2" s="8" t="s">
        <v>12</v>
      </c>
      <c r="N2" s="8" t="s">
        <v>13</v>
      </c>
      <c r="O2" s="9" t="s">
        <v>14</v>
      </c>
      <c r="P2" s="7" t="s">
        <v>15</v>
      </c>
      <c r="Q2" s="10" t="s">
        <v>16</v>
      </c>
      <c r="R2" s="10" t="s">
        <v>17</v>
      </c>
      <c r="S2" s="11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</row>
    <row r="3" ht="18.0" customHeight="1">
      <c r="A3" s="13"/>
      <c r="B3" s="13"/>
      <c r="C3" s="13"/>
      <c r="D3" s="13">
        <f t="shared" ref="D3:F3" si="1">+D8+D12+D15+D18+D21+D25+D30+D33+D36+D41+D47+D50+D56+D61+D65+D69+D72+D74+D78+D82+D86+D91+D95+D99+D104+D106+D109+D112+D115+D118+D121+D126+D129+D132+D139+D146+D150+D153+D157+D161+D164+D168+D170+D172+D177+D179+D182+D186+D191+D195+D198+D201+D204+D207+D210+D213+D218+D221+D225+D229+D234+D237+D242+D245+D250+D253+D256+D259+D262+D264+D268+D272+D276+D281+D284+D286+D290+D294+D300+D304+D308+D312+D316+D320+D323+D327+D331+D335+D338+D341+D344+D349+D352+D356+D360+D362+D366+D369+D373+D376+D381+D385+D389+D393+D399+D404+D407+D411++D416+D419+D422+D425+D433+D438+D442+D445+D450+D453+D456+D459+D463+D467+D471+D474+D479</f>
        <v>18411911287</v>
      </c>
      <c r="E3" s="13">
        <f t="shared" si="1"/>
        <v>3625389188</v>
      </c>
      <c r="F3" s="14">
        <f t="shared" si="1"/>
        <v>125</v>
      </c>
      <c r="G3" s="15"/>
      <c r="H3" s="15"/>
      <c r="I3" s="15"/>
      <c r="J3" s="16" t="str">
        <f t="shared" ref="J3:K3" si="2">+J8+J12+J15+J18+J21+J25+J30+J33+J36+J41+J47+J50+J56+J61+J65+J69+J72+J74+J78+J82+J86+J91+J95+J99+J104+J106+J109+J112+J115+J118+J121+J126+J129+J132+J139+J146+J150+J153+J157+J161+J164+J168+J170+J172+J177+J179+J182+J186+J191+J195+J198+J201+J204+J207+J210+J213+J218+J221+J225+J229+J234+J237+J242+J245+J250+J253+J256+J259+J262+J264+J268+J272+J276+J281+J284+J286+J290+J294+J300+J304+J308+J312+J316+J320+J323+J327+J331+J335+J338+J341+J344+J349+J352+J356+J360+J362+J366+J369+J373+J376+J381+J385+J389+J393+J399+J404+J407+J411++J416+J419+J422+J425+J433+J438+J442+J445+J450+J453+J456+J459+J463+J467+J471+J474+J479</f>
        <v>#REF!</v>
      </c>
      <c r="K3" s="17" t="str">
        <f t="shared" si="2"/>
        <v>#REF!</v>
      </c>
      <c r="L3" s="15"/>
      <c r="M3" s="18"/>
      <c r="N3" s="18"/>
      <c r="O3" s="18" t="str">
        <f t="shared" ref="O3:S3" si="3">+O8+O12+O15+O18+O21+O25+O30+O33+O36+O41+O47+O50+O56+O61+O65+O69+O72+O74+O78+O82+O86+O91+O95+O99+O104+O106+O109+O112+O115+O118+O121+O126+O129+O132+O139+O146+O150+O153+O157+O161+O164+O168+O170+O172+O177+O179+O182+O186+O191+O195+O198+O201+O204+O207+O210+O213+O218+O221+O225+O229+O234+O237+O242+O245+O250+O253+O256+O259+O262+O264+O268+O272+O276+O281+O284+O286+O290+O294+O300+O304+O308+O312+O316+O320+O323+O327+O331+O335+O338+O341+O344+O349+O352+O356+O360+O362+O366+O369+O373+O376+O381+O385+O389+O393+O399+O404+O407+O411++O416+O419+O422+O425+O433+O438+O442+O445+O450+O453+O456+O459+O463+O467+O471+O474+O479</f>
        <v>#REF!</v>
      </c>
      <c r="P3" s="17" t="str">
        <f t="shared" si="3"/>
        <v>#REF!</v>
      </c>
      <c r="Q3" s="19" t="str">
        <f t="shared" si="3"/>
        <v>#REF!</v>
      </c>
      <c r="R3" s="19" t="str">
        <f t="shared" si="3"/>
        <v>#REF!</v>
      </c>
      <c r="S3" s="20" t="str">
        <f t="shared" si="3"/>
        <v>#REF!</v>
      </c>
      <c r="T3" s="21"/>
      <c r="U3" s="21"/>
      <c r="V3" s="21"/>
      <c r="W3" s="21"/>
      <c r="X3" s="21"/>
      <c r="Y3" s="21"/>
      <c r="Z3" s="21"/>
    </row>
    <row r="4" outlineLevel="2">
      <c r="A4" s="22" t="s">
        <v>26</v>
      </c>
      <c r="B4" s="23" t="s">
        <v>27</v>
      </c>
      <c r="C4" s="22" t="s">
        <v>28</v>
      </c>
      <c r="D4" s="24">
        <v>8.959315431E9</v>
      </c>
      <c r="E4" s="24">
        <v>2.02171652E9</v>
      </c>
      <c r="F4" s="24">
        <f>+D4/D8</f>
        <v>1</v>
      </c>
      <c r="G4" s="24" t="str">
        <f t="shared" ref="G4:G7" si="4">VLOOKUP(A4,'[1]Hoja1'!$B$1:$F$126,3,0)</f>
        <v>#REF!</v>
      </c>
      <c r="H4" s="24" t="str">
        <f t="shared" ref="H4:H7" si="5">VLOOKUP(A4,'[1]Hoja1'!$B$1:$F$126,2,0)</f>
        <v>#REF!</v>
      </c>
      <c r="I4" s="24" t="str">
        <f t="shared" ref="I4:I7" si="6">+G4/11</f>
        <v>#REF!</v>
      </c>
      <c r="J4" s="24" t="str">
        <f t="shared" ref="J4:J7" si="7">+F4*I4</f>
        <v>#REF!</v>
      </c>
      <c r="K4" s="24" t="str">
        <f t="shared" ref="K4:K7" si="8">+D4-P4</f>
        <v>#REF!</v>
      </c>
      <c r="L4" s="24" t="str">
        <f t="shared" ref="L4:L7" si="9">VLOOKUP(A4,'[1]Hoja1'!$B$1:$F$126,5,0)</f>
        <v>#REF!</v>
      </c>
      <c r="M4" s="24" t="str">
        <f t="shared" ref="M4:M7" si="10">VLOOKUP(A4,'[1]Hoja1'!$B$1:$F$126,4,0)</f>
        <v>#REF!</v>
      </c>
      <c r="N4" s="24" t="str">
        <f t="shared" ref="N4:N7" si="11">+L4/11</f>
        <v>#REF!</v>
      </c>
      <c r="O4" s="24" t="str">
        <f t="shared" ref="O4:O7" si="12">+D4-J4</f>
        <v>#REF!</v>
      </c>
      <c r="P4" s="24" t="str">
        <f t="shared" ref="P4:P7" si="13">+ROUND(O4,0)</f>
        <v>#REF!</v>
      </c>
      <c r="Q4" s="24" t="str">
        <f t="shared" ref="Q4:Q7" si="14">+K4+P4</f>
        <v>#REF!</v>
      </c>
      <c r="R4" s="25" t="str">
        <f t="shared" ref="R4:R7" si="15">+IF(D4-K4-P4&gt;1,D4-K4-P4,0)</f>
        <v>#REF!</v>
      </c>
      <c r="S4" s="24" t="str">
        <f t="shared" ref="S4:S7" si="16">+P4</f>
        <v>#REF!</v>
      </c>
      <c r="T4" s="22"/>
      <c r="U4" s="22"/>
      <c r="V4" s="22"/>
      <c r="W4" s="22"/>
      <c r="X4" s="22"/>
      <c r="Y4" s="22"/>
      <c r="Z4" s="22"/>
    </row>
    <row r="5" outlineLevel="2">
      <c r="A5" s="22" t="s">
        <v>26</v>
      </c>
      <c r="B5" s="23" t="s">
        <v>29</v>
      </c>
      <c r="C5" s="22" t="s">
        <v>30</v>
      </c>
      <c r="D5" s="24">
        <v>0.0</v>
      </c>
      <c r="E5" s="24">
        <v>0.0</v>
      </c>
      <c r="F5" s="22">
        <v>0.0</v>
      </c>
      <c r="G5" s="24" t="str">
        <f t="shared" si="4"/>
        <v>#REF!</v>
      </c>
      <c r="H5" s="24" t="str">
        <f t="shared" si="5"/>
        <v>#REF!</v>
      </c>
      <c r="I5" s="24" t="str">
        <f t="shared" si="6"/>
        <v>#REF!</v>
      </c>
      <c r="J5" s="24" t="str">
        <f t="shared" si="7"/>
        <v>#REF!</v>
      </c>
      <c r="K5" s="24" t="str">
        <f t="shared" si="8"/>
        <v>#REF!</v>
      </c>
      <c r="L5" s="24" t="str">
        <f t="shared" si="9"/>
        <v>#REF!</v>
      </c>
      <c r="M5" s="24" t="str">
        <f t="shared" si="10"/>
        <v>#REF!</v>
      </c>
      <c r="N5" s="24" t="str">
        <f t="shared" si="11"/>
        <v>#REF!</v>
      </c>
      <c r="O5" s="24" t="str">
        <f t="shared" si="12"/>
        <v>#REF!</v>
      </c>
      <c r="P5" s="24" t="str">
        <f t="shared" si="13"/>
        <v>#REF!</v>
      </c>
      <c r="Q5" s="24" t="str">
        <f t="shared" si="14"/>
        <v>#REF!</v>
      </c>
      <c r="R5" s="25" t="str">
        <f t="shared" si="15"/>
        <v>#REF!</v>
      </c>
      <c r="S5" s="24" t="str">
        <f t="shared" si="16"/>
        <v>#REF!</v>
      </c>
      <c r="T5" s="22"/>
      <c r="U5" s="22"/>
      <c r="V5" s="22"/>
      <c r="W5" s="22"/>
      <c r="X5" s="22"/>
      <c r="Y5" s="22"/>
      <c r="Z5" s="22"/>
    </row>
    <row r="6" outlineLevel="2">
      <c r="A6" s="22" t="s">
        <v>26</v>
      </c>
      <c r="B6" s="23" t="s">
        <v>31</v>
      </c>
      <c r="C6" s="22" t="s">
        <v>32</v>
      </c>
      <c r="D6" s="24">
        <v>0.0</v>
      </c>
      <c r="E6" s="24">
        <v>0.0</v>
      </c>
      <c r="F6" s="22">
        <v>0.0</v>
      </c>
      <c r="G6" s="24" t="str">
        <f t="shared" si="4"/>
        <v>#REF!</v>
      </c>
      <c r="H6" s="24" t="str">
        <f t="shared" si="5"/>
        <v>#REF!</v>
      </c>
      <c r="I6" s="24" t="str">
        <f t="shared" si="6"/>
        <v>#REF!</v>
      </c>
      <c r="J6" s="24" t="str">
        <f t="shared" si="7"/>
        <v>#REF!</v>
      </c>
      <c r="K6" s="24" t="str">
        <f t="shared" si="8"/>
        <v>#REF!</v>
      </c>
      <c r="L6" s="24" t="str">
        <f t="shared" si="9"/>
        <v>#REF!</v>
      </c>
      <c r="M6" s="24" t="str">
        <f t="shared" si="10"/>
        <v>#REF!</v>
      </c>
      <c r="N6" s="24" t="str">
        <f t="shared" si="11"/>
        <v>#REF!</v>
      </c>
      <c r="O6" s="24" t="str">
        <f t="shared" si="12"/>
        <v>#REF!</v>
      </c>
      <c r="P6" s="24" t="str">
        <f t="shared" si="13"/>
        <v>#REF!</v>
      </c>
      <c r="Q6" s="24" t="str">
        <f t="shared" si="14"/>
        <v>#REF!</v>
      </c>
      <c r="R6" s="25" t="str">
        <f t="shared" si="15"/>
        <v>#REF!</v>
      </c>
      <c r="S6" s="24" t="str">
        <f t="shared" si="16"/>
        <v>#REF!</v>
      </c>
      <c r="T6" s="22"/>
      <c r="U6" s="22"/>
      <c r="V6" s="22"/>
      <c r="W6" s="22"/>
      <c r="X6" s="22"/>
      <c r="Y6" s="22"/>
      <c r="Z6" s="22"/>
    </row>
    <row r="7" outlineLevel="2">
      <c r="A7" s="26" t="s">
        <v>26</v>
      </c>
      <c r="B7" s="27" t="s">
        <v>33</v>
      </c>
      <c r="C7" s="26" t="s">
        <v>34</v>
      </c>
      <c r="D7" s="28">
        <v>0.0</v>
      </c>
      <c r="E7" s="28">
        <v>0.0</v>
      </c>
      <c r="F7" s="22">
        <v>0.0</v>
      </c>
      <c r="G7" s="28" t="str">
        <f t="shared" si="4"/>
        <v>#REF!</v>
      </c>
      <c r="H7" s="28" t="str">
        <f t="shared" si="5"/>
        <v>#REF!</v>
      </c>
      <c r="I7" s="28" t="str">
        <f t="shared" si="6"/>
        <v>#REF!</v>
      </c>
      <c r="J7" s="24" t="str">
        <f t="shared" si="7"/>
        <v>#REF!</v>
      </c>
      <c r="K7" s="24" t="str">
        <f t="shared" si="8"/>
        <v>#REF!</v>
      </c>
      <c r="L7" s="28" t="str">
        <f t="shared" si="9"/>
        <v>#REF!</v>
      </c>
      <c r="M7" s="28" t="str">
        <f t="shared" si="10"/>
        <v>#REF!</v>
      </c>
      <c r="N7" s="28" t="str">
        <f t="shared" si="11"/>
        <v>#REF!</v>
      </c>
      <c r="O7" s="28" t="str">
        <f t="shared" si="12"/>
        <v>#REF!</v>
      </c>
      <c r="P7" s="28" t="str">
        <f t="shared" si="13"/>
        <v>#REF!</v>
      </c>
      <c r="Q7" s="28" t="str">
        <f t="shared" si="14"/>
        <v>#REF!</v>
      </c>
      <c r="R7" s="29" t="str">
        <f t="shared" si="15"/>
        <v>#REF!</v>
      </c>
      <c r="S7" s="28" t="str">
        <f t="shared" si="16"/>
        <v>#REF!</v>
      </c>
      <c r="T7" s="26"/>
      <c r="U7" s="26"/>
      <c r="V7" s="26"/>
      <c r="W7" s="26"/>
      <c r="X7" s="26"/>
      <c r="Y7" s="26"/>
      <c r="Z7" s="26"/>
    </row>
    <row r="8" outlineLevel="1">
      <c r="A8" s="30" t="s">
        <v>35</v>
      </c>
      <c r="B8" s="23"/>
      <c r="C8" s="22"/>
      <c r="D8" s="24">
        <f t="shared" ref="D8:F8" si="17">SUBTOTAL(9,D4:D7)</f>
        <v>8959315431</v>
      </c>
      <c r="E8" s="24">
        <f t="shared" si="17"/>
        <v>2021716520</v>
      </c>
      <c r="F8" s="22">
        <f t="shared" si="17"/>
        <v>1</v>
      </c>
      <c r="G8" s="24"/>
      <c r="H8" s="24"/>
      <c r="I8" s="24"/>
      <c r="J8" s="24" t="str">
        <f t="shared" ref="J8:K8" si="18">SUBTOTAL(9,J4:J7)</f>
        <v>#REF!</v>
      </c>
      <c r="K8" s="24" t="str">
        <f t="shared" si="18"/>
        <v>#REF!</v>
      </c>
      <c r="L8" s="24"/>
      <c r="M8" s="24"/>
      <c r="N8" s="24"/>
      <c r="O8" s="24" t="str">
        <f t="shared" ref="O8:S8" si="19">SUBTOTAL(9,O4:O7)</f>
        <v>#REF!</v>
      </c>
      <c r="P8" s="24" t="str">
        <f t="shared" si="19"/>
        <v>#REF!</v>
      </c>
      <c r="Q8" s="24" t="str">
        <f t="shared" si="19"/>
        <v>#REF!</v>
      </c>
      <c r="R8" s="25" t="str">
        <f t="shared" si="19"/>
        <v>#REF!</v>
      </c>
      <c r="S8" s="24" t="str">
        <f t="shared" si="19"/>
        <v>#REF!</v>
      </c>
      <c r="T8" s="22"/>
      <c r="U8" s="22"/>
      <c r="V8" s="22"/>
      <c r="W8" s="22"/>
      <c r="X8" s="22"/>
      <c r="Y8" s="22"/>
      <c r="Z8" s="22"/>
    </row>
    <row r="9" outlineLevel="2">
      <c r="A9" s="22" t="s">
        <v>36</v>
      </c>
      <c r="B9" s="23" t="s">
        <v>27</v>
      </c>
      <c r="C9" s="22" t="s">
        <v>28</v>
      </c>
      <c r="D9" s="24">
        <v>6.951524272E7</v>
      </c>
      <c r="E9" s="24">
        <v>4768198.35</v>
      </c>
      <c r="F9" s="24">
        <f>+D9/D12</f>
        <v>0.7383807197</v>
      </c>
      <c r="G9" s="24" t="str">
        <f t="shared" ref="G9:G11" si="20">VLOOKUP(A9,'[1]Hoja1'!$B$1:$F$126,3,0)</f>
        <v>#REF!</v>
      </c>
      <c r="H9" s="24" t="str">
        <f t="shared" ref="H9:H11" si="21">VLOOKUP(A9,'[1]Hoja1'!$B$1:$F$126,2,0)</f>
        <v>#REF!</v>
      </c>
      <c r="I9" s="24" t="str">
        <f t="shared" ref="I9:I11" si="22">+G9/11</f>
        <v>#REF!</v>
      </c>
      <c r="J9" s="24" t="str">
        <f t="shared" ref="J9:J11" si="23">+F9*I9</f>
        <v>#REF!</v>
      </c>
      <c r="K9" s="24">
        <v>0.0</v>
      </c>
      <c r="L9" s="24" t="str">
        <f t="shared" ref="L9:L11" si="24">VLOOKUP(A9,'[1]Hoja1'!$B$1:$F$126,5,0)</f>
        <v>#REF!</v>
      </c>
      <c r="M9" s="24" t="str">
        <f t="shared" ref="M9:M11" si="25">VLOOKUP(A9,'[1]Hoja1'!$B$1:$F$126,4,0)</f>
        <v>#REF!</v>
      </c>
      <c r="N9" s="24" t="str">
        <f t="shared" ref="N9:N11" si="26">+L9/11</f>
        <v>#REF!</v>
      </c>
      <c r="O9" s="24" t="str">
        <f t="shared" ref="O9:O11" si="27">+D9-J9</f>
        <v>#REF!</v>
      </c>
      <c r="P9" s="24" t="str">
        <f t="shared" ref="P9:P11" si="28">+ROUND(O9,0)</f>
        <v>#REF!</v>
      </c>
      <c r="Q9" s="24" t="str">
        <f t="shared" ref="Q9:Q11" si="29">+K9+P9</f>
        <v>#REF!</v>
      </c>
      <c r="R9" s="25" t="str">
        <f t="shared" ref="R9:R11" si="30">+IF(D9-K9-P9&gt;1,D9-K9-P9,0)</f>
        <v>#REF!</v>
      </c>
      <c r="S9" s="24" t="str">
        <f t="shared" ref="S9:S11" si="31">+P9</f>
        <v>#REF!</v>
      </c>
      <c r="T9" s="22"/>
      <c r="U9" s="22"/>
      <c r="V9" s="22"/>
      <c r="W9" s="22"/>
      <c r="X9" s="22"/>
      <c r="Y9" s="22"/>
      <c r="Z9" s="22"/>
    </row>
    <row r="10" outlineLevel="2">
      <c r="A10" s="22" t="s">
        <v>36</v>
      </c>
      <c r="B10" s="23" t="s">
        <v>37</v>
      </c>
      <c r="C10" s="22" t="s">
        <v>38</v>
      </c>
      <c r="D10" s="24">
        <v>504693.39</v>
      </c>
      <c r="E10" s="24">
        <v>34617.99</v>
      </c>
      <c r="F10" s="24">
        <f>+D10/D12</f>
        <v>0.005360779218</v>
      </c>
      <c r="G10" s="24" t="str">
        <f t="shared" si="20"/>
        <v>#REF!</v>
      </c>
      <c r="H10" s="24" t="str">
        <f t="shared" si="21"/>
        <v>#REF!</v>
      </c>
      <c r="I10" s="24" t="str">
        <f t="shared" si="22"/>
        <v>#REF!</v>
      </c>
      <c r="J10" s="24" t="str">
        <f t="shared" si="23"/>
        <v>#REF!</v>
      </c>
      <c r="K10" s="24">
        <v>0.0</v>
      </c>
      <c r="L10" s="24" t="str">
        <f t="shared" si="24"/>
        <v>#REF!</v>
      </c>
      <c r="M10" s="24" t="str">
        <f t="shared" si="25"/>
        <v>#REF!</v>
      </c>
      <c r="N10" s="24" t="str">
        <f t="shared" si="26"/>
        <v>#REF!</v>
      </c>
      <c r="O10" s="24" t="str">
        <f t="shared" si="27"/>
        <v>#REF!</v>
      </c>
      <c r="P10" s="24" t="str">
        <f t="shared" si="28"/>
        <v>#REF!</v>
      </c>
      <c r="Q10" s="24" t="str">
        <f t="shared" si="29"/>
        <v>#REF!</v>
      </c>
      <c r="R10" s="25" t="str">
        <f t="shared" si="30"/>
        <v>#REF!</v>
      </c>
      <c r="S10" s="24" t="str">
        <f t="shared" si="31"/>
        <v>#REF!</v>
      </c>
      <c r="T10" s="22"/>
      <c r="U10" s="22"/>
      <c r="V10" s="22"/>
      <c r="W10" s="22"/>
      <c r="X10" s="22"/>
      <c r="Y10" s="22"/>
      <c r="Z10" s="22"/>
    </row>
    <row r="11" outlineLevel="2">
      <c r="A11" s="22" t="s">
        <v>36</v>
      </c>
      <c r="B11" s="23" t="s">
        <v>39</v>
      </c>
      <c r="C11" s="22" t="s">
        <v>40</v>
      </c>
      <c r="D11" s="24">
        <v>2.412559189E7</v>
      </c>
      <c r="E11" s="24">
        <v>1654825.66</v>
      </c>
      <c r="F11" s="24">
        <f>+D11/D12</f>
        <v>0.2562585011</v>
      </c>
      <c r="G11" s="24" t="str">
        <f t="shared" si="20"/>
        <v>#REF!</v>
      </c>
      <c r="H11" s="24" t="str">
        <f t="shared" si="21"/>
        <v>#REF!</v>
      </c>
      <c r="I11" s="24" t="str">
        <f t="shared" si="22"/>
        <v>#REF!</v>
      </c>
      <c r="J11" s="24" t="str">
        <f t="shared" si="23"/>
        <v>#REF!</v>
      </c>
      <c r="K11" s="24">
        <v>0.0</v>
      </c>
      <c r="L11" s="24" t="str">
        <f t="shared" si="24"/>
        <v>#REF!</v>
      </c>
      <c r="M11" s="24" t="str">
        <f t="shared" si="25"/>
        <v>#REF!</v>
      </c>
      <c r="N11" s="24" t="str">
        <f t="shared" si="26"/>
        <v>#REF!</v>
      </c>
      <c r="O11" s="24" t="str">
        <f t="shared" si="27"/>
        <v>#REF!</v>
      </c>
      <c r="P11" s="24" t="str">
        <f t="shared" si="28"/>
        <v>#REF!</v>
      </c>
      <c r="Q11" s="24" t="str">
        <f t="shared" si="29"/>
        <v>#REF!</v>
      </c>
      <c r="R11" s="25" t="str">
        <f t="shared" si="30"/>
        <v>#REF!</v>
      </c>
      <c r="S11" s="24" t="str">
        <f t="shared" si="31"/>
        <v>#REF!</v>
      </c>
      <c r="T11" s="22"/>
      <c r="U11" s="22"/>
      <c r="V11" s="22"/>
      <c r="W11" s="22"/>
      <c r="X11" s="22"/>
      <c r="Y11" s="22"/>
      <c r="Z11" s="22"/>
    </row>
    <row r="12" outlineLevel="1">
      <c r="A12" s="30" t="s">
        <v>41</v>
      </c>
      <c r="B12" s="23"/>
      <c r="C12" s="22"/>
      <c r="D12" s="24">
        <f t="shared" ref="D12:F12" si="32">SUBTOTAL(9,D9:D11)</f>
        <v>94145528</v>
      </c>
      <c r="E12" s="24">
        <f t="shared" si="32"/>
        <v>6457642</v>
      </c>
      <c r="F12" s="22">
        <f t="shared" si="32"/>
        <v>1</v>
      </c>
      <c r="G12" s="24"/>
      <c r="H12" s="24"/>
      <c r="I12" s="24"/>
      <c r="J12" s="24" t="str">
        <f t="shared" ref="J12:K12" si="33">SUBTOTAL(9,J9:J11)</f>
        <v>#REF!</v>
      </c>
      <c r="K12" s="24">
        <f t="shared" si="33"/>
        <v>0</v>
      </c>
      <c r="L12" s="24"/>
      <c r="M12" s="24"/>
      <c r="N12" s="24"/>
      <c r="O12" s="24" t="str">
        <f t="shared" ref="O12:S12" si="34">SUBTOTAL(9,O9:O11)</f>
        <v>#REF!</v>
      </c>
      <c r="P12" s="24" t="str">
        <f t="shared" si="34"/>
        <v>#REF!</v>
      </c>
      <c r="Q12" s="24" t="str">
        <f t="shared" si="34"/>
        <v>#REF!</v>
      </c>
      <c r="R12" s="25" t="str">
        <f t="shared" si="34"/>
        <v>#REF!</v>
      </c>
      <c r="S12" s="24" t="str">
        <f t="shared" si="34"/>
        <v>#REF!</v>
      </c>
      <c r="T12" s="22"/>
      <c r="U12" s="22"/>
      <c r="V12" s="22"/>
      <c r="W12" s="22"/>
      <c r="X12" s="22"/>
      <c r="Y12" s="22"/>
      <c r="Z12" s="22"/>
    </row>
    <row r="13" outlineLevel="2">
      <c r="A13" s="22" t="s">
        <v>42</v>
      </c>
      <c r="B13" s="23" t="s">
        <v>27</v>
      </c>
      <c r="C13" s="22" t="s">
        <v>28</v>
      </c>
      <c r="D13" s="24">
        <v>219707.4</v>
      </c>
      <c r="E13" s="24">
        <v>552669.92</v>
      </c>
      <c r="F13" s="24">
        <f>+D13/D15</f>
        <v>0.7192720439</v>
      </c>
      <c r="G13" s="24" t="str">
        <f t="shared" ref="G13:G14" si="35">VLOOKUP(A13,'[1]Hoja1'!$B$1:$F$126,3,0)</f>
        <v>#REF!</v>
      </c>
      <c r="H13" s="24" t="str">
        <f t="shared" ref="H13:H14" si="36">VLOOKUP(A13,'[1]Hoja1'!$B$1:$F$126,2,0)</f>
        <v>#REF!</v>
      </c>
      <c r="I13" s="24" t="str">
        <f t="shared" ref="I13:I14" si="37">+G13/11</f>
        <v>#REF!</v>
      </c>
      <c r="J13" s="24" t="str">
        <f t="shared" ref="J13:J14" si="38">+F13*I13</f>
        <v>#REF!</v>
      </c>
      <c r="K13" s="24">
        <v>0.0</v>
      </c>
      <c r="L13" s="24" t="str">
        <f t="shared" ref="L13:L14" si="39">VLOOKUP(A13,'[1]Hoja1'!$B$1:$F$126,5,0)</f>
        <v>#REF!</v>
      </c>
      <c r="M13" s="24" t="str">
        <f t="shared" ref="M13:M14" si="40">VLOOKUP(A13,'[1]Hoja1'!$B$1:$F$126,4,0)</f>
        <v>#REF!</v>
      </c>
      <c r="N13" s="24" t="str">
        <f t="shared" ref="N13:N14" si="41">+L13/11</f>
        <v>#REF!</v>
      </c>
      <c r="O13" s="24" t="str">
        <f>+D13-J13</f>
        <v>#REF!</v>
      </c>
      <c r="P13" s="24" t="str">
        <f t="shared" ref="P13:P14" si="42">+ROUND(O13,0)</f>
        <v>#REF!</v>
      </c>
      <c r="Q13" s="24" t="str">
        <f t="shared" ref="Q13:Q14" si="43">+K13+P13</f>
        <v>#REF!</v>
      </c>
      <c r="R13" s="25" t="str">
        <f t="shared" ref="R13:R14" si="44">+IF(D13-K13-P13&gt;1,D13-K13-P13,0)</f>
        <v>#REF!</v>
      </c>
      <c r="S13" s="24" t="str">
        <f t="shared" ref="S13:S14" si="45">+P13</f>
        <v>#REF!</v>
      </c>
      <c r="T13" s="22"/>
      <c r="U13" s="22"/>
      <c r="V13" s="22"/>
      <c r="W13" s="22"/>
      <c r="X13" s="22"/>
      <c r="Y13" s="22"/>
      <c r="Z13" s="22"/>
    </row>
    <row r="14" outlineLevel="2">
      <c r="A14" s="22" t="s">
        <v>42</v>
      </c>
      <c r="B14" s="23" t="s">
        <v>37</v>
      </c>
      <c r="C14" s="22" t="s">
        <v>38</v>
      </c>
      <c r="D14" s="24">
        <v>85750.6</v>
      </c>
      <c r="E14" s="24">
        <v>215704.08</v>
      </c>
      <c r="F14" s="24">
        <f>+D14/D15</f>
        <v>0.2807279561</v>
      </c>
      <c r="G14" s="24" t="str">
        <f t="shared" si="35"/>
        <v>#REF!</v>
      </c>
      <c r="H14" s="24" t="str">
        <f t="shared" si="36"/>
        <v>#REF!</v>
      </c>
      <c r="I14" s="24" t="str">
        <f t="shared" si="37"/>
        <v>#REF!</v>
      </c>
      <c r="J14" s="24" t="str">
        <f t="shared" si="38"/>
        <v>#REF!</v>
      </c>
      <c r="K14" s="24">
        <v>0.0</v>
      </c>
      <c r="L14" s="24" t="str">
        <f t="shared" si="39"/>
        <v>#REF!</v>
      </c>
      <c r="M14" s="24" t="str">
        <f t="shared" si="40"/>
        <v>#REF!</v>
      </c>
      <c r="N14" s="24" t="str">
        <f t="shared" si="41"/>
        <v>#REF!</v>
      </c>
      <c r="O14" s="31">
        <v>0.0</v>
      </c>
      <c r="P14" s="24">
        <f t="shared" si="42"/>
        <v>0</v>
      </c>
      <c r="Q14" s="24">
        <f t="shared" si="43"/>
        <v>0</v>
      </c>
      <c r="R14" s="25">
        <f t="shared" si="44"/>
        <v>85750.6</v>
      </c>
      <c r="S14" s="24">
        <f t="shared" si="45"/>
        <v>0</v>
      </c>
      <c r="T14" s="22"/>
      <c r="U14" s="22"/>
      <c r="V14" s="22"/>
      <c r="W14" s="22"/>
      <c r="X14" s="22"/>
      <c r="Y14" s="22"/>
      <c r="Z14" s="22"/>
    </row>
    <row r="15" outlineLevel="1">
      <c r="A15" s="30" t="s">
        <v>43</v>
      </c>
      <c r="B15" s="23"/>
      <c r="C15" s="22"/>
      <c r="D15" s="24">
        <f t="shared" ref="D15:F15" si="46">SUBTOTAL(9,D13:D14)</f>
        <v>305458</v>
      </c>
      <c r="E15" s="24">
        <f t="shared" si="46"/>
        <v>768374</v>
      </c>
      <c r="F15" s="22">
        <f t="shared" si="46"/>
        <v>1</v>
      </c>
      <c r="G15" s="24"/>
      <c r="H15" s="24"/>
      <c r="I15" s="24"/>
      <c r="J15" s="24" t="str">
        <f t="shared" ref="J15:K15" si="47">SUBTOTAL(9,J13:J14)</f>
        <v>#REF!</v>
      </c>
      <c r="K15" s="24">
        <f t="shared" si="47"/>
        <v>0</v>
      </c>
      <c r="L15" s="24"/>
      <c r="M15" s="24"/>
      <c r="N15" s="24"/>
      <c r="O15" s="24" t="str">
        <f t="shared" ref="O15:S15" si="48">SUBTOTAL(9,O13:O14)</f>
        <v>#REF!</v>
      </c>
      <c r="P15" s="24" t="str">
        <f t="shared" si="48"/>
        <v>#REF!</v>
      </c>
      <c r="Q15" s="24" t="str">
        <f t="shared" si="48"/>
        <v>#REF!</v>
      </c>
      <c r="R15" s="25" t="str">
        <f t="shared" si="48"/>
        <v>#REF!</v>
      </c>
      <c r="S15" s="24" t="str">
        <f t="shared" si="48"/>
        <v>#REF!</v>
      </c>
      <c r="T15" s="22"/>
      <c r="U15" s="22"/>
      <c r="V15" s="22"/>
      <c r="W15" s="22"/>
      <c r="X15" s="22"/>
      <c r="Y15" s="22"/>
      <c r="Z15" s="22"/>
    </row>
    <row r="16" outlineLevel="2">
      <c r="A16" s="22" t="s">
        <v>44</v>
      </c>
      <c r="B16" s="23" t="s">
        <v>27</v>
      </c>
      <c r="C16" s="22" t="s">
        <v>28</v>
      </c>
      <c r="D16" s="24">
        <v>1748930.86</v>
      </c>
      <c r="E16" s="24">
        <v>5020162.81</v>
      </c>
      <c r="F16" s="24">
        <f>+D16/D18</f>
        <v>0.9989894671</v>
      </c>
      <c r="G16" s="24" t="str">
        <f t="shared" ref="G16:G17" si="49">VLOOKUP(A16,'[1]Hoja1'!$B$1:$F$126,3,0)</f>
        <v>#REF!</v>
      </c>
      <c r="H16" s="24" t="str">
        <f t="shared" ref="H16:H17" si="50">VLOOKUP(A16,'[1]Hoja1'!$B$1:$F$126,2,0)</f>
        <v>#REF!</v>
      </c>
      <c r="I16" s="24" t="str">
        <f t="shared" ref="I16:I17" si="51">+G16/11</f>
        <v>#REF!</v>
      </c>
      <c r="J16" s="24" t="str">
        <f t="shared" ref="J16:J17" si="52">+F16*I16</f>
        <v>#REF!</v>
      </c>
      <c r="K16" s="24">
        <v>0.0</v>
      </c>
      <c r="L16" s="24" t="str">
        <f t="shared" ref="L16:L17" si="53">VLOOKUP(A16,'[1]Hoja1'!$B$1:$F$126,5,0)</f>
        <v>#REF!</v>
      </c>
      <c r="M16" s="24" t="str">
        <f t="shared" ref="M16:M17" si="54">VLOOKUP(A16,'[1]Hoja1'!$B$1:$F$126,4,0)</f>
        <v>#REF!</v>
      </c>
      <c r="N16" s="24" t="str">
        <f t="shared" ref="N16:N17" si="55">+L16/11</f>
        <v>#REF!</v>
      </c>
      <c r="O16" s="24" t="str">
        <f>+D16-J16</f>
        <v>#REF!</v>
      </c>
      <c r="P16" s="24" t="str">
        <f t="shared" ref="P16:P17" si="56">+ROUND(O16,0)</f>
        <v>#REF!</v>
      </c>
      <c r="Q16" s="24" t="str">
        <f t="shared" ref="Q16:Q17" si="57">+K16+P16</f>
        <v>#REF!</v>
      </c>
      <c r="R16" s="25" t="str">
        <f t="shared" ref="R16:R17" si="58">+IF(D16-K16-P16&gt;1,D16-K16-P16,0)</f>
        <v>#REF!</v>
      </c>
      <c r="S16" s="24" t="str">
        <f t="shared" ref="S16:S17" si="59">+P16</f>
        <v>#REF!</v>
      </c>
      <c r="T16" s="22"/>
      <c r="U16" s="22"/>
      <c r="V16" s="22"/>
      <c r="W16" s="22"/>
      <c r="X16" s="22"/>
      <c r="Y16" s="22"/>
      <c r="Z16" s="22"/>
    </row>
    <row r="17" outlineLevel="2">
      <c r="A17" s="22" t="s">
        <v>44</v>
      </c>
      <c r="B17" s="23" t="s">
        <v>37</v>
      </c>
      <c r="C17" s="22" t="s">
        <v>38</v>
      </c>
      <c r="D17" s="24">
        <v>1769.14</v>
      </c>
      <c r="E17" s="24">
        <v>5078.19</v>
      </c>
      <c r="F17" s="24">
        <f>+D17/D18</f>
        <v>0.00101053293</v>
      </c>
      <c r="G17" s="24" t="str">
        <f t="shared" si="49"/>
        <v>#REF!</v>
      </c>
      <c r="H17" s="24" t="str">
        <f t="shared" si="50"/>
        <v>#REF!</v>
      </c>
      <c r="I17" s="24" t="str">
        <f t="shared" si="51"/>
        <v>#REF!</v>
      </c>
      <c r="J17" s="24" t="str">
        <f t="shared" si="52"/>
        <v>#REF!</v>
      </c>
      <c r="K17" s="24">
        <v>0.0</v>
      </c>
      <c r="L17" s="24" t="str">
        <f t="shared" si="53"/>
        <v>#REF!</v>
      </c>
      <c r="M17" s="24" t="str">
        <f t="shared" si="54"/>
        <v>#REF!</v>
      </c>
      <c r="N17" s="24" t="str">
        <f t="shared" si="55"/>
        <v>#REF!</v>
      </c>
      <c r="O17" s="31">
        <v>0.0</v>
      </c>
      <c r="P17" s="24">
        <f t="shared" si="56"/>
        <v>0</v>
      </c>
      <c r="Q17" s="24">
        <f t="shared" si="57"/>
        <v>0</v>
      </c>
      <c r="R17" s="25">
        <f t="shared" si="58"/>
        <v>1769.14</v>
      </c>
      <c r="S17" s="24">
        <f t="shared" si="59"/>
        <v>0</v>
      </c>
      <c r="T17" s="22"/>
      <c r="U17" s="22"/>
      <c r="V17" s="22"/>
      <c r="W17" s="22"/>
      <c r="X17" s="22"/>
      <c r="Y17" s="22"/>
      <c r="Z17" s="22"/>
    </row>
    <row r="18" outlineLevel="1">
      <c r="A18" s="30" t="s">
        <v>45</v>
      </c>
      <c r="B18" s="23"/>
      <c r="C18" s="22"/>
      <c r="D18" s="24">
        <f t="shared" ref="D18:F18" si="60">SUBTOTAL(9,D16:D17)</f>
        <v>1750700</v>
      </c>
      <c r="E18" s="24">
        <f t="shared" si="60"/>
        <v>5025241</v>
      </c>
      <c r="F18" s="22">
        <f t="shared" si="60"/>
        <v>1</v>
      </c>
      <c r="G18" s="24"/>
      <c r="H18" s="24"/>
      <c r="I18" s="24"/>
      <c r="J18" s="24" t="str">
        <f t="shared" ref="J18:K18" si="61">SUBTOTAL(9,J16:J17)</f>
        <v>#REF!</v>
      </c>
      <c r="K18" s="24">
        <f t="shared" si="61"/>
        <v>0</v>
      </c>
      <c r="L18" s="24"/>
      <c r="M18" s="24"/>
      <c r="N18" s="24"/>
      <c r="O18" s="24" t="str">
        <f t="shared" ref="O18:S18" si="62">SUBTOTAL(9,O16:O17)</f>
        <v>#REF!</v>
      </c>
      <c r="P18" s="24" t="str">
        <f t="shared" si="62"/>
        <v>#REF!</v>
      </c>
      <c r="Q18" s="24" t="str">
        <f t="shared" si="62"/>
        <v>#REF!</v>
      </c>
      <c r="R18" s="25" t="str">
        <f t="shared" si="62"/>
        <v>#REF!</v>
      </c>
      <c r="S18" s="24" t="str">
        <f t="shared" si="62"/>
        <v>#REF!</v>
      </c>
      <c r="T18" s="22"/>
      <c r="U18" s="22"/>
      <c r="V18" s="22"/>
      <c r="W18" s="22"/>
      <c r="X18" s="22"/>
      <c r="Y18" s="22"/>
      <c r="Z18" s="22"/>
    </row>
    <row r="19" outlineLevel="2">
      <c r="A19" s="22" t="s">
        <v>46</v>
      </c>
      <c r="B19" s="23" t="s">
        <v>27</v>
      </c>
      <c r="C19" s="22" t="s">
        <v>28</v>
      </c>
      <c r="D19" s="24">
        <v>9506145.14</v>
      </c>
      <c r="E19" s="24">
        <v>6510440.0</v>
      </c>
      <c r="F19" s="24">
        <f>+D19/D21</f>
        <v>0.3838355431</v>
      </c>
      <c r="G19" s="24" t="str">
        <f t="shared" ref="G19:G20" si="63">VLOOKUP(A19,'[1]Hoja1'!$B$1:$F$126,3,0)</f>
        <v>#REF!</v>
      </c>
      <c r="H19" s="24" t="str">
        <f t="shared" ref="H19:H20" si="64">VLOOKUP(A19,'[1]Hoja1'!$B$1:$F$126,2,0)</f>
        <v>#REF!</v>
      </c>
      <c r="I19" s="24" t="str">
        <f t="shared" ref="I19:I20" si="65">+G19/11</f>
        <v>#REF!</v>
      </c>
      <c r="J19" s="24" t="str">
        <f t="shared" ref="J19:J20" si="66">+F19*I19</f>
        <v>#REF!</v>
      </c>
      <c r="K19" s="24">
        <v>0.0</v>
      </c>
      <c r="L19" s="24" t="str">
        <f t="shared" ref="L19:L20" si="67">VLOOKUP(A19,'[1]Hoja1'!$B$1:$F$126,5,0)</f>
        <v>#REF!</v>
      </c>
      <c r="M19" s="24" t="str">
        <f t="shared" ref="M19:M20" si="68">VLOOKUP(A19,'[1]Hoja1'!$B$1:$F$126,4,0)</f>
        <v>#REF!</v>
      </c>
      <c r="N19" s="24" t="str">
        <f t="shared" ref="N19:N20" si="69">+L19/11</f>
        <v>#REF!</v>
      </c>
      <c r="O19" s="24" t="str">
        <f t="shared" ref="O19:O20" si="70">+D19-J19</f>
        <v>#REF!</v>
      </c>
      <c r="P19" s="24" t="str">
        <f t="shared" ref="P19:P20" si="71">+ROUND(O19,0)</f>
        <v>#REF!</v>
      </c>
      <c r="Q19" s="24" t="str">
        <f t="shared" ref="Q19:Q20" si="72">+K19+P19</f>
        <v>#REF!</v>
      </c>
      <c r="R19" s="25" t="str">
        <f t="shared" ref="R19:R20" si="73">+IF(D19-K19-P19&gt;1,D19-K19-P19,0)</f>
        <v>#REF!</v>
      </c>
      <c r="S19" s="24" t="str">
        <f t="shared" ref="S19:S20" si="74">+P19</f>
        <v>#REF!</v>
      </c>
      <c r="T19" s="22"/>
      <c r="U19" s="22"/>
      <c r="V19" s="22"/>
      <c r="W19" s="22"/>
      <c r="X19" s="22"/>
      <c r="Y19" s="22"/>
      <c r="Z19" s="22"/>
    </row>
    <row r="20" outlineLevel="2">
      <c r="A20" s="22" t="s">
        <v>46</v>
      </c>
      <c r="B20" s="23" t="s">
        <v>39</v>
      </c>
      <c r="C20" s="22" t="s">
        <v>40</v>
      </c>
      <c r="D20" s="24">
        <v>1.526004786E7</v>
      </c>
      <c r="E20" s="24">
        <v>1.0451095E7</v>
      </c>
      <c r="F20" s="24">
        <f>+D20/D21</f>
        <v>0.6161644569</v>
      </c>
      <c r="G20" s="24" t="str">
        <f t="shared" si="63"/>
        <v>#REF!</v>
      </c>
      <c r="H20" s="24" t="str">
        <f t="shared" si="64"/>
        <v>#REF!</v>
      </c>
      <c r="I20" s="24" t="str">
        <f t="shared" si="65"/>
        <v>#REF!</v>
      </c>
      <c r="J20" s="24" t="str">
        <f t="shared" si="66"/>
        <v>#REF!</v>
      </c>
      <c r="K20" s="24">
        <v>0.0</v>
      </c>
      <c r="L20" s="24" t="str">
        <f t="shared" si="67"/>
        <v>#REF!</v>
      </c>
      <c r="M20" s="24" t="str">
        <f t="shared" si="68"/>
        <v>#REF!</v>
      </c>
      <c r="N20" s="24" t="str">
        <f t="shared" si="69"/>
        <v>#REF!</v>
      </c>
      <c r="O20" s="24" t="str">
        <f t="shared" si="70"/>
        <v>#REF!</v>
      </c>
      <c r="P20" s="24" t="str">
        <f t="shared" si="71"/>
        <v>#REF!</v>
      </c>
      <c r="Q20" s="24" t="str">
        <f t="shared" si="72"/>
        <v>#REF!</v>
      </c>
      <c r="R20" s="25" t="str">
        <f t="shared" si="73"/>
        <v>#REF!</v>
      </c>
      <c r="S20" s="24" t="str">
        <f t="shared" si="74"/>
        <v>#REF!</v>
      </c>
      <c r="T20" s="22"/>
      <c r="U20" s="22"/>
      <c r="V20" s="22"/>
      <c r="W20" s="22"/>
      <c r="X20" s="22"/>
      <c r="Y20" s="22"/>
      <c r="Z20" s="22"/>
    </row>
    <row r="21" ht="15.75" customHeight="1" outlineLevel="1">
      <c r="A21" s="30" t="s">
        <v>47</v>
      </c>
      <c r="B21" s="23"/>
      <c r="C21" s="22"/>
      <c r="D21" s="24">
        <f t="shared" ref="D21:F21" si="75">SUBTOTAL(9,D19:D20)</f>
        <v>24766193</v>
      </c>
      <c r="E21" s="24">
        <f t="shared" si="75"/>
        <v>16961535</v>
      </c>
      <c r="F21" s="22">
        <f t="shared" si="75"/>
        <v>1</v>
      </c>
      <c r="G21" s="24"/>
      <c r="H21" s="24"/>
      <c r="I21" s="24"/>
      <c r="J21" s="24" t="str">
        <f t="shared" ref="J21:K21" si="76">SUBTOTAL(9,J19:J20)</f>
        <v>#REF!</v>
      </c>
      <c r="K21" s="24">
        <f t="shared" si="76"/>
        <v>0</v>
      </c>
      <c r="L21" s="24"/>
      <c r="M21" s="24"/>
      <c r="N21" s="24"/>
      <c r="O21" s="24" t="str">
        <f t="shared" ref="O21:S21" si="77">SUBTOTAL(9,O19:O20)</f>
        <v>#REF!</v>
      </c>
      <c r="P21" s="24" t="str">
        <f t="shared" si="77"/>
        <v>#REF!</v>
      </c>
      <c r="Q21" s="24" t="str">
        <f t="shared" si="77"/>
        <v>#REF!</v>
      </c>
      <c r="R21" s="25" t="str">
        <f t="shared" si="77"/>
        <v>#REF!</v>
      </c>
      <c r="S21" s="24" t="str">
        <f t="shared" si="77"/>
        <v>#REF!</v>
      </c>
      <c r="T21" s="22"/>
      <c r="U21" s="22"/>
      <c r="V21" s="22"/>
      <c r="W21" s="22"/>
      <c r="X21" s="22"/>
      <c r="Y21" s="22"/>
      <c r="Z21" s="22"/>
    </row>
    <row r="22" ht="15.75" customHeight="1" outlineLevel="2">
      <c r="A22" s="22" t="s">
        <v>48</v>
      </c>
      <c r="B22" s="23" t="s">
        <v>27</v>
      </c>
      <c r="C22" s="22" t="s">
        <v>28</v>
      </c>
      <c r="D22" s="24">
        <v>2.632613598E7</v>
      </c>
      <c r="E22" s="24">
        <v>1916806.57</v>
      </c>
      <c r="F22" s="24">
        <f>+D22/D25</f>
        <v>0.1880737039</v>
      </c>
      <c r="G22" s="24" t="str">
        <f t="shared" ref="G22:G24" si="78">VLOOKUP(A22,'[1]Hoja1'!$B$1:$F$126,3,0)</f>
        <v>#REF!</v>
      </c>
      <c r="H22" s="24" t="str">
        <f t="shared" ref="H22:H24" si="79">VLOOKUP(A22,'[1]Hoja1'!$B$1:$F$126,2,0)</f>
        <v>#REF!</v>
      </c>
      <c r="I22" s="24" t="str">
        <f t="shared" ref="I22:I24" si="80">+G22/11</f>
        <v>#REF!</v>
      </c>
      <c r="J22" s="24" t="str">
        <f t="shared" ref="J22:J24" si="81">+F22*I22</f>
        <v>#REF!</v>
      </c>
      <c r="K22" s="24" t="str">
        <f t="shared" ref="K22:K24" si="82">+D22-P22</f>
        <v>#REF!</v>
      </c>
      <c r="L22" s="24" t="str">
        <f t="shared" ref="L22:L24" si="83">VLOOKUP(A22,'[1]Hoja1'!$B$1:$F$126,5,0)</f>
        <v>#REF!</v>
      </c>
      <c r="M22" s="24" t="str">
        <f t="shared" ref="M22:M24" si="84">VLOOKUP(A22,'[1]Hoja1'!$B$1:$F$126,4,0)</f>
        <v>#REF!</v>
      </c>
      <c r="N22" s="24" t="str">
        <f t="shared" ref="N22:N24" si="85">+L22/11</f>
        <v>#REF!</v>
      </c>
      <c r="O22" s="24" t="str">
        <f t="shared" ref="O22:O24" si="86">+D22-J22</f>
        <v>#REF!</v>
      </c>
      <c r="P22" s="24" t="str">
        <f t="shared" ref="P22:P24" si="87">+ROUND(O22,0)</f>
        <v>#REF!</v>
      </c>
      <c r="Q22" s="24" t="str">
        <f t="shared" ref="Q22:Q24" si="88">+K22+P22</f>
        <v>#REF!</v>
      </c>
      <c r="R22" s="25" t="str">
        <f t="shared" ref="R22:R24" si="89">+IF(D22-K22-P22&gt;1,D22-K22-P22,0)</f>
        <v>#REF!</v>
      </c>
      <c r="S22" s="24" t="str">
        <f t="shared" ref="S22:S24" si="90">+P22</f>
        <v>#REF!</v>
      </c>
      <c r="T22" s="22"/>
      <c r="U22" s="22"/>
      <c r="V22" s="22"/>
      <c r="W22" s="22"/>
      <c r="X22" s="22"/>
      <c r="Y22" s="22"/>
      <c r="Z22" s="22"/>
    </row>
    <row r="23" ht="15.75" customHeight="1" outlineLevel="2">
      <c r="A23" s="22" t="s">
        <v>48</v>
      </c>
      <c r="B23" s="23" t="s">
        <v>37</v>
      </c>
      <c r="C23" s="22" t="s">
        <v>38</v>
      </c>
      <c r="D23" s="24">
        <v>4.156765234E7</v>
      </c>
      <c r="E23" s="24">
        <v>3026541.72</v>
      </c>
      <c r="F23" s="24">
        <f>+D23/D25</f>
        <v>0.2969589744</v>
      </c>
      <c r="G23" s="24" t="str">
        <f t="shared" si="78"/>
        <v>#REF!</v>
      </c>
      <c r="H23" s="24" t="str">
        <f t="shared" si="79"/>
        <v>#REF!</v>
      </c>
      <c r="I23" s="24" t="str">
        <f t="shared" si="80"/>
        <v>#REF!</v>
      </c>
      <c r="J23" s="24" t="str">
        <f t="shared" si="81"/>
        <v>#REF!</v>
      </c>
      <c r="K23" s="24" t="str">
        <f t="shared" si="82"/>
        <v>#REF!</v>
      </c>
      <c r="L23" s="24" t="str">
        <f t="shared" si="83"/>
        <v>#REF!</v>
      </c>
      <c r="M23" s="24" t="str">
        <f t="shared" si="84"/>
        <v>#REF!</v>
      </c>
      <c r="N23" s="24" t="str">
        <f t="shared" si="85"/>
        <v>#REF!</v>
      </c>
      <c r="O23" s="24" t="str">
        <f t="shared" si="86"/>
        <v>#REF!</v>
      </c>
      <c r="P23" s="24" t="str">
        <f t="shared" si="87"/>
        <v>#REF!</v>
      </c>
      <c r="Q23" s="24" t="str">
        <f t="shared" si="88"/>
        <v>#REF!</v>
      </c>
      <c r="R23" s="25" t="str">
        <f t="shared" si="89"/>
        <v>#REF!</v>
      </c>
      <c r="S23" s="24" t="str">
        <f t="shared" si="90"/>
        <v>#REF!</v>
      </c>
      <c r="T23" s="22"/>
      <c r="U23" s="22"/>
      <c r="V23" s="22"/>
      <c r="W23" s="22"/>
      <c r="X23" s="22"/>
      <c r="Y23" s="22"/>
      <c r="Z23" s="22"/>
    </row>
    <row r="24" ht="15.75" customHeight="1" outlineLevel="2">
      <c r="A24" s="22" t="s">
        <v>48</v>
      </c>
      <c r="B24" s="23" t="s">
        <v>39</v>
      </c>
      <c r="C24" s="22" t="s">
        <v>40</v>
      </c>
      <c r="D24" s="24">
        <v>7.208397268E7</v>
      </c>
      <c r="E24" s="24">
        <v>5248435.71</v>
      </c>
      <c r="F24" s="24">
        <f>+D24/D25</f>
        <v>0.5149673217</v>
      </c>
      <c r="G24" s="24" t="str">
        <f t="shared" si="78"/>
        <v>#REF!</v>
      </c>
      <c r="H24" s="24" t="str">
        <f t="shared" si="79"/>
        <v>#REF!</v>
      </c>
      <c r="I24" s="24" t="str">
        <f t="shared" si="80"/>
        <v>#REF!</v>
      </c>
      <c r="J24" s="24" t="str">
        <f t="shared" si="81"/>
        <v>#REF!</v>
      </c>
      <c r="K24" s="24" t="str">
        <f t="shared" si="82"/>
        <v>#REF!</v>
      </c>
      <c r="L24" s="24" t="str">
        <f t="shared" si="83"/>
        <v>#REF!</v>
      </c>
      <c r="M24" s="24" t="str">
        <f t="shared" si="84"/>
        <v>#REF!</v>
      </c>
      <c r="N24" s="24" t="str">
        <f t="shared" si="85"/>
        <v>#REF!</v>
      </c>
      <c r="O24" s="24" t="str">
        <f t="shared" si="86"/>
        <v>#REF!</v>
      </c>
      <c r="P24" s="24" t="str">
        <f t="shared" si="87"/>
        <v>#REF!</v>
      </c>
      <c r="Q24" s="24" t="str">
        <f t="shared" si="88"/>
        <v>#REF!</v>
      </c>
      <c r="R24" s="25" t="str">
        <f t="shared" si="89"/>
        <v>#REF!</v>
      </c>
      <c r="S24" s="24" t="str">
        <f t="shared" si="90"/>
        <v>#REF!</v>
      </c>
      <c r="T24" s="22"/>
      <c r="U24" s="22"/>
      <c r="V24" s="22"/>
      <c r="W24" s="22"/>
      <c r="X24" s="22"/>
      <c r="Y24" s="22"/>
      <c r="Z24" s="22"/>
    </row>
    <row r="25" ht="15.75" customHeight="1" outlineLevel="1">
      <c r="A25" s="30" t="s">
        <v>49</v>
      </c>
      <c r="B25" s="23"/>
      <c r="C25" s="22"/>
      <c r="D25" s="24">
        <f t="shared" ref="D25:F25" si="91">SUBTOTAL(9,D22:D24)</f>
        <v>139977761</v>
      </c>
      <c r="E25" s="24">
        <f t="shared" si="91"/>
        <v>10191784</v>
      </c>
      <c r="F25" s="22">
        <f t="shared" si="91"/>
        <v>1</v>
      </c>
      <c r="G25" s="24"/>
      <c r="H25" s="24"/>
      <c r="I25" s="24"/>
      <c r="J25" s="24" t="str">
        <f t="shared" ref="J25:K25" si="92">SUBTOTAL(9,J22:J24)</f>
        <v>#REF!</v>
      </c>
      <c r="K25" s="24" t="str">
        <f t="shared" si="92"/>
        <v>#REF!</v>
      </c>
      <c r="L25" s="24"/>
      <c r="M25" s="24"/>
      <c r="N25" s="24"/>
      <c r="O25" s="24" t="str">
        <f t="shared" ref="O25:S25" si="93">SUBTOTAL(9,O22:O24)</f>
        <v>#REF!</v>
      </c>
      <c r="P25" s="24" t="str">
        <f t="shared" si="93"/>
        <v>#REF!</v>
      </c>
      <c r="Q25" s="24" t="str">
        <f t="shared" si="93"/>
        <v>#REF!</v>
      </c>
      <c r="R25" s="25" t="str">
        <f t="shared" si="93"/>
        <v>#REF!</v>
      </c>
      <c r="S25" s="24" t="str">
        <f t="shared" si="93"/>
        <v>#REF!</v>
      </c>
      <c r="T25" s="22"/>
      <c r="U25" s="22"/>
      <c r="V25" s="22"/>
      <c r="W25" s="22"/>
      <c r="X25" s="22"/>
      <c r="Y25" s="22"/>
      <c r="Z25" s="22"/>
    </row>
    <row r="26" ht="15.75" customHeight="1" outlineLevel="2">
      <c r="A26" s="22" t="s">
        <v>50</v>
      </c>
      <c r="B26" s="23" t="s">
        <v>27</v>
      </c>
      <c r="C26" s="22" t="s">
        <v>28</v>
      </c>
      <c r="D26" s="24">
        <v>9.364471988E7</v>
      </c>
      <c r="E26" s="24">
        <v>1.637238443E7</v>
      </c>
      <c r="F26" s="24">
        <f>+D26/D30</f>
        <v>0.7237297796</v>
      </c>
      <c r="G26" s="24" t="str">
        <f t="shared" ref="G26:G29" si="94">VLOOKUP(A26,'[1]Hoja1'!$B$1:$F$126,3,0)</f>
        <v>#REF!</v>
      </c>
      <c r="H26" s="24" t="str">
        <f t="shared" ref="H26:H29" si="95">VLOOKUP(A26,'[1]Hoja1'!$B$1:$F$126,2,0)</f>
        <v>#REF!</v>
      </c>
      <c r="I26" s="24" t="str">
        <f t="shared" ref="I26:I29" si="96">+G26/11</f>
        <v>#REF!</v>
      </c>
      <c r="J26" s="24" t="str">
        <f t="shared" ref="J26:J29" si="97">+F26*I26</f>
        <v>#REF!</v>
      </c>
      <c r="K26" s="24">
        <v>0.0</v>
      </c>
      <c r="L26" s="24" t="str">
        <f t="shared" ref="L26:L29" si="98">VLOOKUP(A26,'[1]Hoja1'!$B$1:$F$126,5,0)</f>
        <v>#REF!</v>
      </c>
      <c r="M26" s="24" t="str">
        <f t="shared" ref="M26:M29" si="99">VLOOKUP(A26,'[1]Hoja1'!$B$1:$F$126,4,0)</f>
        <v>#REF!</v>
      </c>
      <c r="N26" s="24" t="str">
        <f t="shared" ref="N26:N29" si="100">+L26/11</f>
        <v>#REF!</v>
      </c>
      <c r="O26" s="24" t="str">
        <f t="shared" ref="O26:O29" si="101">+D26-J26</f>
        <v>#REF!</v>
      </c>
      <c r="P26" s="24" t="str">
        <f t="shared" ref="P26:P29" si="102">+ROUND(O26,0)</f>
        <v>#REF!</v>
      </c>
      <c r="Q26" s="24" t="str">
        <f t="shared" ref="Q26:Q29" si="103">+K26+P26</f>
        <v>#REF!</v>
      </c>
      <c r="R26" s="25" t="str">
        <f t="shared" ref="R26:R29" si="104">+IF(D26-K26-P26&gt;1,D26-K26-P26,0)</f>
        <v>#REF!</v>
      </c>
      <c r="S26" s="24" t="str">
        <f t="shared" ref="S26:S29" si="105">+P26</f>
        <v>#REF!</v>
      </c>
      <c r="T26" s="22"/>
      <c r="U26" s="22"/>
      <c r="V26" s="22"/>
      <c r="W26" s="22"/>
      <c r="X26" s="22"/>
      <c r="Y26" s="22"/>
      <c r="Z26" s="22"/>
    </row>
    <row r="27" ht="15.75" customHeight="1" outlineLevel="2">
      <c r="A27" s="22" t="s">
        <v>50</v>
      </c>
      <c r="B27" s="23" t="s">
        <v>37</v>
      </c>
      <c r="C27" s="22" t="s">
        <v>38</v>
      </c>
      <c r="D27" s="24">
        <v>2.396826355E7</v>
      </c>
      <c r="E27" s="24">
        <v>4190493.87</v>
      </c>
      <c r="F27" s="24">
        <f>+D27/D30</f>
        <v>0.1852378449</v>
      </c>
      <c r="G27" s="24" t="str">
        <f t="shared" si="94"/>
        <v>#REF!</v>
      </c>
      <c r="H27" s="24" t="str">
        <f t="shared" si="95"/>
        <v>#REF!</v>
      </c>
      <c r="I27" s="24" t="str">
        <f t="shared" si="96"/>
        <v>#REF!</v>
      </c>
      <c r="J27" s="24" t="str">
        <f t="shared" si="97"/>
        <v>#REF!</v>
      </c>
      <c r="K27" s="24">
        <v>0.0</v>
      </c>
      <c r="L27" s="24" t="str">
        <f t="shared" si="98"/>
        <v>#REF!</v>
      </c>
      <c r="M27" s="24" t="str">
        <f t="shared" si="99"/>
        <v>#REF!</v>
      </c>
      <c r="N27" s="24" t="str">
        <f t="shared" si="100"/>
        <v>#REF!</v>
      </c>
      <c r="O27" s="24" t="str">
        <f t="shared" si="101"/>
        <v>#REF!</v>
      </c>
      <c r="P27" s="24" t="str">
        <f t="shared" si="102"/>
        <v>#REF!</v>
      </c>
      <c r="Q27" s="24" t="str">
        <f t="shared" si="103"/>
        <v>#REF!</v>
      </c>
      <c r="R27" s="25" t="str">
        <f t="shared" si="104"/>
        <v>#REF!</v>
      </c>
      <c r="S27" s="24" t="str">
        <f t="shared" si="105"/>
        <v>#REF!</v>
      </c>
      <c r="T27" s="22"/>
      <c r="U27" s="22"/>
      <c r="V27" s="22"/>
      <c r="W27" s="22"/>
      <c r="X27" s="22"/>
      <c r="Y27" s="22"/>
      <c r="Z27" s="22"/>
    </row>
    <row r="28" ht="15.75" customHeight="1" outlineLevel="2">
      <c r="A28" s="22" t="s">
        <v>50</v>
      </c>
      <c r="B28" s="23" t="s">
        <v>51</v>
      </c>
      <c r="C28" s="22" t="s">
        <v>52</v>
      </c>
      <c r="D28" s="24">
        <v>0.0</v>
      </c>
      <c r="E28" s="24">
        <v>0.0</v>
      </c>
      <c r="F28" s="22"/>
      <c r="G28" s="24" t="str">
        <f t="shared" si="94"/>
        <v>#REF!</v>
      </c>
      <c r="H28" s="24" t="str">
        <f t="shared" si="95"/>
        <v>#REF!</v>
      </c>
      <c r="I28" s="24" t="str">
        <f t="shared" si="96"/>
        <v>#REF!</v>
      </c>
      <c r="J28" s="24" t="str">
        <f t="shared" si="97"/>
        <v>#REF!</v>
      </c>
      <c r="K28" s="24">
        <v>0.0</v>
      </c>
      <c r="L28" s="24" t="str">
        <f t="shared" si="98"/>
        <v>#REF!</v>
      </c>
      <c r="M28" s="24" t="str">
        <f t="shared" si="99"/>
        <v>#REF!</v>
      </c>
      <c r="N28" s="24" t="str">
        <f t="shared" si="100"/>
        <v>#REF!</v>
      </c>
      <c r="O28" s="24" t="str">
        <f t="shared" si="101"/>
        <v>#REF!</v>
      </c>
      <c r="P28" s="24" t="str">
        <f t="shared" si="102"/>
        <v>#REF!</v>
      </c>
      <c r="Q28" s="24" t="str">
        <f t="shared" si="103"/>
        <v>#REF!</v>
      </c>
      <c r="R28" s="25" t="str">
        <f t="shared" si="104"/>
        <v>#REF!</v>
      </c>
      <c r="S28" s="24" t="str">
        <f t="shared" si="105"/>
        <v>#REF!</v>
      </c>
      <c r="T28" s="22"/>
      <c r="U28" s="22"/>
      <c r="V28" s="22"/>
      <c r="W28" s="22"/>
      <c r="X28" s="22"/>
      <c r="Y28" s="22"/>
      <c r="Z28" s="22"/>
    </row>
    <row r="29" ht="15.75" customHeight="1" outlineLevel="2">
      <c r="A29" s="22" t="s">
        <v>50</v>
      </c>
      <c r="B29" s="23" t="s">
        <v>53</v>
      </c>
      <c r="C29" s="22" t="s">
        <v>54</v>
      </c>
      <c r="D29" s="24">
        <v>1.177884557E7</v>
      </c>
      <c r="E29" s="24">
        <v>2059355.7</v>
      </c>
      <c r="F29" s="24">
        <f>+D29/D30</f>
        <v>0.09103237555</v>
      </c>
      <c r="G29" s="24" t="str">
        <f t="shared" si="94"/>
        <v>#REF!</v>
      </c>
      <c r="H29" s="24" t="str">
        <f t="shared" si="95"/>
        <v>#REF!</v>
      </c>
      <c r="I29" s="24" t="str">
        <f t="shared" si="96"/>
        <v>#REF!</v>
      </c>
      <c r="J29" s="24" t="str">
        <f t="shared" si="97"/>
        <v>#REF!</v>
      </c>
      <c r="K29" s="24">
        <v>0.0</v>
      </c>
      <c r="L29" s="24" t="str">
        <f t="shared" si="98"/>
        <v>#REF!</v>
      </c>
      <c r="M29" s="24" t="str">
        <f t="shared" si="99"/>
        <v>#REF!</v>
      </c>
      <c r="N29" s="24" t="str">
        <f t="shared" si="100"/>
        <v>#REF!</v>
      </c>
      <c r="O29" s="24" t="str">
        <f t="shared" si="101"/>
        <v>#REF!</v>
      </c>
      <c r="P29" s="24" t="str">
        <f t="shared" si="102"/>
        <v>#REF!</v>
      </c>
      <c r="Q29" s="24" t="str">
        <f t="shared" si="103"/>
        <v>#REF!</v>
      </c>
      <c r="R29" s="25" t="str">
        <f t="shared" si="104"/>
        <v>#REF!</v>
      </c>
      <c r="S29" s="24" t="str">
        <f t="shared" si="105"/>
        <v>#REF!</v>
      </c>
      <c r="T29" s="22"/>
      <c r="U29" s="22"/>
      <c r="V29" s="22"/>
      <c r="W29" s="22"/>
      <c r="X29" s="22"/>
      <c r="Y29" s="22"/>
      <c r="Z29" s="22"/>
    </row>
    <row r="30" ht="15.75" customHeight="1" outlineLevel="1">
      <c r="A30" s="30" t="s">
        <v>55</v>
      </c>
      <c r="B30" s="23"/>
      <c r="C30" s="22"/>
      <c r="D30" s="24">
        <f t="shared" ref="D30:F30" si="106">SUBTOTAL(9,D26:D29)</f>
        <v>129391829</v>
      </c>
      <c r="E30" s="24">
        <f t="shared" si="106"/>
        <v>22622234</v>
      </c>
      <c r="F30" s="22">
        <f t="shared" si="106"/>
        <v>1</v>
      </c>
      <c r="G30" s="24"/>
      <c r="H30" s="24"/>
      <c r="I30" s="24"/>
      <c r="J30" s="24" t="str">
        <f t="shared" ref="J30:K30" si="107">SUBTOTAL(9,J26:J29)</f>
        <v>#REF!</v>
      </c>
      <c r="K30" s="24">
        <f t="shared" si="107"/>
        <v>0</v>
      </c>
      <c r="L30" s="24"/>
      <c r="M30" s="24"/>
      <c r="N30" s="24"/>
      <c r="O30" s="24" t="str">
        <f t="shared" ref="O30:S30" si="108">SUBTOTAL(9,O26:O29)</f>
        <v>#REF!</v>
      </c>
      <c r="P30" s="24" t="str">
        <f t="shared" si="108"/>
        <v>#REF!</v>
      </c>
      <c r="Q30" s="24" t="str">
        <f t="shared" si="108"/>
        <v>#REF!</v>
      </c>
      <c r="R30" s="25" t="str">
        <f t="shared" si="108"/>
        <v>#REF!</v>
      </c>
      <c r="S30" s="24" t="str">
        <f t="shared" si="108"/>
        <v>#REF!</v>
      </c>
      <c r="T30" s="22"/>
      <c r="U30" s="22"/>
      <c r="V30" s="22"/>
      <c r="W30" s="22"/>
      <c r="X30" s="22"/>
      <c r="Y30" s="22"/>
      <c r="Z30" s="22"/>
    </row>
    <row r="31" ht="15.75" customHeight="1" outlineLevel="2">
      <c r="A31" s="22" t="s">
        <v>56</v>
      </c>
      <c r="B31" s="23" t="s">
        <v>37</v>
      </c>
      <c r="C31" s="22" t="s">
        <v>38</v>
      </c>
      <c r="D31" s="24">
        <v>52848.2</v>
      </c>
      <c r="E31" s="24">
        <v>8156.19</v>
      </c>
      <c r="F31" s="24">
        <f>+D31/D33</f>
        <v>0.002668624432</v>
      </c>
      <c r="G31" s="24" t="str">
        <f t="shared" ref="G31:G32" si="109">VLOOKUP(A31,'[1]Hoja1'!$B$1:$F$126,3,0)</f>
        <v>#REF!</v>
      </c>
      <c r="H31" s="24" t="str">
        <f t="shared" ref="H31:H32" si="110">VLOOKUP(A31,'[1]Hoja1'!$B$1:$F$126,2,0)</f>
        <v>#REF!</v>
      </c>
      <c r="I31" s="24" t="str">
        <f t="shared" ref="I31:I32" si="111">+G31/11</f>
        <v>#REF!</v>
      </c>
      <c r="J31" s="24" t="str">
        <f t="shared" ref="J31:J32" si="112">+F31*I31</f>
        <v>#REF!</v>
      </c>
      <c r="K31" s="24">
        <v>0.0</v>
      </c>
      <c r="L31" s="24" t="str">
        <f t="shared" ref="L31:L32" si="113">VLOOKUP(A31,'[1]Hoja1'!$B$1:$F$126,5,0)</f>
        <v>#REF!</v>
      </c>
      <c r="M31" s="24" t="str">
        <f t="shared" ref="M31:M32" si="114">VLOOKUP(A31,'[1]Hoja1'!$B$1:$F$126,4,0)</f>
        <v>#REF!</v>
      </c>
      <c r="N31" s="24" t="str">
        <f t="shared" ref="N31:N32" si="115">+L31/11</f>
        <v>#REF!</v>
      </c>
      <c r="O31" s="31">
        <v>0.0</v>
      </c>
      <c r="P31" s="24">
        <f t="shared" ref="P31:P32" si="116">+ROUND(O31,0)</f>
        <v>0</v>
      </c>
      <c r="Q31" s="24">
        <f t="shared" ref="Q31:Q32" si="117">+K31+P31</f>
        <v>0</v>
      </c>
      <c r="R31" s="25">
        <f t="shared" ref="R31:R32" si="118">+IF(D31-K31-P31&gt;1,D31-K31-P31,0)</f>
        <v>52848.2</v>
      </c>
      <c r="S31" s="24">
        <f t="shared" ref="S31:S32" si="119">+P31</f>
        <v>0</v>
      </c>
      <c r="T31" s="22"/>
      <c r="U31" s="22"/>
      <c r="V31" s="22"/>
      <c r="W31" s="22"/>
      <c r="X31" s="22"/>
      <c r="Y31" s="22"/>
      <c r="Z31" s="22"/>
    </row>
    <row r="32" ht="15.75" customHeight="1" outlineLevel="2">
      <c r="A32" s="22" t="s">
        <v>56</v>
      </c>
      <c r="B32" s="23" t="s">
        <v>53</v>
      </c>
      <c r="C32" s="22" t="s">
        <v>54</v>
      </c>
      <c r="D32" s="24">
        <v>1.97506878E7</v>
      </c>
      <c r="E32" s="24">
        <v>3048170.81</v>
      </c>
      <c r="F32" s="24">
        <f>+D32/D33</f>
        <v>0.9973313756</v>
      </c>
      <c r="G32" s="24" t="str">
        <f t="shared" si="109"/>
        <v>#REF!</v>
      </c>
      <c r="H32" s="24" t="str">
        <f t="shared" si="110"/>
        <v>#REF!</v>
      </c>
      <c r="I32" s="24" t="str">
        <f t="shared" si="111"/>
        <v>#REF!</v>
      </c>
      <c r="J32" s="24" t="str">
        <f t="shared" si="112"/>
        <v>#REF!</v>
      </c>
      <c r="K32" s="24">
        <v>0.0</v>
      </c>
      <c r="L32" s="24" t="str">
        <f t="shared" si="113"/>
        <v>#REF!</v>
      </c>
      <c r="M32" s="24" t="str">
        <f t="shared" si="114"/>
        <v>#REF!</v>
      </c>
      <c r="N32" s="24" t="str">
        <f t="shared" si="115"/>
        <v>#REF!</v>
      </c>
      <c r="O32" s="24" t="str">
        <f>+D32-J32</f>
        <v>#REF!</v>
      </c>
      <c r="P32" s="24" t="str">
        <f t="shared" si="116"/>
        <v>#REF!</v>
      </c>
      <c r="Q32" s="24" t="str">
        <f t="shared" si="117"/>
        <v>#REF!</v>
      </c>
      <c r="R32" s="25" t="str">
        <f t="shared" si="118"/>
        <v>#REF!</v>
      </c>
      <c r="S32" s="24" t="str">
        <f t="shared" si="119"/>
        <v>#REF!</v>
      </c>
      <c r="T32" s="22"/>
      <c r="U32" s="22"/>
      <c r="V32" s="22"/>
      <c r="W32" s="22"/>
      <c r="X32" s="22"/>
      <c r="Y32" s="22"/>
      <c r="Z32" s="22"/>
    </row>
    <row r="33" ht="15.75" customHeight="1" outlineLevel="1">
      <c r="A33" s="30" t="s">
        <v>57</v>
      </c>
      <c r="B33" s="23"/>
      <c r="C33" s="22"/>
      <c r="D33" s="24">
        <f t="shared" ref="D33:F33" si="120">SUBTOTAL(9,D31:D32)</f>
        <v>19803536</v>
      </c>
      <c r="E33" s="24">
        <f t="shared" si="120"/>
        <v>3056327</v>
      </c>
      <c r="F33" s="22">
        <f t="shared" si="120"/>
        <v>1</v>
      </c>
      <c r="G33" s="24"/>
      <c r="H33" s="24"/>
      <c r="I33" s="24"/>
      <c r="J33" s="24" t="str">
        <f t="shared" ref="J33:K33" si="121">SUBTOTAL(9,J31:J32)</f>
        <v>#REF!</v>
      </c>
      <c r="K33" s="24">
        <f t="shared" si="121"/>
        <v>0</v>
      </c>
      <c r="L33" s="24"/>
      <c r="M33" s="24"/>
      <c r="N33" s="24"/>
      <c r="O33" s="24" t="str">
        <f t="shared" ref="O33:S33" si="122">SUBTOTAL(9,O31:O32)</f>
        <v>#REF!</v>
      </c>
      <c r="P33" s="24" t="str">
        <f t="shared" si="122"/>
        <v>#REF!</v>
      </c>
      <c r="Q33" s="24" t="str">
        <f t="shared" si="122"/>
        <v>#REF!</v>
      </c>
      <c r="R33" s="25" t="str">
        <f t="shared" si="122"/>
        <v>#REF!</v>
      </c>
      <c r="S33" s="24" t="str">
        <f t="shared" si="122"/>
        <v>#REF!</v>
      </c>
      <c r="T33" s="22"/>
      <c r="U33" s="22"/>
      <c r="V33" s="22"/>
      <c r="W33" s="22"/>
      <c r="X33" s="22"/>
      <c r="Y33" s="22"/>
      <c r="Z33" s="22"/>
    </row>
    <row r="34" ht="15.75" customHeight="1" outlineLevel="2">
      <c r="A34" s="22" t="s">
        <v>58</v>
      </c>
      <c r="B34" s="23" t="s">
        <v>37</v>
      </c>
      <c r="C34" s="22" t="s">
        <v>38</v>
      </c>
      <c r="D34" s="24">
        <v>3543882.75</v>
      </c>
      <c r="E34" s="24">
        <v>454485.08</v>
      </c>
      <c r="F34" s="24">
        <f>+D34/D36</f>
        <v>0.07985345842</v>
      </c>
      <c r="G34" s="24" t="str">
        <f t="shared" ref="G34:G35" si="123">VLOOKUP(A34,'[1]Hoja1'!$B$1:$F$126,3,0)</f>
        <v>#REF!</v>
      </c>
      <c r="H34" s="24" t="str">
        <f t="shared" ref="H34:H35" si="124">VLOOKUP(A34,'[1]Hoja1'!$B$1:$F$126,2,0)</f>
        <v>#REF!</v>
      </c>
      <c r="I34" s="24" t="str">
        <f t="shared" ref="I34:I35" si="125">+G34/11</f>
        <v>#REF!</v>
      </c>
      <c r="J34" s="24" t="str">
        <f t="shared" ref="J34:J35" si="126">+F34*I34</f>
        <v>#REF!</v>
      </c>
      <c r="K34" s="24">
        <v>0.0</v>
      </c>
      <c r="L34" s="24" t="str">
        <f t="shared" ref="L34:L35" si="127">VLOOKUP(A34,'[1]Hoja1'!$B$1:$F$126,5,0)</f>
        <v>#REF!</v>
      </c>
      <c r="M34" s="24" t="str">
        <f t="shared" ref="M34:M35" si="128">VLOOKUP(A34,'[1]Hoja1'!$B$1:$F$126,4,0)</f>
        <v>#REF!</v>
      </c>
      <c r="N34" s="24" t="str">
        <f t="shared" ref="N34:N35" si="129">+L34/11</f>
        <v>#REF!</v>
      </c>
      <c r="O34" s="24" t="str">
        <f t="shared" ref="O34:O35" si="130">+D34-J34</f>
        <v>#REF!</v>
      </c>
      <c r="P34" s="24" t="str">
        <f t="shared" ref="P34:P35" si="131">+ROUND(O34,0)</f>
        <v>#REF!</v>
      </c>
      <c r="Q34" s="24" t="str">
        <f t="shared" ref="Q34:Q35" si="132">+K34+P34</f>
        <v>#REF!</v>
      </c>
      <c r="R34" s="25" t="str">
        <f t="shared" ref="R34:R35" si="133">+IF(D34-K34-P34&gt;1,D34-K34-P34,0)</f>
        <v>#REF!</v>
      </c>
      <c r="S34" s="24" t="str">
        <f t="shared" ref="S34:S35" si="134">+P34</f>
        <v>#REF!</v>
      </c>
      <c r="T34" s="22"/>
      <c r="U34" s="22"/>
      <c r="V34" s="22"/>
      <c r="W34" s="22"/>
      <c r="X34" s="22"/>
      <c r="Y34" s="22"/>
      <c r="Z34" s="22"/>
    </row>
    <row r="35" ht="15.75" customHeight="1" outlineLevel="2">
      <c r="A35" s="22" t="s">
        <v>58</v>
      </c>
      <c r="B35" s="23" t="s">
        <v>39</v>
      </c>
      <c r="C35" s="22" t="s">
        <v>40</v>
      </c>
      <c r="D35" s="24">
        <v>4.083594525E7</v>
      </c>
      <c r="E35" s="24">
        <v>5237003.92</v>
      </c>
      <c r="F35" s="24">
        <f>+D35/D36</f>
        <v>0.9201465416</v>
      </c>
      <c r="G35" s="24" t="str">
        <f t="shared" si="123"/>
        <v>#REF!</v>
      </c>
      <c r="H35" s="24" t="str">
        <f t="shared" si="124"/>
        <v>#REF!</v>
      </c>
      <c r="I35" s="24" t="str">
        <f t="shared" si="125"/>
        <v>#REF!</v>
      </c>
      <c r="J35" s="24" t="str">
        <f t="shared" si="126"/>
        <v>#REF!</v>
      </c>
      <c r="K35" s="24">
        <v>0.0</v>
      </c>
      <c r="L35" s="24" t="str">
        <f t="shared" si="127"/>
        <v>#REF!</v>
      </c>
      <c r="M35" s="24" t="str">
        <f t="shared" si="128"/>
        <v>#REF!</v>
      </c>
      <c r="N35" s="24" t="str">
        <f t="shared" si="129"/>
        <v>#REF!</v>
      </c>
      <c r="O35" s="24" t="str">
        <f t="shared" si="130"/>
        <v>#REF!</v>
      </c>
      <c r="P35" s="24" t="str">
        <f t="shared" si="131"/>
        <v>#REF!</v>
      </c>
      <c r="Q35" s="24" t="str">
        <f t="shared" si="132"/>
        <v>#REF!</v>
      </c>
      <c r="R35" s="25" t="str">
        <f t="shared" si="133"/>
        <v>#REF!</v>
      </c>
      <c r="S35" s="24" t="str">
        <f t="shared" si="134"/>
        <v>#REF!</v>
      </c>
      <c r="T35" s="22"/>
      <c r="U35" s="22"/>
      <c r="V35" s="22"/>
      <c r="W35" s="22"/>
      <c r="X35" s="22"/>
      <c r="Y35" s="22"/>
      <c r="Z35" s="22"/>
    </row>
    <row r="36" ht="15.75" customHeight="1" outlineLevel="1">
      <c r="A36" s="30" t="s">
        <v>59</v>
      </c>
      <c r="B36" s="23"/>
      <c r="C36" s="22"/>
      <c r="D36" s="24">
        <f t="shared" ref="D36:F36" si="135">SUBTOTAL(9,D34:D35)</f>
        <v>44379828</v>
      </c>
      <c r="E36" s="24">
        <f t="shared" si="135"/>
        <v>5691489</v>
      </c>
      <c r="F36" s="22">
        <f t="shared" si="135"/>
        <v>1</v>
      </c>
      <c r="G36" s="24"/>
      <c r="H36" s="24"/>
      <c r="I36" s="24"/>
      <c r="J36" s="24" t="str">
        <f t="shared" ref="J36:K36" si="136">SUBTOTAL(9,J34:J35)</f>
        <v>#REF!</v>
      </c>
      <c r="K36" s="24">
        <f t="shared" si="136"/>
        <v>0</v>
      </c>
      <c r="L36" s="24"/>
      <c r="M36" s="24"/>
      <c r="N36" s="24"/>
      <c r="O36" s="24" t="str">
        <f t="shared" ref="O36:S36" si="137">SUBTOTAL(9,O34:O35)</f>
        <v>#REF!</v>
      </c>
      <c r="P36" s="24" t="str">
        <f t="shared" si="137"/>
        <v>#REF!</v>
      </c>
      <c r="Q36" s="24" t="str">
        <f t="shared" si="137"/>
        <v>#REF!</v>
      </c>
      <c r="R36" s="25" t="str">
        <f t="shared" si="137"/>
        <v>#REF!</v>
      </c>
      <c r="S36" s="24" t="str">
        <f t="shared" si="137"/>
        <v>#REF!</v>
      </c>
      <c r="T36" s="22"/>
      <c r="U36" s="22"/>
      <c r="V36" s="22"/>
      <c r="W36" s="22"/>
      <c r="X36" s="22"/>
      <c r="Y36" s="22"/>
      <c r="Z36" s="22"/>
    </row>
    <row r="37" ht="15.75" customHeight="1" outlineLevel="2">
      <c r="A37" s="22" t="s">
        <v>60</v>
      </c>
      <c r="B37" s="23" t="s">
        <v>27</v>
      </c>
      <c r="C37" s="22" t="s">
        <v>28</v>
      </c>
      <c r="D37" s="24">
        <v>1.829688275E7</v>
      </c>
      <c r="E37" s="24">
        <v>1336107.89</v>
      </c>
      <c r="F37" s="24">
        <f>+D37/D41</f>
        <v>0.1941533599</v>
      </c>
      <c r="G37" s="24" t="str">
        <f t="shared" ref="G37:G40" si="138">VLOOKUP(A37,'[1]Hoja1'!$B$1:$F$126,3,0)</f>
        <v>#REF!</v>
      </c>
      <c r="H37" s="24" t="str">
        <f t="shared" ref="H37:H40" si="139">VLOOKUP(A37,'[1]Hoja1'!$B$1:$F$126,2,0)</f>
        <v>#REF!</v>
      </c>
      <c r="I37" s="24" t="str">
        <f t="shared" ref="I37:I40" si="140">+G37/11</f>
        <v>#REF!</v>
      </c>
      <c r="J37" s="24" t="str">
        <f t="shared" ref="J37:J40" si="141">+F37*I37</f>
        <v>#REF!</v>
      </c>
      <c r="K37" s="24">
        <v>0.0</v>
      </c>
      <c r="L37" s="24" t="str">
        <f t="shared" ref="L37:L40" si="142">VLOOKUP(A37,'[1]Hoja1'!$B$1:$F$126,5,0)</f>
        <v>#REF!</v>
      </c>
      <c r="M37" s="24" t="str">
        <f t="shared" ref="M37:M40" si="143">VLOOKUP(A37,'[1]Hoja1'!$B$1:$F$126,4,0)</f>
        <v>#REF!</v>
      </c>
      <c r="N37" s="24" t="str">
        <f t="shared" ref="N37:N40" si="144">+L37/11</f>
        <v>#REF!</v>
      </c>
      <c r="O37" s="24" t="str">
        <f t="shared" ref="O37:O40" si="145">+D37-J37</f>
        <v>#REF!</v>
      </c>
      <c r="P37" s="24" t="str">
        <f t="shared" ref="P37:P40" si="146">+ROUND(O37,0)</f>
        <v>#REF!</v>
      </c>
      <c r="Q37" s="24" t="str">
        <f t="shared" ref="Q37:Q40" si="147">+K37+P37</f>
        <v>#REF!</v>
      </c>
      <c r="R37" s="25" t="str">
        <f t="shared" ref="R37:R40" si="148">+IF(D37-K37-P37&gt;1,D37-K37-P37,0)</f>
        <v>#REF!</v>
      </c>
      <c r="S37" s="24" t="str">
        <f t="shared" ref="S37:S40" si="149">+P37</f>
        <v>#REF!</v>
      </c>
      <c r="T37" s="22"/>
      <c r="U37" s="22"/>
      <c r="V37" s="22"/>
      <c r="W37" s="22"/>
      <c r="X37" s="22"/>
      <c r="Y37" s="22"/>
      <c r="Z37" s="22"/>
    </row>
    <row r="38" ht="15.75" customHeight="1" outlineLevel="2">
      <c r="A38" s="22" t="s">
        <v>60</v>
      </c>
      <c r="B38" s="23" t="s">
        <v>37</v>
      </c>
      <c r="C38" s="22" t="s">
        <v>38</v>
      </c>
      <c r="D38" s="24">
        <v>1.796230712E7</v>
      </c>
      <c r="E38" s="24">
        <v>1311675.91</v>
      </c>
      <c r="F38" s="24">
        <f>+D38/D41</f>
        <v>0.190603084</v>
      </c>
      <c r="G38" s="24" t="str">
        <f t="shared" si="138"/>
        <v>#REF!</v>
      </c>
      <c r="H38" s="24" t="str">
        <f t="shared" si="139"/>
        <v>#REF!</v>
      </c>
      <c r="I38" s="24" t="str">
        <f t="shared" si="140"/>
        <v>#REF!</v>
      </c>
      <c r="J38" s="24" t="str">
        <f t="shared" si="141"/>
        <v>#REF!</v>
      </c>
      <c r="K38" s="24">
        <v>0.0</v>
      </c>
      <c r="L38" s="24" t="str">
        <f t="shared" si="142"/>
        <v>#REF!</v>
      </c>
      <c r="M38" s="24" t="str">
        <f t="shared" si="143"/>
        <v>#REF!</v>
      </c>
      <c r="N38" s="24" t="str">
        <f t="shared" si="144"/>
        <v>#REF!</v>
      </c>
      <c r="O38" s="24" t="str">
        <f t="shared" si="145"/>
        <v>#REF!</v>
      </c>
      <c r="P38" s="24" t="str">
        <f t="shared" si="146"/>
        <v>#REF!</v>
      </c>
      <c r="Q38" s="24" t="str">
        <f t="shared" si="147"/>
        <v>#REF!</v>
      </c>
      <c r="R38" s="25" t="str">
        <f t="shared" si="148"/>
        <v>#REF!</v>
      </c>
      <c r="S38" s="24" t="str">
        <f t="shared" si="149"/>
        <v>#REF!</v>
      </c>
      <c r="T38" s="22"/>
      <c r="U38" s="22"/>
      <c r="V38" s="22"/>
      <c r="W38" s="22"/>
      <c r="X38" s="22"/>
      <c r="Y38" s="22"/>
      <c r="Z38" s="22"/>
    </row>
    <row r="39" ht="15.75" customHeight="1" outlineLevel="2">
      <c r="A39" s="22" t="s">
        <v>60</v>
      </c>
      <c r="B39" s="23" t="s">
        <v>33</v>
      </c>
      <c r="C39" s="22" t="s">
        <v>34</v>
      </c>
      <c r="D39" s="24">
        <v>0.0</v>
      </c>
      <c r="E39" s="24">
        <v>0.0</v>
      </c>
      <c r="F39" s="24">
        <f>+D39/D41</f>
        <v>0</v>
      </c>
      <c r="G39" s="24" t="str">
        <f t="shared" si="138"/>
        <v>#REF!</v>
      </c>
      <c r="H39" s="24" t="str">
        <f t="shared" si="139"/>
        <v>#REF!</v>
      </c>
      <c r="I39" s="24" t="str">
        <f t="shared" si="140"/>
        <v>#REF!</v>
      </c>
      <c r="J39" s="24" t="str">
        <f t="shared" si="141"/>
        <v>#REF!</v>
      </c>
      <c r="K39" s="24">
        <v>0.0</v>
      </c>
      <c r="L39" s="24" t="str">
        <f t="shared" si="142"/>
        <v>#REF!</v>
      </c>
      <c r="M39" s="24" t="str">
        <f t="shared" si="143"/>
        <v>#REF!</v>
      </c>
      <c r="N39" s="24" t="str">
        <f t="shared" si="144"/>
        <v>#REF!</v>
      </c>
      <c r="O39" s="24" t="str">
        <f t="shared" si="145"/>
        <v>#REF!</v>
      </c>
      <c r="P39" s="24" t="str">
        <f t="shared" si="146"/>
        <v>#REF!</v>
      </c>
      <c r="Q39" s="24" t="str">
        <f t="shared" si="147"/>
        <v>#REF!</v>
      </c>
      <c r="R39" s="25" t="str">
        <f t="shared" si="148"/>
        <v>#REF!</v>
      </c>
      <c r="S39" s="24" t="str">
        <f t="shared" si="149"/>
        <v>#REF!</v>
      </c>
      <c r="T39" s="22"/>
      <c r="U39" s="22"/>
      <c r="V39" s="22"/>
      <c r="W39" s="22"/>
      <c r="X39" s="22"/>
      <c r="Y39" s="22"/>
      <c r="Z39" s="22"/>
    </row>
    <row r="40" ht="15.75" customHeight="1" outlineLevel="2">
      <c r="A40" s="22" t="s">
        <v>60</v>
      </c>
      <c r="B40" s="23" t="s">
        <v>39</v>
      </c>
      <c r="C40" s="22" t="s">
        <v>40</v>
      </c>
      <c r="D40" s="24">
        <v>5.798014113E7</v>
      </c>
      <c r="E40" s="24">
        <v>4233930.2</v>
      </c>
      <c r="F40" s="24">
        <f>+D40/D41</f>
        <v>0.6152435561</v>
      </c>
      <c r="G40" s="24" t="str">
        <f t="shared" si="138"/>
        <v>#REF!</v>
      </c>
      <c r="H40" s="24" t="str">
        <f t="shared" si="139"/>
        <v>#REF!</v>
      </c>
      <c r="I40" s="24" t="str">
        <f t="shared" si="140"/>
        <v>#REF!</v>
      </c>
      <c r="J40" s="24" t="str">
        <f t="shared" si="141"/>
        <v>#REF!</v>
      </c>
      <c r="K40" s="24">
        <v>0.0</v>
      </c>
      <c r="L40" s="24" t="str">
        <f t="shared" si="142"/>
        <v>#REF!</v>
      </c>
      <c r="M40" s="24" t="str">
        <f t="shared" si="143"/>
        <v>#REF!</v>
      </c>
      <c r="N40" s="24" t="str">
        <f t="shared" si="144"/>
        <v>#REF!</v>
      </c>
      <c r="O40" s="24" t="str">
        <f t="shared" si="145"/>
        <v>#REF!</v>
      </c>
      <c r="P40" s="24" t="str">
        <f t="shared" si="146"/>
        <v>#REF!</v>
      </c>
      <c r="Q40" s="24" t="str">
        <f t="shared" si="147"/>
        <v>#REF!</v>
      </c>
      <c r="R40" s="25" t="str">
        <f t="shared" si="148"/>
        <v>#REF!</v>
      </c>
      <c r="S40" s="24" t="str">
        <f t="shared" si="149"/>
        <v>#REF!</v>
      </c>
      <c r="T40" s="22"/>
      <c r="U40" s="22"/>
      <c r="V40" s="22"/>
      <c r="W40" s="22"/>
      <c r="X40" s="22"/>
      <c r="Y40" s="22"/>
      <c r="Z40" s="22"/>
    </row>
    <row r="41" ht="15.75" customHeight="1" outlineLevel="1">
      <c r="A41" s="30" t="s">
        <v>61</v>
      </c>
      <c r="B41" s="23"/>
      <c r="C41" s="22"/>
      <c r="D41" s="24">
        <f t="shared" ref="D41:F41" si="150">SUBTOTAL(9,D37:D40)</f>
        <v>94239331</v>
      </c>
      <c r="E41" s="24">
        <f t="shared" si="150"/>
        <v>6881714</v>
      </c>
      <c r="F41" s="22">
        <f t="shared" si="150"/>
        <v>1</v>
      </c>
      <c r="G41" s="24"/>
      <c r="H41" s="24"/>
      <c r="I41" s="24"/>
      <c r="J41" s="24" t="str">
        <f t="shared" ref="J41:K41" si="151">SUBTOTAL(9,J37:J40)</f>
        <v>#REF!</v>
      </c>
      <c r="K41" s="24">
        <f t="shared" si="151"/>
        <v>0</v>
      </c>
      <c r="L41" s="24"/>
      <c r="M41" s="24"/>
      <c r="N41" s="24"/>
      <c r="O41" s="24" t="str">
        <f t="shared" ref="O41:S41" si="152">SUBTOTAL(9,O37:O40)</f>
        <v>#REF!</v>
      </c>
      <c r="P41" s="24" t="str">
        <f t="shared" si="152"/>
        <v>#REF!</v>
      </c>
      <c r="Q41" s="24" t="str">
        <f t="shared" si="152"/>
        <v>#REF!</v>
      </c>
      <c r="R41" s="25" t="str">
        <f t="shared" si="152"/>
        <v>#REF!</v>
      </c>
      <c r="S41" s="24" t="str">
        <f t="shared" si="152"/>
        <v>#REF!</v>
      </c>
      <c r="T41" s="22"/>
      <c r="U41" s="22"/>
      <c r="V41" s="22"/>
      <c r="W41" s="22"/>
      <c r="X41" s="22"/>
      <c r="Y41" s="22"/>
      <c r="Z41" s="22"/>
    </row>
    <row r="42" ht="15.75" customHeight="1" outlineLevel="2">
      <c r="A42" s="22" t="s">
        <v>62</v>
      </c>
      <c r="B42" s="23" t="s">
        <v>27</v>
      </c>
      <c r="C42" s="22" t="s">
        <v>28</v>
      </c>
      <c r="D42" s="24">
        <v>3.876991135E7</v>
      </c>
      <c r="E42" s="24">
        <v>6161594.67</v>
      </c>
      <c r="F42" s="24">
        <f>+D42/D47</f>
        <v>0.4371865352</v>
      </c>
      <c r="G42" s="24" t="str">
        <f t="shared" ref="G42:G46" si="153">VLOOKUP(A42,'[1]Hoja1'!$B$1:$F$126,3,0)</f>
        <v>#REF!</v>
      </c>
      <c r="H42" s="24" t="str">
        <f t="shared" ref="H42:H46" si="154">VLOOKUP(A42,'[1]Hoja1'!$B$1:$F$126,2,0)</f>
        <v>#REF!</v>
      </c>
      <c r="I42" s="24" t="str">
        <f t="shared" ref="I42:I46" si="155">+G42/11</f>
        <v>#REF!</v>
      </c>
      <c r="J42" s="24" t="str">
        <f t="shared" ref="J42:J46" si="156">+F42*I42</f>
        <v>#REF!</v>
      </c>
      <c r="K42" s="24">
        <f t="shared" ref="K42:K46" si="157">+D42-P42</f>
        <v>450492.35</v>
      </c>
      <c r="L42" s="24" t="str">
        <f t="shared" ref="L42:L46" si="158">VLOOKUP(A42,'[1]Hoja1'!$B$1:$F$126,5,0)</f>
        <v>#REF!</v>
      </c>
      <c r="M42" s="24" t="str">
        <f t="shared" ref="M42:M46" si="159">VLOOKUP(A42,'[1]Hoja1'!$B$1:$F$126,4,0)</f>
        <v>#REF!</v>
      </c>
      <c r="N42" s="24" t="str">
        <f t="shared" ref="N42:N46" si="160">+L42/11</f>
        <v>#REF!</v>
      </c>
      <c r="O42" s="24">
        <v>3.831941920953528E7</v>
      </c>
      <c r="P42" s="24">
        <f t="shared" ref="P42:P46" si="161">+ROUND(O42,0)</f>
        <v>38319419</v>
      </c>
      <c r="Q42" s="24">
        <f t="shared" ref="Q42:Q46" si="162">+K42+P42</f>
        <v>38769911.35</v>
      </c>
      <c r="R42" s="25">
        <f t="shared" ref="R42:R46" si="163">+IF(D42-K42-P42&gt;1,D42-K42-P42,0)</f>
        <v>0</v>
      </c>
      <c r="S42" s="24">
        <f t="shared" ref="S42:S46" si="164">+P42</f>
        <v>38319419</v>
      </c>
      <c r="T42" s="22"/>
      <c r="U42" s="22"/>
      <c r="V42" s="22"/>
      <c r="W42" s="22"/>
      <c r="X42" s="22"/>
      <c r="Y42" s="22"/>
      <c r="Z42" s="22"/>
    </row>
    <row r="43" ht="15.75" customHeight="1" outlineLevel="2">
      <c r="A43" s="22" t="s">
        <v>62</v>
      </c>
      <c r="B43" s="23" t="s">
        <v>37</v>
      </c>
      <c r="C43" s="22" t="s">
        <v>38</v>
      </c>
      <c r="D43" s="24">
        <v>1692.06</v>
      </c>
      <c r="E43" s="24">
        <v>268.92</v>
      </c>
      <c r="F43" s="24">
        <f>+D43/D47</f>
        <v>0.00001908041115</v>
      </c>
      <c r="G43" s="24" t="str">
        <f t="shared" si="153"/>
        <v>#REF!</v>
      </c>
      <c r="H43" s="24" t="str">
        <f t="shared" si="154"/>
        <v>#REF!</v>
      </c>
      <c r="I43" s="24" t="str">
        <f t="shared" si="155"/>
        <v>#REF!</v>
      </c>
      <c r="J43" s="24" t="str">
        <f t="shared" si="156"/>
        <v>#REF!</v>
      </c>
      <c r="K43" s="24">
        <f t="shared" si="157"/>
        <v>1692.06</v>
      </c>
      <c r="L43" s="24" t="str">
        <f t="shared" si="158"/>
        <v>#REF!</v>
      </c>
      <c r="M43" s="24" t="str">
        <f t="shared" si="159"/>
        <v>#REF!</v>
      </c>
      <c r="N43" s="24" t="str">
        <f t="shared" si="160"/>
        <v>#REF!</v>
      </c>
      <c r="O43" s="24">
        <v>0.0</v>
      </c>
      <c r="P43" s="24">
        <f t="shared" si="161"/>
        <v>0</v>
      </c>
      <c r="Q43" s="24">
        <f t="shared" si="162"/>
        <v>1692.06</v>
      </c>
      <c r="R43" s="25">
        <f t="shared" si="163"/>
        <v>0</v>
      </c>
      <c r="S43" s="24">
        <f t="shared" si="164"/>
        <v>0</v>
      </c>
      <c r="T43" s="22"/>
      <c r="U43" s="22"/>
      <c r="V43" s="22"/>
      <c r="W43" s="22"/>
      <c r="X43" s="22"/>
      <c r="Y43" s="22"/>
      <c r="Z43" s="22"/>
    </row>
    <row r="44" ht="15.75" customHeight="1" outlineLevel="2">
      <c r="A44" s="22" t="s">
        <v>62</v>
      </c>
      <c r="B44" s="23" t="s">
        <v>51</v>
      </c>
      <c r="C44" s="22" t="s">
        <v>52</v>
      </c>
      <c r="D44" s="24">
        <v>0.0</v>
      </c>
      <c r="E44" s="24">
        <v>0.0</v>
      </c>
      <c r="F44" s="24">
        <f>+D44/D47</f>
        <v>0</v>
      </c>
      <c r="G44" s="24" t="str">
        <f t="shared" si="153"/>
        <v>#REF!</v>
      </c>
      <c r="H44" s="24" t="str">
        <f t="shared" si="154"/>
        <v>#REF!</v>
      </c>
      <c r="I44" s="24" t="str">
        <f t="shared" si="155"/>
        <v>#REF!</v>
      </c>
      <c r="J44" s="24" t="str">
        <f t="shared" si="156"/>
        <v>#REF!</v>
      </c>
      <c r="K44" s="24" t="str">
        <f t="shared" si="157"/>
        <v>#REF!</v>
      </c>
      <c r="L44" s="24" t="str">
        <f t="shared" si="158"/>
        <v>#REF!</v>
      </c>
      <c r="M44" s="24" t="str">
        <f t="shared" si="159"/>
        <v>#REF!</v>
      </c>
      <c r="N44" s="24" t="str">
        <f t="shared" si="160"/>
        <v>#REF!</v>
      </c>
      <c r="O44" s="24" t="str">
        <f t="shared" ref="O44:O46" si="165">+D44-J44</f>
        <v>#REF!</v>
      </c>
      <c r="P44" s="24" t="str">
        <f t="shared" si="161"/>
        <v>#REF!</v>
      </c>
      <c r="Q44" s="24" t="str">
        <f t="shared" si="162"/>
        <v>#REF!</v>
      </c>
      <c r="R44" s="25" t="str">
        <f t="shared" si="163"/>
        <v>#REF!</v>
      </c>
      <c r="S44" s="24" t="str">
        <f t="shared" si="164"/>
        <v>#REF!</v>
      </c>
      <c r="T44" s="22"/>
      <c r="U44" s="22"/>
      <c r="V44" s="22"/>
      <c r="W44" s="22"/>
      <c r="X44" s="22"/>
      <c r="Y44" s="22"/>
      <c r="Z44" s="22"/>
    </row>
    <row r="45" ht="15.75" customHeight="1" outlineLevel="2">
      <c r="A45" s="22" t="s">
        <v>62</v>
      </c>
      <c r="B45" s="23" t="s">
        <v>39</v>
      </c>
      <c r="C45" s="22" t="s">
        <v>40</v>
      </c>
      <c r="D45" s="24">
        <v>4.871112204E7</v>
      </c>
      <c r="E45" s="24">
        <v>7741523.75</v>
      </c>
      <c r="F45" s="24">
        <f>+D45/D47</f>
        <v>0.5492879898</v>
      </c>
      <c r="G45" s="24" t="str">
        <f t="shared" si="153"/>
        <v>#REF!</v>
      </c>
      <c r="H45" s="24" t="str">
        <f t="shared" si="154"/>
        <v>#REF!</v>
      </c>
      <c r="I45" s="24" t="str">
        <f t="shared" si="155"/>
        <v>#REF!</v>
      </c>
      <c r="J45" s="24" t="str">
        <f t="shared" si="156"/>
        <v>#REF!</v>
      </c>
      <c r="K45" s="24" t="str">
        <f t="shared" si="157"/>
        <v>#REF!</v>
      </c>
      <c r="L45" s="24" t="str">
        <f t="shared" si="158"/>
        <v>#REF!</v>
      </c>
      <c r="M45" s="24" t="str">
        <f t="shared" si="159"/>
        <v>#REF!</v>
      </c>
      <c r="N45" s="24" t="str">
        <f t="shared" si="160"/>
        <v>#REF!</v>
      </c>
      <c r="O45" s="24" t="str">
        <f t="shared" si="165"/>
        <v>#REF!</v>
      </c>
      <c r="P45" s="24" t="str">
        <f t="shared" si="161"/>
        <v>#REF!</v>
      </c>
      <c r="Q45" s="24" t="str">
        <f t="shared" si="162"/>
        <v>#REF!</v>
      </c>
      <c r="R45" s="25" t="str">
        <f t="shared" si="163"/>
        <v>#REF!</v>
      </c>
      <c r="S45" s="24" t="str">
        <f t="shared" si="164"/>
        <v>#REF!</v>
      </c>
      <c r="T45" s="22"/>
      <c r="U45" s="22"/>
      <c r="V45" s="22"/>
      <c r="W45" s="22"/>
      <c r="X45" s="22"/>
      <c r="Y45" s="22"/>
      <c r="Z45" s="22"/>
    </row>
    <row r="46" ht="15.75" customHeight="1" outlineLevel="2">
      <c r="A46" s="22" t="s">
        <v>62</v>
      </c>
      <c r="B46" s="23" t="s">
        <v>53</v>
      </c>
      <c r="C46" s="22" t="s">
        <v>54</v>
      </c>
      <c r="D46" s="24">
        <v>1197753.55</v>
      </c>
      <c r="E46" s="24">
        <v>190355.66</v>
      </c>
      <c r="F46" s="24">
        <f>+D46/D47</f>
        <v>0.01350639468</v>
      </c>
      <c r="G46" s="24" t="str">
        <f t="shared" si="153"/>
        <v>#REF!</v>
      </c>
      <c r="H46" s="24" t="str">
        <f t="shared" si="154"/>
        <v>#REF!</v>
      </c>
      <c r="I46" s="24" t="str">
        <f t="shared" si="155"/>
        <v>#REF!</v>
      </c>
      <c r="J46" s="24" t="str">
        <f t="shared" si="156"/>
        <v>#REF!</v>
      </c>
      <c r="K46" s="24" t="str">
        <f t="shared" si="157"/>
        <v>#REF!</v>
      </c>
      <c r="L46" s="24" t="str">
        <f t="shared" si="158"/>
        <v>#REF!</v>
      </c>
      <c r="M46" s="24" t="str">
        <f t="shared" si="159"/>
        <v>#REF!</v>
      </c>
      <c r="N46" s="24" t="str">
        <f t="shared" si="160"/>
        <v>#REF!</v>
      </c>
      <c r="O46" s="24" t="str">
        <f t="shared" si="165"/>
        <v>#REF!</v>
      </c>
      <c r="P46" s="24" t="str">
        <f t="shared" si="161"/>
        <v>#REF!</v>
      </c>
      <c r="Q46" s="24" t="str">
        <f t="shared" si="162"/>
        <v>#REF!</v>
      </c>
      <c r="R46" s="25" t="str">
        <f t="shared" si="163"/>
        <v>#REF!</v>
      </c>
      <c r="S46" s="24" t="str">
        <f t="shared" si="164"/>
        <v>#REF!</v>
      </c>
      <c r="T46" s="22"/>
      <c r="U46" s="22"/>
      <c r="V46" s="22"/>
      <c r="W46" s="22"/>
      <c r="X46" s="22"/>
      <c r="Y46" s="22"/>
      <c r="Z46" s="22"/>
    </row>
    <row r="47" ht="15.75" customHeight="1" outlineLevel="1">
      <c r="A47" s="30" t="s">
        <v>63</v>
      </c>
      <c r="B47" s="23"/>
      <c r="C47" s="22"/>
      <c r="D47" s="24">
        <f t="shared" ref="D47:F47" si="166">SUBTOTAL(9,D42:D46)</f>
        <v>88680479</v>
      </c>
      <c r="E47" s="24">
        <f t="shared" si="166"/>
        <v>14093743</v>
      </c>
      <c r="F47" s="22">
        <f t="shared" si="166"/>
        <v>1</v>
      </c>
      <c r="G47" s="24"/>
      <c r="H47" s="24"/>
      <c r="I47" s="24"/>
      <c r="J47" s="24" t="str">
        <f t="shared" ref="J47:K47" si="167">SUBTOTAL(9,J42:J46)</f>
        <v>#REF!</v>
      </c>
      <c r="K47" s="24" t="str">
        <f t="shared" si="167"/>
        <v>#REF!</v>
      </c>
      <c r="L47" s="24"/>
      <c r="M47" s="24"/>
      <c r="N47" s="24"/>
      <c r="O47" s="24" t="str">
        <f t="shared" ref="O47:S47" si="168">SUBTOTAL(9,O42:O46)</f>
        <v>#REF!</v>
      </c>
      <c r="P47" s="24" t="str">
        <f t="shared" si="168"/>
        <v>#REF!</v>
      </c>
      <c r="Q47" s="24" t="str">
        <f t="shared" si="168"/>
        <v>#REF!</v>
      </c>
      <c r="R47" s="25" t="str">
        <f t="shared" si="168"/>
        <v>#REF!</v>
      </c>
      <c r="S47" s="24" t="str">
        <f t="shared" si="168"/>
        <v>#REF!</v>
      </c>
      <c r="T47" s="22"/>
      <c r="U47" s="22"/>
      <c r="V47" s="22"/>
      <c r="W47" s="22"/>
      <c r="X47" s="22"/>
      <c r="Y47" s="22"/>
      <c r="Z47" s="22"/>
    </row>
    <row r="48" ht="15.75" customHeight="1" outlineLevel="2">
      <c r="A48" s="22" t="s">
        <v>64</v>
      </c>
      <c r="B48" s="23" t="s">
        <v>27</v>
      </c>
      <c r="C48" s="22" t="s">
        <v>28</v>
      </c>
      <c r="D48" s="24">
        <v>0.0</v>
      </c>
      <c r="E48" s="24">
        <v>3968208.0</v>
      </c>
      <c r="F48" s="22">
        <v>0.0</v>
      </c>
      <c r="G48" s="24" t="str">
        <f t="shared" ref="G48:G49" si="169">VLOOKUP(A48,'[1]Hoja1'!$B$1:$F$126,3,0)</f>
        <v>#REF!</v>
      </c>
      <c r="H48" s="24" t="str">
        <f t="shared" ref="H48:H49" si="170">VLOOKUP(A48,'[1]Hoja1'!$B$1:$F$126,2,0)</f>
        <v>#REF!</v>
      </c>
      <c r="I48" s="24" t="str">
        <f t="shared" ref="I48:I49" si="171">+G48/11</f>
        <v>#REF!</v>
      </c>
      <c r="J48" s="24" t="str">
        <f t="shared" ref="J48:J49" si="172">+F48*I48</f>
        <v>#REF!</v>
      </c>
      <c r="K48" s="24" t="str">
        <f t="shared" ref="K48:K49" si="173">+D48-P48</f>
        <v>#REF!</v>
      </c>
      <c r="L48" s="24" t="str">
        <f t="shared" ref="L48:L49" si="174">VLOOKUP(A48,'[1]Hoja1'!$B$1:$F$126,5,0)</f>
        <v>#REF!</v>
      </c>
      <c r="M48" s="24" t="str">
        <f t="shared" ref="M48:M49" si="175">VLOOKUP(A48,'[1]Hoja1'!$B$1:$F$126,4,0)</f>
        <v>#REF!</v>
      </c>
      <c r="N48" s="24" t="str">
        <f t="shared" ref="N48:N49" si="176">+L48/11</f>
        <v>#REF!</v>
      </c>
      <c r="O48" s="24" t="str">
        <f t="shared" ref="O48:O49" si="177">+D48-J48</f>
        <v>#REF!</v>
      </c>
      <c r="P48" s="24" t="str">
        <f t="shared" ref="P48:P49" si="178">+ROUND(O48,0)</f>
        <v>#REF!</v>
      </c>
      <c r="Q48" s="24" t="str">
        <f t="shared" ref="Q48:Q49" si="179">+K48+P48</f>
        <v>#REF!</v>
      </c>
      <c r="R48" s="25" t="str">
        <f t="shared" ref="R48:R49" si="180">+IF(D48-K48-P48&gt;1,D48-K48-P48,0)</f>
        <v>#REF!</v>
      </c>
      <c r="S48" s="24" t="str">
        <f t="shared" ref="S48:S49" si="181">+P48</f>
        <v>#REF!</v>
      </c>
      <c r="T48" s="22"/>
      <c r="U48" s="22"/>
      <c r="V48" s="22"/>
      <c r="W48" s="22"/>
      <c r="X48" s="22"/>
      <c r="Y48" s="22"/>
      <c r="Z48" s="22"/>
    </row>
    <row r="49" ht="15.75" customHeight="1" outlineLevel="2">
      <c r="A49" s="22" t="s">
        <v>64</v>
      </c>
      <c r="B49" s="23" t="s">
        <v>37</v>
      </c>
      <c r="C49" s="22" t="s">
        <v>38</v>
      </c>
      <c r="D49" s="24">
        <v>0.0</v>
      </c>
      <c r="E49" s="24">
        <v>0.0</v>
      </c>
      <c r="F49" s="22">
        <v>0.0</v>
      </c>
      <c r="G49" s="24" t="str">
        <f t="shared" si="169"/>
        <v>#REF!</v>
      </c>
      <c r="H49" s="24" t="str">
        <f t="shared" si="170"/>
        <v>#REF!</v>
      </c>
      <c r="I49" s="24" t="str">
        <f t="shared" si="171"/>
        <v>#REF!</v>
      </c>
      <c r="J49" s="24" t="str">
        <f t="shared" si="172"/>
        <v>#REF!</v>
      </c>
      <c r="K49" s="24" t="str">
        <f t="shared" si="173"/>
        <v>#REF!</v>
      </c>
      <c r="L49" s="24" t="str">
        <f t="shared" si="174"/>
        <v>#REF!</v>
      </c>
      <c r="M49" s="24" t="str">
        <f t="shared" si="175"/>
        <v>#REF!</v>
      </c>
      <c r="N49" s="24" t="str">
        <f t="shared" si="176"/>
        <v>#REF!</v>
      </c>
      <c r="O49" s="24" t="str">
        <f t="shared" si="177"/>
        <v>#REF!</v>
      </c>
      <c r="P49" s="24" t="str">
        <f t="shared" si="178"/>
        <v>#REF!</v>
      </c>
      <c r="Q49" s="24" t="str">
        <f t="shared" si="179"/>
        <v>#REF!</v>
      </c>
      <c r="R49" s="25" t="str">
        <f t="shared" si="180"/>
        <v>#REF!</v>
      </c>
      <c r="S49" s="24" t="str">
        <f t="shared" si="181"/>
        <v>#REF!</v>
      </c>
      <c r="T49" s="22"/>
      <c r="U49" s="22"/>
      <c r="V49" s="22"/>
      <c r="W49" s="22"/>
      <c r="X49" s="22"/>
      <c r="Y49" s="22"/>
      <c r="Z49" s="22"/>
    </row>
    <row r="50" ht="15.75" customHeight="1" outlineLevel="1">
      <c r="A50" s="30" t="s">
        <v>65</v>
      </c>
      <c r="B50" s="23"/>
      <c r="C50" s="22"/>
      <c r="D50" s="24">
        <f t="shared" ref="D50:E50" si="182">SUBTOTAL(9,D48:D49)</f>
        <v>0</v>
      </c>
      <c r="E50" s="24">
        <f t="shared" si="182"/>
        <v>3968208</v>
      </c>
      <c r="F50" s="22">
        <v>1.0</v>
      </c>
      <c r="G50" s="24"/>
      <c r="H50" s="24"/>
      <c r="I50" s="24"/>
      <c r="J50" s="24" t="str">
        <f t="shared" ref="J50:K50" si="183">SUBTOTAL(9,J48:J49)</f>
        <v>#REF!</v>
      </c>
      <c r="K50" s="24" t="str">
        <f t="shared" si="183"/>
        <v>#REF!</v>
      </c>
      <c r="L50" s="24"/>
      <c r="M50" s="24"/>
      <c r="N50" s="24"/>
      <c r="O50" s="24" t="str">
        <f t="shared" ref="O50:S50" si="184">SUBTOTAL(9,O48:O49)</f>
        <v>#REF!</v>
      </c>
      <c r="P50" s="24" t="str">
        <f t="shared" si="184"/>
        <v>#REF!</v>
      </c>
      <c r="Q50" s="24" t="str">
        <f t="shared" si="184"/>
        <v>#REF!</v>
      </c>
      <c r="R50" s="25" t="str">
        <f t="shared" si="184"/>
        <v>#REF!</v>
      </c>
      <c r="S50" s="24" t="str">
        <f t="shared" si="184"/>
        <v>#REF!</v>
      </c>
      <c r="T50" s="22"/>
      <c r="U50" s="22"/>
      <c r="V50" s="22"/>
      <c r="W50" s="22"/>
      <c r="X50" s="22"/>
      <c r="Y50" s="22"/>
      <c r="Z50" s="22"/>
    </row>
    <row r="51" ht="15.75" customHeight="1" outlineLevel="2">
      <c r="A51" s="22" t="s">
        <v>66</v>
      </c>
      <c r="B51" s="23" t="s">
        <v>27</v>
      </c>
      <c r="C51" s="22" t="s">
        <v>28</v>
      </c>
      <c r="D51" s="24">
        <v>4.1074400189E8</v>
      </c>
      <c r="E51" s="24">
        <v>3.270590592E7</v>
      </c>
      <c r="F51" s="24">
        <f>+D51/D56</f>
        <v>0.9474607082</v>
      </c>
      <c r="G51" s="24" t="str">
        <f t="shared" ref="G51:G55" si="185">VLOOKUP(A51,'[1]Hoja1'!$B$1:$F$126,3,0)</f>
        <v>#REF!</v>
      </c>
      <c r="H51" s="24" t="str">
        <f t="shared" ref="H51:H55" si="186">VLOOKUP(A51,'[1]Hoja1'!$B$1:$F$126,2,0)</f>
        <v>#REF!</v>
      </c>
      <c r="I51" s="24" t="str">
        <f t="shared" ref="I51:I55" si="187">+G51/11</f>
        <v>#REF!</v>
      </c>
      <c r="J51" s="24" t="str">
        <f t="shared" ref="J51:J55" si="188">+F51*I51</f>
        <v>#REF!</v>
      </c>
      <c r="K51" s="24" t="str">
        <f t="shared" ref="K51:K55" si="189">+D51-P51</f>
        <v>#REF!</v>
      </c>
      <c r="L51" s="24" t="str">
        <f t="shared" ref="L51:L55" si="190">VLOOKUP(A51,'[1]Hoja1'!$B$1:$F$126,5,0)</f>
        <v>#REF!</v>
      </c>
      <c r="M51" s="24" t="str">
        <f t="shared" ref="M51:M55" si="191">VLOOKUP(A51,'[1]Hoja1'!$B$1:$F$126,4,0)</f>
        <v>#REF!</v>
      </c>
      <c r="N51" s="24" t="str">
        <f t="shared" ref="N51:N55" si="192">+L51/11</f>
        <v>#REF!</v>
      </c>
      <c r="O51" s="24" t="str">
        <f t="shared" ref="O51:O55" si="193">+D51-J51</f>
        <v>#REF!</v>
      </c>
      <c r="P51" s="24" t="str">
        <f t="shared" ref="P51:P55" si="194">+ROUND(O51,0)</f>
        <v>#REF!</v>
      </c>
      <c r="Q51" s="24" t="str">
        <f t="shared" ref="Q51:Q55" si="195">+K51+P51</f>
        <v>#REF!</v>
      </c>
      <c r="R51" s="25" t="str">
        <f t="shared" ref="R51:R55" si="196">+IF(D51-K51-P51&gt;1,D51-K51-P51,0)</f>
        <v>#REF!</v>
      </c>
      <c r="S51" s="24" t="str">
        <f t="shared" ref="S51:S55" si="197">+P51</f>
        <v>#REF!</v>
      </c>
      <c r="T51" s="22"/>
      <c r="U51" s="22"/>
      <c r="V51" s="22"/>
      <c r="W51" s="22"/>
      <c r="X51" s="22"/>
      <c r="Y51" s="22"/>
      <c r="Z51" s="22"/>
    </row>
    <row r="52" ht="15.75" customHeight="1" outlineLevel="2">
      <c r="A52" s="22" t="s">
        <v>66</v>
      </c>
      <c r="B52" s="23" t="s">
        <v>37</v>
      </c>
      <c r="C52" s="22" t="s">
        <v>38</v>
      </c>
      <c r="D52" s="24">
        <v>1.653390038E7</v>
      </c>
      <c r="E52" s="24">
        <v>1316528.51</v>
      </c>
      <c r="F52" s="24">
        <f>+D52/D56</f>
        <v>0.03813864814</v>
      </c>
      <c r="G52" s="24" t="str">
        <f t="shared" si="185"/>
        <v>#REF!</v>
      </c>
      <c r="H52" s="24" t="str">
        <f t="shared" si="186"/>
        <v>#REF!</v>
      </c>
      <c r="I52" s="24" t="str">
        <f t="shared" si="187"/>
        <v>#REF!</v>
      </c>
      <c r="J52" s="24" t="str">
        <f t="shared" si="188"/>
        <v>#REF!</v>
      </c>
      <c r="K52" s="24" t="str">
        <f t="shared" si="189"/>
        <v>#REF!</v>
      </c>
      <c r="L52" s="24" t="str">
        <f t="shared" si="190"/>
        <v>#REF!</v>
      </c>
      <c r="M52" s="24" t="str">
        <f t="shared" si="191"/>
        <v>#REF!</v>
      </c>
      <c r="N52" s="24" t="str">
        <f t="shared" si="192"/>
        <v>#REF!</v>
      </c>
      <c r="O52" s="24" t="str">
        <f t="shared" si="193"/>
        <v>#REF!</v>
      </c>
      <c r="P52" s="24" t="str">
        <f t="shared" si="194"/>
        <v>#REF!</v>
      </c>
      <c r="Q52" s="24" t="str">
        <f t="shared" si="195"/>
        <v>#REF!</v>
      </c>
      <c r="R52" s="25" t="str">
        <f t="shared" si="196"/>
        <v>#REF!</v>
      </c>
      <c r="S52" s="24" t="str">
        <f t="shared" si="197"/>
        <v>#REF!</v>
      </c>
      <c r="T52" s="22"/>
      <c r="U52" s="22"/>
      <c r="V52" s="22"/>
      <c r="W52" s="22"/>
      <c r="X52" s="22"/>
      <c r="Y52" s="22"/>
      <c r="Z52" s="22"/>
    </row>
    <row r="53" ht="15.75" customHeight="1" outlineLevel="2">
      <c r="A53" s="22" t="s">
        <v>66</v>
      </c>
      <c r="B53" s="23" t="s">
        <v>67</v>
      </c>
      <c r="C53" s="22" t="s">
        <v>68</v>
      </c>
      <c r="D53" s="24">
        <v>6242979.73</v>
      </c>
      <c r="E53" s="24">
        <v>497103.57</v>
      </c>
      <c r="F53" s="24">
        <f>+D53/D56</f>
        <v>0.01440064363</v>
      </c>
      <c r="G53" s="24" t="str">
        <f t="shared" si="185"/>
        <v>#REF!</v>
      </c>
      <c r="H53" s="24" t="str">
        <f t="shared" si="186"/>
        <v>#REF!</v>
      </c>
      <c r="I53" s="24" t="str">
        <f t="shared" si="187"/>
        <v>#REF!</v>
      </c>
      <c r="J53" s="24" t="str">
        <f t="shared" si="188"/>
        <v>#REF!</v>
      </c>
      <c r="K53" s="24" t="str">
        <f t="shared" si="189"/>
        <v>#REF!</v>
      </c>
      <c r="L53" s="24" t="str">
        <f t="shared" si="190"/>
        <v>#REF!</v>
      </c>
      <c r="M53" s="24" t="str">
        <f t="shared" si="191"/>
        <v>#REF!</v>
      </c>
      <c r="N53" s="24" t="str">
        <f t="shared" si="192"/>
        <v>#REF!</v>
      </c>
      <c r="O53" s="24" t="str">
        <f t="shared" si="193"/>
        <v>#REF!</v>
      </c>
      <c r="P53" s="24" t="str">
        <f t="shared" si="194"/>
        <v>#REF!</v>
      </c>
      <c r="Q53" s="24" t="str">
        <f t="shared" si="195"/>
        <v>#REF!</v>
      </c>
      <c r="R53" s="25" t="str">
        <f t="shared" si="196"/>
        <v>#REF!</v>
      </c>
      <c r="S53" s="24" t="str">
        <f t="shared" si="197"/>
        <v>#REF!</v>
      </c>
      <c r="T53" s="22"/>
      <c r="U53" s="22"/>
      <c r="V53" s="22"/>
      <c r="W53" s="22"/>
      <c r="X53" s="22"/>
      <c r="Y53" s="22"/>
      <c r="Z53" s="22"/>
    </row>
    <row r="54" ht="15.75" customHeight="1" outlineLevel="2">
      <c r="A54" s="22" t="s">
        <v>66</v>
      </c>
      <c r="B54" s="23" t="s">
        <v>51</v>
      </c>
      <c r="C54" s="22" t="s">
        <v>52</v>
      </c>
      <c r="D54" s="24">
        <v>0.0</v>
      </c>
      <c r="E54" s="24">
        <v>0.0</v>
      </c>
      <c r="F54" s="24">
        <f>+D54/D56</f>
        <v>0</v>
      </c>
      <c r="G54" s="24" t="str">
        <f t="shared" si="185"/>
        <v>#REF!</v>
      </c>
      <c r="H54" s="24" t="str">
        <f t="shared" si="186"/>
        <v>#REF!</v>
      </c>
      <c r="I54" s="24" t="str">
        <f t="shared" si="187"/>
        <v>#REF!</v>
      </c>
      <c r="J54" s="24" t="str">
        <f t="shared" si="188"/>
        <v>#REF!</v>
      </c>
      <c r="K54" s="24" t="str">
        <f t="shared" si="189"/>
        <v>#REF!</v>
      </c>
      <c r="L54" s="24" t="str">
        <f t="shared" si="190"/>
        <v>#REF!</v>
      </c>
      <c r="M54" s="24" t="str">
        <f t="shared" si="191"/>
        <v>#REF!</v>
      </c>
      <c r="N54" s="24" t="str">
        <f t="shared" si="192"/>
        <v>#REF!</v>
      </c>
      <c r="O54" s="24" t="str">
        <f t="shared" si="193"/>
        <v>#REF!</v>
      </c>
      <c r="P54" s="24" t="str">
        <f t="shared" si="194"/>
        <v>#REF!</v>
      </c>
      <c r="Q54" s="24" t="str">
        <f t="shared" si="195"/>
        <v>#REF!</v>
      </c>
      <c r="R54" s="25" t="str">
        <f t="shared" si="196"/>
        <v>#REF!</v>
      </c>
      <c r="S54" s="24" t="str">
        <f t="shared" si="197"/>
        <v>#REF!</v>
      </c>
      <c r="T54" s="22"/>
      <c r="U54" s="22"/>
      <c r="V54" s="22"/>
      <c r="W54" s="22"/>
      <c r="X54" s="22"/>
      <c r="Y54" s="22"/>
      <c r="Z54" s="22"/>
    </row>
    <row r="55" ht="15.75" customHeight="1" outlineLevel="2">
      <c r="A55" s="22" t="s">
        <v>66</v>
      </c>
      <c r="B55" s="23" t="s">
        <v>33</v>
      </c>
      <c r="C55" s="22" t="s">
        <v>34</v>
      </c>
      <c r="D55" s="24">
        <v>0.0</v>
      </c>
      <c r="E55" s="24">
        <v>0.0</v>
      </c>
      <c r="F55" s="24">
        <f>+D55/D56</f>
        <v>0</v>
      </c>
      <c r="G55" s="24" t="str">
        <f t="shared" si="185"/>
        <v>#REF!</v>
      </c>
      <c r="H55" s="24" t="str">
        <f t="shared" si="186"/>
        <v>#REF!</v>
      </c>
      <c r="I55" s="24" t="str">
        <f t="shared" si="187"/>
        <v>#REF!</v>
      </c>
      <c r="J55" s="24" t="str">
        <f t="shared" si="188"/>
        <v>#REF!</v>
      </c>
      <c r="K55" s="24" t="str">
        <f t="shared" si="189"/>
        <v>#REF!</v>
      </c>
      <c r="L55" s="24" t="str">
        <f t="shared" si="190"/>
        <v>#REF!</v>
      </c>
      <c r="M55" s="24" t="str">
        <f t="shared" si="191"/>
        <v>#REF!</v>
      </c>
      <c r="N55" s="24" t="str">
        <f t="shared" si="192"/>
        <v>#REF!</v>
      </c>
      <c r="O55" s="24" t="str">
        <f t="shared" si="193"/>
        <v>#REF!</v>
      </c>
      <c r="P55" s="24" t="str">
        <f t="shared" si="194"/>
        <v>#REF!</v>
      </c>
      <c r="Q55" s="24" t="str">
        <f t="shared" si="195"/>
        <v>#REF!</v>
      </c>
      <c r="R55" s="25" t="str">
        <f t="shared" si="196"/>
        <v>#REF!</v>
      </c>
      <c r="S55" s="24" t="str">
        <f t="shared" si="197"/>
        <v>#REF!</v>
      </c>
      <c r="T55" s="22"/>
      <c r="U55" s="22"/>
      <c r="V55" s="22"/>
      <c r="W55" s="22"/>
      <c r="X55" s="22"/>
      <c r="Y55" s="22"/>
      <c r="Z55" s="22"/>
    </row>
    <row r="56" ht="15.75" customHeight="1" outlineLevel="1">
      <c r="A56" s="30" t="s">
        <v>69</v>
      </c>
      <c r="B56" s="23"/>
      <c r="C56" s="22"/>
      <c r="D56" s="24">
        <f t="shared" ref="D56:F56" si="198">SUBTOTAL(9,D51:D55)</f>
        <v>433520882</v>
      </c>
      <c r="E56" s="24">
        <f t="shared" si="198"/>
        <v>34519538</v>
      </c>
      <c r="F56" s="22">
        <f t="shared" si="198"/>
        <v>1</v>
      </c>
      <c r="G56" s="24"/>
      <c r="H56" s="24"/>
      <c r="I56" s="24"/>
      <c r="J56" s="24" t="str">
        <f t="shared" ref="J56:K56" si="199">SUBTOTAL(9,J51:J55)</f>
        <v>#REF!</v>
      </c>
      <c r="K56" s="24" t="str">
        <f t="shared" si="199"/>
        <v>#REF!</v>
      </c>
      <c r="L56" s="24"/>
      <c r="M56" s="24"/>
      <c r="N56" s="24"/>
      <c r="O56" s="24" t="str">
        <f t="shared" ref="O56:S56" si="200">SUBTOTAL(9,O51:O55)</f>
        <v>#REF!</v>
      </c>
      <c r="P56" s="24" t="str">
        <f t="shared" si="200"/>
        <v>#REF!</v>
      </c>
      <c r="Q56" s="24" t="str">
        <f t="shared" si="200"/>
        <v>#REF!</v>
      </c>
      <c r="R56" s="25" t="str">
        <f t="shared" si="200"/>
        <v>#REF!</v>
      </c>
      <c r="S56" s="24" t="str">
        <f t="shared" si="200"/>
        <v>#REF!</v>
      </c>
      <c r="T56" s="22"/>
      <c r="U56" s="22"/>
      <c r="V56" s="22"/>
      <c r="W56" s="22"/>
      <c r="X56" s="22"/>
      <c r="Y56" s="22"/>
      <c r="Z56" s="22"/>
    </row>
    <row r="57" ht="15.75" customHeight="1" outlineLevel="2">
      <c r="A57" s="22" t="s">
        <v>70</v>
      </c>
      <c r="B57" s="23" t="s">
        <v>27</v>
      </c>
      <c r="C57" s="22" t="s">
        <v>28</v>
      </c>
      <c r="D57" s="24">
        <v>1.8819606035E8</v>
      </c>
      <c r="E57" s="24">
        <v>1.129011582E7</v>
      </c>
      <c r="F57" s="24">
        <f>+D57/D61</f>
        <v>0.8468233627</v>
      </c>
      <c r="G57" s="24" t="str">
        <f t="shared" ref="G57:G60" si="201">VLOOKUP(A57,'[1]Hoja1'!$B$1:$F$126,3,0)</f>
        <v>#REF!</v>
      </c>
      <c r="H57" s="24" t="str">
        <f t="shared" ref="H57:H60" si="202">VLOOKUP(A57,'[1]Hoja1'!$B$1:$F$126,2,0)</f>
        <v>#REF!</v>
      </c>
      <c r="I57" s="24" t="str">
        <f t="shared" ref="I57:I60" si="203">+G57/11</f>
        <v>#REF!</v>
      </c>
      <c r="J57" s="24" t="str">
        <f t="shared" ref="J57:J60" si="204">+F57*I57</f>
        <v>#REF!</v>
      </c>
      <c r="K57" s="24">
        <v>0.0</v>
      </c>
      <c r="L57" s="24" t="str">
        <f t="shared" ref="L57:L60" si="205">VLOOKUP(A57,'[1]Hoja1'!$B$1:$F$126,5,0)</f>
        <v>#REF!</v>
      </c>
      <c r="M57" s="24" t="str">
        <f t="shared" ref="M57:M60" si="206">VLOOKUP(A57,'[1]Hoja1'!$B$1:$F$126,4,0)</f>
        <v>#REF!</v>
      </c>
      <c r="N57" s="24" t="str">
        <f t="shared" ref="N57:N60" si="207">+L57/11</f>
        <v>#REF!</v>
      </c>
      <c r="O57" s="24" t="str">
        <f t="shared" ref="O57:O60" si="208">+D57-J57</f>
        <v>#REF!</v>
      </c>
      <c r="P57" s="24" t="str">
        <f t="shared" ref="P57:P60" si="209">+ROUND(O57,0)</f>
        <v>#REF!</v>
      </c>
      <c r="Q57" s="24" t="str">
        <f t="shared" ref="Q57:Q60" si="210">+K57+P57</f>
        <v>#REF!</v>
      </c>
      <c r="R57" s="25" t="str">
        <f t="shared" ref="R57:R60" si="211">+IF(D57-K57-P57&gt;1,D57-K57-P57,0)</f>
        <v>#REF!</v>
      </c>
      <c r="S57" s="24" t="str">
        <f t="shared" ref="S57:S60" si="212">+P57</f>
        <v>#REF!</v>
      </c>
      <c r="T57" s="22"/>
      <c r="U57" s="22"/>
      <c r="V57" s="22"/>
      <c r="W57" s="22"/>
      <c r="X57" s="22"/>
      <c r="Y57" s="22"/>
      <c r="Z57" s="22"/>
    </row>
    <row r="58" ht="15.75" customHeight="1" outlineLevel="2">
      <c r="A58" s="22" t="s">
        <v>70</v>
      </c>
      <c r="B58" s="23" t="s">
        <v>37</v>
      </c>
      <c r="C58" s="22" t="s">
        <v>38</v>
      </c>
      <c r="D58" s="24">
        <v>4175331.88</v>
      </c>
      <c r="E58" s="24">
        <v>250483.35</v>
      </c>
      <c r="F58" s="24">
        <f>+D58/D61</f>
        <v>0.0187876865</v>
      </c>
      <c r="G58" s="24" t="str">
        <f t="shared" si="201"/>
        <v>#REF!</v>
      </c>
      <c r="H58" s="24" t="str">
        <f t="shared" si="202"/>
        <v>#REF!</v>
      </c>
      <c r="I58" s="24" t="str">
        <f t="shared" si="203"/>
        <v>#REF!</v>
      </c>
      <c r="J58" s="24" t="str">
        <f t="shared" si="204"/>
        <v>#REF!</v>
      </c>
      <c r="K58" s="24">
        <v>0.0</v>
      </c>
      <c r="L58" s="24" t="str">
        <f t="shared" si="205"/>
        <v>#REF!</v>
      </c>
      <c r="M58" s="24" t="str">
        <f t="shared" si="206"/>
        <v>#REF!</v>
      </c>
      <c r="N58" s="24" t="str">
        <f t="shared" si="207"/>
        <v>#REF!</v>
      </c>
      <c r="O58" s="24" t="str">
        <f t="shared" si="208"/>
        <v>#REF!</v>
      </c>
      <c r="P58" s="24" t="str">
        <f t="shared" si="209"/>
        <v>#REF!</v>
      </c>
      <c r="Q58" s="24" t="str">
        <f t="shared" si="210"/>
        <v>#REF!</v>
      </c>
      <c r="R58" s="25" t="str">
        <f t="shared" si="211"/>
        <v>#REF!</v>
      </c>
      <c r="S58" s="24" t="str">
        <f t="shared" si="212"/>
        <v>#REF!</v>
      </c>
      <c r="T58" s="22"/>
      <c r="U58" s="22"/>
      <c r="V58" s="22"/>
      <c r="W58" s="22"/>
      <c r="X58" s="22"/>
      <c r="Y58" s="22"/>
      <c r="Z58" s="22"/>
    </row>
    <row r="59" ht="15.75" customHeight="1" outlineLevel="2">
      <c r="A59" s="22" t="s">
        <v>70</v>
      </c>
      <c r="B59" s="23" t="s">
        <v>67</v>
      </c>
      <c r="C59" s="22" t="s">
        <v>68</v>
      </c>
      <c r="D59" s="24">
        <v>1.653778214E7</v>
      </c>
      <c r="E59" s="24">
        <v>992122.13</v>
      </c>
      <c r="F59" s="24">
        <f>+D59/D61</f>
        <v>0.074414843</v>
      </c>
      <c r="G59" s="24" t="str">
        <f t="shared" si="201"/>
        <v>#REF!</v>
      </c>
      <c r="H59" s="24" t="str">
        <f t="shared" si="202"/>
        <v>#REF!</v>
      </c>
      <c r="I59" s="24" t="str">
        <f t="shared" si="203"/>
        <v>#REF!</v>
      </c>
      <c r="J59" s="24" t="str">
        <f t="shared" si="204"/>
        <v>#REF!</v>
      </c>
      <c r="K59" s="24">
        <v>0.0</v>
      </c>
      <c r="L59" s="24" t="str">
        <f t="shared" si="205"/>
        <v>#REF!</v>
      </c>
      <c r="M59" s="24" t="str">
        <f t="shared" si="206"/>
        <v>#REF!</v>
      </c>
      <c r="N59" s="24" t="str">
        <f t="shared" si="207"/>
        <v>#REF!</v>
      </c>
      <c r="O59" s="24" t="str">
        <f t="shared" si="208"/>
        <v>#REF!</v>
      </c>
      <c r="P59" s="24" t="str">
        <f t="shared" si="209"/>
        <v>#REF!</v>
      </c>
      <c r="Q59" s="24" t="str">
        <f t="shared" si="210"/>
        <v>#REF!</v>
      </c>
      <c r="R59" s="25" t="str">
        <f t="shared" si="211"/>
        <v>#REF!</v>
      </c>
      <c r="S59" s="24" t="str">
        <f t="shared" si="212"/>
        <v>#REF!</v>
      </c>
      <c r="T59" s="22"/>
      <c r="U59" s="22"/>
      <c r="V59" s="22"/>
      <c r="W59" s="22"/>
      <c r="X59" s="22"/>
      <c r="Y59" s="22"/>
      <c r="Z59" s="22"/>
    </row>
    <row r="60" ht="15.75" customHeight="1" outlineLevel="2">
      <c r="A60" s="22" t="s">
        <v>70</v>
      </c>
      <c r="B60" s="23" t="s">
        <v>33</v>
      </c>
      <c r="C60" s="22" t="s">
        <v>34</v>
      </c>
      <c r="D60" s="24">
        <v>1.332850663E7</v>
      </c>
      <c r="E60" s="24">
        <v>799593.7</v>
      </c>
      <c r="F60" s="24">
        <f>+D60/D61</f>
        <v>0.05997410777</v>
      </c>
      <c r="G60" s="24" t="str">
        <f t="shared" si="201"/>
        <v>#REF!</v>
      </c>
      <c r="H60" s="24" t="str">
        <f t="shared" si="202"/>
        <v>#REF!</v>
      </c>
      <c r="I60" s="24" t="str">
        <f t="shared" si="203"/>
        <v>#REF!</v>
      </c>
      <c r="J60" s="24" t="str">
        <f t="shared" si="204"/>
        <v>#REF!</v>
      </c>
      <c r="K60" s="24">
        <v>0.0</v>
      </c>
      <c r="L60" s="24" t="str">
        <f t="shared" si="205"/>
        <v>#REF!</v>
      </c>
      <c r="M60" s="24" t="str">
        <f t="shared" si="206"/>
        <v>#REF!</v>
      </c>
      <c r="N60" s="24" t="str">
        <f t="shared" si="207"/>
        <v>#REF!</v>
      </c>
      <c r="O60" s="24" t="str">
        <f t="shared" si="208"/>
        <v>#REF!</v>
      </c>
      <c r="P60" s="24" t="str">
        <f t="shared" si="209"/>
        <v>#REF!</v>
      </c>
      <c r="Q60" s="24" t="str">
        <f t="shared" si="210"/>
        <v>#REF!</v>
      </c>
      <c r="R60" s="25" t="str">
        <f t="shared" si="211"/>
        <v>#REF!</v>
      </c>
      <c r="S60" s="24" t="str">
        <f t="shared" si="212"/>
        <v>#REF!</v>
      </c>
      <c r="T60" s="22"/>
      <c r="U60" s="22"/>
      <c r="V60" s="22"/>
      <c r="W60" s="22"/>
      <c r="X60" s="22"/>
      <c r="Y60" s="22"/>
      <c r="Z60" s="22"/>
    </row>
    <row r="61" ht="15.75" customHeight="1" outlineLevel="1">
      <c r="A61" s="30" t="s">
        <v>71</v>
      </c>
      <c r="B61" s="23"/>
      <c r="C61" s="22"/>
      <c r="D61" s="24">
        <f t="shared" ref="D61:F61" si="213">SUBTOTAL(9,D57:D60)</f>
        <v>222237681</v>
      </c>
      <c r="E61" s="24">
        <f t="shared" si="213"/>
        <v>13332315</v>
      </c>
      <c r="F61" s="22">
        <f t="shared" si="213"/>
        <v>1</v>
      </c>
      <c r="G61" s="24"/>
      <c r="H61" s="24"/>
      <c r="I61" s="24"/>
      <c r="J61" s="24" t="str">
        <f t="shared" ref="J61:K61" si="214">SUBTOTAL(9,J57:J60)</f>
        <v>#REF!</v>
      </c>
      <c r="K61" s="24">
        <f t="shared" si="214"/>
        <v>0</v>
      </c>
      <c r="L61" s="24"/>
      <c r="M61" s="24"/>
      <c r="N61" s="24"/>
      <c r="O61" s="24" t="str">
        <f t="shared" ref="O61:S61" si="215">SUBTOTAL(9,O57:O60)</f>
        <v>#REF!</v>
      </c>
      <c r="P61" s="24" t="str">
        <f t="shared" si="215"/>
        <v>#REF!</v>
      </c>
      <c r="Q61" s="24" t="str">
        <f t="shared" si="215"/>
        <v>#REF!</v>
      </c>
      <c r="R61" s="25" t="str">
        <f t="shared" si="215"/>
        <v>#REF!</v>
      </c>
      <c r="S61" s="24" t="str">
        <f t="shared" si="215"/>
        <v>#REF!</v>
      </c>
      <c r="T61" s="22"/>
      <c r="U61" s="22"/>
      <c r="V61" s="22"/>
      <c r="W61" s="22"/>
      <c r="X61" s="22"/>
      <c r="Y61" s="22"/>
      <c r="Z61" s="22"/>
    </row>
    <row r="62" ht="15.75" customHeight="1" outlineLevel="2">
      <c r="A62" s="22" t="s">
        <v>72</v>
      </c>
      <c r="B62" s="23" t="s">
        <v>27</v>
      </c>
      <c r="C62" s="22" t="s">
        <v>28</v>
      </c>
      <c r="D62" s="24">
        <v>2.332184122E7</v>
      </c>
      <c r="E62" s="24">
        <v>3253244.38</v>
      </c>
      <c r="F62" s="24">
        <f>+D62/D65</f>
        <v>0.902553309</v>
      </c>
      <c r="G62" s="24" t="str">
        <f t="shared" ref="G62:G64" si="216">VLOOKUP(A62,'[1]Hoja1'!$B$1:$F$126,3,0)</f>
        <v>#REF!</v>
      </c>
      <c r="H62" s="24" t="str">
        <f t="shared" ref="H62:H64" si="217">VLOOKUP(A62,'[1]Hoja1'!$B$1:$F$126,2,0)</f>
        <v>#REF!</v>
      </c>
      <c r="I62" s="24" t="str">
        <f t="shared" ref="I62:I64" si="218">+G62/11</f>
        <v>#REF!</v>
      </c>
      <c r="J62" s="24" t="str">
        <f t="shared" ref="J62:J64" si="219">+F62*I62</f>
        <v>#REF!</v>
      </c>
      <c r="K62" s="24">
        <v>0.0</v>
      </c>
      <c r="L62" s="24" t="str">
        <f t="shared" ref="L62:L64" si="220">VLOOKUP(A62,'[1]Hoja1'!$B$1:$F$126,5,0)</f>
        <v>#REF!</v>
      </c>
      <c r="M62" s="24" t="str">
        <f t="shared" ref="M62:M64" si="221">VLOOKUP(A62,'[1]Hoja1'!$B$1:$F$126,4,0)</f>
        <v>#REF!</v>
      </c>
      <c r="N62" s="24" t="str">
        <f t="shared" ref="N62:N64" si="222">+L62/11</f>
        <v>#REF!</v>
      </c>
      <c r="O62" s="24" t="str">
        <f t="shared" ref="O62:O64" si="223">+D62-J62</f>
        <v>#REF!</v>
      </c>
      <c r="P62" s="24" t="str">
        <f t="shared" ref="P62:P64" si="224">+ROUND(O62,0)</f>
        <v>#REF!</v>
      </c>
      <c r="Q62" s="24" t="str">
        <f t="shared" ref="Q62:Q64" si="225">+K62+P62</f>
        <v>#REF!</v>
      </c>
      <c r="R62" s="25" t="str">
        <f t="shared" ref="R62:R64" si="226">+IF(D62-K62-P62&gt;1,D62-K62-P62,0)</f>
        <v>#REF!</v>
      </c>
      <c r="S62" s="24" t="str">
        <f t="shared" ref="S62:S64" si="227">+P62</f>
        <v>#REF!</v>
      </c>
      <c r="T62" s="22"/>
      <c r="U62" s="22"/>
      <c r="V62" s="22"/>
      <c r="W62" s="22"/>
      <c r="X62" s="22"/>
      <c r="Y62" s="22"/>
      <c r="Z62" s="22"/>
    </row>
    <row r="63" ht="15.75" customHeight="1" outlineLevel="2">
      <c r="A63" s="22" t="s">
        <v>72</v>
      </c>
      <c r="B63" s="23" t="s">
        <v>37</v>
      </c>
      <c r="C63" s="22" t="s">
        <v>38</v>
      </c>
      <c r="D63" s="24">
        <v>2518007.78</v>
      </c>
      <c r="E63" s="24">
        <v>351245.62</v>
      </c>
      <c r="F63" s="24">
        <f>+D63/D65</f>
        <v>0.09744669096</v>
      </c>
      <c r="G63" s="24" t="str">
        <f t="shared" si="216"/>
        <v>#REF!</v>
      </c>
      <c r="H63" s="24" t="str">
        <f t="shared" si="217"/>
        <v>#REF!</v>
      </c>
      <c r="I63" s="24" t="str">
        <f t="shared" si="218"/>
        <v>#REF!</v>
      </c>
      <c r="J63" s="24" t="str">
        <f t="shared" si="219"/>
        <v>#REF!</v>
      </c>
      <c r="K63" s="24">
        <v>0.0</v>
      </c>
      <c r="L63" s="24" t="str">
        <f t="shared" si="220"/>
        <v>#REF!</v>
      </c>
      <c r="M63" s="24" t="str">
        <f t="shared" si="221"/>
        <v>#REF!</v>
      </c>
      <c r="N63" s="24" t="str">
        <f t="shared" si="222"/>
        <v>#REF!</v>
      </c>
      <c r="O63" s="24" t="str">
        <f t="shared" si="223"/>
        <v>#REF!</v>
      </c>
      <c r="P63" s="24" t="str">
        <f t="shared" si="224"/>
        <v>#REF!</v>
      </c>
      <c r="Q63" s="24" t="str">
        <f t="shared" si="225"/>
        <v>#REF!</v>
      </c>
      <c r="R63" s="25" t="str">
        <f t="shared" si="226"/>
        <v>#REF!</v>
      </c>
      <c r="S63" s="24" t="str">
        <f t="shared" si="227"/>
        <v>#REF!</v>
      </c>
      <c r="T63" s="22"/>
      <c r="U63" s="22"/>
      <c r="V63" s="22"/>
      <c r="W63" s="22"/>
      <c r="X63" s="22"/>
      <c r="Y63" s="22"/>
      <c r="Z63" s="22"/>
    </row>
    <row r="64" ht="15.75" customHeight="1" outlineLevel="2">
      <c r="A64" s="22" t="s">
        <v>72</v>
      </c>
      <c r="B64" s="23" t="s">
        <v>73</v>
      </c>
      <c r="C64" s="22" t="s">
        <v>74</v>
      </c>
      <c r="D64" s="24">
        <v>0.0</v>
      </c>
      <c r="E64" s="24">
        <v>0.0</v>
      </c>
      <c r="F64" s="24">
        <f>+D64/D65</f>
        <v>0</v>
      </c>
      <c r="G64" s="24" t="str">
        <f t="shared" si="216"/>
        <v>#REF!</v>
      </c>
      <c r="H64" s="24" t="str">
        <f t="shared" si="217"/>
        <v>#REF!</v>
      </c>
      <c r="I64" s="24" t="str">
        <f t="shared" si="218"/>
        <v>#REF!</v>
      </c>
      <c r="J64" s="24" t="str">
        <f t="shared" si="219"/>
        <v>#REF!</v>
      </c>
      <c r="K64" s="24" t="str">
        <f>+D64-P64</f>
        <v>#REF!</v>
      </c>
      <c r="L64" s="24" t="str">
        <f t="shared" si="220"/>
        <v>#REF!</v>
      </c>
      <c r="M64" s="24" t="str">
        <f t="shared" si="221"/>
        <v>#REF!</v>
      </c>
      <c r="N64" s="24" t="str">
        <f t="shared" si="222"/>
        <v>#REF!</v>
      </c>
      <c r="O64" s="24" t="str">
        <f t="shared" si="223"/>
        <v>#REF!</v>
      </c>
      <c r="P64" s="24" t="str">
        <f t="shared" si="224"/>
        <v>#REF!</v>
      </c>
      <c r="Q64" s="24" t="str">
        <f t="shared" si="225"/>
        <v>#REF!</v>
      </c>
      <c r="R64" s="25" t="str">
        <f t="shared" si="226"/>
        <v>#REF!</v>
      </c>
      <c r="S64" s="24" t="str">
        <f t="shared" si="227"/>
        <v>#REF!</v>
      </c>
      <c r="T64" s="22"/>
      <c r="U64" s="22"/>
      <c r="V64" s="22"/>
      <c r="W64" s="22"/>
      <c r="X64" s="22"/>
      <c r="Y64" s="22"/>
      <c r="Z64" s="22"/>
    </row>
    <row r="65" ht="15.75" customHeight="1" outlineLevel="1">
      <c r="A65" s="30" t="s">
        <v>75</v>
      </c>
      <c r="B65" s="23"/>
      <c r="C65" s="22"/>
      <c r="D65" s="24">
        <f t="shared" ref="D65:F65" si="228">SUBTOTAL(9,D62:D64)</f>
        <v>25839849</v>
      </c>
      <c r="E65" s="24">
        <f t="shared" si="228"/>
        <v>3604490</v>
      </c>
      <c r="F65" s="22">
        <f t="shared" si="228"/>
        <v>1</v>
      </c>
      <c r="G65" s="24"/>
      <c r="H65" s="24"/>
      <c r="I65" s="24"/>
      <c r="J65" s="24" t="str">
        <f t="shared" ref="J65:K65" si="229">SUBTOTAL(9,J62:J64)</f>
        <v>#REF!</v>
      </c>
      <c r="K65" s="24" t="str">
        <f t="shared" si="229"/>
        <v>#REF!</v>
      </c>
      <c r="L65" s="24"/>
      <c r="M65" s="24"/>
      <c r="N65" s="24"/>
      <c r="O65" s="24" t="str">
        <f t="shared" ref="O65:S65" si="230">SUBTOTAL(9,O62:O64)</f>
        <v>#REF!</v>
      </c>
      <c r="P65" s="24" t="str">
        <f t="shared" si="230"/>
        <v>#REF!</v>
      </c>
      <c r="Q65" s="24" t="str">
        <f t="shared" si="230"/>
        <v>#REF!</v>
      </c>
      <c r="R65" s="25" t="str">
        <f t="shared" si="230"/>
        <v>#REF!</v>
      </c>
      <c r="S65" s="24" t="str">
        <f t="shared" si="230"/>
        <v>#REF!</v>
      </c>
      <c r="T65" s="22"/>
      <c r="U65" s="22"/>
      <c r="V65" s="22"/>
      <c r="W65" s="22"/>
      <c r="X65" s="22"/>
      <c r="Y65" s="22"/>
      <c r="Z65" s="22"/>
    </row>
    <row r="66" ht="15.75" customHeight="1" outlineLevel="2">
      <c r="A66" s="22" t="s">
        <v>76</v>
      </c>
      <c r="B66" s="23" t="s">
        <v>27</v>
      </c>
      <c r="C66" s="22" t="s">
        <v>28</v>
      </c>
      <c r="D66" s="24">
        <v>2225528.02</v>
      </c>
      <c r="E66" s="24">
        <v>549197.99</v>
      </c>
      <c r="F66" s="24">
        <f>+D66/D69</f>
        <v>0.2178525462</v>
      </c>
      <c r="G66" s="24" t="str">
        <f t="shared" ref="G66:G68" si="231">VLOOKUP(A66,'[1]Hoja1'!$B$1:$F$126,3,0)</f>
        <v>#REF!</v>
      </c>
      <c r="H66" s="24" t="str">
        <f t="shared" ref="H66:H68" si="232">VLOOKUP(A66,'[1]Hoja1'!$B$1:$F$126,2,0)</f>
        <v>#REF!</v>
      </c>
      <c r="I66" s="24" t="str">
        <f t="shared" ref="I66:I68" si="233">+G66/11</f>
        <v>#REF!</v>
      </c>
      <c r="J66" s="24" t="str">
        <f t="shared" ref="J66:J68" si="234">+F66*I66</f>
        <v>#REF!</v>
      </c>
      <c r="K66" s="24">
        <v>0.0</v>
      </c>
      <c r="L66" s="24" t="str">
        <f t="shared" ref="L66:L68" si="235">VLOOKUP(A66,'[1]Hoja1'!$B$1:$F$126,5,0)</f>
        <v>#REF!</v>
      </c>
      <c r="M66" s="24" t="str">
        <f t="shared" ref="M66:M68" si="236">VLOOKUP(A66,'[1]Hoja1'!$B$1:$F$126,4,0)</f>
        <v>#REF!</v>
      </c>
      <c r="N66" s="24" t="str">
        <f t="shared" ref="N66:N68" si="237">+L66/11</f>
        <v>#REF!</v>
      </c>
      <c r="O66" s="24" t="str">
        <f>+D66-J66</f>
        <v>#REF!</v>
      </c>
      <c r="P66" s="24" t="str">
        <f t="shared" ref="P66:P68" si="238">+ROUND(O66,0)</f>
        <v>#REF!</v>
      </c>
      <c r="Q66" s="24" t="str">
        <f t="shared" ref="Q66:Q68" si="239">+K66+P66</f>
        <v>#REF!</v>
      </c>
      <c r="R66" s="25" t="str">
        <f t="shared" ref="R66:R68" si="240">+IF(D66-K66-P66&gt;1,D66-K66-P66,0)</f>
        <v>#REF!</v>
      </c>
      <c r="S66" s="24" t="str">
        <f t="shared" ref="S66:S68" si="241">+P66</f>
        <v>#REF!</v>
      </c>
      <c r="T66" s="22"/>
      <c r="U66" s="22"/>
      <c r="V66" s="22"/>
      <c r="W66" s="22"/>
      <c r="X66" s="22"/>
      <c r="Y66" s="22"/>
      <c r="Z66" s="22"/>
    </row>
    <row r="67" ht="15.75" customHeight="1" outlineLevel="2">
      <c r="A67" s="22" t="s">
        <v>76</v>
      </c>
      <c r="B67" s="23" t="s">
        <v>77</v>
      </c>
      <c r="C67" s="22" t="s">
        <v>78</v>
      </c>
      <c r="D67" s="24">
        <v>482.91</v>
      </c>
      <c r="E67" s="24">
        <v>119.17</v>
      </c>
      <c r="F67" s="24">
        <f>+D67/D69</f>
        <v>0.00004727110696</v>
      </c>
      <c r="G67" s="24" t="str">
        <f t="shared" si="231"/>
        <v>#REF!</v>
      </c>
      <c r="H67" s="24" t="str">
        <f t="shared" si="232"/>
        <v>#REF!</v>
      </c>
      <c r="I67" s="24" t="str">
        <f t="shared" si="233"/>
        <v>#REF!</v>
      </c>
      <c r="J67" s="24" t="str">
        <f t="shared" si="234"/>
        <v>#REF!</v>
      </c>
      <c r="K67" s="24">
        <v>0.0</v>
      </c>
      <c r="L67" s="24" t="str">
        <f t="shared" si="235"/>
        <v>#REF!</v>
      </c>
      <c r="M67" s="24" t="str">
        <f t="shared" si="236"/>
        <v>#REF!</v>
      </c>
      <c r="N67" s="24" t="str">
        <f t="shared" si="237"/>
        <v>#REF!</v>
      </c>
      <c r="O67" s="24">
        <v>0.0</v>
      </c>
      <c r="P67" s="24">
        <f t="shared" si="238"/>
        <v>0</v>
      </c>
      <c r="Q67" s="24">
        <f t="shared" si="239"/>
        <v>0</v>
      </c>
      <c r="R67" s="25">
        <f t="shared" si="240"/>
        <v>482.91</v>
      </c>
      <c r="S67" s="24">
        <f t="shared" si="241"/>
        <v>0</v>
      </c>
      <c r="T67" s="22"/>
      <c r="U67" s="22"/>
      <c r="V67" s="22"/>
      <c r="W67" s="22"/>
      <c r="X67" s="22"/>
      <c r="Y67" s="22"/>
      <c r="Z67" s="22"/>
    </row>
    <row r="68" ht="15.75" customHeight="1" outlineLevel="2">
      <c r="A68" s="22" t="s">
        <v>76</v>
      </c>
      <c r="B68" s="23" t="s">
        <v>39</v>
      </c>
      <c r="C68" s="22" t="s">
        <v>40</v>
      </c>
      <c r="D68" s="24">
        <v>7989743.07</v>
      </c>
      <c r="E68" s="24">
        <v>1971644.84</v>
      </c>
      <c r="F68" s="24">
        <f>+D68/D69</f>
        <v>0.7821001827</v>
      </c>
      <c r="G68" s="24" t="str">
        <f t="shared" si="231"/>
        <v>#REF!</v>
      </c>
      <c r="H68" s="24" t="str">
        <f t="shared" si="232"/>
        <v>#REF!</v>
      </c>
      <c r="I68" s="24" t="str">
        <f t="shared" si="233"/>
        <v>#REF!</v>
      </c>
      <c r="J68" s="24" t="str">
        <f t="shared" si="234"/>
        <v>#REF!</v>
      </c>
      <c r="K68" s="24">
        <v>0.0</v>
      </c>
      <c r="L68" s="24" t="str">
        <f t="shared" si="235"/>
        <v>#REF!</v>
      </c>
      <c r="M68" s="24" t="str">
        <f t="shared" si="236"/>
        <v>#REF!</v>
      </c>
      <c r="N68" s="24" t="str">
        <f t="shared" si="237"/>
        <v>#REF!</v>
      </c>
      <c r="O68" s="24" t="str">
        <f>+D68-J68</f>
        <v>#REF!</v>
      </c>
      <c r="P68" s="24" t="str">
        <f t="shared" si="238"/>
        <v>#REF!</v>
      </c>
      <c r="Q68" s="24" t="str">
        <f t="shared" si="239"/>
        <v>#REF!</v>
      </c>
      <c r="R68" s="25" t="str">
        <f t="shared" si="240"/>
        <v>#REF!</v>
      </c>
      <c r="S68" s="24" t="str">
        <f t="shared" si="241"/>
        <v>#REF!</v>
      </c>
      <c r="T68" s="22"/>
      <c r="U68" s="22"/>
      <c r="V68" s="22"/>
      <c r="W68" s="22"/>
      <c r="X68" s="22"/>
      <c r="Y68" s="22"/>
      <c r="Z68" s="22"/>
    </row>
    <row r="69" ht="15.75" customHeight="1" outlineLevel="1">
      <c r="A69" s="30" t="s">
        <v>79</v>
      </c>
      <c r="B69" s="23"/>
      <c r="C69" s="22"/>
      <c r="D69" s="24">
        <f t="shared" ref="D69:F69" si="242">SUBTOTAL(9,D66:D68)</f>
        <v>10215754</v>
      </c>
      <c r="E69" s="24">
        <f t="shared" si="242"/>
        <v>2520962</v>
      </c>
      <c r="F69" s="22">
        <f t="shared" si="242"/>
        <v>1</v>
      </c>
      <c r="G69" s="24"/>
      <c r="H69" s="24"/>
      <c r="I69" s="24"/>
      <c r="J69" s="24" t="str">
        <f t="shared" ref="J69:K69" si="243">SUBTOTAL(9,J66:J68)</f>
        <v>#REF!</v>
      </c>
      <c r="K69" s="24">
        <f t="shared" si="243"/>
        <v>0</v>
      </c>
      <c r="L69" s="24"/>
      <c r="M69" s="24"/>
      <c r="N69" s="24"/>
      <c r="O69" s="24" t="str">
        <f t="shared" ref="O69:S69" si="244">SUBTOTAL(9,O66:O68)</f>
        <v>#REF!</v>
      </c>
      <c r="P69" s="24" t="str">
        <f t="shared" si="244"/>
        <v>#REF!</v>
      </c>
      <c r="Q69" s="24" t="str">
        <f t="shared" si="244"/>
        <v>#REF!</v>
      </c>
      <c r="R69" s="25" t="str">
        <f t="shared" si="244"/>
        <v>#REF!</v>
      </c>
      <c r="S69" s="24" t="str">
        <f t="shared" si="244"/>
        <v>#REF!</v>
      </c>
      <c r="T69" s="22"/>
      <c r="U69" s="22"/>
      <c r="V69" s="22"/>
      <c r="W69" s="22"/>
      <c r="X69" s="22"/>
      <c r="Y69" s="22"/>
      <c r="Z69" s="22"/>
    </row>
    <row r="70" ht="15.75" customHeight="1" outlineLevel="2">
      <c r="A70" s="22" t="s">
        <v>80</v>
      </c>
      <c r="B70" s="23" t="s">
        <v>27</v>
      </c>
      <c r="C70" s="22" t="s">
        <v>28</v>
      </c>
      <c r="D70" s="24">
        <v>4.5436554E7</v>
      </c>
      <c r="E70" s="24">
        <v>2.1011737E7</v>
      </c>
      <c r="F70" s="24">
        <f>+D70/D72</f>
        <v>1</v>
      </c>
      <c r="G70" s="24" t="str">
        <f t="shared" ref="G70:G71" si="245">VLOOKUP(A70,'[1]Hoja1'!$B$1:$F$126,3,0)</f>
        <v>#REF!</v>
      </c>
      <c r="H70" s="24" t="str">
        <f t="shared" ref="H70:H71" si="246">VLOOKUP(A70,'[1]Hoja1'!$B$1:$F$126,2,0)</f>
        <v>#REF!</v>
      </c>
      <c r="I70" s="24" t="str">
        <f t="shared" ref="I70:I71" si="247">+G70/11</f>
        <v>#REF!</v>
      </c>
      <c r="J70" s="24" t="str">
        <f t="shared" ref="J70:J71" si="248">+F70*I70</f>
        <v>#REF!</v>
      </c>
      <c r="K70" s="24" t="str">
        <f t="shared" ref="K70:K71" si="249">+D70-P70</f>
        <v>#REF!</v>
      </c>
      <c r="L70" s="24" t="str">
        <f t="shared" ref="L70:L71" si="250">VLOOKUP(A70,'[1]Hoja1'!$B$1:$F$126,5,0)</f>
        <v>#REF!</v>
      </c>
      <c r="M70" s="24" t="str">
        <f t="shared" ref="M70:M71" si="251">VLOOKUP(A70,'[1]Hoja1'!$B$1:$F$126,4,0)</f>
        <v>#REF!</v>
      </c>
      <c r="N70" s="24" t="str">
        <f t="shared" ref="N70:N71" si="252">+L70/11</f>
        <v>#REF!</v>
      </c>
      <c r="O70" s="24" t="str">
        <f t="shared" ref="O70:O71" si="253">+D70-J70</f>
        <v>#REF!</v>
      </c>
      <c r="P70" s="24" t="str">
        <f t="shared" ref="P70:P71" si="254">+ROUND(O70,0)</f>
        <v>#REF!</v>
      </c>
      <c r="Q70" s="24" t="str">
        <f t="shared" ref="Q70:Q71" si="255">+K70+P70</f>
        <v>#REF!</v>
      </c>
      <c r="R70" s="25" t="str">
        <f t="shared" ref="R70:R71" si="256">+IF(D70-K70-P70&gt;1,D70-K70-P70,0)</f>
        <v>#REF!</v>
      </c>
      <c r="S70" s="24" t="str">
        <f t="shared" ref="S70:S71" si="257">+P70</f>
        <v>#REF!</v>
      </c>
      <c r="T70" s="22"/>
      <c r="U70" s="22"/>
      <c r="V70" s="22"/>
      <c r="W70" s="22"/>
      <c r="X70" s="22"/>
      <c r="Y70" s="22"/>
      <c r="Z70" s="22"/>
    </row>
    <row r="71" ht="15.75" customHeight="1" outlineLevel="2">
      <c r="A71" s="22" t="s">
        <v>80</v>
      </c>
      <c r="B71" s="23" t="s">
        <v>51</v>
      </c>
      <c r="C71" s="22" t="s">
        <v>52</v>
      </c>
      <c r="D71" s="24">
        <v>0.0</v>
      </c>
      <c r="E71" s="24">
        <v>0.0</v>
      </c>
      <c r="F71" s="24">
        <f>+D71/D72</f>
        <v>0</v>
      </c>
      <c r="G71" s="24" t="str">
        <f t="shared" si="245"/>
        <v>#REF!</v>
      </c>
      <c r="H71" s="24" t="str">
        <f t="shared" si="246"/>
        <v>#REF!</v>
      </c>
      <c r="I71" s="24" t="str">
        <f t="shared" si="247"/>
        <v>#REF!</v>
      </c>
      <c r="J71" s="24" t="str">
        <f t="shared" si="248"/>
        <v>#REF!</v>
      </c>
      <c r="K71" s="24" t="str">
        <f t="shared" si="249"/>
        <v>#REF!</v>
      </c>
      <c r="L71" s="24" t="str">
        <f t="shared" si="250"/>
        <v>#REF!</v>
      </c>
      <c r="M71" s="24" t="str">
        <f t="shared" si="251"/>
        <v>#REF!</v>
      </c>
      <c r="N71" s="24" t="str">
        <f t="shared" si="252"/>
        <v>#REF!</v>
      </c>
      <c r="O71" s="24" t="str">
        <f t="shared" si="253"/>
        <v>#REF!</v>
      </c>
      <c r="P71" s="24" t="str">
        <f t="shared" si="254"/>
        <v>#REF!</v>
      </c>
      <c r="Q71" s="24" t="str">
        <f t="shared" si="255"/>
        <v>#REF!</v>
      </c>
      <c r="R71" s="25" t="str">
        <f t="shared" si="256"/>
        <v>#REF!</v>
      </c>
      <c r="S71" s="24" t="str">
        <f t="shared" si="257"/>
        <v>#REF!</v>
      </c>
      <c r="T71" s="22"/>
      <c r="U71" s="22"/>
      <c r="V71" s="22"/>
      <c r="W71" s="22"/>
      <c r="X71" s="22"/>
      <c r="Y71" s="22"/>
      <c r="Z71" s="22"/>
    </row>
    <row r="72" ht="15.75" customHeight="1" outlineLevel="1">
      <c r="A72" s="30" t="s">
        <v>81</v>
      </c>
      <c r="B72" s="23"/>
      <c r="C72" s="22"/>
      <c r="D72" s="24">
        <f t="shared" ref="D72:F72" si="258">SUBTOTAL(9,D70:D71)</f>
        <v>45436554</v>
      </c>
      <c r="E72" s="24">
        <f t="shared" si="258"/>
        <v>21011737</v>
      </c>
      <c r="F72" s="22">
        <f t="shared" si="258"/>
        <v>1</v>
      </c>
      <c r="G72" s="24"/>
      <c r="H72" s="24"/>
      <c r="I72" s="24"/>
      <c r="J72" s="24" t="str">
        <f t="shared" ref="J72:K72" si="259">SUBTOTAL(9,J70:J71)</f>
        <v>#REF!</v>
      </c>
      <c r="K72" s="24" t="str">
        <f t="shared" si="259"/>
        <v>#REF!</v>
      </c>
      <c r="L72" s="24"/>
      <c r="M72" s="24"/>
      <c r="N72" s="24"/>
      <c r="O72" s="24" t="str">
        <f t="shared" ref="O72:S72" si="260">SUBTOTAL(9,O70:O71)</f>
        <v>#REF!</v>
      </c>
      <c r="P72" s="24" t="str">
        <f t="shared" si="260"/>
        <v>#REF!</v>
      </c>
      <c r="Q72" s="24" t="str">
        <f t="shared" si="260"/>
        <v>#REF!</v>
      </c>
      <c r="R72" s="25" t="str">
        <f t="shared" si="260"/>
        <v>#REF!</v>
      </c>
      <c r="S72" s="24" t="str">
        <f t="shared" si="260"/>
        <v>#REF!</v>
      </c>
      <c r="T72" s="22"/>
      <c r="U72" s="22"/>
      <c r="V72" s="22"/>
      <c r="W72" s="22"/>
      <c r="X72" s="22"/>
      <c r="Y72" s="22"/>
      <c r="Z72" s="22"/>
    </row>
    <row r="73" ht="15.75" customHeight="1" outlineLevel="2">
      <c r="A73" s="22" t="s">
        <v>82</v>
      </c>
      <c r="B73" s="23" t="s">
        <v>27</v>
      </c>
      <c r="C73" s="22" t="s">
        <v>28</v>
      </c>
      <c r="D73" s="24">
        <v>4.2798926E7</v>
      </c>
      <c r="E73" s="24">
        <v>1790621.0</v>
      </c>
      <c r="F73" s="24">
        <f>+D73/D74</f>
        <v>1</v>
      </c>
      <c r="G73" s="24" t="str">
        <f>VLOOKUP(A73,'[1]Hoja1'!$B$1:$F$126,3,0)</f>
        <v>#REF!</v>
      </c>
      <c r="H73" s="24" t="str">
        <f>VLOOKUP(A73,'[1]Hoja1'!$B$1:$F$126,2,0)</f>
        <v>#REF!</v>
      </c>
      <c r="I73" s="24" t="str">
        <f>+G73/11</f>
        <v>#REF!</v>
      </c>
      <c r="J73" s="24" t="str">
        <f>+F73*I73</f>
        <v>#REF!</v>
      </c>
      <c r="K73" s="24" t="str">
        <f>+D73-P73</f>
        <v>#REF!</v>
      </c>
      <c r="L73" s="24" t="str">
        <f>VLOOKUP(A73,'[1]Hoja1'!$B$1:$F$126,5,0)</f>
        <v>#REF!</v>
      </c>
      <c r="M73" s="24" t="str">
        <f>VLOOKUP(A73,'[1]Hoja1'!$B$1:$F$126,4,0)</f>
        <v>#REF!</v>
      </c>
      <c r="N73" s="24" t="str">
        <f>+L73/11</f>
        <v>#REF!</v>
      </c>
      <c r="O73" s="24" t="str">
        <f>+D73-J73</f>
        <v>#REF!</v>
      </c>
      <c r="P73" s="24" t="str">
        <f>+ROUND(O73,0)</f>
        <v>#REF!</v>
      </c>
      <c r="Q73" s="24" t="str">
        <f>+K73+P73</f>
        <v>#REF!</v>
      </c>
      <c r="R73" s="25" t="str">
        <f>+IF(D73-K73-P73&gt;1,D73-K73-P73,0)</f>
        <v>#REF!</v>
      </c>
      <c r="S73" s="24" t="str">
        <f>+P73</f>
        <v>#REF!</v>
      </c>
      <c r="T73" s="22"/>
      <c r="U73" s="22"/>
      <c r="V73" s="22"/>
      <c r="W73" s="22"/>
      <c r="X73" s="22"/>
      <c r="Y73" s="22"/>
      <c r="Z73" s="22"/>
    </row>
    <row r="74" ht="15.75" customHeight="1" outlineLevel="1">
      <c r="A74" s="30" t="s">
        <v>83</v>
      </c>
      <c r="B74" s="23"/>
      <c r="C74" s="22"/>
      <c r="D74" s="24">
        <f t="shared" ref="D74:F74" si="261">SUBTOTAL(9,D73)</f>
        <v>42798926</v>
      </c>
      <c r="E74" s="24">
        <f t="shared" si="261"/>
        <v>1790621</v>
      </c>
      <c r="F74" s="22">
        <f t="shared" si="261"/>
        <v>1</v>
      </c>
      <c r="G74" s="24"/>
      <c r="H74" s="24"/>
      <c r="I74" s="24"/>
      <c r="J74" s="24" t="str">
        <f t="shared" ref="J74:K74" si="262">SUBTOTAL(9,J73)</f>
        <v>#REF!</v>
      </c>
      <c r="K74" s="24" t="str">
        <f t="shared" si="262"/>
        <v>#REF!</v>
      </c>
      <c r="L74" s="24"/>
      <c r="M74" s="24"/>
      <c r="N74" s="24"/>
      <c r="O74" s="24" t="str">
        <f t="shared" ref="O74:S74" si="263">SUBTOTAL(9,O73)</f>
        <v>#REF!</v>
      </c>
      <c r="P74" s="24" t="str">
        <f t="shared" si="263"/>
        <v>#REF!</v>
      </c>
      <c r="Q74" s="24" t="str">
        <f t="shared" si="263"/>
        <v>#REF!</v>
      </c>
      <c r="R74" s="25" t="str">
        <f t="shared" si="263"/>
        <v>#REF!</v>
      </c>
      <c r="S74" s="24" t="str">
        <f t="shared" si="263"/>
        <v>#REF!</v>
      </c>
      <c r="T74" s="22"/>
      <c r="U74" s="22"/>
      <c r="V74" s="22"/>
      <c r="W74" s="22"/>
      <c r="X74" s="22"/>
      <c r="Y74" s="22"/>
      <c r="Z74" s="22"/>
    </row>
    <row r="75" ht="15.75" customHeight="1" outlineLevel="2">
      <c r="A75" s="22" t="s">
        <v>84</v>
      </c>
      <c r="B75" s="23" t="s">
        <v>27</v>
      </c>
      <c r="C75" s="22" t="s">
        <v>28</v>
      </c>
      <c r="D75" s="24">
        <v>8733797.48</v>
      </c>
      <c r="E75" s="24">
        <v>9.239227083E7</v>
      </c>
      <c r="F75" s="24">
        <f>+D75/D78</f>
        <v>0.8300526593</v>
      </c>
      <c r="G75" s="24" t="str">
        <f t="shared" ref="G75:G77" si="264">VLOOKUP(A75,'[1]Hoja1'!$B$1:$F$126,3,0)</f>
        <v>#REF!</v>
      </c>
      <c r="H75" s="24" t="str">
        <f t="shared" ref="H75:H77" si="265">VLOOKUP(A75,'[1]Hoja1'!$B$1:$F$126,2,0)</f>
        <v>#REF!</v>
      </c>
      <c r="I75" s="24" t="str">
        <f t="shared" ref="I75:I77" si="266">+G75/11</f>
        <v>#REF!</v>
      </c>
      <c r="J75" s="24" t="str">
        <f t="shared" ref="J75:J77" si="267">+F75*I75</f>
        <v>#REF!</v>
      </c>
      <c r="K75" s="24">
        <f t="shared" ref="K75:K77" si="268">+D75-P75</f>
        <v>8733797.48</v>
      </c>
      <c r="L75" s="24" t="str">
        <f t="shared" ref="L75:L77" si="269">VLOOKUP(A75,'[1]Hoja1'!$B$1:$F$126,5,0)</f>
        <v>#REF!</v>
      </c>
      <c r="M75" s="24" t="str">
        <f t="shared" ref="M75:M77" si="270">VLOOKUP(A75,'[1]Hoja1'!$B$1:$F$126,4,0)</f>
        <v>#REF!</v>
      </c>
      <c r="N75" s="24" t="str">
        <f t="shared" ref="N75:N77" si="271">+L75/11</f>
        <v>#REF!</v>
      </c>
      <c r="O75" s="24">
        <v>0.0</v>
      </c>
      <c r="P75" s="24">
        <f t="shared" ref="P75:P77" si="272">+ROUND(O75,0)</f>
        <v>0</v>
      </c>
      <c r="Q75" s="24">
        <f t="shared" ref="Q75:Q77" si="273">+K75+P75</f>
        <v>8733797.48</v>
      </c>
      <c r="R75" s="25">
        <f t="shared" ref="R75:R77" si="274">+IF(D75-K75-P75&gt;1,D75-K75-P75,0)</f>
        <v>0</v>
      </c>
      <c r="S75" s="24">
        <f t="shared" ref="S75:S77" si="275">+P75</f>
        <v>0</v>
      </c>
      <c r="T75" s="22"/>
      <c r="U75" s="22"/>
      <c r="V75" s="22"/>
      <c r="W75" s="22"/>
      <c r="X75" s="22"/>
      <c r="Y75" s="22"/>
      <c r="Z75" s="22"/>
    </row>
    <row r="76" ht="15.75" customHeight="1" outlineLevel="2">
      <c r="A76" s="22" t="s">
        <v>84</v>
      </c>
      <c r="B76" s="23" t="s">
        <v>37</v>
      </c>
      <c r="C76" s="22" t="s">
        <v>38</v>
      </c>
      <c r="D76" s="24">
        <v>1788182.52</v>
      </c>
      <c r="E76" s="24">
        <v>1.891665617E7</v>
      </c>
      <c r="F76" s="24">
        <f>+D76/D78</f>
        <v>0.1699473407</v>
      </c>
      <c r="G76" s="24" t="str">
        <f t="shared" si="264"/>
        <v>#REF!</v>
      </c>
      <c r="H76" s="24" t="str">
        <f t="shared" si="265"/>
        <v>#REF!</v>
      </c>
      <c r="I76" s="24" t="str">
        <f t="shared" si="266"/>
        <v>#REF!</v>
      </c>
      <c r="J76" s="24" t="str">
        <f t="shared" si="267"/>
        <v>#REF!</v>
      </c>
      <c r="K76" s="24">
        <f t="shared" si="268"/>
        <v>1788182.52</v>
      </c>
      <c r="L76" s="24" t="str">
        <f t="shared" si="269"/>
        <v>#REF!</v>
      </c>
      <c r="M76" s="24" t="str">
        <f t="shared" si="270"/>
        <v>#REF!</v>
      </c>
      <c r="N76" s="24" t="str">
        <f t="shared" si="271"/>
        <v>#REF!</v>
      </c>
      <c r="O76" s="24">
        <v>0.0</v>
      </c>
      <c r="P76" s="24">
        <f t="shared" si="272"/>
        <v>0</v>
      </c>
      <c r="Q76" s="24">
        <f t="shared" si="273"/>
        <v>1788182.52</v>
      </c>
      <c r="R76" s="25">
        <f t="shared" si="274"/>
        <v>0</v>
      </c>
      <c r="S76" s="24">
        <f t="shared" si="275"/>
        <v>0</v>
      </c>
      <c r="T76" s="22"/>
      <c r="U76" s="22"/>
      <c r="V76" s="22"/>
      <c r="W76" s="22"/>
      <c r="X76" s="22"/>
      <c r="Y76" s="22"/>
      <c r="Z76" s="22"/>
    </row>
    <row r="77" ht="15.75" customHeight="1" outlineLevel="2">
      <c r="A77" s="22" t="s">
        <v>84</v>
      </c>
      <c r="B77" s="23" t="s">
        <v>51</v>
      </c>
      <c r="C77" s="22" t="s">
        <v>52</v>
      </c>
      <c r="D77" s="24">
        <v>0.0</v>
      </c>
      <c r="E77" s="24">
        <v>0.0</v>
      </c>
      <c r="F77" s="24">
        <f>+D77/D78</f>
        <v>0</v>
      </c>
      <c r="G77" s="24" t="str">
        <f t="shared" si="264"/>
        <v>#REF!</v>
      </c>
      <c r="H77" s="24" t="str">
        <f t="shared" si="265"/>
        <v>#REF!</v>
      </c>
      <c r="I77" s="24" t="str">
        <f t="shared" si="266"/>
        <v>#REF!</v>
      </c>
      <c r="J77" s="24" t="str">
        <f t="shared" si="267"/>
        <v>#REF!</v>
      </c>
      <c r="K77" s="24" t="str">
        <f t="shared" si="268"/>
        <v>#REF!</v>
      </c>
      <c r="L77" s="24" t="str">
        <f t="shared" si="269"/>
        <v>#REF!</v>
      </c>
      <c r="M77" s="24" t="str">
        <f t="shared" si="270"/>
        <v>#REF!</v>
      </c>
      <c r="N77" s="24" t="str">
        <f t="shared" si="271"/>
        <v>#REF!</v>
      </c>
      <c r="O77" s="24" t="str">
        <f>+D77-J77</f>
        <v>#REF!</v>
      </c>
      <c r="P77" s="24" t="str">
        <f t="shared" si="272"/>
        <v>#REF!</v>
      </c>
      <c r="Q77" s="24" t="str">
        <f t="shared" si="273"/>
        <v>#REF!</v>
      </c>
      <c r="R77" s="25" t="str">
        <f t="shared" si="274"/>
        <v>#REF!</v>
      </c>
      <c r="S77" s="24" t="str">
        <f t="shared" si="275"/>
        <v>#REF!</v>
      </c>
      <c r="T77" s="22"/>
      <c r="U77" s="22"/>
      <c r="V77" s="22"/>
      <c r="W77" s="22"/>
      <c r="X77" s="22"/>
      <c r="Y77" s="22"/>
      <c r="Z77" s="22"/>
    </row>
    <row r="78" ht="15.75" customHeight="1" outlineLevel="1">
      <c r="A78" s="30" t="s">
        <v>85</v>
      </c>
      <c r="B78" s="23"/>
      <c r="C78" s="22"/>
      <c r="D78" s="24">
        <f t="shared" ref="D78:F78" si="276">SUBTOTAL(9,D75:D77)</f>
        <v>10521980</v>
      </c>
      <c r="E78" s="24">
        <f t="shared" si="276"/>
        <v>111308927</v>
      </c>
      <c r="F78" s="22">
        <f t="shared" si="276"/>
        <v>1</v>
      </c>
      <c r="G78" s="24"/>
      <c r="H78" s="24"/>
      <c r="I78" s="24"/>
      <c r="J78" s="24" t="str">
        <f t="shared" ref="J78:K78" si="277">SUBTOTAL(9,J75:J77)</f>
        <v>#REF!</v>
      </c>
      <c r="K78" s="24" t="str">
        <f t="shared" si="277"/>
        <v>#REF!</v>
      </c>
      <c r="L78" s="24"/>
      <c r="M78" s="24"/>
      <c r="N78" s="24"/>
      <c r="O78" s="24" t="str">
        <f t="shared" ref="O78:S78" si="278">SUBTOTAL(9,O75:O77)</f>
        <v>#REF!</v>
      </c>
      <c r="P78" s="24" t="str">
        <f t="shared" si="278"/>
        <v>#REF!</v>
      </c>
      <c r="Q78" s="24" t="str">
        <f t="shared" si="278"/>
        <v>#REF!</v>
      </c>
      <c r="R78" s="25" t="str">
        <f t="shared" si="278"/>
        <v>#REF!</v>
      </c>
      <c r="S78" s="24" t="str">
        <f t="shared" si="278"/>
        <v>#REF!</v>
      </c>
      <c r="T78" s="22"/>
      <c r="U78" s="22"/>
      <c r="V78" s="22"/>
      <c r="W78" s="22"/>
      <c r="X78" s="22"/>
      <c r="Y78" s="22"/>
      <c r="Z78" s="22"/>
    </row>
    <row r="79" ht="15.75" customHeight="1" outlineLevel="2">
      <c r="A79" s="22" t="s">
        <v>86</v>
      </c>
      <c r="B79" s="23" t="s">
        <v>27</v>
      </c>
      <c r="C79" s="22" t="s">
        <v>28</v>
      </c>
      <c r="D79" s="24">
        <v>2.164500864E7</v>
      </c>
      <c r="E79" s="24">
        <v>3575964.57</v>
      </c>
      <c r="F79" s="24">
        <f>+D79/D82</f>
        <v>0.5510291102</v>
      </c>
      <c r="G79" s="24" t="str">
        <f t="shared" ref="G79:G81" si="279">VLOOKUP(A79,'[1]Hoja1'!$B$1:$F$126,3,0)</f>
        <v>#REF!</v>
      </c>
      <c r="H79" s="24" t="str">
        <f t="shared" ref="H79:H81" si="280">VLOOKUP(A79,'[1]Hoja1'!$B$1:$F$126,2,0)</f>
        <v>#REF!</v>
      </c>
      <c r="I79" s="24" t="str">
        <f t="shared" ref="I79:I81" si="281">+G79/11</f>
        <v>#REF!</v>
      </c>
      <c r="J79" s="24" t="str">
        <f t="shared" ref="J79:J81" si="282">+F79*I79</f>
        <v>#REF!</v>
      </c>
      <c r="K79" s="24" t="str">
        <f t="shared" ref="K79:K81" si="283">+D79-P79</f>
        <v>#REF!</v>
      </c>
      <c r="L79" s="24" t="str">
        <f t="shared" ref="L79:L81" si="284">VLOOKUP(A79,'[1]Hoja1'!$B$1:$F$126,5,0)</f>
        <v>#REF!</v>
      </c>
      <c r="M79" s="24" t="str">
        <f t="shared" ref="M79:M81" si="285">VLOOKUP(A79,'[1]Hoja1'!$B$1:$F$126,4,0)</f>
        <v>#REF!</v>
      </c>
      <c r="N79" s="24" t="str">
        <f t="shared" ref="N79:N81" si="286">+L79/11</f>
        <v>#REF!</v>
      </c>
      <c r="O79" s="24" t="str">
        <f t="shared" ref="O79:O81" si="287">+D79-J79</f>
        <v>#REF!</v>
      </c>
      <c r="P79" s="24" t="str">
        <f t="shared" ref="P79:P81" si="288">+ROUND(O79,0)</f>
        <v>#REF!</v>
      </c>
      <c r="Q79" s="24" t="str">
        <f t="shared" ref="Q79:Q81" si="289">+K79+P79</f>
        <v>#REF!</v>
      </c>
      <c r="R79" s="25" t="str">
        <f t="shared" ref="R79:R81" si="290">+IF(D79-K79-P79&gt;1,D79-K79-P79,0)</f>
        <v>#REF!</v>
      </c>
      <c r="S79" s="24" t="str">
        <f t="shared" ref="S79:S81" si="291">+P79</f>
        <v>#REF!</v>
      </c>
      <c r="T79" s="22"/>
      <c r="U79" s="22"/>
      <c r="V79" s="22"/>
      <c r="W79" s="22"/>
      <c r="X79" s="22"/>
      <c r="Y79" s="22"/>
      <c r="Z79" s="22"/>
    </row>
    <row r="80" ht="15.75" customHeight="1" outlineLevel="2">
      <c r="A80" s="22" t="s">
        <v>86</v>
      </c>
      <c r="B80" s="23" t="s">
        <v>51</v>
      </c>
      <c r="C80" s="22" t="s">
        <v>52</v>
      </c>
      <c r="D80" s="24">
        <v>0.0</v>
      </c>
      <c r="E80" s="24">
        <v>0.0</v>
      </c>
      <c r="F80" s="24">
        <f>+D80/D82</f>
        <v>0</v>
      </c>
      <c r="G80" s="24" t="str">
        <f t="shared" si="279"/>
        <v>#REF!</v>
      </c>
      <c r="H80" s="24" t="str">
        <f t="shared" si="280"/>
        <v>#REF!</v>
      </c>
      <c r="I80" s="24" t="str">
        <f t="shared" si="281"/>
        <v>#REF!</v>
      </c>
      <c r="J80" s="24" t="str">
        <f t="shared" si="282"/>
        <v>#REF!</v>
      </c>
      <c r="K80" s="24" t="str">
        <f t="shared" si="283"/>
        <v>#REF!</v>
      </c>
      <c r="L80" s="24" t="str">
        <f t="shared" si="284"/>
        <v>#REF!</v>
      </c>
      <c r="M80" s="24" t="str">
        <f t="shared" si="285"/>
        <v>#REF!</v>
      </c>
      <c r="N80" s="24" t="str">
        <f t="shared" si="286"/>
        <v>#REF!</v>
      </c>
      <c r="O80" s="24" t="str">
        <f t="shared" si="287"/>
        <v>#REF!</v>
      </c>
      <c r="P80" s="24" t="str">
        <f t="shared" si="288"/>
        <v>#REF!</v>
      </c>
      <c r="Q80" s="24" t="str">
        <f t="shared" si="289"/>
        <v>#REF!</v>
      </c>
      <c r="R80" s="25" t="str">
        <f t="shared" si="290"/>
        <v>#REF!</v>
      </c>
      <c r="S80" s="24" t="str">
        <f t="shared" si="291"/>
        <v>#REF!</v>
      </c>
      <c r="T80" s="22"/>
      <c r="U80" s="22"/>
      <c r="V80" s="22"/>
      <c r="W80" s="22"/>
      <c r="X80" s="22"/>
      <c r="Y80" s="22"/>
      <c r="Z80" s="22"/>
    </row>
    <row r="81" ht="15.75" customHeight="1" outlineLevel="2">
      <c r="A81" s="22" t="s">
        <v>86</v>
      </c>
      <c r="B81" s="23" t="s">
        <v>53</v>
      </c>
      <c r="C81" s="22" t="s">
        <v>54</v>
      </c>
      <c r="D81" s="24">
        <v>1.763605336E7</v>
      </c>
      <c r="E81" s="24">
        <v>2913646.43</v>
      </c>
      <c r="F81" s="24">
        <f>+D81/D82</f>
        <v>0.4489708898</v>
      </c>
      <c r="G81" s="24" t="str">
        <f t="shared" si="279"/>
        <v>#REF!</v>
      </c>
      <c r="H81" s="24" t="str">
        <f t="shared" si="280"/>
        <v>#REF!</v>
      </c>
      <c r="I81" s="24" t="str">
        <f t="shared" si="281"/>
        <v>#REF!</v>
      </c>
      <c r="J81" s="24" t="str">
        <f t="shared" si="282"/>
        <v>#REF!</v>
      </c>
      <c r="K81" s="24" t="str">
        <f t="shared" si="283"/>
        <v>#REF!</v>
      </c>
      <c r="L81" s="24" t="str">
        <f t="shared" si="284"/>
        <v>#REF!</v>
      </c>
      <c r="M81" s="24" t="str">
        <f t="shared" si="285"/>
        <v>#REF!</v>
      </c>
      <c r="N81" s="24" t="str">
        <f t="shared" si="286"/>
        <v>#REF!</v>
      </c>
      <c r="O81" s="24" t="str">
        <f t="shared" si="287"/>
        <v>#REF!</v>
      </c>
      <c r="P81" s="24" t="str">
        <f t="shared" si="288"/>
        <v>#REF!</v>
      </c>
      <c r="Q81" s="24" t="str">
        <f t="shared" si="289"/>
        <v>#REF!</v>
      </c>
      <c r="R81" s="25" t="str">
        <f t="shared" si="290"/>
        <v>#REF!</v>
      </c>
      <c r="S81" s="24" t="str">
        <f t="shared" si="291"/>
        <v>#REF!</v>
      </c>
      <c r="T81" s="22"/>
      <c r="U81" s="22"/>
      <c r="V81" s="22"/>
      <c r="W81" s="22"/>
      <c r="X81" s="22"/>
      <c r="Y81" s="22"/>
      <c r="Z81" s="22"/>
    </row>
    <row r="82" ht="15.75" customHeight="1" outlineLevel="1">
      <c r="A82" s="30" t="s">
        <v>87</v>
      </c>
      <c r="B82" s="23"/>
      <c r="C82" s="22"/>
      <c r="D82" s="24">
        <f t="shared" ref="D82:F82" si="292">SUBTOTAL(9,D79:D81)</f>
        <v>39281062</v>
      </c>
      <c r="E82" s="24">
        <f t="shared" si="292"/>
        <v>6489611</v>
      </c>
      <c r="F82" s="22">
        <f t="shared" si="292"/>
        <v>1</v>
      </c>
      <c r="G82" s="24"/>
      <c r="H82" s="24"/>
      <c r="I82" s="24"/>
      <c r="J82" s="24" t="str">
        <f t="shared" ref="J82:K82" si="293">SUBTOTAL(9,J79:J81)</f>
        <v>#REF!</v>
      </c>
      <c r="K82" s="24" t="str">
        <f t="shared" si="293"/>
        <v>#REF!</v>
      </c>
      <c r="L82" s="24"/>
      <c r="M82" s="24"/>
      <c r="N82" s="24"/>
      <c r="O82" s="24" t="str">
        <f t="shared" ref="O82:S82" si="294">SUBTOTAL(9,O79:O81)</f>
        <v>#REF!</v>
      </c>
      <c r="P82" s="24" t="str">
        <f t="shared" si="294"/>
        <v>#REF!</v>
      </c>
      <c r="Q82" s="24" t="str">
        <f t="shared" si="294"/>
        <v>#REF!</v>
      </c>
      <c r="R82" s="25" t="str">
        <f t="shared" si="294"/>
        <v>#REF!</v>
      </c>
      <c r="S82" s="24" t="str">
        <f t="shared" si="294"/>
        <v>#REF!</v>
      </c>
      <c r="T82" s="22"/>
      <c r="U82" s="22"/>
      <c r="V82" s="22"/>
      <c r="W82" s="22"/>
      <c r="X82" s="22"/>
      <c r="Y82" s="22"/>
      <c r="Z82" s="22"/>
    </row>
    <row r="83" ht="15.75" customHeight="1" outlineLevel="2">
      <c r="A83" s="22" t="s">
        <v>88</v>
      </c>
      <c r="B83" s="23" t="s">
        <v>27</v>
      </c>
      <c r="C83" s="22" t="s">
        <v>28</v>
      </c>
      <c r="D83" s="24">
        <v>5.718832642E7</v>
      </c>
      <c r="E83" s="24">
        <v>1.035661464E7</v>
      </c>
      <c r="F83" s="24">
        <f>+D83/D86</f>
        <v>0.9730041783</v>
      </c>
      <c r="G83" s="24" t="str">
        <f t="shared" ref="G83:G85" si="295">VLOOKUP(A83,'[1]Hoja1'!$B$1:$F$126,3,0)</f>
        <v>#REF!</v>
      </c>
      <c r="H83" s="24" t="str">
        <f t="shared" ref="H83:H85" si="296">VLOOKUP(A83,'[1]Hoja1'!$B$1:$F$126,2,0)</f>
        <v>#REF!</v>
      </c>
      <c r="I83" s="24" t="str">
        <f t="shared" ref="I83:I85" si="297">+G83/11</f>
        <v>#REF!</v>
      </c>
      <c r="J83" s="24" t="str">
        <f t="shared" ref="J83:J85" si="298">+F83*I83</f>
        <v>#REF!</v>
      </c>
      <c r="K83" s="24" t="str">
        <f t="shared" ref="K83:K85" si="299">+D83-P83</f>
        <v>#REF!</v>
      </c>
      <c r="L83" s="24" t="str">
        <f t="shared" ref="L83:L85" si="300">VLOOKUP(A83,'[1]Hoja1'!$B$1:$F$126,5,0)</f>
        <v>#REF!</v>
      </c>
      <c r="M83" s="24" t="str">
        <f t="shared" ref="M83:M85" si="301">VLOOKUP(A83,'[1]Hoja1'!$B$1:$F$126,4,0)</f>
        <v>#REF!</v>
      </c>
      <c r="N83" s="24" t="str">
        <f t="shared" ref="N83:N85" si="302">+L83/11</f>
        <v>#REF!</v>
      </c>
      <c r="O83" s="24" t="str">
        <f t="shared" ref="O83:O85" si="303">+D83-J83</f>
        <v>#REF!</v>
      </c>
      <c r="P83" s="24" t="str">
        <f t="shared" ref="P83:P85" si="304">+ROUND(O83,0)</f>
        <v>#REF!</v>
      </c>
      <c r="Q83" s="24" t="str">
        <f t="shared" ref="Q83:Q85" si="305">+K83+P83</f>
        <v>#REF!</v>
      </c>
      <c r="R83" s="25" t="str">
        <f t="shared" ref="R83:R85" si="306">+IF(D83-K83-P83&gt;1,D83-K83-P83,0)</f>
        <v>#REF!</v>
      </c>
      <c r="S83" s="24" t="str">
        <f t="shared" ref="S83:S85" si="307">+P83</f>
        <v>#REF!</v>
      </c>
      <c r="T83" s="22"/>
      <c r="U83" s="22"/>
      <c r="V83" s="22"/>
      <c r="W83" s="22"/>
      <c r="X83" s="22"/>
      <c r="Y83" s="22"/>
      <c r="Z83" s="22"/>
    </row>
    <row r="84" ht="15.75" customHeight="1" outlineLevel="2">
      <c r="A84" s="22" t="s">
        <v>88</v>
      </c>
      <c r="B84" s="23" t="s">
        <v>37</v>
      </c>
      <c r="C84" s="22" t="s">
        <v>38</v>
      </c>
      <c r="D84" s="24">
        <v>1586679.58</v>
      </c>
      <c r="E84" s="24">
        <v>287342.36</v>
      </c>
      <c r="F84" s="24">
        <f>+D84/D86</f>
        <v>0.02699582166</v>
      </c>
      <c r="G84" s="24" t="str">
        <f t="shared" si="295"/>
        <v>#REF!</v>
      </c>
      <c r="H84" s="24" t="str">
        <f t="shared" si="296"/>
        <v>#REF!</v>
      </c>
      <c r="I84" s="24" t="str">
        <f t="shared" si="297"/>
        <v>#REF!</v>
      </c>
      <c r="J84" s="24" t="str">
        <f t="shared" si="298"/>
        <v>#REF!</v>
      </c>
      <c r="K84" s="24" t="str">
        <f t="shared" si="299"/>
        <v>#REF!</v>
      </c>
      <c r="L84" s="24" t="str">
        <f t="shared" si="300"/>
        <v>#REF!</v>
      </c>
      <c r="M84" s="24" t="str">
        <f t="shared" si="301"/>
        <v>#REF!</v>
      </c>
      <c r="N84" s="24" t="str">
        <f t="shared" si="302"/>
        <v>#REF!</v>
      </c>
      <c r="O84" s="24" t="str">
        <f t="shared" si="303"/>
        <v>#REF!</v>
      </c>
      <c r="P84" s="24" t="str">
        <f t="shared" si="304"/>
        <v>#REF!</v>
      </c>
      <c r="Q84" s="24" t="str">
        <f t="shared" si="305"/>
        <v>#REF!</v>
      </c>
      <c r="R84" s="25" t="str">
        <f t="shared" si="306"/>
        <v>#REF!</v>
      </c>
      <c r="S84" s="24" t="str">
        <f t="shared" si="307"/>
        <v>#REF!</v>
      </c>
      <c r="T84" s="22"/>
      <c r="U84" s="22"/>
      <c r="V84" s="22"/>
      <c r="W84" s="22"/>
      <c r="X84" s="22"/>
      <c r="Y84" s="22"/>
      <c r="Z84" s="22"/>
    </row>
    <row r="85" ht="15.75" customHeight="1" outlineLevel="2">
      <c r="A85" s="22" t="s">
        <v>88</v>
      </c>
      <c r="B85" s="23" t="s">
        <v>51</v>
      </c>
      <c r="C85" s="22" t="s">
        <v>52</v>
      </c>
      <c r="D85" s="24">
        <v>0.0</v>
      </c>
      <c r="E85" s="24">
        <v>0.0</v>
      </c>
      <c r="F85" s="24">
        <f>+D85/D86</f>
        <v>0</v>
      </c>
      <c r="G85" s="24" t="str">
        <f t="shared" si="295"/>
        <v>#REF!</v>
      </c>
      <c r="H85" s="24" t="str">
        <f t="shared" si="296"/>
        <v>#REF!</v>
      </c>
      <c r="I85" s="24" t="str">
        <f t="shared" si="297"/>
        <v>#REF!</v>
      </c>
      <c r="J85" s="24" t="str">
        <f t="shared" si="298"/>
        <v>#REF!</v>
      </c>
      <c r="K85" s="24" t="str">
        <f t="shared" si="299"/>
        <v>#REF!</v>
      </c>
      <c r="L85" s="24" t="str">
        <f t="shared" si="300"/>
        <v>#REF!</v>
      </c>
      <c r="M85" s="24" t="str">
        <f t="shared" si="301"/>
        <v>#REF!</v>
      </c>
      <c r="N85" s="24" t="str">
        <f t="shared" si="302"/>
        <v>#REF!</v>
      </c>
      <c r="O85" s="24" t="str">
        <f t="shared" si="303"/>
        <v>#REF!</v>
      </c>
      <c r="P85" s="24" t="str">
        <f t="shared" si="304"/>
        <v>#REF!</v>
      </c>
      <c r="Q85" s="24" t="str">
        <f t="shared" si="305"/>
        <v>#REF!</v>
      </c>
      <c r="R85" s="25" t="str">
        <f t="shared" si="306"/>
        <v>#REF!</v>
      </c>
      <c r="S85" s="24" t="str">
        <f t="shared" si="307"/>
        <v>#REF!</v>
      </c>
      <c r="T85" s="22"/>
      <c r="U85" s="22"/>
      <c r="V85" s="22"/>
      <c r="W85" s="22"/>
      <c r="X85" s="22"/>
      <c r="Y85" s="22"/>
      <c r="Z85" s="22"/>
    </row>
    <row r="86" ht="15.75" customHeight="1" outlineLevel="1">
      <c r="A86" s="30" t="s">
        <v>89</v>
      </c>
      <c r="B86" s="23"/>
      <c r="C86" s="22"/>
      <c r="D86" s="24">
        <f t="shared" ref="D86:F86" si="308">SUBTOTAL(9,D83:D85)</f>
        <v>58775006</v>
      </c>
      <c r="E86" s="24">
        <f t="shared" si="308"/>
        <v>10643957</v>
      </c>
      <c r="F86" s="22">
        <f t="shared" si="308"/>
        <v>1</v>
      </c>
      <c r="G86" s="24"/>
      <c r="H86" s="24"/>
      <c r="I86" s="24"/>
      <c r="J86" s="24" t="str">
        <f t="shared" ref="J86:K86" si="309">SUBTOTAL(9,J83:J85)</f>
        <v>#REF!</v>
      </c>
      <c r="K86" s="24" t="str">
        <f t="shared" si="309"/>
        <v>#REF!</v>
      </c>
      <c r="L86" s="24"/>
      <c r="M86" s="24"/>
      <c r="N86" s="24"/>
      <c r="O86" s="24" t="str">
        <f t="shared" ref="O86:S86" si="310">SUBTOTAL(9,O83:O85)</f>
        <v>#REF!</v>
      </c>
      <c r="P86" s="24" t="str">
        <f t="shared" si="310"/>
        <v>#REF!</v>
      </c>
      <c r="Q86" s="24" t="str">
        <f t="shared" si="310"/>
        <v>#REF!</v>
      </c>
      <c r="R86" s="25" t="str">
        <f t="shared" si="310"/>
        <v>#REF!</v>
      </c>
      <c r="S86" s="24" t="str">
        <f t="shared" si="310"/>
        <v>#REF!</v>
      </c>
      <c r="T86" s="22"/>
      <c r="U86" s="22"/>
      <c r="V86" s="22"/>
      <c r="W86" s="22"/>
      <c r="X86" s="22"/>
      <c r="Y86" s="22"/>
      <c r="Z86" s="22"/>
    </row>
    <row r="87" ht="15.75" customHeight="1" outlineLevel="2">
      <c r="A87" s="22" t="s">
        <v>90</v>
      </c>
      <c r="B87" s="23" t="s">
        <v>27</v>
      </c>
      <c r="C87" s="22" t="s">
        <v>28</v>
      </c>
      <c r="D87" s="24">
        <v>3.712464671E7</v>
      </c>
      <c r="E87" s="24">
        <v>6490366.38</v>
      </c>
      <c r="F87" s="24">
        <f>+D87/D91</f>
        <v>0.4127872868</v>
      </c>
      <c r="G87" s="24" t="str">
        <f t="shared" ref="G87:G90" si="311">VLOOKUP(A87,'[1]Hoja1'!$B$1:$F$126,3,0)</f>
        <v>#REF!</v>
      </c>
      <c r="H87" s="24" t="str">
        <f t="shared" ref="H87:H90" si="312">VLOOKUP(A87,'[1]Hoja1'!$B$1:$F$126,2,0)</f>
        <v>#REF!</v>
      </c>
      <c r="I87" s="24" t="str">
        <f t="shared" ref="I87:I90" si="313">+G87/11</f>
        <v>#REF!</v>
      </c>
      <c r="J87" s="24" t="str">
        <f t="shared" ref="J87:J90" si="314">+F87*I87</f>
        <v>#REF!</v>
      </c>
      <c r="K87" s="24">
        <v>0.0</v>
      </c>
      <c r="L87" s="24" t="str">
        <f t="shared" ref="L87:L90" si="315">VLOOKUP(A87,'[1]Hoja1'!$B$1:$F$126,5,0)</f>
        <v>#REF!</v>
      </c>
      <c r="M87" s="24" t="str">
        <f t="shared" ref="M87:M90" si="316">VLOOKUP(A87,'[1]Hoja1'!$B$1:$F$126,4,0)</f>
        <v>#REF!</v>
      </c>
      <c r="N87" s="24" t="str">
        <f t="shared" ref="N87:N90" si="317">+L87/11</f>
        <v>#REF!</v>
      </c>
      <c r="O87" s="24" t="str">
        <f t="shared" ref="O87:O90" si="318">+D87-J87</f>
        <v>#REF!</v>
      </c>
      <c r="P87" s="24" t="str">
        <f t="shared" ref="P87:P90" si="319">+ROUND(O87,0)</f>
        <v>#REF!</v>
      </c>
      <c r="Q87" s="24" t="str">
        <f t="shared" ref="Q87:Q90" si="320">+K87+P87</f>
        <v>#REF!</v>
      </c>
      <c r="R87" s="25" t="str">
        <f t="shared" ref="R87:R90" si="321">+IF(D87-K87-P87&gt;1,D87-K87-P87,0)</f>
        <v>#REF!</v>
      </c>
      <c r="S87" s="24" t="str">
        <f t="shared" ref="S87:S90" si="322">+P87</f>
        <v>#REF!</v>
      </c>
      <c r="T87" s="22"/>
      <c r="U87" s="22"/>
      <c r="V87" s="22"/>
      <c r="W87" s="22"/>
      <c r="X87" s="22"/>
      <c r="Y87" s="22"/>
      <c r="Z87" s="22"/>
    </row>
    <row r="88" ht="15.75" customHeight="1" outlineLevel="2">
      <c r="A88" s="22" t="s">
        <v>90</v>
      </c>
      <c r="B88" s="23" t="s">
        <v>37</v>
      </c>
      <c r="C88" s="22" t="s">
        <v>38</v>
      </c>
      <c r="D88" s="24">
        <v>8675647.97</v>
      </c>
      <c r="E88" s="24">
        <v>1516731.85</v>
      </c>
      <c r="F88" s="24">
        <f>+D88/D91</f>
        <v>0.09646414186</v>
      </c>
      <c r="G88" s="24" t="str">
        <f t="shared" si="311"/>
        <v>#REF!</v>
      </c>
      <c r="H88" s="24" t="str">
        <f t="shared" si="312"/>
        <v>#REF!</v>
      </c>
      <c r="I88" s="24" t="str">
        <f t="shared" si="313"/>
        <v>#REF!</v>
      </c>
      <c r="J88" s="24" t="str">
        <f t="shared" si="314"/>
        <v>#REF!</v>
      </c>
      <c r="K88" s="24">
        <v>0.0</v>
      </c>
      <c r="L88" s="24" t="str">
        <f t="shared" si="315"/>
        <v>#REF!</v>
      </c>
      <c r="M88" s="24" t="str">
        <f t="shared" si="316"/>
        <v>#REF!</v>
      </c>
      <c r="N88" s="24" t="str">
        <f t="shared" si="317"/>
        <v>#REF!</v>
      </c>
      <c r="O88" s="24" t="str">
        <f t="shared" si="318"/>
        <v>#REF!</v>
      </c>
      <c r="P88" s="24" t="str">
        <f t="shared" si="319"/>
        <v>#REF!</v>
      </c>
      <c r="Q88" s="24" t="str">
        <f t="shared" si="320"/>
        <v>#REF!</v>
      </c>
      <c r="R88" s="25" t="str">
        <f t="shared" si="321"/>
        <v>#REF!</v>
      </c>
      <c r="S88" s="24" t="str">
        <f t="shared" si="322"/>
        <v>#REF!</v>
      </c>
      <c r="T88" s="22"/>
      <c r="U88" s="22"/>
      <c r="V88" s="22"/>
      <c r="W88" s="22"/>
      <c r="X88" s="22"/>
      <c r="Y88" s="22"/>
      <c r="Z88" s="22"/>
    </row>
    <row r="89" ht="15.75" customHeight="1" outlineLevel="2">
      <c r="A89" s="22" t="s">
        <v>90</v>
      </c>
      <c r="B89" s="23" t="s">
        <v>51</v>
      </c>
      <c r="C89" s="22" t="s">
        <v>52</v>
      </c>
      <c r="D89" s="24">
        <v>0.0</v>
      </c>
      <c r="E89" s="24">
        <v>0.0</v>
      </c>
      <c r="F89" s="24">
        <f>+D89/D91</f>
        <v>0</v>
      </c>
      <c r="G89" s="24" t="str">
        <f t="shared" si="311"/>
        <v>#REF!</v>
      </c>
      <c r="H89" s="24" t="str">
        <f t="shared" si="312"/>
        <v>#REF!</v>
      </c>
      <c r="I89" s="24" t="str">
        <f t="shared" si="313"/>
        <v>#REF!</v>
      </c>
      <c r="J89" s="24" t="str">
        <f t="shared" si="314"/>
        <v>#REF!</v>
      </c>
      <c r="K89" s="24">
        <v>0.0</v>
      </c>
      <c r="L89" s="24" t="str">
        <f t="shared" si="315"/>
        <v>#REF!</v>
      </c>
      <c r="M89" s="24" t="str">
        <f t="shared" si="316"/>
        <v>#REF!</v>
      </c>
      <c r="N89" s="24" t="str">
        <f t="shared" si="317"/>
        <v>#REF!</v>
      </c>
      <c r="O89" s="24" t="str">
        <f t="shared" si="318"/>
        <v>#REF!</v>
      </c>
      <c r="P89" s="24" t="str">
        <f t="shared" si="319"/>
        <v>#REF!</v>
      </c>
      <c r="Q89" s="24" t="str">
        <f t="shared" si="320"/>
        <v>#REF!</v>
      </c>
      <c r="R89" s="25" t="str">
        <f t="shared" si="321"/>
        <v>#REF!</v>
      </c>
      <c r="S89" s="24" t="str">
        <f t="shared" si="322"/>
        <v>#REF!</v>
      </c>
      <c r="T89" s="22"/>
      <c r="U89" s="22"/>
      <c r="V89" s="22"/>
      <c r="W89" s="22"/>
      <c r="X89" s="22"/>
      <c r="Y89" s="22"/>
      <c r="Z89" s="22"/>
    </row>
    <row r="90" ht="15.75" customHeight="1" outlineLevel="2">
      <c r="A90" s="22" t="s">
        <v>90</v>
      </c>
      <c r="B90" s="23" t="s">
        <v>39</v>
      </c>
      <c r="C90" s="22" t="s">
        <v>40</v>
      </c>
      <c r="D90" s="24">
        <v>4.413621232E7</v>
      </c>
      <c r="E90" s="24">
        <v>7716172.77</v>
      </c>
      <c r="F90" s="24">
        <f>+D90/D91</f>
        <v>0.4907485713</v>
      </c>
      <c r="G90" s="24" t="str">
        <f t="shared" si="311"/>
        <v>#REF!</v>
      </c>
      <c r="H90" s="24" t="str">
        <f t="shared" si="312"/>
        <v>#REF!</v>
      </c>
      <c r="I90" s="24" t="str">
        <f t="shared" si="313"/>
        <v>#REF!</v>
      </c>
      <c r="J90" s="24" t="str">
        <f t="shared" si="314"/>
        <v>#REF!</v>
      </c>
      <c r="K90" s="24">
        <v>0.0</v>
      </c>
      <c r="L90" s="24" t="str">
        <f t="shared" si="315"/>
        <v>#REF!</v>
      </c>
      <c r="M90" s="24" t="str">
        <f t="shared" si="316"/>
        <v>#REF!</v>
      </c>
      <c r="N90" s="24" t="str">
        <f t="shared" si="317"/>
        <v>#REF!</v>
      </c>
      <c r="O90" s="24" t="str">
        <f t="shared" si="318"/>
        <v>#REF!</v>
      </c>
      <c r="P90" s="24" t="str">
        <f t="shared" si="319"/>
        <v>#REF!</v>
      </c>
      <c r="Q90" s="24" t="str">
        <f t="shared" si="320"/>
        <v>#REF!</v>
      </c>
      <c r="R90" s="25" t="str">
        <f t="shared" si="321"/>
        <v>#REF!</v>
      </c>
      <c r="S90" s="24" t="str">
        <f t="shared" si="322"/>
        <v>#REF!</v>
      </c>
      <c r="T90" s="22"/>
      <c r="U90" s="22"/>
      <c r="V90" s="22"/>
      <c r="W90" s="22"/>
      <c r="X90" s="22"/>
      <c r="Y90" s="22"/>
      <c r="Z90" s="22"/>
    </row>
    <row r="91" ht="15.75" customHeight="1" outlineLevel="1">
      <c r="A91" s="30" t="s">
        <v>91</v>
      </c>
      <c r="B91" s="23"/>
      <c r="C91" s="22"/>
      <c r="D91" s="24">
        <f t="shared" ref="D91:F91" si="323">SUBTOTAL(9,D87:D90)</f>
        <v>89936507</v>
      </c>
      <c r="E91" s="24">
        <f t="shared" si="323"/>
        <v>15723271</v>
      </c>
      <c r="F91" s="22">
        <f t="shared" si="323"/>
        <v>1</v>
      </c>
      <c r="G91" s="24"/>
      <c r="H91" s="24"/>
      <c r="I91" s="24"/>
      <c r="J91" s="24" t="str">
        <f t="shared" ref="J91:K91" si="324">SUBTOTAL(9,J87:J90)</f>
        <v>#REF!</v>
      </c>
      <c r="K91" s="24">
        <f t="shared" si="324"/>
        <v>0</v>
      </c>
      <c r="L91" s="24"/>
      <c r="M91" s="24"/>
      <c r="N91" s="24"/>
      <c r="O91" s="24" t="str">
        <f t="shared" ref="O91:S91" si="325">SUBTOTAL(9,O87:O90)</f>
        <v>#REF!</v>
      </c>
      <c r="P91" s="24" t="str">
        <f t="shared" si="325"/>
        <v>#REF!</v>
      </c>
      <c r="Q91" s="24" t="str">
        <f t="shared" si="325"/>
        <v>#REF!</v>
      </c>
      <c r="R91" s="25" t="str">
        <f t="shared" si="325"/>
        <v>#REF!</v>
      </c>
      <c r="S91" s="24" t="str">
        <f t="shared" si="325"/>
        <v>#REF!</v>
      </c>
      <c r="T91" s="22"/>
      <c r="U91" s="22"/>
      <c r="V91" s="22"/>
      <c r="W91" s="22"/>
      <c r="X91" s="22"/>
      <c r="Y91" s="22"/>
      <c r="Z91" s="22"/>
    </row>
    <row r="92" ht="15.75" customHeight="1" outlineLevel="2">
      <c r="A92" s="22" t="s">
        <v>92</v>
      </c>
      <c r="B92" s="23" t="s">
        <v>27</v>
      </c>
      <c r="C92" s="22" t="s">
        <v>28</v>
      </c>
      <c r="D92" s="24">
        <v>1.318383806E7</v>
      </c>
      <c r="E92" s="24">
        <v>1156309.8</v>
      </c>
      <c r="F92" s="24">
        <f>+D92/D95</f>
        <v>0.3604383946</v>
      </c>
      <c r="G92" s="24" t="str">
        <f t="shared" ref="G92:G94" si="326">VLOOKUP(A92,'[1]Hoja1'!$B$1:$F$126,3,0)</f>
        <v>#REF!</v>
      </c>
      <c r="H92" s="24" t="str">
        <f t="shared" ref="H92:H94" si="327">VLOOKUP(A92,'[1]Hoja1'!$B$1:$F$126,2,0)</f>
        <v>#REF!</v>
      </c>
      <c r="I92" s="24" t="str">
        <f t="shared" ref="I92:I94" si="328">+G92/11</f>
        <v>#REF!</v>
      </c>
      <c r="J92" s="24" t="str">
        <f t="shared" ref="J92:J94" si="329">+F92*I92</f>
        <v>#REF!</v>
      </c>
      <c r="K92" s="24">
        <v>0.0</v>
      </c>
      <c r="L92" s="24" t="str">
        <f t="shared" ref="L92:L94" si="330">VLOOKUP(A92,'[1]Hoja1'!$B$1:$F$126,5,0)</f>
        <v>#REF!</v>
      </c>
      <c r="M92" s="24" t="str">
        <f t="shared" ref="M92:M94" si="331">VLOOKUP(A92,'[1]Hoja1'!$B$1:$F$126,4,0)</f>
        <v>#REF!</v>
      </c>
      <c r="N92" s="24" t="str">
        <f t="shared" ref="N92:N94" si="332">+L92/11</f>
        <v>#REF!</v>
      </c>
      <c r="O92" s="24" t="str">
        <f t="shared" ref="O92:O94" si="333">+D92-J92</f>
        <v>#REF!</v>
      </c>
      <c r="P92" s="24" t="str">
        <f t="shared" ref="P92:P94" si="334">+ROUND(O92,0)</f>
        <v>#REF!</v>
      </c>
      <c r="Q92" s="24" t="str">
        <f t="shared" ref="Q92:Q94" si="335">+K92+P92</f>
        <v>#REF!</v>
      </c>
      <c r="R92" s="25" t="str">
        <f t="shared" ref="R92:R94" si="336">+IF(D92-K92-P92&gt;1,D92-K92-P92,0)</f>
        <v>#REF!</v>
      </c>
      <c r="S92" s="24" t="str">
        <f t="shared" ref="S92:S94" si="337">+P92</f>
        <v>#REF!</v>
      </c>
      <c r="T92" s="22"/>
      <c r="U92" s="22"/>
      <c r="V92" s="22"/>
      <c r="W92" s="22"/>
      <c r="X92" s="22"/>
      <c r="Y92" s="22"/>
      <c r="Z92" s="22"/>
    </row>
    <row r="93" ht="15.75" customHeight="1" outlineLevel="2">
      <c r="A93" s="22" t="s">
        <v>92</v>
      </c>
      <c r="B93" s="23" t="s">
        <v>37</v>
      </c>
      <c r="C93" s="22" t="s">
        <v>38</v>
      </c>
      <c r="D93" s="24">
        <v>2520108.17</v>
      </c>
      <c r="E93" s="24">
        <v>221030.15</v>
      </c>
      <c r="F93" s="24">
        <f>+D93/D95</f>
        <v>0.06889827825</v>
      </c>
      <c r="G93" s="24" t="str">
        <f t="shared" si="326"/>
        <v>#REF!</v>
      </c>
      <c r="H93" s="24" t="str">
        <f t="shared" si="327"/>
        <v>#REF!</v>
      </c>
      <c r="I93" s="24" t="str">
        <f t="shared" si="328"/>
        <v>#REF!</v>
      </c>
      <c r="J93" s="24" t="str">
        <f t="shared" si="329"/>
        <v>#REF!</v>
      </c>
      <c r="K93" s="24">
        <v>0.0</v>
      </c>
      <c r="L93" s="24" t="str">
        <f t="shared" si="330"/>
        <v>#REF!</v>
      </c>
      <c r="M93" s="24" t="str">
        <f t="shared" si="331"/>
        <v>#REF!</v>
      </c>
      <c r="N93" s="24" t="str">
        <f t="shared" si="332"/>
        <v>#REF!</v>
      </c>
      <c r="O93" s="24" t="str">
        <f t="shared" si="333"/>
        <v>#REF!</v>
      </c>
      <c r="P93" s="24" t="str">
        <f t="shared" si="334"/>
        <v>#REF!</v>
      </c>
      <c r="Q93" s="24" t="str">
        <f t="shared" si="335"/>
        <v>#REF!</v>
      </c>
      <c r="R93" s="25" t="str">
        <f t="shared" si="336"/>
        <v>#REF!</v>
      </c>
      <c r="S93" s="24" t="str">
        <f t="shared" si="337"/>
        <v>#REF!</v>
      </c>
      <c r="T93" s="22"/>
      <c r="U93" s="22"/>
      <c r="V93" s="22"/>
      <c r="W93" s="22"/>
      <c r="X93" s="22"/>
      <c r="Y93" s="22"/>
      <c r="Z93" s="22"/>
    </row>
    <row r="94" ht="15.75" customHeight="1" outlineLevel="2">
      <c r="A94" s="22" t="s">
        <v>92</v>
      </c>
      <c r="B94" s="23" t="s">
        <v>39</v>
      </c>
      <c r="C94" s="22" t="s">
        <v>40</v>
      </c>
      <c r="D94" s="24">
        <v>2.087328377E7</v>
      </c>
      <c r="E94" s="24">
        <v>1830725.05</v>
      </c>
      <c r="F94" s="24">
        <f>+D94/D95</f>
        <v>0.5706633272</v>
      </c>
      <c r="G94" s="24" t="str">
        <f t="shared" si="326"/>
        <v>#REF!</v>
      </c>
      <c r="H94" s="24" t="str">
        <f t="shared" si="327"/>
        <v>#REF!</v>
      </c>
      <c r="I94" s="24" t="str">
        <f t="shared" si="328"/>
        <v>#REF!</v>
      </c>
      <c r="J94" s="24" t="str">
        <f t="shared" si="329"/>
        <v>#REF!</v>
      </c>
      <c r="K94" s="24">
        <v>0.0</v>
      </c>
      <c r="L94" s="24" t="str">
        <f t="shared" si="330"/>
        <v>#REF!</v>
      </c>
      <c r="M94" s="24" t="str">
        <f t="shared" si="331"/>
        <v>#REF!</v>
      </c>
      <c r="N94" s="24" t="str">
        <f t="shared" si="332"/>
        <v>#REF!</v>
      </c>
      <c r="O94" s="24" t="str">
        <f t="shared" si="333"/>
        <v>#REF!</v>
      </c>
      <c r="P94" s="24" t="str">
        <f t="shared" si="334"/>
        <v>#REF!</v>
      </c>
      <c r="Q94" s="24" t="str">
        <f t="shared" si="335"/>
        <v>#REF!</v>
      </c>
      <c r="R94" s="25" t="str">
        <f t="shared" si="336"/>
        <v>#REF!</v>
      </c>
      <c r="S94" s="24" t="str">
        <f t="shared" si="337"/>
        <v>#REF!</v>
      </c>
      <c r="T94" s="22"/>
      <c r="U94" s="22"/>
      <c r="V94" s="22"/>
      <c r="W94" s="22"/>
      <c r="X94" s="22"/>
      <c r="Y94" s="22"/>
      <c r="Z94" s="22"/>
    </row>
    <row r="95" ht="15.75" customHeight="1" outlineLevel="1">
      <c r="A95" s="30" t="s">
        <v>93</v>
      </c>
      <c r="B95" s="23"/>
      <c r="C95" s="22"/>
      <c r="D95" s="24">
        <f t="shared" ref="D95:F95" si="338">SUBTOTAL(9,D92:D94)</f>
        <v>36577230</v>
      </c>
      <c r="E95" s="24">
        <f t="shared" si="338"/>
        <v>3208065</v>
      </c>
      <c r="F95" s="22">
        <f t="shared" si="338"/>
        <v>1</v>
      </c>
      <c r="G95" s="24"/>
      <c r="H95" s="24"/>
      <c r="I95" s="24"/>
      <c r="J95" s="24" t="str">
        <f t="shared" ref="J95:K95" si="339">SUBTOTAL(9,J92:J94)</f>
        <v>#REF!</v>
      </c>
      <c r="K95" s="24">
        <f t="shared" si="339"/>
        <v>0</v>
      </c>
      <c r="L95" s="24"/>
      <c r="M95" s="24"/>
      <c r="N95" s="24"/>
      <c r="O95" s="24" t="str">
        <f t="shared" ref="O95:S95" si="340">SUBTOTAL(9,O92:O94)</f>
        <v>#REF!</v>
      </c>
      <c r="P95" s="24" t="str">
        <f t="shared" si="340"/>
        <v>#REF!</v>
      </c>
      <c r="Q95" s="24" t="str">
        <f t="shared" si="340"/>
        <v>#REF!</v>
      </c>
      <c r="R95" s="25" t="str">
        <f t="shared" si="340"/>
        <v>#REF!</v>
      </c>
      <c r="S95" s="24" t="str">
        <f t="shared" si="340"/>
        <v>#REF!</v>
      </c>
      <c r="T95" s="22"/>
      <c r="U95" s="22"/>
      <c r="V95" s="22"/>
      <c r="W95" s="22"/>
      <c r="X95" s="22"/>
      <c r="Y95" s="22"/>
      <c r="Z95" s="22"/>
    </row>
    <row r="96" ht="15.75" customHeight="1" outlineLevel="2">
      <c r="A96" s="22" t="s">
        <v>94</v>
      </c>
      <c r="B96" s="23" t="s">
        <v>27</v>
      </c>
      <c r="C96" s="22" t="s">
        <v>28</v>
      </c>
      <c r="D96" s="24">
        <v>1.950071274E7</v>
      </c>
      <c r="E96" s="24">
        <v>1793331.39</v>
      </c>
      <c r="F96" s="24">
        <f>+D96/D99</f>
        <v>0.7354360507</v>
      </c>
      <c r="G96" s="24" t="str">
        <f t="shared" ref="G96:G98" si="341">VLOOKUP(A96,'[1]Hoja1'!$B$1:$F$126,3,0)</f>
        <v>#REF!</v>
      </c>
      <c r="H96" s="24" t="str">
        <f t="shared" ref="H96:H98" si="342">VLOOKUP(A96,'[1]Hoja1'!$B$1:$F$126,2,0)</f>
        <v>#REF!</v>
      </c>
      <c r="I96" s="24" t="str">
        <f t="shared" ref="I96:I98" si="343">+G96/11</f>
        <v>#REF!</v>
      </c>
      <c r="J96" s="24" t="str">
        <f t="shared" ref="J96:J98" si="344">+F96*I96</f>
        <v>#REF!</v>
      </c>
      <c r="K96" s="24">
        <v>0.0</v>
      </c>
      <c r="L96" s="24" t="str">
        <f t="shared" ref="L96:L98" si="345">VLOOKUP(A96,'[1]Hoja1'!$B$1:$F$126,5,0)</f>
        <v>#REF!</v>
      </c>
      <c r="M96" s="24" t="str">
        <f t="shared" ref="M96:M98" si="346">VLOOKUP(A96,'[1]Hoja1'!$B$1:$F$126,4,0)</f>
        <v>#REF!</v>
      </c>
      <c r="N96" s="24" t="str">
        <f t="shared" ref="N96:N98" si="347">+L96/11</f>
        <v>#REF!</v>
      </c>
      <c r="O96" s="24" t="str">
        <f t="shared" ref="O96:O98" si="348">+D96-J96</f>
        <v>#REF!</v>
      </c>
      <c r="P96" s="24" t="str">
        <f t="shared" ref="P96:P98" si="349">+ROUND(O96,0)</f>
        <v>#REF!</v>
      </c>
      <c r="Q96" s="24" t="str">
        <f t="shared" ref="Q96:Q98" si="350">+K96+P96</f>
        <v>#REF!</v>
      </c>
      <c r="R96" s="25" t="str">
        <f t="shared" ref="R96:R98" si="351">+IF(D96-K96-P96&gt;1,D96-K96-P96,0)</f>
        <v>#REF!</v>
      </c>
      <c r="S96" s="24" t="str">
        <f t="shared" ref="S96:S98" si="352">+P96</f>
        <v>#REF!</v>
      </c>
      <c r="T96" s="22"/>
      <c r="U96" s="22"/>
      <c r="V96" s="22"/>
      <c r="W96" s="22"/>
      <c r="X96" s="22"/>
      <c r="Y96" s="22"/>
      <c r="Z96" s="22"/>
    </row>
    <row r="97" ht="15.75" customHeight="1" outlineLevel="2">
      <c r="A97" s="22" t="s">
        <v>94</v>
      </c>
      <c r="B97" s="23" t="s">
        <v>37</v>
      </c>
      <c r="C97" s="22" t="s">
        <v>38</v>
      </c>
      <c r="D97" s="24">
        <v>3842695.43</v>
      </c>
      <c r="E97" s="24">
        <v>353383.31</v>
      </c>
      <c r="F97" s="24">
        <f>+D97/D99</f>
        <v>0.1449206903</v>
      </c>
      <c r="G97" s="24" t="str">
        <f t="shared" si="341"/>
        <v>#REF!</v>
      </c>
      <c r="H97" s="24" t="str">
        <f t="shared" si="342"/>
        <v>#REF!</v>
      </c>
      <c r="I97" s="24" t="str">
        <f t="shared" si="343"/>
        <v>#REF!</v>
      </c>
      <c r="J97" s="24" t="str">
        <f t="shared" si="344"/>
        <v>#REF!</v>
      </c>
      <c r="K97" s="24">
        <v>0.0</v>
      </c>
      <c r="L97" s="24" t="str">
        <f t="shared" si="345"/>
        <v>#REF!</v>
      </c>
      <c r="M97" s="24" t="str">
        <f t="shared" si="346"/>
        <v>#REF!</v>
      </c>
      <c r="N97" s="24" t="str">
        <f t="shared" si="347"/>
        <v>#REF!</v>
      </c>
      <c r="O97" s="24" t="str">
        <f t="shared" si="348"/>
        <v>#REF!</v>
      </c>
      <c r="P97" s="24" t="str">
        <f t="shared" si="349"/>
        <v>#REF!</v>
      </c>
      <c r="Q97" s="24" t="str">
        <f t="shared" si="350"/>
        <v>#REF!</v>
      </c>
      <c r="R97" s="25" t="str">
        <f t="shared" si="351"/>
        <v>#REF!</v>
      </c>
      <c r="S97" s="24" t="str">
        <f t="shared" si="352"/>
        <v>#REF!</v>
      </c>
      <c r="T97" s="22"/>
      <c r="U97" s="22"/>
      <c r="V97" s="22"/>
      <c r="W97" s="22"/>
      <c r="X97" s="22"/>
      <c r="Y97" s="22"/>
      <c r="Z97" s="22"/>
    </row>
    <row r="98" ht="15.75" customHeight="1" outlineLevel="2">
      <c r="A98" s="22" t="s">
        <v>94</v>
      </c>
      <c r="B98" s="23" t="s">
        <v>53</v>
      </c>
      <c r="C98" s="22" t="s">
        <v>54</v>
      </c>
      <c r="D98" s="24">
        <v>3172442.83</v>
      </c>
      <c r="E98" s="24">
        <v>291745.3</v>
      </c>
      <c r="F98" s="24">
        <f>+D98/D99</f>
        <v>0.119643259</v>
      </c>
      <c r="G98" s="24" t="str">
        <f t="shared" si="341"/>
        <v>#REF!</v>
      </c>
      <c r="H98" s="24" t="str">
        <f t="shared" si="342"/>
        <v>#REF!</v>
      </c>
      <c r="I98" s="24" t="str">
        <f t="shared" si="343"/>
        <v>#REF!</v>
      </c>
      <c r="J98" s="24" t="str">
        <f t="shared" si="344"/>
        <v>#REF!</v>
      </c>
      <c r="K98" s="24">
        <v>0.0</v>
      </c>
      <c r="L98" s="24" t="str">
        <f t="shared" si="345"/>
        <v>#REF!</v>
      </c>
      <c r="M98" s="24" t="str">
        <f t="shared" si="346"/>
        <v>#REF!</v>
      </c>
      <c r="N98" s="24" t="str">
        <f t="shared" si="347"/>
        <v>#REF!</v>
      </c>
      <c r="O98" s="24" t="str">
        <f t="shared" si="348"/>
        <v>#REF!</v>
      </c>
      <c r="P98" s="24" t="str">
        <f t="shared" si="349"/>
        <v>#REF!</v>
      </c>
      <c r="Q98" s="24" t="str">
        <f t="shared" si="350"/>
        <v>#REF!</v>
      </c>
      <c r="R98" s="25" t="str">
        <f t="shared" si="351"/>
        <v>#REF!</v>
      </c>
      <c r="S98" s="24" t="str">
        <f t="shared" si="352"/>
        <v>#REF!</v>
      </c>
      <c r="T98" s="22"/>
      <c r="U98" s="22"/>
      <c r="V98" s="22"/>
      <c r="W98" s="22"/>
      <c r="X98" s="22"/>
      <c r="Y98" s="22"/>
      <c r="Z98" s="22"/>
    </row>
    <row r="99" ht="15.75" customHeight="1" outlineLevel="1">
      <c r="A99" s="30" t="s">
        <v>95</v>
      </c>
      <c r="B99" s="23"/>
      <c r="C99" s="22"/>
      <c r="D99" s="24">
        <f t="shared" ref="D99:F99" si="353">SUBTOTAL(9,D96:D98)</f>
        <v>26515851</v>
      </c>
      <c r="E99" s="24">
        <f t="shared" si="353"/>
        <v>2438460</v>
      </c>
      <c r="F99" s="22">
        <f t="shared" si="353"/>
        <v>1</v>
      </c>
      <c r="G99" s="24"/>
      <c r="H99" s="24"/>
      <c r="I99" s="24"/>
      <c r="J99" s="24" t="str">
        <f t="shared" ref="J99:K99" si="354">SUBTOTAL(9,J96:J98)</f>
        <v>#REF!</v>
      </c>
      <c r="K99" s="24">
        <f t="shared" si="354"/>
        <v>0</v>
      </c>
      <c r="L99" s="24"/>
      <c r="M99" s="24"/>
      <c r="N99" s="24"/>
      <c r="O99" s="24" t="str">
        <f t="shared" ref="O99:S99" si="355">SUBTOTAL(9,O96:O98)</f>
        <v>#REF!</v>
      </c>
      <c r="P99" s="24" t="str">
        <f t="shared" si="355"/>
        <v>#REF!</v>
      </c>
      <c r="Q99" s="24" t="str">
        <f t="shared" si="355"/>
        <v>#REF!</v>
      </c>
      <c r="R99" s="25" t="str">
        <f t="shared" si="355"/>
        <v>#REF!</v>
      </c>
      <c r="S99" s="24" t="str">
        <f t="shared" si="355"/>
        <v>#REF!</v>
      </c>
      <c r="T99" s="22"/>
      <c r="U99" s="22"/>
      <c r="V99" s="22"/>
      <c r="W99" s="22"/>
      <c r="X99" s="22"/>
      <c r="Y99" s="22"/>
      <c r="Z99" s="22"/>
    </row>
    <row r="100" ht="15.75" customHeight="1" outlineLevel="2">
      <c r="A100" s="22" t="s">
        <v>96</v>
      </c>
      <c r="B100" s="23" t="s">
        <v>37</v>
      </c>
      <c r="C100" s="22" t="s">
        <v>38</v>
      </c>
      <c r="D100" s="24">
        <v>3.080865327E7</v>
      </c>
      <c r="E100" s="24">
        <v>2584557.57</v>
      </c>
      <c r="F100" s="24">
        <f>+D100/D104</f>
        <v>0.1933041999</v>
      </c>
      <c r="G100" s="24" t="str">
        <f t="shared" ref="G100:G103" si="356">VLOOKUP(A100,'[1]Hoja1'!$B$1:$F$126,3,0)</f>
        <v>#REF!</v>
      </c>
      <c r="H100" s="24" t="str">
        <f t="shared" ref="H100:H103" si="357">VLOOKUP(A100,'[1]Hoja1'!$B$1:$F$126,2,0)</f>
        <v>#REF!</v>
      </c>
      <c r="I100" s="24" t="str">
        <f t="shared" ref="I100:I103" si="358">+G100/11</f>
        <v>#REF!</v>
      </c>
      <c r="J100" s="24" t="str">
        <f t="shared" ref="J100:J103" si="359">+F100*I100</f>
        <v>#REF!</v>
      </c>
      <c r="K100" s="24">
        <v>0.0</v>
      </c>
      <c r="L100" s="24" t="str">
        <f t="shared" ref="L100:L103" si="360">VLOOKUP(A100,'[1]Hoja1'!$B$1:$F$126,5,0)</f>
        <v>#REF!</v>
      </c>
      <c r="M100" s="24" t="str">
        <f t="shared" ref="M100:M103" si="361">VLOOKUP(A100,'[1]Hoja1'!$B$1:$F$126,4,0)</f>
        <v>#REF!</v>
      </c>
      <c r="N100" s="24" t="str">
        <f t="shared" ref="N100:N103" si="362">+L100/11</f>
        <v>#REF!</v>
      </c>
      <c r="O100" s="24" t="str">
        <f t="shared" ref="O100:O103" si="363">+D100-J100</f>
        <v>#REF!</v>
      </c>
      <c r="P100" s="24" t="str">
        <f t="shared" ref="P100:P103" si="364">+ROUND(O100,0)</f>
        <v>#REF!</v>
      </c>
      <c r="Q100" s="24" t="str">
        <f t="shared" ref="Q100:Q103" si="365">+K100+P100</f>
        <v>#REF!</v>
      </c>
      <c r="R100" s="25" t="str">
        <f t="shared" ref="R100:R103" si="366">+IF(D100-K100-P100&gt;1,D100-K100-P100,0)</f>
        <v>#REF!</v>
      </c>
      <c r="S100" s="24" t="str">
        <f t="shared" ref="S100:S103" si="367">+P100</f>
        <v>#REF!</v>
      </c>
      <c r="T100" s="22"/>
      <c r="U100" s="22"/>
      <c r="V100" s="22"/>
      <c r="W100" s="22"/>
      <c r="X100" s="22"/>
      <c r="Y100" s="22"/>
      <c r="Z100" s="22"/>
    </row>
    <row r="101" ht="15.75" customHeight="1" outlineLevel="2">
      <c r="A101" s="22" t="s">
        <v>96</v>
      </c>
      <c r="B101" s="23" t="s">
        <v>97</v>
      </c>
      <c r="C101" s="22" t="s">
        <v>98</v>
      </c>
      <c r="D101" s="24">
        <v>0.0</v>
      </c>
      <c r="E101" s="24">
        <v>0.0</v>
      </c>
      <c r="F101" s="24">
        <f>+D101/D104</f>
        <v>0</v>
      </c>
      <c r="G101" s="24" t="str">
        <f t="shared" si="356"/>
        <v>#REF!</v>
      </c>
      <c r="H101" s="24" t="str">
        <f t="shared" si="357"/>
        <v>#REF!</v>
      </c>
      <c r="I101" s="24" t="str">
        <f t="shared" si="358"/>
        <v>#REF!</v>
      </c>
      <c r="J101" s="24" t="str">
        <f t="shared" si="359"/>
        <v>#REF!</v>
      </c>
      <c r="K101" s="24" t="str">
        <f>+D101-P101</f>
        <v>#REF!</v>
      </c>
      <c r="L101" s="24" t="str">
        <f t="shared" si="360"/>
        <v>#REF!</v>
      </c>
      <c r="M101" s="24" t="str">
        <f t="shared" si="361"/>
        <v>#REF!</v>
      </c>
      <c r="N101" s="24" t="str">
        <f t="shared" si="362"/>
        <v>#REF!</v>
      </c>
      <c r="O101" s="24" t="str">
        <f t="shared" si="363"/>
        <v>#REF!</v>
      </c>
      <c r="P101" s="24" t="str">
        <f t="shared" si="364"/>
        <v>#REF!</v>
      </c>
      <c r="Q101" s="24" t="str">
        <f t="shared" si="365"/>
        <v>#REF!</v>
      </c>
      <c r="R101" s="25" t="str">
        <f t="shared" si="366"/>
        <v>#REF!</v>
      </c>
      <c r="S101" s="24" t="str">
        <f t="shared" si="367"/>
        <v>#REF!</v>
      </c>
      <c r="T101" s="22"/>
      <c r="U101" s="22"/>
      <c r="V101" s="22"/>
      <c r="W101" s="22"/>
      <c r="X101" s="22"/>
      <c r="Y101" s="22"/>
      <c r="Z101" s="22"/>
    </row>
    <row r="102" ht="15.75" customHeight="1" outlineLevel="2">
      <c r="A102" s="22" t="s">
        <v>96</v>
      </c>
      <c r="B102" s="23" t="s">
        <v>67</v>
      </c>
      <c r="C102" s="22" t="s">
        <v>68</v>
      </c>
      <c r="D102" s="24">
        <v>1.055261514E7</v>
      </c>
      <c r="E102" s="24">
        <v>885265.61</v>
      </c>
      <c r="F102" s="24">
        <f>+D102/D104</f>
        <v>0.06621077554</v>
      </c>
      <c r="G102" s="24" t="str">
        <f t="shared" si="356"/>
        <v>#REF!</v>
      </c>
      <c r="H102" s="24" t="str">
        <f t="shared" si="357"/>
        <v>#REF!</v>
      </c>
      <c r="I102" s="24" t="str">
        <f t="shared" si="358"/>
        <v>#REF!</v>
      </c>
      <c r="J102" s="24" t="str">
        <f t="shared" si="359"/>
        <v>#REF!</v>
      </c>
      <c r="K102" s="24">
        <v>0.0</v>
      </c>
      <c r="L102" s="24" t="str">
        <f t="shared" si="360"/>
        <v>#REF!</v>
      </c>
      <c r="M102" s="24" t="str">
        <f t="shared" si="361"/>
        <v>#REF!</v>
      </c>
      <c r="N102" s="24" t="str">
        <f t="shared" si="362"/>
        <v>#REF!</v>
      </c>
      <c r="O102" s="24" t="str">
        <f t="shared" si="363"/>
        <v>#REF!</v>
      </c>
      <c r="P102" s="24" t="str">
        <f t="shared" si="364"/>
        <v>#REF!</v>
      </c>
      <c r="Q102" s="24" t="str">
        <f t="shared" si="365"/>
        <v>#REF!</v>
      </c>
      <c r="R102" s="25" t="str">
        <f t="shared" si="366"/>
        <v>#REF!</v>
      </c>
      <c r="S102" s="24" t="str">
        <f t="shared" si="367"/>
        <v>#REF!</v>
      </c>
      <c r="T102" s="22"/>
      <c r="U102" s="22"/>
      <c r="V102" s="22"/>
      <c r="W102" s="22"/>
      <c r="X102" s="22"/>
      <c r="Y102" s="22"/>
      <c r="Z102" s="22"/>
    </row>
    <row r="103" ht="15.75" customHeight="1" outlineLevel="2">
      <c r="A103" s="22" t="s">
        <v>96</v>
      </c>
      <c r="B103" s="23" t="s">
        <v>39</v>
      </c>
      <c r="C103" s="22" t="s">
        <v>40</v>
      </c>
      <c r="D103" s="24">
        <v>1.1801785159E8</v>
      </c>
      <c r="E103" s="24">
        <v>9900592.82</v>
      </c>
      <c r="F103" s="24">
        <f>+D103/D104</f>
        <v>0.7404850246</v>
      </c>
      <c r="G103" s="24" t="str">
        <f t="shared" si="356"/>
        <v>#REF!</v>
      </c>
      <c r="H103" s="24" t="str">
        <f t="shared" si="357"/>
        <v>#REF!</v>
      </c>
      <c r="I103" s="24" t="str">
        <f t="shared" si="358"/>
        <v>#REF!</v>
      </c>
      <c r="J103" s="24" t="str">
        <f t="shared" si="359"/>
        <v>#REF!</v>
      </c>
      <c r="K103" s="24">
        <v>0.0</v>
      </c>
      <c r="L103" s="24" t="str">
        <f t="shared" si="360"/>
        <v>#REF!</v>
      </c>
      <c r="M103" s="24" t="str">
        <f t="shared" si="361"/>
        <v>#REF!</v>
      </c>
      <c r="N103" s="24" t="str">
        <f t="shared" si="362"/>
        <v>#REF!</v>
      </c>
      <c r="O103" s="24" t="str">
        <f t="shared" si="363"/>
        <v>#REF!</v>
      </c>
      <c r="P103" s="24" t="str">
        <f t="shared" si="364"/>
        <v>#REF!</v>
      </c>
      <c r="Q103" s="24" t="str">
        <f t="shared" si="365"/>
        <v>#REF!</v>
      </c>
      <c r="R103" s="25" t="str">
        <f t="shared" si="366"/>
        <v>#REF!</v>
      </c>
      <c r="S103" s="24" t="str">
        <f t="shared" si="367"/>
        <v>#REF!</v>
      </c>
      <c r="T103" s="22"/>
      <c r="U103" s="22"/>
      <c r="V103" s="22"/>
      <c r="W103" s="22"/>
      <c r="X103" s="22"/>
      <c r="Y103" s="22"/>
      <c r="Z103" s="22"/>
    </row>
    <row r="104" ht="15.75" customHeight="1" outlineLevel="1">
      <c r="A104" s="30" t="s">
        <v>99</v>
      </c>
      <c r="B104" s="23"/>
      <c r="C104" s="22"/>
      <c r="D104" s="24">
        <f t="shared" ref="D104:F104" si="368">SUBTOTAL(9,D100:D103)</f>
        <v>159379120</v>
      </c>
      <c r="E104" s="24">
        <f t="shared" si="368"/>
        <v>13370416</v>
      </c>
      <c r="F104" s="22">
        <f t="shared" si="368"/>
        <v>1</v>
      </c>
      <c r="G104" s="24"/>
      <c r="H104" s="24"/>
      <c r="I104" s="24"/>
      <c r="J104" s="24" t="str">
        <f t="shared" ref="J104:K104" si="369">SUBTOTAL(9,J100:J103)</f>
        <v>#REF!</v>
      </c>
      <c r="K104" s="24" t="str">
        <f t="shared" si="369"/>
        <v>#REF!</v>
      </c>
      <c r="L104" s="24"/>
      <c r="M104" s="24"/>
      <c r="N104" s="24"/>
      <c r="O104" s="24" t="str">
        <f t="shared" ref="O104:S104" si="370">SUBTOTAL(9,O100:O103)</f>
        <v>#REF!</v>
      </c>
      <c r="P104" s="24" t="str">
        <f t="shared" si="370"/>
        <v>#REF!</v>
      </c>
      <c r="Q104" s="24" t="str">
        <f t="shared" si="370"/>
        <v>#REF!</v>
      </c>
      <c r="R104" s="25" t="str">
        <f t="shared" si="370"/>
        <v>#REF!</v>
      </c>
      <c r="S104" s="24" t="str">
        <f t="shared" si="370"/>
        <v>#REF!</v>
      </c>
      <c r="T104" s="22"/>
      <c r="U104" s="22"/>
      <c r="V104" s="22"/>
      <c r="W104" s="22"/>
      <c r="X104" s="22"/>
      <c r="Y104" s="22"/>
      <c r="Z104" s="22"/>
    </row>
    <row r="105" ht="15.75" customHeight="1" outlineLevel="2">
      <c r="A105" s="22" t="s">
        <v>100</v>
      </c>
      <c r="B105" s="23" t="s">
        <v>27</v>
      </c>
      <c r="C105" s="22" t="s">
        <v>28</v>
      </c>
      <c r="D105" s="24">
        <v>6.5663262E7</v>
      </c>
      <c r="E105" s="24">
        <v>5871102.0</v>
      </c>
      <c r="F105" s="24">
        <f>+D105/D106</f>
        <v>1</v>
      </c>
      <c r="G105" s="24" t="str">
        <f>VLOOKUP(A105,'[1]Hoja1'!$B$1:$F$126,3,0)</f>
        <v>#REF!</v>
      </c>
      <c r="H105" s="24" t="str">
        <f>VLOOKUP(A105,'[1]Hoja1'!$B$1:$F$126,2,0)</f>
        <v>#REF!</v>
      </c>
      <c r="I105" s="24" t="str">
        <f>+G105/11</f>
        <v>#REF!</v>
      </c>
      <c r="J105" s="24" t="str">
        <f>+F105*I105</f>
        <v>#REF!</v>
      </c>
      <c r="K105" s="24" t="str">
        <f>+D105-P105</f>
        <v>#REF!</v>
      </c>
      <c r="L105" s="24" t="str">
        <f>VLOOKUP(A105,'[1]Hoja1'!$B$1:$F$126,5,0)</f>
        <v>#REF!</v>
      </c>
      <c r="M105" s="24" t="str">
        <f>VLOOKUP(A105,'[1]Hoja1'!$B$1:$F$126,4,0)</f>
        <v>#REF!</v>
      </c>
      <c r="N105" s="24" t="str">
        <f>+L105/11</f>
        <v>#REF!</v>
      </c>
      <c r="O105" s="24" t="str">
        <f>+D105-J105</f>
        <v>#REF!</v>
      </c>
      <c r="P105" s="24" t="str">
        <f>+ROUND(O105,0)</f>
        <v>#REF!</v>
      </c>
      <c r="Q105" s="24" t="str">
        <f>+K105+P105</f>
        <v>#REF!</v>
      </c>
      <c r="R105" s="25" t="str">
        <f>+IF(D105-K105-P105&gt;1,D105-K105-P105,0)</f>
        <v>#REF!</v>
      </c>
      <c r="S105" s="24" t="str">
        <f>+P105</f>
        <v>#REF!</v>
      </c>
      <c r="T105" s="22"/>
      <c r="U105" s="22"/>
      <c r="V105" s="22"/>
      <c r="W105" s="22"/>
      <c r="X105" s="22"/>
      <c r="Y105" s="22"/>
      <c r="Z105" s="22"/>
    </row>
    <row r="106" ht="15.75" customHeight="1" outlineLevel="1">
      <c r="A106" s="30" t="s">
        <v>101</v>
      </c>
      <c r="B106" s="23"/>
      <c r="C106" s="22"/>
      <c r="D106" s="24">
        <f t="shared" ref="D106:F106" si="371">SUBTOTAL(9,D105)</f>
        <v>65663262</v>
      </c>
      <c r="E106" s="24">
        <f t="shared" si="371"/>
        <v>5871102</v>
      </c>
      <c r="F106" s="22">
        <f t="shared" si="371"/>
        <v>1</v>
      </c>
      <c r="G106" s="24"/>
      <c r="H106" s="24"/>
      <c r="I106" s="24"/>
      <c r="J106" s="24" t="str">
        <f t="shared" ref="J106:K106" si="372">SUBTOTAL(9,J105)</f>
        <v>#REF!</v>
      </c>
      <c r="K106" s="24" t="str">
        <f t="shared" si="372"/>
        <v>#REF!</v>
      </c>
      <c r="L106" s="24"/>
      <c r="M106" s="24"/>
      <c r="N106" s="24"/>
      <c r="O106" s="24" t="str">
        <f t="shared" ref="O106:S106" si="373">SUBTOTAL(9,O105)</f>
        <v>#REF!</v>
      </c>
      <c r="P106" s="24" t="str">
        <f t="shared" si="373"/>
        <v>#REF!</v>
      </c>
      <c r="Q106" s="24" t="str">
        <f t="shared" si="373"/>
        <v>#REF!</v>
      </c>
      <c r="R106" s="25" t="str">
        <f t="shared" si="373"/>
        <v>#REF!</v>
      </c>
      <c r="S106" s="24" t="str">
        <f t="shared" si="373"/>
        <v>#REF!</v>
      </c>
      <c r="T106" s="22"/>
      <c r="U106" s="22"/>
      <c r="V106" s="22"/>
      <c r="W106" s="22"/>
      <c r="X106" s="22"/>
      <c r="Y106" s="22"/>
      <c r="Z106" s="22"/>
    </row>
    <row r="107" ht="15.75" customHeight="1" outlineLevel="2">
      <c r="A107" s="22" t="s">
        <v>102</v>
      </c>
      <c r="B107" s="23" t="s">
        <v>27</v>
      </c>
      <c r="C107" s="22" t="s">
        <v>28</v>
      </c>
      <c r="D107" s="24">
        <v>1.484226938E8</v>
      </c>
      <c r="E107" s="24">
        <v>4.093754838E7</v>
      </c>
      <c r="F107" s="24">
        <f>+D107/D109</f>
        <v>0.9946679394</v>
      </c>
      <c r="G107" s="24" t="str">
        <f t="shared" ref="G107:G108" si="374">VLOOKUP(A107,'[1]Hoja1'!$B$1:$F$126,3,0)</f>
        <v>#REF!</v>
      </c>
      <c r="H107" s="24" t="str">
        <f t="shared" ref="H107:H108" si="375">VLOOKUP(A107,'[1]Hoja1'!$B$1:$F$126,2,0)</f>
        <v>#REF!</v>
      </c>
      <c r="I107" s="24" t="str">
        <f t="shared" ref="I107:I108" si="376">+G107/11</f>
        <v>#REF!</v>
      </c>
      <c r="J107" s="24" t="str">
        <f t="shared" ref="J107:J108" si="377">+F107*I107</f>
        <v>#REF!</v>
      </c>
      <c r="K107" s="24" t="str">
        <f t="shared" ref="K107:K108" si="378">+D107-P107</f>
        <v>#REF!</v>
      </c>
      <c r="L107" s="24" t="str">
        <f t="shared" ref="L107:L108" si="379">VLOOKUP(A107,'[1]Hoja1'!$B$1:$F$126,5,0)</f>
        <v>#REF!</v>
      </c>
      <c r="M107" s="24" t="str">
        <f t="shared" ref="M107:M108" si="380">VLOOKUP(A107,'[1]Hoja1'!$B$1:$F$126,4,0)</f>
        <v>#REF!</v>
      </c>
      <c r="N107" s="24" t="str">
        <f t="shared" ref="N107:N108" si="381">+L107/11</f>
        <v>#REF!</v>
      </c>
      <c r="O107" s="24" t="str">
        <f t="shared" ref="O107:O108" si="382">+D107-J107</f>
        <v>#REF!</v>
      </c>
      <c r="P107" s="24" t="str">
        <f t="shared" ref="P107:P108" si="383">+ROUND(O107,0)</f>
        <v>#REF!</v>
      </c>
      <c r="Q107" s="24" t="str">
        <f t="shared" ref="Q107:Q108" si="384">+K107+P107</f>
        <v>#REF!</v>
      </c>
      <c r="R107" s="25" t="str">
        <f t="shared" ref="R107:R108" si="385">+IF(D107-K107-P107&gt;1,D107-K107-P107,0)</f>
        <v>#REF!</v>
      </c>
      <c r="S107" s="24" t="str">
        <f t="shared" ref="S107:S108" si="386">+P107</f>
        <v>#REF!</v>
      </c>
      <c r="T107" s="22"/>
      <c r="U107" s="22"/>
      <c r="V107" s="22"/>
      <c r="W107" s="22"/>
      <c r="X107" s="22"/>
      <c r="Y107" s="22"/>
      <c r="Z107" s="22"/>
    </row>
    <row r="108" ht="15.75" customHeight="1" outlineLevel="2">
      <c r="A108" s="22" t="s">
        <v>102</v>
      </c>
      <c r="B108" s="23" t="s">
        <v>37</v>
      </c>
      <c r="C108" s="22" t="s">
        <v>38</v>
      </c>
      <c r="D108" s="24">
        <v>795641.2</v>
      </c>
      <c r="E108" s="24">
        <v>219451.62</v>
      </c>
      <c r="F108" s="24">
        <f>+D108/D109</f>
        <v>0.005332060567</v>
      </c>
      <c r="G108" s="24" t="str">
        <f t="shared" si="374"/>
        <v>#REF!</v>
      </c>
      <c r="H108" s="24" t="str">
        <f t="shared" si="375"/>
        <v>#REF!</v>
      </c>
      <c r="I108" s="24" t="str">
        <f t="shared" si="376"/>
        <v>#REF!</v>
      </c>
      <c r="J108" s="24" t="str">
        <f t="shared" si="377"/>
        <v>#REF!</v>
      </c>
      <c r="K108" s="24" t="str">
        <f t="shared" si="378"/>
        <v>#REF!</v>
      </c>
      <c r="L108" s="24" t="str">
        <f t="shared" si="379"/>
        <v>#REF!</v>
      </c>
      <c r="M108" s="24" t="str">
        <f t="shared" si="380"/>
        <v>#REF!</v>
      </c>
      <c r="N108" s="24" t="str">
        <f t="shared" si="381"/>
        <v>#REF!</v>
      </c>
      <c r="O108" s="24" t="str">
        <f t="shared" si="382"/>
        <v>#REF!</v>
      </c>
      <c r="P108" s="24" t="str">
        <f t="shared" si="383"/>
        <v>#REF!</v>
      </c>
      <c r="Q108" s="24" t="str">
        <f t="shared" si="384"/>
        <v>#REF!</v>
      </c>
      <c r="R108" s="25" t="str">
        <f t="shared" si="385"/>
        <v>#REF!</v>
      </c>
      <c r="S108" s="24" t="str">
        <f t="shared" si="386"/>
        <v>#REF!</v>
      </c>
      <c r="T108" s="22"/>
      <c r="U108" s="22"/>
      <c r="V108" s="22"/>
      <c r="W108" s="22"/>
      <c r="X108" s="22"/>
      <c r="Y108" s="22"/>
      <c r="Z108" s="22"/>
    </row>
    <row r="109" ht="15.75" customHeight="1" outlineLevel="1">
      <c r="A109" s="30" t="s">
        <v>103</v>
      </c>
      <c r="B109" s="23"/>
      <c r="C109" s="22"/>
      <c r="D109" s="24">
        <f t="shared" ref="D109:F109" si="387">SUBTOTAL(9,D107:D108)</f>
        <v>149218335</v>
      </c>
      <c r="E109" s="24">
        <f t="shared" si="387"/>
        <v>41157000</v>
      </c>
      <c r="F109" s="22">
        <f t="shared" si="387"/>
        <v>1</v>
      </c>
      <c r="G109" s="24"/>
      <c r="H109" s="24"/>
      <c r="I109" s="24"/>
      <c r="J109" s="24" t="str">
        <f t="shared" ref="J109:K109" si="388">SUBTOTAL(9,J107:J108)</f>
        <v>#REF!</v>
      </c>
      <c r="K109" s="24" t="str">
        <f t="shared" si="388"/>
        <v>#REF!</v>
      </c>
      <c r="L109" s="24"/>
      <c r="M109" s="24"/>
      <c r="N109" s="24"/>
      <c r="O109" s="24" t="str">
        <f t="shared" ref="O109:S109" si="389">SUBTOTAL(9,O107:O108)</f>
        <v>#REF!</v>
      </c>
      <c r="P109" s="24" t="str">
        <f t="shared" si="389"/>
        <v>#REF!</v>
      </c>
      <c r="Q109" s="24" t="str">
        <f t="shared" si="389"/>
        <v>#REF!</v>
      </c>
      <c r="R109" s="25" t="str">
        <f t="shared" si="389"/>
        <v>#REF!</v>
      </c>
      <c r="S109" s="24" t="str">
        <f t="shared" si="389"/>
        <v>#REF!</v>
      </c>
      <c r="T109" s="22"/>
      <c r="U109" s="22"/>
      <c r="V109" s="22"/>
      <c r="W109" s="22"/>
      <c r="X109" s="22"/>
      <c r="Y109" s="22"/>
      <c r="Z109" s="22"/>
    </row>
    <row r="110" ht="15.75" customHeight="1" outlineLevel="2">
      <c r="A110" s="22" t="s">
        <v>104</v>
      </c>
      <c r="B110" s="23" t="s">
        <v>27</v>
      </c>
      <c r="C110" s="22" t="s">
        <v>28</v>
      </c>
      <c r="D110" s="24">
        <v>1.315147178E7</v>
      </c>
      <c r="E110" s="24">
        <v>1957159.57</v>
      </c>
      <c r="F110" s="24">
        <f>+D110/D112</f>
        <v>0.5868961506</v>
      </c>
      <c r="G110" s="24" t="str">
        <f t="shared" ref="G110:G111" si="390">VLOOKUP(A110,'[1]Hoja1'!$B$1:$F$126,3,0)</f>
        <v>#REF!</v>
      </c>
      <c r="H110" s="24" t="str">
        <f t="shared" ref="H110:H111" si="391">VLOOKUP(A110,'[1]Hoja1'!$B$1:$F$126,2,0)</f>
        <v>#REF!</v>
      </c>
      <c r="I110" s="24" t="str">
        <f t="shared" ref="I110:I111" si="392">+G110/11</f>
        <v>#REF!</v>
      </c>
      <c r="J110" s="24" t="str">
        <f t="shared" ref="J110:J111" si="393">+F110*I110</f>
        <v>#REF!</v>
      </c>
      <c r="K110" s="24">
        <v>0.0</v>
      </c>
      <c r="L110" s="24" t="str">
        <f t="shared" ref="L110:L111" si="394">VLOOKUP(A110,'[1]Hoja1'!$B$1:$F$126,5,0)</f>
        <v>#REF!</v>
      </c>
      <c r="M110" s="24" t="str">
        <f t="shared" ref="M110:M111" si="395">VLOOKUP(A110,'[1]Hoja1'!$B$1:$F$126,4,0)</f>
        <v>#REF!</v>
      </c>
      <c r="N110" s="24" t="str">
        <f t="shared" ref="N110:N111" si="396">+L110/11</f>
        <v>#REF!</v>
      </c>
      <c r="O110" s="24" t="str">
        <f t="shared" ref="O110:O111" si="397">+D110-J110</f>
        <v>#REF!</v>
      </c>
      <c r="P110" s="24" t="str">
        <f t="shared" ref="P110:P111" si="398">+ROUND(O110,0)</f>
        <v>#REF!</v>
      </c>
      <c r="Q110" s="24" t="str">
        <f t="shared" ref="Q110:Q111" si="399">+K110+P110</f>
        <v>#REF!</v>
      </c>
      <c r="R110" s="25" t="str">
        <f t="shared" ref="R110:R111" si="400">+IF(D110-K110-P110&gt;1,D110-K110-P110,0)</f>
        <v>#REF!</v>
      </c>
      <c r="S110" s="24" t="str">
        <f t="shared" ref="S110:S111" si="401">+P110</f>
        <v>#REF!</v>
      </c>
      <c r="T110" s="22"/>
      <c r="U110" s="22"/>
      <c r="V110" s="22"/>
      <c r="W110" s="22"/>
      <c r="X110" s="22"/>
      <c r="Y110" s="22"/>
      <c r="Z110" s="22"/>
    </row>
    <row r="111" ht="15.75" customHeight="1" outlineLevel="2">
      <c r="A111" s="22" t="s">
        <v>104</v>
      </c>
      <c r="B111" s="23" t="s">
        <v>37</v>
      </c>
      <c r="C111" s="22" t="s">
        <v>38</v>
      </c>
      <c r="D111" s="24">
        <v>9257044.22</v>
      </c>
      <c r="E111" s="24">
        <v>1377603.43</v>
      </c>
      <c r="F111" s="24">
        <f>+D111/D112</f>
        <v>0.4131038494</v>
      </c>
      <c r="G111" s="24" t="str">
        <f t="shared" si="390"/>
        <v>#REF!</v>
      </c>
      <c r="H111" s="24" t="str">
        <f t="shared" si="391"/>
        <v>#REF!</v>
      </c>
      <c r="I111" s="24" t="str">
        <f t="shared" si="392"/>
        <v>#REF!</v>
      </c>
      <c r="J111" s="24" t="str">
        <f t="shared" si="393"/>
        <v>#REF!</v>
      </c>
      <c r="K111" s="24">
        <v>0.0</v>
      </c>
      <c r="L111" s="24" t="str">
        <f t="shared" si="394"/>
        <v>#REF!</v>
      </c>
      <c r="M111" s="24" t="str">
        <f t="shared" si="395"/>
        <v>#REF!</v>
      </c>
      <c r="N111" s="24" t="str">
        <f t="shared" si="396"/>
        <v>#REF!</v>
      </c>
      <c r="O111" s="24" t="str">
        <f t="shared" si="397"/>
        <v>#REF!</v>
      </c>
      <c r="P111" s="24" t="str">
        <f t="shared" si="398"/>
        <v>#REF!</v>
      </c>
      <c r="Q111" s="24" t="str">
        <f t="shared" si="399"/>
        <v>#REF!</v>
      </c>
      <c r="R111" s="25" t="str">
        <f t="shared" si="400"/>
        <v>#REF!</v>
      </c>
      <c r="S111" s="24" t="str">
        <f t="shared" si="401"/>
        <v>#REF!</v>
      </c>
      <c r="T111" s="22"/>
      <c r="U111" s="22"/>
      <c r="V111" s="22"/>
      <c r="W111" s="22"/>
      <c r="X111" s="22"/>
      <c r="Y111" s="22"/>
      <c r="Z111" s="22"/>
    </row>
    <row r="112" ht="15.75" customHeight="1" outlineLevel="1">
      <c r="A112" s="30" t="s">
        <v>105</v>
      </c>
      <c r="B112" s="23"/>
      <c r="C112" s="22"/>
      <c r="D112" s="24">
        <f t="shared" ref="D112:F112" si="402">SUBTOTAL(9,D110:D111)</f>
        <v>22408516</v>
      </c>
      <c r="E112" s="24">
        <f t="shared" si="402"/>
        <v>3334763</v>
      </c>
      <c r="F112" s="22">
        <f t="shared" si="402"/>
        <v>1</v>
      </c>
      <c r="G112" s="24"/>
      <c r="H112" s="24"/>
      <c r="I112" s="24"/>
      <c r="J112" s="24" t="str">
        <f t="shared" ref="J112:K112" si="403">SUBTOTAL(9,J110:J111)</f>
        <v>#REF!</v>
      </c>
      <c r="K112" s="24">
        <f t="shared" si="403"/>
        <v>0</v>
      </c>
      <c r="L112" s="24"/>
      <c r="M112" s="24"/>
      <c r="N112" s="24"/>
      <c r="O112" s="24" t="str">
        <f t="shared" ref="O112:S112" si="404">SUBTOTAL(9,O110:O111)</f>
        <v>#REF!</v>
      </c>
      <c r="P112" s="24" t="str">
        <f t="shared" si="404"/>
        <v>#REF!</v>
      </c>
      <c r="Q112" s="24" t="str">
        <f t="shared" si="404"/>
        <v>#REF!</v>
      </c>
      <c r="R112" s="25" t="str">
        <f t="shared" si="404"/>
        <v>#REF!</v>
      </c>
      <c r="S112" s="24" t="str">
        <f t="shared" si="404"/>
        <v>#REF!</v>
      </c>
      <c r="T112" s="22"/>
      <c r="U112" s="22"/>
      <c r="V112" s="22"/>
      <c r="W112" s="22"/>
      <c r="X112" s="22"/>
      <c r="Y112" s="22"/>
      <c r="Z112" s="22"/>
    </row>
    <row r="113" ht="15.75" customHeight="1" outlineLevel="2">
      <c r="A113" s="22" t="s">
        <v>106</v>
      </c>
      <c r="B113" s="23" t="s">
        <v>27</v>
      </c>
      <c r="C113" s="22" t="s">
        <v>28</v>
      </c>
      <c r="D113" s="24">
        <v>2.5466305E7</v>
      </c>
      <c r="E113" s="24">
        <v>6064780.0</v>
      </c>
      <c r="F113" s="24">
        <f>+D113/D115</f>
        <v>1</v>
      </c>
      <c r="G113" s="24" t="str">
        <f t="shared" ref="G113:G114" si="405">VLOOKUP(A113,'[1]Hoja1'!$B$1:$F$126,3,0)</f>
        <v>#REF!</v>
      </c>
      <c r="H113" s="24" t="str">
        <f t="shared" ref="H113:H114" si="406">VLOOKUP(A113,'[1]Hoja1'!$B$1:$F$126,2,0)</f>
        <v>#REF!</v>
      </c>
      <c r="I113" s="24" t="str">
        <f t="shared" ref="I113:I114" si="407">+G113/11</f>
        <v>#REF!</v>
      </c>
      <c r="J113" s="24" t="str">
        <f t="shared" ref="J113:J114" si="408">+F113*I113</f>
        <v>#REF!</v>
      </c>
      <c r="K113" s="24" t="str">
        <f t="shared" ref="K113:K114" si="409">+D113-P113</f>
        <v>#REF!</v>
      </c>
      <c r="L113" s="24" t="str">
        <f t="shared" ref="L113:L114" si="410">VLOOKUP(A113,'[1]Hoja1'!$B$1:$F$126,5,0)</f>
        <v>#REF!</v>
      </c>
      <c r="M113" s="24" t="str">
        <f t="shared" ref="M113:M114" si="411">VLOOKUP(A113,'[1]Hoja1'!$B$1:$F$126,4,0)</f>
        <v>#REF!</v>
      </c>
      <c r="N113" s="24" t="str">
        <f t="shared" ref="N113:N114" si="412">+L113/11</f>
        <v>#REF!</v>
      </c>
      <c r="O113" s="24" t="str">
        <f t="shared" ref="O113:O114" si="413">+D113-J113</f>
        <v>#REF!</v>
      </c>
      <c r="P113" s="24" t="str">
        <f t="shared" ref="P113:P114" si="414">+ROUND(O113,0)</f>
        <v>#REF!</v>
      </c>
      <c r="Q113" s="24" t="str">
        <f t="shared" ref="Q113:Q114" si="415">+K113+P113</f>
        <v>#REF!</v>
      </c>
      <c r="R113" s="25" t="str">
        <f t="shared" ref="R113:R114" si="416">+IF(D113-K113-P113&gt;1,D113-K113-P113,0)</f>
        <v>#REF!</v>
      </c>
      <c r="S113" s="24" t="str">
        <f t="shared" ref="S113:S114" si="417">+P113</f>
        <v>#REF!</v>
      </c>
      <c r="T113" s="22"/>
      <c r="U113" s="22"/>
      <c r="V113" s="22"/>
      <c r="W113" s="22"/>
      <c r="X113" s="22"/>
      <c r="Y113" s="22"/>
      <c r="Z113" s="22"/>
    </row>
    <row r="114" ht="15.75" customHeight="1" outlineLevel="2">
      <c r="A114" s="22" t="s">
        <v>106</v>
      </c>
      <c r="B114" s="23" t="s">
        <v>51</v>
      </c>
      <c r="C114" s="22" t="s">
        <v>52</v>
      </c>
      <c r="D114" s="24">
        <v>0.0</v>
      </c>
      <c r="E114" s="24">
        <v>0.0</v>
      </c>
      <c r="F114" s="24">
        <f>+D114/D115</f>
        <v>0</v>
      </c>
      <c r="G114" s="24" t="str">
        <f t="shared" si="405"/>
        <v>#REF!</v>
      </c>
      <c r="H114" s="24" t="str">
        <f t="shared" si="406"/>
        <v>#REF!</v>
      </c>
      <c r="I114" s="24" t="str">
        <f t="shared" si="407"/>
        <v>#REF!</v>
      </c>
      <c r="J114" s="24" t="str">
        <f t="shared" si="408"/>
        <v>#REF!</v>
      </c>
      <c r="K114" s="24" t="str">
        <f t="shared" si="409"/>
        <v>#REF!</v>
      </c>
      <c r="L114" s="24" t="str">
        <f t="shared" si="410"/>
        <v>#REF!</v>
      </c>
      <c r="M114" s="24" t="str">
        <f t="shared" si="411"/>
        <v>#REF!</v>
      </c>
      <c r="N114" s="24" t="str">
        <f t="shared" si="412"/>
        <v>#REF!</v>
      </c>
      <c r="O114" s="24" t="str">
        <f t="shared" si="413"/>
        <v>#REF!</v>
      </c>
      <c r="P114" s="24" t="str">
        <f t="shared" si="414"/>
        <v>#REF!</v>
      </c>
      <c r="Q114" s="24" t="str">
        <f t="shared" si="415"/>
        <v>#REF!</v>
      </c>
      <c r="R114" s="25" t="str">
        <f t="shared" si="416"/>
        <v>#REF!</v>
      </c>
      <c r="S114" s="24" t="str">
        <f t="shared" si="417"/>
        <v>#REF!</v>
      </c>
      <c r="T114" s="22"/>
      <c r="U114" s="22"/>
      <c r="V114" s="22"/>
      <c r="W114" s="22"/>
      <c r="X114" s="22"/>
      <c r="Y114" s="22"/>
      <c r="Z114" s="22"/>
    </row>
    <row r="115" ht="15.75" customHeight="1" outlineLevel="1">
      <c r="A115" s="30" t="s">
        <v>107</v>
      </c>
      <c r="B115" s="23"/>
      <c r="C115" s="22"/>
      <c r="D115" s="24">
        <f t="shared" ref="D115:F115" si="418">SUBTOTAL(9,D113:D114)</f>
        <v>25466305</v>
      </c>
      <c r="E115" s="24">
        <f t="shared" si="418"/>
        <v>6064780</v>
      </c>
      <c r="F115" s="22">
        <f t="shared" si="418"/>
        <v>1</v>
      </c>
      <c r="G115" s="24"/>
      <c r="H115" s="24"/>
      <c r="I115" s="24"/>
      <c r="J115" s="24" t="str">
        <f t="shared" ref="J115:K115" si="419">SUBTOTAL(9,J113:J114)</f>
        <v>#REF!</v>
      </c>
      <c r="K115" s="24" t="str">
        <f t="shared" si="419"/>
        <v>#REF!</v>
      </c>
      <c r="L115" s="24"/>
      <c r="M115" s="24"/>
      <c r="N115" s="24"/>
      <c r="O115" s="24" t="str">
        <f t="shared" ref="O115:S115" si="420">SUBTOTAL(9,O113:O114)</f>
        <v>#REF!</v>
      </c>
      <c r="P115" s="24" t="str">
        <f t="shared" si="420"/>
        <v>#REF!</v>
      </c>
      <c r="Q115" s="24" t="str">
        <f t="shared" si="420"/>
        <v>#REF!</v>
      </c>
      <c r="R115" s="25" t="str">
        <f t="shared" si="420"/>
        <v>#REF!</v>
      </c>
      <c r="S115" s="24" t="str">
        <f t="shared" si="420"/>
        <v>#REF!</v>
      </c>
      <c r="T115" s="22"/>
      <c r="U115" s="22"/>
      <c r="V115" s="22"/>
      <c r="W115" s="22"/>
      <c r="X115" s="22"/>
      <c r="Y115" s="22"/>
      <c r="Z115" s="22"/>
    </row>
    <row r="116" ht="15.75" customHeight="1" outlineLevel="2">
      <c r="A116" s="22" t="s">
        <v>108</v>
      </c>
      <c r="B116" s="23" t="s">
        <v>27</v>
      </c>
      <c r="C116" s="22" t="s">
        <v>28</v>
      </c>
      <c r="D116" s="24">
        <v>9069160.06</v>
      </c>
      <c r="E116" s="24">
        <v>2817523.95</v>
      </c>
      <c r="F116" s="24">
        <f>+D116/D118</f>
        <v>0.9993714572</v>
      </c>
      <c r="G116" s="24" t="str">
        <f t="shared" ref="G116:G117" si="421">VLOOKUP(A116,'[1]Hoja1'!$B$1:$F$126,3,0)</f>
        <v>#REF!</v>
      </c>
      <c r="H116" s="24" t="str">
        <f t="shared" ref="H116:H117" si="422">VLOOKUP(A116,'[1]Hoja1'!$B$1:$F$126,2,0)</f>
        <v>#REF!</v>
      </c>
      <c r="I116" s="24" t="str">
        <f t="shared" ref="I116:I117" si="423">+G116/11</f>
        <v>#REF!</v>
      </c>
      <c r="J116" s="24" t="str">
        <f t="shared" ref="J116:J117" si="424">+F116*I116</f>
        <v>#REF!</v>
      </c>
      <c r="K116" s="24">
        <v>0.0</v>
      </c>
      <c r="L116" s="24" t="str">
        <f t="shared" ref="L116:L117" si="425">VLOOKUP(A116,'[1]Hoja1'!$B$1:$F$126,5,0)</f>
        <v>#REF!</v>
      </c>
      <c r="M116" s="24" t="str">
        <f t="shared" ref="M116:M117" si="426">VLOOKUP(A116,'[1]Hoja1'!$B$1:$F$126,4,0)</f>
        <v>#REF!</v>
      </c>
      <c r="N116" s="24" t="str">
        <f t="shared" ref="N116:N117" si="427">+L116/11</f>
        <v>#REF!</v>
      </c>
      <c r="O116" s="24" t="str">
        <f>+D116-J116</f>
        <v>#REF!</v>
      </c>
      <c r="P116" s="24" t="str">
        <f t="shared" ref="P116:P117" si="428">+ROUND(O116,0)</f>
        <v>#REF!</v>
      </c>
      <c r="Q116" s="24" t="str">
        <f t="shared" ref="Q116:Q117" si="429">+K116+P116</f>
        <v>#REF!</v>
      </c>
      <c r="R116" s="25" t="str">
        <f t="shared" ref="R116:R117" si="430">+IF(D116-K116-P116&gt;1,D116-K116-P116,0)</f>
        <v>#REF!</v>
      </c>
      <c r="S116" s="24" t="str">
        <f t="shared" ref="S116:S117" si="431">+P116</f>
        <v>#REF!</v>
      </c>
      <c r="T116" s="22"/>
      <c r="U116" s="22"/>
      <c r="V116" s="22"/>
      <c r="W116" s="22"/>
      <c r="X116" s="22"/>
      <c r="Y116" s="22"/>
      <c r="Z116" s="22"/>
    </row>
    <row r="117" ht="15.75" customHeight="1" outlineLevel="2">
      <c r="A117" s="22" t="s">
        <v>108</v>
      </c>
      <c r="B117" s="23" t="s">
        <v>37</v>
      </c>
      <c r="C117" s="22" t="s">
        <v>38</v>
      </c>
      <c r="D117" s="24">
        <v>5703.94</v>
      </c>
      <c r="E117" s="24">
        <v>1772.05</v>
      </c>
      <c r="F117" s="24">
        <f>+D117/D118</f>
        <v>0.0006285427528</v>
      </c>
      <c r="G117" s="24" t="str">
        <f t="shared" si="421"/>
        <v>#REF!</v>
      </c>
      <c r="H117" s="24" t="str">
        <f t="shared" si="422"/>
        <v>#REF!</v>
      </c>
      <c r="I117" s="24" t="str">
        <f t="shared" si="423"/>
        <v>#REF!</v>
      </c>
      <c r="J117" s="24" t="str">
        <f t="shared" si="424"/>
        <v>#REF!</v>
      </c>
      <c r="K117" s="24">
        <v>0.0</v>
      </c>
      <c r="L117" s="24" t="str">
        <f t="shared" si="425"/>
        <v>#REF!</v>
      </c>
      <c r="M117" s="24" t="str">
        <f t="shared" si="426"/>
        <v>#REF!</v>
      </c>
      <c r="N117" s="24" t="str">
        <f t="shared" si="427"/>
        <v>#REF!</v>
      </c>
      <c r="O117" s="31">
        <v>0.0</v>
      </c>
      <c r="P117" s="24">
        <f t="shared" si="428"/>
        <v>0</v>
      </c>
      <c r="Q117" s="24">
        <f t="shared" si="429"/>
        <v>0</v>
      </c>
      <c r="R117" s="25">
        <f t="shared" si="430"/>
        <v>5703.94</v>
      </c>
      <c r="S117" s="24">
        <f t="shared" si="431"/>
        <v>0</v>
      </c>
      <c r="T117" s="22"/>
      <c r="U117" s="22"/>
      <c r="V117" s="22"/>
      <c r="W117" s="22"/>
      <c r="X117" s="22"/>
      <c r="Y117" s="22"/>
      <c r="Z117" s="22"/>
    </row>
    <row r="118" ht="15.75" customHeight="1" outlineLevel="1">
      <c r="A118" s="30" t="s">
        <v>109</v>
      </c>
      <c r="B118" s="23"/>
      <c r="C118" s="22"/>
      <c r="D118" s="24">
        <f t="shared" ref="D118:F118" si="432">SUBTOTAL(9,D116:D117)</f>
        <v>9074864</v>
      </c>
      <c r="E118" s="24">
        <f t="shared" si="432"/>
        <v>2819296</v>
      </c>
      <c r="F118" s="22">
        <f t="shared" si="432"/>
        <v>1</v>
      </c>
      <c r="G118" s="24"/>
      <c r="H118" s="24"/>
      <c r="I118" s="24"/>
      <c r="J118" s="24" t="str">
        <f t="shared" ref="J118:K118" si="433">SUBTOTAL(9,J116:J117)</f>
        <v>#REF!</v>
      </c>
      <c r="K118" s="24">
        <f t="shared" si="433"/>
        <v>0</v>
      </c>
      <c r="L118" s="24"/>
      <c r="M118" s="24"/>
      <c r="N118" s="24"/>
      <c r="O118" s="24" t="str">
        <f t="shared" ref="O118:S118" si="434">SUBTOTAL(9,O116:O117)</f>
        <v>#REF!</v>
      </c>
      <c r="P118" s="24" t="str">
        <f t="shared" si="434"/>
        <v>#REF!</v>
      </c>
      <c r="Q118" s="24" t="str">
        <f t="shared" si="434"/>
        <v>#REF!</v>
      </c>
      <c r="R118" s="25" t="str">
        <f t="shared" si="434"/>
        <v>#REF!</v>
      </c>
      <c r="S118" s="24" t="str">
        <f t="shared" si="434"/>
        <v>#REF!</v>
      </c>
      <c r="T118" s="22"/>
      <c r="U118" s="22"/>
      <c r="V118" s="22"/>
      <c r="W118" s="22"/>
      <c r="X118" s="22"/>
      <c r="Y118" s="22"/>
      <c r="Z118" s="22"/>
    </row>
    <row r="119" ht="15.75" customHeight="1" outlineLevel="2">
      <c r="A119" s="22" t="s">
        <v>110</v>
      </c>
      <c r="B119" s="23" t="s">
        <v>27</v>
      </c>
      <c r="C119" s="22" t="s">
        <v>28</v>
      </c>
      <c r="D119" s="24">
        <v>8595637.0</v>
      </c>
      <c r="E119" s="24">
        <v>1900351.0</v>
      </c>
      <c r="F119" s="24">
        <f>+D119/D121</f>
        <v>1</v>
      </c>
      <c r="G119" s="24" t="str">
        <f t="shared" ref="G119:G120" si="435">VLOOKUP(A119,'[1]Hoja1'!$B$1:$F$126,3,0)</f>
        <v>#REF!</v>
      </c>
      <c r="H119" s="24" t="str">
        <f t="shared" ref="H119:H120" si="436">VLOOKUP(A119,'[1]Hoja1'!$B$1:$F$126,2,0)</f>
        <v>#REF!</v>
      </c>
      <c r="I119" s="24" t="str">
        <f t="shared" ref="I119:I120" si="437">+G119/11</f>
        <v>#REF!</v>
      </c>
      <c r="J119" s="24" t="str">
        <f t="shared" ref="J119:J120" si="438">+F119*I119</f>
        <v>#REF!</v>
      </c>
      <c r="K119" s="24" t="str">
        <f t="shared" ref="K119:K120" si="439">+D119-P119</f>
        <v>#REF!</v>
      </c>
      <c r="L119" s="24" t="str">
        <f t="shared" ref="L119:L120" si="440">VLOOKUP(A119,'[1]Hoja1'!$B$1:$F$126,5,0)</f>
        <v>#REF!</v>
      </c>
      <c r="M119" s="24" t="str">
        <f t="shared" ref="M119:M120" si="441">VLOOKUP(A119,'[1]Hoja1'!$B$1:$F$126,4,0)</f>
        <v>#REF!</v>
      </c>
      <c r="N119" s="24" t="str">
        <f t="shared" ref="N119:N120" si="442">+L119/11</f>
        <v>#REF!</v>
      </c>
      <c r="O119" s="24" t="str">
        <f t="shared" ref="O119:O120" si="443">+D119-J119</f>
        <v>#REF!</v>
      </c>
      <c r="P119" s="24" t="str">
        <f t="shared" ref="P119:P120" si="444">+ROUND(O119,0)</f>
        <v>#REF!</v>
      </c>
      <c r="Q119" s="24" t="str">
        <f t="shared" ref="Q119:Q120" si="445">+K119+P119</f>
        <v>#REF!</v>
      </c>
      <c r="R119" s="25" t="str">
        <f t="shared" ref="R119:R120" si="446">+IF(D119-K119-P119&gt;1,D119-K119-P119,0)</f>
        <v>#REF!</v>
      </c>
      <c r="S119" s="24" t="str">
        <f t="shared" ref="S119:S120" si="447">+P119</f>
        <v>#REF!</v>
      </c>
      <c r="T119" s="22"/>
      <c r="U119" s="22"/>
      <c r="V119" s="22"/>
      <c r="W119" s="22"/>
      <c r="X119" s="22"/>
      <c r="Y119" s="22"/>
      <c r="Z119" s="22"/>
    </row>
    <row r="120" ht="15.75" customHeight="1" outlineLevel="2">
      <c r="A120" s="22" t="s">
        <v>110</v>
      </c>
      <c r="B120" s="23" t="s">
        <v>37</v>
      </c>
      <c r="C120" s="22" t="s">
        <v>38</v>
      </c>
      <c r="D120" s="24">
        <v>0.0</v>
      </c>
      <c r="E120" s="24">
        <v>0.0</v>
      </c>
      <c r="F120" s="24">
        <f>+D120/D121</f>
        <v>0</v>
      </c>
      <c r="G120" s="24" t="str">
        <f t="shared" si="435"/>
        <v>#REF!</v>
      </c>
      <c r="H120" s="24" t="str">
        <f t="shared" si="436"/>
        <v>#REF!</v>
      </c>
      <c r="I120" s="24" t="str">
        <f t="shared" si="437"/>
        <v>#REF!</v>
      </c>
      <c r="J120" s="24" t="str">
        <f t="shared" si="438"/>
        <v>#REF!</v>
      </c>
      <c r="K120" s="24" t="str">
        <f t="shared" si="439"/>
        <v>#REF!</v>
      </c>
      <c r="L120" s="24" t="str">
        <f t="shared" si="440"/>
        <v>#REF!</v>
      </c>
      <c r="M120" s="24" t="str">
        <f t="shared" si="441"/>
        <v>#REF!</v>
      </c>
      <c r="N120" s="24" t="str">
        <f t="shared" si="442"/>
        <v>#REF!</v>
      </c>
      <c r="O120" s="24" t="str">
        <f t="shared" si="443"/>
        <v>#REF!</v>
      </c>
      <c r="P120" s="24" t="str">
        <f t="shared" si="444"/>
        <v>#REF!</v>
      </c>
      <c r="Q120" s="24" t="str">
        <f t="shared" si="445"/>
        <v>#REF!</v>
      </c>
      <c r="R120" s="25" t="str">
        <f t="shared" si="446"/>
        <v>#REF!</v>
      </c>
      <c r="S120" s="24" t="str">
        <f t="shared" si="447"/>
        <v>#REF!</v>
      </c>
      <c r="T120" s="22"/>
      <c r="U120" s="22"/>
      <c r="V120" s="22"/>
      <c r="W120" s="22"/>
      <c r="X120" s="22"/>
      <c r="Y120" s="22"/>
      <c r="Z120" s="22"/>
    </row>
    <row r="121" ht="15.75" customHeight="1" outlineLevel="1">
      <c r="A121" s="30" t="s">
        <v>111</v>
      </c>
      <c r="B121" s="23"/>
      <c r="C121" s="22"/>
      <c r="D121" s="24">
        <f t="shared" ref="D121:F121" si="448">SUBTOTAL(9,D119:D120)</f>
        <v>8595637</v>
      </c>
      <c r="E121" s="24">
        <f t="shared" si="448"/>
        <v>1900351</v>
      </c>
      <c r="F121" s="22">
        <f t="shared" si="448"/>
        <v>1</v>
      </c>
      <c r="G121" s="24"/>
      <c r="H121" s="24"/>
      <c r="I121" s="24"/>
      <c r="J121" s="24" t="str">
        <f t="shared" ref="J121:K121" si="449">SUBTOTAL(9,J119:J120)</f>
        <v>#REF!</v>
      </c>
      <c r="K121" s="24" t="str">
        <f t="shared" si="449"/>
        <v>#REF!</v>
      </c>
      <c r="L121" s="24"/>
      <c r="M121" s="24"/>
      <c r="N121" s="24"/>
      <c r="O121" s="24" t="str">
        <f t="shared" ref="O121:S121" si="450">SUBTOTAL(9,O119:O120)</f>
        <v>#REF!</v>
      </c>
      <c r="P121" s="24" t="str">
        <f t="shared" si="450"/>
        <v>#REF!</v>
      </c>
      <c r="Q121" s="24" t="str">
        <f t="shared" si="450"/>
        <v>#REF!</v>
      </c>
      <c r="R121" s="25" t="str">
        <f t="shared" si="450"/>
        <v>#REF!</v>
      </c>
      <c r="S121" s="24" t="str">
        <f t="shared" si="450"/>
        <v>#REF!</v>
      </c>
      <c r="T121" s="22"/>
      <c r="U121" s="22"/>
      <c r="V121" s="22"/>
      <c r="W121" s="22"/>
      <c r="X121" s="22"/>
      <c r="Y121" s="22"/>
      <c r="Z121" s="22"/>
    </row>
    <row r="122" ht="15.75" customHeight="1" outlineLevel="2">
      <c r="A122" s="22" t="s">
        <v>112</v>
      </c>
      <c r="B122" s="23" t="s">
        <v>27</v>
      </c>
      <c r="C122" s="22" t="s">
        <v>28</v>
      </c>
      <c r="D122" s="24">
        <v>9.829945548E7</v>
      </c>
      <c r="E122" s="24">
        <v>1.783240662E7</v>
      </c>
      <c r="F122" s="24">
        <f>+D122/D126</f>
        <v>0.9207926538</v>
      </c>
      <c r="G122" s="24" t="str">
        <f t="shared" ref="G122:G125" si="451">VLOOKUP(A122,'[1]Hoja1'!$B$1:$F$126,3,0)</f>
        <v>#REF!</v>
      </c>
      <c r="H122" s="24" t="str">
        <f t="shared" ref="H122:H125" si="452">VLOOKUP(A122,'[1]Hoja1'!$B$1:$F$126,2,0)</f>
        <v>#REF!</v>
      </c>
      <c r="I122" s="24" t="str">
        <f t="shared" ref="I122:I125" si="453">+G122/11</f>
        <v>#REF!</v>
      </c>
      <c r="J122" s="24" t="str">
        <f t="shared" ref="J122:J125" si="454">+F122*I122</f>
        <v>#REF!</v>
      </c>
      <c r="K122" s="24">
        <v>0.0</v>
      </c>
      <c r="L122" s="24" t="str">
        <f t="shared" ref="L122:L125" si="455">VLOOKUP(A122,'[1]Hoja1'!$B$1:$F$126,5,0)</f>
        <v>#REF!</v>
      </c>
      <c r="M122" s="24" t="str">
        <f t="shared" ref="M122:M125" si="456">VLOOKUP(A122,'[1]Hoja1'!$B$1:$F$126,4,0)</f>
        <v>#REF!</v>
      </c>
      <c r="N122" s="24" t="str">
        <f t="shared" ref="N122:N125" si="457">+L122/11</f>
        <v>#REF!</v>
      </c>
      <c r="O122" s="24" t="str">
        <f t="shared" ref="O122:O125" si="458">+D122-J122</f>
        <v>#REF!</v>
      </c>
      <c r="P122" s="24" t="str">
        <f t="shared" ref="P122:P125" si="459">+ROUND(O122,0)</f>
        <v>#REF!</v>
      </c>
      <c r="Q122" s="24" t="str">
        <f t="shared" ref="Q122:Q125" si="460">+K122+P122</f>
        <v>#REF!</v>
      </c>
      <c r="R122" s="25" t="str">
        <f t="shared" ref="R122:R125" si="461">+IF(D122-K122-P122&gt;1,D122-K122-P122,0)</f>
        <v>#REF!</v>
      </c>
      <c r="S122" s="24" t="str">
        <f t="shared" ref="S122:S125" si="462">+P122</f>
        <v>#REF!</v>
      </c>
      <c r="T122" s="22"/>
      <c r="U122" s="22"/>
      <c r="V122" s="22"/>
      <c r="W122" s="22"/>
      <c r="X122" s="22"/>
      <c r="Y122" s="22"/>
      <c r="Z122" s="22"/>
    </row>
    <row r="123" ht="15.75" customHeight="1" outlineLevel="2">
      <c r="A123" s="22" t="s">
        <v>112</v>
      </c>
      <c r="B123" s="23" t="s">
        <v>37</v>
      </c>
      <c r="C123" s="22" t="s">
        <v>38</v>
      </c>
      <c r="D123" s="24">
        <v>8455800.52</v>
      </c>
      <c r="E123" s="24">
        <v>1533958.38</v>
      </c>
      <c r="F123" s="24">
        <f>+D123/D126</f>
        <v>0.07920734619</v>
      </c>
      <c r="G123" s="24" t="str">
        <f t="shared" si="451"/>
        <v>#REF!</v>
      </c>
      <c r="H123" s="24" t="str">
        <f t="shared" si="452"/>
        <v>#REF!</v>
      </c>
      <c r="I123" s="24" t="str">
        <f t="shared" si="453"/>
        <v>#REF!</v>
      </c>
      <c r="J123" s="24" t="str">
        <f t="shared" si="454"/>
        <v>#REF!</v>
      </c>
      <c r="K123" s="24">
        <v>0.0</v>
      </c>
      <c r="L123" s="24" t="str">
        <f t="shared" si="455"/>
        <v>#REF!</v>
      </c>
      <c r="M123" s="24" t="str">
        <f t="shared" si="456"/>
        <v>#REF!</v>
      </c>
      <c r="N123" s="24" t="str">
        <f t="shared" si="457"/>
        <v>#REF!</v>
      </c>
      <c r="O123" s="24" t="str">
        <f t="shared" si="458"/>
        <v>#REF!</v>
      </c>
      <c r="P123" s="24" t="str">
        <f t="shared" si="459"/>
        <v>#REF!</v>
      </c>
      <c r="Q123" s="24" t="str">
        <f t="shared" si="460"/>
        <v>#REF!</v>
      </c>
      <c r="R123" s="25" t="str">
        <f t="shared" si="461"/>
        <v>#REF!</v>
      </c>
      <c r="S123" s="24" t="str">
        <f t="shared" si="462"/>
        <v>#REF!</v>
      </c>
      <c r="T123" s="22"/>
      <c r="U123" s="22"/>
      <c r="V123" s="22"/>
      <c r="W123" s="22"/>
      <c r="X123" s="22"/>
      <c r="Y123" s="22"/>
      <c r="Z123" s="22"/>
    </row>
    <row r="124" ht="15.75" customHeight="1" outlineLevel="2">
      <c r="A124" s="22" t="s">
        <v>112</v>
      </c>
      <c r="B124" s="23" t="s">
        <v>51</v>
      </c>
      <c r="C124" s="22" t="s">
        <v>52</v>
      </c>
      <c r="D124" s="24">
        <v>0.0</v>
      </c>
      <c r="E124" s="24">
        <v>0.0</v>
      </c>
      <c r="F124" s="24">
        <f>+D124/D126</f>
        <v>0</v>
      </c>
      <c r="G124" s="24" t="str">
        <f t="shared" si="451"/>
        <v>#REF!</v>
      </c>
      <c r="H124" s="24" t="str">
        <f t="shared" si="452"/>
        <v>#REF!</v>
      </c>
      <c r="I124" s="24" t="str">
        <f t="shared" si="453"/>
        <v>#REF!</v>
      </c>
      <c r="J124" s="24" t="str">
        <f t="shared" si="454"/>
        <v>#REF!</v>
      </c>
      <c r="K124" s="24" t="str">
        <f t="shared" ref="K124:K125" si="463">+D124-P124</f>
        <v>#REF!</v>
      </c>
      <c r="L124" s="24" t="str">
        <f t="shared" si="455"/>
        <v>#REF!</v>
      </c>
      <c r="M124" s="24" t="str">
        <f t="shared" si="456"/>
        <v>#REF!</v>
      </c>
      <c r="N124" s="24" t="str">
        <f t="shared" si="457"/>
        <v>#REF!</v>
      </c>
      <c r="O124" s="24" t="str">
        <f t="shared" si="458"/>
        <v>#REF!</v>
      </c>
      <c r="P124" s="24" t="str">
        <f t="shared" si="459"/>
        <v>#REF!</v>
      </c>
      <c r="Q124" s="24" t="str">
        <f t="shared" si="460"/>
        <v>#REF!</v>
      </c>
      <c r="R124" s="25" t="str">
        <f t="shared" si="461"/>
        <v>#REF!</v>
      </c>
      <c r="S124" s="24" t="str">
        <f t="shared" si="462"/>
        <v>#REF!</v>
      </c>
      <c r="T124" s="22"/>
      <c r="U124" s="22"/>
      <c r="V124" s="22"/>
      <c r="W124" s="22"/>
      <c r="X124" s="22"/>
      <c r="Y124" s="22"/>
      <c r="Z124" s="22"/>
    </row>
    <row r="125" ht="15.75" customHeight="1" outlineLevel="2">
      <c r="A125" s="22" t="s">
        <v>112</v>
      </c>
      <c r="B125" s="23" t="s">
        <v>33</v>
      </c>
      <c r="C125" s="22" t="s">
        <v>34</v>
      </c>
      <c r="D125" s="24">
        <v>0.0</v>
      </c>
      <c r="E125" s="24">
        <v>0.0</v>
      </c>
      <c r="F125" s="24">
        <f>+D125/D126</f>
        <v>0</v>
      </c>
      <c r="G125" s="24" t="str">
        <f t="shared" si="451"/>
        <v>#REF!</v>
      </c>
      <c r="H125" s="24" t="str">
        <f t="shared" si="452"/>
        <v>#REF!</v>
      </c>
      <c r="I125" s="24" t="str">
        <f t="shared" si="453"/>
        <v>#REF!</v>
      </c>
      <c r="J125" s="24" t="str">
        <f t="shared" si="454"/>
        <v>#REF!</v>
      </c>
      <c r="K125" s="24" t="str">
        <f t="shared" si="463"/>
        <v>#REF!</v>
      </c>
      <c r="L125" s="24" t="str">
        <f t="shared" si="455"/>
        <v>#REF!</v>
      </c>
      <c r="M125" s="24" t="str">
        <f t="shared" si="456"/>
        <v>#REF!</v>
      </c>
      <c r="N125" s="24" t="str">
        <f t="shared" si="457"/>
        <v>#REF!</v>
      </c>
      <c r="O125" s="24" t="str">
        <f t="shared" si="458"/>
        <v>#REF!</v>
      </c>
      <c r="P125" s="24" t="str">
        <f t="shared" si="459"/>
        <v>#REF!</v>
      </c>
      <c r="Q125" s="24" t="str">
        <f t="shared" si="460"/>
        <v>#REF!</v>
      </c>
      <c r="R125" s="25" t="str">
        <f t="shared" si="461"/>
        <v>#REF!</v>
      </c>
      <c r="S125" s="24" t="str">
        <f t="shared" si="462"/>
        <v>#REF!</v>
      </c>
      <c r="T125" s="22"/>
      <c r="U125" s="22"/>
      <c r="V125" s="22"/>
      <c r="W125" s="22"/>
      <c r="X125" s="22"/>
      <c r="Y125" s="22"/>
      <c r="Z125" s="22"/>
    </row>
    <row r="126" ht="15.75" customHeight="1" outlineLevel="1">
      <c r="A126" s="30" t="s">
        <v>113</v>
      </c>
      <c r="B126" s="23"/>
      <c r="C126" s="22"/>
      <c r="D126" s="24">
        <f t="shared" ref="D126:F126" si="464">SUBTOTAL(9,D122:D125)</f>
        <v>106755256</v>
      </c>
      <c r="E126" s="24">
        <f t="shared" si="464"/>
        <v>19366365</v>
      </c>
      <c r="F126" s="22">
        <f t="shared" si="464"/>
        <v>1</v>
      </c>
      <c r="G126" s="24"/>
      <c r="H126" s="24"/>
      <c r="I126" s="24"/>
      <c r="J126" s="24" t="str">
        <f t="shared" ref="J126:K126" si="465">SUBTOTAL(9,J122:J125)</f>
        <v>#REF!</v>
      </c>
      <c r="K126" s="24" t="str">
        <f t="shared" si="465"/>
        <v>#REF!</v>
      </c>
      <c r="L126" s="24"/>
      <c r="M126" s="24"/>
      <c r="N126" s="24"/>
      <c r="O126" s="24" t="str">
        <f t="shared" ref="O126:S126" si="466">SUBTOTAL(9,O122:O125)</f>
        <v>#REF!</v>
      </c>
      <c r="P126" s="24" t="str">
        <f t="shared" si="466"/>
        <v>#REF!</v>
      </c>
      <c r="Q126" s="24" t="str">
        <f t="shared" si="466"/>
        <v>#REF!</v>
      </c>
      <c r="R126" s="25" t="str">
        <f t="shared" si="466"/>
        <v>#REF!</v>
      </c>
      <c r="S126" s="24" t="str">
        <f t="shared" si="466"/>
        <v>#REF!</v>
      </c>
      <c r="T126" s="22"/>
      <c r="U126" s="22"/>
      <c r="V126" s="22"/>
      <c r="W126" s="22"/>
      <c r="X126" s="22"/>
      <c r="Y126" s="22"/>
      <c r="Z126" s="22"/>
    </row>
    <row r="127" ht="15.75" customHeight="1" outlineLevel="2">
      <c r="A127" s="22" t="s">
        <v>114</v>
      </c>
      <c r="B127" s="23" t="s">
        <v>27</v>
      </c>
      <c r="C127" s="22" t="s">
        <v>28</v>
      </c>
      <c r="D127" s="24">
        <v>2.464094925E7</v>
      </c>
      <c r="E127" s="24">
        <v>1.834482989E7</v>
      </c>
      <c r="F127" s="24">
        <f>+D127/D129</f>
        <v>0.8223277289</v>
      </c>
      <c r="G127" s="24" t="str">
        <f t="shared" ref="G127:G128" si="467">VLOOKUP(A127,'[1]Hoja1'!$B$1:$F$126,3,0)</f>
        <v>#REF!</v>
      </c>
      <c r="H127" s="24" t="str">
        <f t="shared" ref="H127:H128" si="468">VLOOKUP(A127,'[1]Hoja1'!$B$1:$F$126,2,0)</f>
        <v>#REF!</v>
      </c>
      <c r="I127" s="24" t="str">
        <f t="shared" ref="I127:I128" si="469">+G127/11</f>
        <v>#REF!</v>
      </c>
      <c r="J127" s="24" t="str">
        <f t="shared" ref="J127:J128" si="470">+F127*I127</f>
        <v>#REF!</v>
      </c>
      <c r="K127" s="24">
        <v>0.0</v>
      </c>
      <c r="L127" s="24" t="str">
        <f t="shared" ref="L127:L128" si="471">VLOOKUP(A127,'[1]Hoja1'!$B$1:$F$126,5,0)</f>
        <v>#REF!</v>
      </c>
      <c r="M127" s="24" t="str">
        <f t="shared" ref="M127:M128" si="472">VLOOKUP(A127,'[1]Hoja1'!$B$1:$F$126,4,0)</f>
        <v>#REF!</v>
      </c>
      <c r="N127" s="24" t="str">
        <f t="shared" ref="N127:N128" si="473">+L127/11</f>
        <v>#REF!</v>
      </c>
      <c r="O127" s="24" t="str">
        <f t="shared" ref="O127:O128" si="474">+D127-J127</f>
        <v>#REF!</v>
      </c>
      <c r="P127" s="24" t="str">
        <f t="shared" ref="P127:P128" si="475">+ROUND(O127,0)</f>
        <v>#REF!</v>
      </c>
      <c r="Q127" s="24" t="str">
        <f t="shared" ref="Q127:Q128" si="476">+K127+P127</f>
        <v>#REF!</v>
      </c>
      <c r="R127" s="25" t="str">
        <f t="shared" ref="R127:R128" si="477">+IF(D127-K127-P127&gt;1,D127-K127-P127,0)</f>
        <v>#REF!</v>
      </c>
      <c r="S127" s="24" t="str">
        <f t="shared" ref="S127:S128" si="478">+P127</f>
        <v>#REF!</v>
      </c>
      <c r="T127" s="22"/>
      <c r="U127" s="22"/>
      <c r="V127" s="22"/>
      <c r="W127" s="22"/>
      <c r="X127" s="22"/>
      <c r="Y127" s="22"/>
      <c r="Z127" s="22"/>
    </row>
    <row r="128" ht="15.75" customHeight="1" outlineLevel="2">
      <c r="A128" s="22" t="s">
        <v>114</v>
      </c>
      <c r="B128" s="23" t="s">
        <v>53</v>
      </c>
      <c r="C128" s="22" t="s">
        <v>54</v>
      </c>
      <c r="D128" s="24">
        <v>5323927.75</v>
      </c>
      <c r="E128" s="24">
        <v>3963587.11</v>
      </c>
      <c r="F128" s="24">
        <f>+D128/D129</f>
        <v>0.1776722711</v>
      </c>
      <c r="G128" s="24" t="str">
        <f t="shared" si="467"/>
        <v>#REF!</v>
      </c>
      <c r="H128" s="24" t="str">
        <f t="shared" si="468"/>
        <v>#REF!</v>
      </c>
      <c r="I128" s="24" t="str">
        <f t="shared" si="469"/>
        <v>#REF!</v>
      </c>
      <c r="J128" s="24" t="str">
        <f t="shared" si="470"/>
        <v>#REF!</v>
      </c>
      <c r="K128" s="24">
        <v>0.0</v>
      </c>
      <c r="L128" s="24" t="str">
        <f t="shared" si="471"/>
        <v>#REF!</v>
      </c>
      <c r="M128" s="24" t="str">
        <f t="shared" si="472"/>
        <v>#REF!</v>
      </c>
      <c r="N128" s="24" t="str">
        <f t="shared" si="473"/>
        <v>#REF!</v>
      </c>
      <c r="O128" s="24" t="str">
        <f t="shared" si="474"/>
        <v>#REF!</v>
      </c>
      <c r="P128" s="24" t="str">
        <f t="shared" si="475"/>
        <v>#REF!</v>
      </c>
      <c r="Q128" s="24" t="str">
        <f t="shared" si="476"/>
        <v>#REF!</v>
      </c>
      <c r="R128" s="25" t="str">
        <f t="shared" si="477"/>
        <v>#REF!</v>
      </c>
      <c r="S128" s="24" t="str">
        <f t="shared" si="478"/>
        <v>#REF!</v>
      </c>
      <c r="T128" s="22"/>
      <c r="U128" s="22"/>
      <c r="V128" s="22"/>
      <c r="W128" s="22"/>
      <c r="X128" s="22"/>
      <c r="Y128" s="22"/>
      <c r="Z128" s="22"/>
    </row>
    <row r="129" ht="15.75" customHeight="1" outlineLevel="1">
      <c r="A129" s="30" t="s">
        <v>115</v>
      </c>
      <c r="B129" s="23"/>
      <c r="C129" s="22"/>
      <c r="D129" s="24">
        <f t="shared" ref="D129:F129" si="479">SUBTOTAL(9,D127:D128)</f>
        <v>29964877</v>
      </c>
      <c r="E129" s="24">
        <f t="shared" si="479"/>
        <v>22308417</v>
      </c>
      <c r="F129" s="22">
        <f t="shared" si="479"/>
        <v>1</v>
      </c>
      <c r="G129" s="24"/>
      <c r="H129" s="24"/>
      <c r="I129" s="24"/>
      <c r="J129" s="24" t="str">
        <f t="shared" ref="J129:K129" si="480">SUBTOTAL(9,J127:J128)</f>
        <v>#REF!</v>
      </c>
      <c r="K129" s="24">
        <f t="shared" si="480"/>
        <v>0</v>
      </c>
      <c r="L129" s="24"/>
      <c r="M129" s="24"/>
      <c r="N129" s="24"/>
      <c r="O129" s="24" t="str">
        <f t="shared" ref="O129:S129" si="481">SUBTOTAL(9,O127:O128)</f>
        <v>#REF!</v>
      </c>
      <c r="P129" s="24" t="str">
        <f t="shared" si="481"/>
        <v>#REF!</v>
      </c>
      <c r="Q129" s="24" t="str">
        <f t="shared" si="481"/>
        <v>#REF!</v>
      </c>
      <c r="R129" s="25" t="str">
        <f t="shared" si="481"/>
        <v>#REF!</v>
      </c>
      <c r="S129" s="24" t="str">
        <f t="shared" si="481"/>
        <v>#REF!</v>
      </c>
      <c r="T129" s="22"/>
      <c r="U129" s="22"/>
      <c r="V129" s="22"/>
      <c r="W129" s="22"/>
      <c r="X129" s="22"/>
      <c r="Y129" s="22"/>
      <c r="Z129" s="22"/>
    </row>
    <row r="130" ht="15.75" customHeight="1" outlineLevel="2">
      <c r="A130" s="22" t="s">
        <v>116</v>
      </c>
      <c r="B130" s="23" t="s">
        <v>27</v>
      </c>
      <c r="C130" s="22" t="s">
        <v>28</v>
      </c>
      <c r="D130" s="24">
        <v>4368756.0</v>
      </c>
      <c r="E130" s="24">
        <v>848646.0</v>
      </c>
      <c r="F130" s="24">
        <f>+D130/D132</f>
        <v>1</v>
      </c>
      <c r="G130" s="24" t="str">
        <f t="shared" ref="G130:G131" si="482">VLOOKUP(A130,'[1]Hoja1'!$B$1:$F$126,3,0)</f>
        <v>#REF!</v>
      </c>
      <c r="H130" s="24" t="str">
        <f t="shared" ref="H130:H131" si="483">VLOOKUP(A130,'[1]Hoja1'!$B$1:$F$126,2,0)</f>
        <v>#REF!</v>
      </c>
      <c r="I130" s="24" t="str">
        <f t="shared" ref="I130:I131" si="484">+G130/11</f>
        <v>#REF!</v>
      </c>
      <c r="J130" s="24" t="str">
        <f t="shared" ref="J130:J131" si="485">+F130*I130</f>
        <v>#REF!</v>
      </c>
      <c r="K130" s="24" t="str">
        <f t="shared" ref="K130:K131" si="486">+D130-P130</f>
        <v>#REF!</v>
      </c>
      <c r="L130" s="24" t="str">
        <f t="shared" ref="L130:L131" si="487">VLOOKUP(A130,'[1]Hoja1'!$B$1:$F$126,5,0)</f>
        <v>#REF!</v>
      </c>
      <c r="M130" s="24" t="str">
        <f t="shared" ref="M130:M131" si="488">VLOOKUP(A130,'[1]Hoja1'!$B$1:$F$126,4,0)</f>
        <v>#REF!</v>
      </c>
      <c r="N130" s="24" t="str">
        <f t="shared" ref="N130:N131" si="489">+L130/11</f>
        <v>#REF!</v>
      </c>
      <c r="O130" s="24" t="str">
        <f t="shared" ref="O130:O131" si="490">+D130-J130</f>
        <v>#REF!</v>
      </c>
      <c r="P130" s="24" t="str">
        <f t="shared" ref="P130:P131" si="491">+ROUND(O130,0)</f>
        <v>#REF!</v>
      </c>
      <c r="Q130" s="24" t="str">
        <f t="shared" ref="Q130:Q131" si="492">+K130+P130</f>
        <v>#REF!</v>
      </c>
      <c r="R130" s="25" t="str">
        <f t="shared" ref="R130:R131" si="493">+IF(D130-K130-P130&gt;1,D130-K130-P130,0)</f>
        <v>#REF!</v>
      </c>
      <c r="S130" s="24" t="str">
        <f t="shared" ref="S130:S131" si="494">+P130</f>
        <v>#REF!</v>
      </c>
      <c r="T130" s="22"/>
      <c r="U130" s="22"/>
      <c r="V130" s="22"/>
      <c r="W130" s="22"/>
      <c r="X130" s="22"/>
      <c r="Y130" s="22"/>
      <c r="Z130" s="22"/>
    </row>
    <row r="131" ht="15.75" customHeight="1" outlineLevel="2">
      <c r="A131" s="22" t="s">
        <v>116</v>
      </c>
      <c r="B131" s="23" t="s">
        <v>33</v>
      </c>
      <c r="C131" s="22" t="s">
        <v>34</v>
      </c>
      <c r="D131" s="24">
        <v>0.0</v>
      </c>
      <c r="E131" s="24">
        <v>0.0</v>
      </c>
      <c r="F131" s="24">
        <f>+D131/D132</f>
        <v>0</v>
      </c>
      <c r="G131" s="24" t="str">
        <f t="shared" si="482"/>
        <v>#REF!</v>
      </c>
      <c r="H131" s="24" t="str">
        <f t="shared" si="483"/>
        <v>#REF!</v>
      </c>
      <c r="I131" s="24" t="str">
        <f t="shared" si="484"/>
        <v>#REF!</v>
      </c>
      <c r="J131" s="24" t="str">
        <f t="shared" si="485"/>
        <v>#REF!</v>
      </c>
      <c r="K131" s="24" t="str">
        <f t="shared" si="486"/>
        <v>#REF!</v>
      </c>
      <c r="L131" s="24" t="str">
        <f t="shared" si="487"/>
        <v>#REF!</v>
      </c>
      <c r="M131" s="24" t="str">
        <f t="shared" si="488"/>
        <v>#REF!</v>
      </c>
      <c r="N131" s="24" t="str">
        <f t="shared" si="489"/>
        <v>#REF!</v>
      </c>
      <c r="O131" s="24" t="str">
        <f t="shared" si="490"/>
        <v>#REF!</v>
      </c>
      <c r="P131" s="24" t="str">
        <f t="shared" si="491"/>
        <v>#REF!</v>
      </c>
      <c r="Q131" s="24" t="str">
        <f t="shared" si="492"/>
        <v>#REF!</v>
      </c>
      <c r="R131" s="25" t="str">
        <f t="shared" si="493"/>
        <v>#REF!</v>
      </c>
      <c r="S131" s="24" t="str">
        <f t="shared" si="494"/>
        <v>#REF!</v>
      </c>
      <c r="T131" s="22"/>
      <c r="U131" s="22"/>
      <c r="V131" s="22"/>
      <c r="W131" s="22"/>
      <c r="X131" s="22"/>
      <c r="Y131" s="22"/>
      <c r="Z131" s="22"/>
    </row>
    <row r="132" ht="15.75" customHeight="1" outlineLevel="1">
      <c r="A132" s="30" t="s">
        <v>117</v>
      </c>
      <c r="B132" s="23"/>
      <c r="C132" s="22"/>
      <c r="D132" s="24">
        <f t="shared" ref="D132:F132" si="495">SUBTOTAL(9,D130:D131)</f>
        <v>4368756</v>
      </c>
      <c r="E132" s="24">
        <f t="shared" si="495"/>
        <v>848646</v>
      </c>
      <c r="F132" s="22">
        <f t="shared" si="495"/>
        <v>1</v>
      </c>
      <c r="G132" s="24"/>
      <c r="H132" s="24"/>
      <c r="I132" s="24"/>
      <c r="J132" s="24" t="str">
        <f t="shared" ref="J132:K132" si="496">SUBTOTAL(9,J130:J131)</f>
        <v>#REF!</v>
      </c>
      <c r="K132" s="24" t="str">
        <f t="shared" si="496"/>
        <v>#REF!</v>
      </c>
      <c r="L132" s="24"/>
      <c r="M132" s="24"/>
      <c r="N132" s="24"/>
      <c r="O132" s="24" t="str">
        <f t="shared" ref="O132:S132" si="497">SUBTOTAL(9,O130:O131)</f>
        <v>#REF!</v>
      </c>
      <c r="P132" s="24" t="str">
        <f t="shared" si="497"/>
        <v>#REF!</v>
      </c>
      <c r="Q132" s="24" t="str">
        <f t="shared" si="497"/>
        <v>#REF!</v>
      </c>
      <c r="R132" s="25" t="str">
        <f t="shared" si="497"/>
        <v>#REF!</v>
      </c>
      <c r="S132" s="24" t="str">
        <f t="shared" si="497"/>
        <v>#REF!</v>
      </c>
      <c r="T132" s="22"/>
      <c r="U132" s="22"/>
      <c r="V132" s="22"/>
      <c r="W132" s="22"/>
      <c r="X132" s="22"/>
      <c r="Y132" s="22"/>
      <c r="Z132" s="22"/>
    </row>
    <row r="133" ht="15.75" customHeight="1" outlineLevel="2">
      <c r="A133" s="22" t="s">
        <v>118</v>
      </c>
      <c r="B133" s="23" t="s">
        <v>27</v>
      </c>
      <c r="C133" s="22" t="s">
        <v>28</v>
      </c>
      <c r="D133" s="24">
        <v>1.7922447282E8</v>
      </c>
      <c r="E133" s="24">
        <v>1.306625078E7</v>
      </c>
      <c r="F133" s="24">
        <f>+D133/D139</f>
        <v>0.397619465</v>
      </c>
      <c r="G133" s="24" t="str">
        <f t="shared" ref="G133:G138" si="498">VLOOKUP(A133,'[1]Hoja1'!$B$1:$F$126,3,0)</f>
        <v>#REF!</v>
      </c>
      <c r="H133" s="24" t="str">
        <f t="shared" ref="H133:H138" si="499">VLOOKUP(A133,'[1]Hoja1'!$B$1:$F$126,2,0)</f>
        <v>#REF!</v>
      </c>
      <c r="I133" s="24" t="str">
        <f t="shared" ref="I133:I138" si="500">+G133/11</f>
        <v>#REF!</v>
      </c>
      <c r="J133" s="24" t="str">
        <f t="shared" ref="J133:J138" si="501">+F133*I133</f>
        <v>#REF!</v>
      </c>
      <c r="K133" s="24" t="str">
        <f t="shared" ref="K133:K138" si="502">+D133-P133</f>
        <v>#REF!</v>
      </c>
      <c r="L133" s="24" t="str">
        <f t="shared" ref="L133:L138" si="503">VLOOKUP(A133,'[1]Hoja1'!$B$1:$F$126,5,0)</f>
        <v>#REF!</v>
      </c>
      <c r="M133" s="24" t="str">
        <f t="shared" ref="M133:M138" si="504">VLOOKUP(A133,'[1]Hoja1'!$B$1:$F$126,4,0)</f>
        <v>#REF!</v>
      </c>
      <c r="N133" s="24" t="str">
        <f t="shared" ref="N133:N138" si="505">+L133/11</f>
        <v>#REF!</v>
      </c>
      <c r="O133" s="24" t="str">
        <f t="shared" ref="O133:O138" si="506">+D133-J133</f>
        <v>#REF!</v>
      </c>
      <c r="P133" s="24" t="str">
        <f t="shared" ref="P133:P138" si="507">+ROUND(O133,0)</f>
        <v>#REF!</v>
      </c>
      <c r="Q133" s="24" t="str">
        <f t="shared" ref="Q133:Q138" si="508">+K133+P133</f>
        <v>#REF!</v>
      </c>
      <c r="R133" s="25" t="str">
        <f t="shared" ref="R133:R138" si="509">+IF(D133-K133-P133&gt;1,D133-K133-P133,0)</f>
        <v>#REF!</v>
      </c>
      <c r="S133" s="24" t="str">
        <f t="shared" ref="S133:S138" si="510">+P133</f>
        <v>#REF!</v>
      </c>
      <c r="T133" s="22"/>
      <c r="U133" s="22"/>
      <c r="V133" s="22"/>
      <c r="W133" s="22"/>
      <c r="X133" s="22"/>
      <c r="Y133" s="22"/>
      <c r="Z133" s="22"/>
    </row>
    <row r="134" ht="15.75" customHeight="1" outlineLevel="2">
      <c r="A134" s="22" t="s">
        <v>118</v>
      </c>
      <c r="B134" s="23" t="s">
        <v>37</v>
      </c>
      <c r="C134" s="22" t="s">
        <v>38</v>
      </c>
      <c r="D134" s="24">
        <v>5.57324273E7</v>
      </c>
      <c r="E134" s="24">
        <v>4063138.59</v>
      </c>
      <c r="F134" s="24">
        <f>+D134/D139</f>
        <v>0.1236454909</v>
      </c>
      <c r="G134" s="24" t="str">
        <f t="shared" si="498"/>
        <v>#REF!</v>
      </c>
      <c r="H134" s="24" t="str">
        <f t="shared" si="499"/>
        <v>#REF!</v>
      </c>
      <c r="I134" s="24" t="str">
        <f t="shared" si="500"/>
        <v>#REF!</v>
      </c>
      <c r="J134" s="24" t="str">
        <f t="shared" si="501"/>
        <v>#REF!</v>
      </c>
      <c r="K134" s="24" t="str">
        <f t="shared" si="502"/>
        <v>#REF!</v>
      </c>
      <c r="L134" s="24" t="str">
        <f t="shared" si="503"/>
        <v>#REF!</v>
      </c>
      <c r="M134" s="24" t="str">
        <f t="shared" si="504"/>
        <v>#REF!</v>
      </c>
      <c r="N134" s="24" t="str">
        <f t="shared" si="505"/>
        <v>#REF!</v>
      </c>
      <c r="O134" s="24" t="str">
        <f t="shared" si="506"/>
        <v>#REF!</v>
      </c>
      <c r="P134" s="24" t="str">
        <f t="shared" si="507"/>
        <v>#REF!</v>
      </c>
      <c r="Q134" s="24" t="str">
        <f t="shared" si="508"/>
        <v>#REF!</v>
      </c>
      <c r="R134" s="25" t="str">
        <f t="shared" si="509"/>
        <v>#REF!</v>
      </c>
      <c r="S134" s="24" t="str">
        <f t="shared" si="510"/>
        <v>#REF!</v>
      </c>
      <c r="T134" s="22"/>
      <c r="U134" s="22"/>
      <c r="V134" s="22"/>
      <c r="W134" s="22"/>
      <c r="X134" s="22"/>
      <c r="Y134" s="22"/>
      <c r="Z134" s="22"/>
    </row>
    <row r="135" ht="15.75" customHeight="1" outlineLevel="2">
      <c r="A135" s="22" t="s">
        <v>118</v>
      </c>
      <c r="B135" s="23" t="s">
        <v>97</v>
      </c>
      <c r="C135" s="22" t="s">
        <v>98</v>
      </c>
      <c r="D135" s="24">
        <v>0.0</v>
      </c>
      <c r="E135" s="24">
        <v>0.0</v>
      </c>
      <c r="F135" s="24">
        <f>+D135/D139</f>
        <v>0</v>
      </c>
      <c r="G135" s="24" t="str">
        <f t="shared" si="498"/>
        <v>#REF!</v>
      </c>
      <c r="H135" s="24" t="str">
        <f t="shared" si="499"/>
        <v>#REF!</v>
      </c>
      <c r="I135" s="24" t="str">
        <f t="shared" si="500"/>
        <v>#REF!</v>
      </c>
      <c r="J135" s="24" t="str">
        <f t="shared" si="501"/>
        <v>#REF!</v>
      </c>
      <c r="K135" s="24" t="str">
        <f t="shared" si="502"/>
        <v>#REF!</v>
      </c>
      <c r="L135" s="24" t="str">
        <f t="shared" si="503"/>
        <v>#REF!</v>
      </c>
      <c r="M135" s="24" t="str">
        <f t="shared" si="504"/>
        <v>#REF!</v>
      </c>
      <c r="N135" s="24" t="str">
        <f t="shared" si="505"/>
        <v>#REF!</v>
      </c>
      <c r="O135" s="24" t="str">
        <f t="shared" si="506"/>
        <v>#REF!</v>
      </c>
      <c r="P135" s="24" t="str">
        <f t="shared" si="507"/>
        <v>#REF!</v>
      </c>
      <c r="Q135" s="24" t="str">
        <f t="shared" si="508"/>
        <v>#REF!</v>
      </c>
      <c r="R135" s="25" t="str">
        <f t="shared" si="509"/>
        <v>#REF!</v>
      </c>
      <c r="S135" s="24" t="str">
        <f t="shared" si="510"/>
        <v>#REF!</v>
      </c>
      <c r="T135" s="22"/>
      <c r="U135" s="22"/>
      <c r="V135" s="22"/>
      <c r="W135" s="22"/>
      <c r="X135" s="22"/>
      <c r="Y135" s="22"/>
      <c r="Z135" s="22"/>
    </row>
    <row r="136" ht="15.75" customHeight="1" outlineLevel="2">
      <c r="A136" s="22" t="s">
        <v>118</v>
      </c>
      <c r="B136" s="23" t="s">
        <v>67</v>
      </c>
      <c r="C136" s="22" t="s">
        <v>68</v>
      </c>
      <c r="D136" s="24">
        <v>1.633576209E7</v>
      </c>
      <c r="E136" s="24">
        <v>1190948.76</v>
      </c>
      <c r="F136" s="24">
        <f>+D136/D139</f>
        <v>0.03624179712</v>
      </c>
      <c r="G136" s="24" t="str">
        <f t="shared" si="498"/>
        <v>#REF!</v>
      </c>
      <c r="H136" s="24" t="str">
        <f t="shared" si="499"/>
        <v>#REF!</v>
      </c>
      <c r="I136" s="24" t="str">
        <f t="shared" si="500"/>
        <v>#REF!</v>
      </c>
      <c r="J136" s="24" t="str">
        <f t="shared" si="501"/>
        <v>#REF!</v>
      </c>
      <c r="K136" s="24" t="str">
        <f t="shared" si="502"/>
        <v>#REF!</v>
      </c>
      <c r="L136" s="24" t="str">
        <f t="shared" si="503"/>
        <v>#REF!</v>
      </c>
      <c r="M136" s="24" t="str">
        <f t="shared" si="504"/>
        <v>#REF!</v>
      </c>
      <c r="N136" s="24" t="str">
        <f t="shared" si="505"/>
        <v>#REF!</v>
      </c>
      <c r="O136" s="24" t="str">
        <f t="shared" si="506"/>
        <v>#REF!</v>
      </c>
      <c r="P136" s="24" t="str">
        <f t="shared" si="507"/>
        <v>#REF!</v>
      </c>
      <c r="Q136" s="24" t="str">
        <f t="shared" si="508"/>
        <v>#REF!</v>
      </c>
      <c r="R136" s="25" t="str">
        <f t="shared" si="509"/>
        <v>#REF!</v>
      </c>
      <c r="S136" s="24" t="str">
        <f t="shared" si="510"/>
        <v>#REF!</v>
      </c>
      <c r="T136" s="22"/>
      <c r="U136" s="22"/>
      <c r="V136" s="22"/>
      <c r="W136" s="22"/>
      <c r="X136" s="22"/>
      <c r="Y136" s="22"/>
      <c r="Z136" s="22"/>
    </row>
    <row r="137" ht="15.75" customHeight="1" outlineLevel="2">
      <c r="A137" s="22" t="s">
        <v>118</v>
      </c>
      <c r="B137" s="23" t="s">
        <v>51</v>
      </c>
      <c r="C137" s="22" t="s">
        <v>52</v>
      </c>
      <c r="D137" s="24">
        <v>0.0</v>
      </c>
      <c r="E137" s="24">
        <v>0.0</v>
      </c>
      <c r="F137" s="24">
        <f>+D137/D139</f>
        <v>0</v>
      </c>
      <c r="G137" s="24" t="str">
        <f t="shared" si="498"/>
        <v>#REF!</v>
      </c>
      <c r="H137" s="24" t="str">
        <f t="shared" si="499"/>
        <v>#REF!</v>
      </c>
      <c r="I137" s="24" t="str">
        <f t="shared" si="500"/>
        <v>#REF!</v>
      </c>
      <c r="J137" s="24" t="str">
        <f t="shared" si="501"/>
        <v>#REF!</v>
      </c>
      <c r="K137" s="24" t="str">
        <f t="shared" si="502"/>
        <v>#REF!</v>
      </c>
      <c r="L137" s="24" t="str">
        <f t="shared" si="503"/>
        <v>#REF!</v>
      </c>
      <c r="M137" s="24" t="str">
        <f t="shared" si="504"/>
        <v>#REF!</v>
      </c>
      <c r="N137" s="24" t="str">
        <f t="shared" si="505"/>
        <v>#REF!</v>
      </c>
      <c r="O137" s="24" t="str">
        <f t="shared" si="506"/>
        <v>#REF!</v>
      </c>
      <c r="P137" s="24" t="str">
        <f t="shared" si="507"/>
        <v>#REF!</v>
      </c>
      <c r="Q137" s="24" t="str">
        <f t="shared" si="508"/>
        <v>#REF!</v>
      </c>
      <c r="R137" s="25" t="str">
        <f t="shared" si="509"/>
        <v>#REF!</v>
      </c>
      <c r="S137" s="24" t="str">
        <f t="shared" si="510"/>
        <v>#REF!</v>
      </c>
      <c r="T137" s="22"/>
      <c r="U137" s="22"/>
      <c r="V137" s="22"/>
      <c r="W137" s="22"/>
      <c r="X137" s="22"/>
      <c r="Y137" s="22"/>
      <c r="Z137" s="22"/>
    </row>
    <row r="138" ht="15.75" customHeight="1" outlineLevel="2">
      <c r="A138" s="22" t="s">
        <v>118</v>
      </c>
      <c r="B138" s="23" t="s">
        <v>39</v>
      </c>
      <c r="C138" s="22" t="s">
        <v>40</v>
      </c>
      <c r="D138" s="24">
        <v>1.9945104779E8</v>
      </c>
      <c r="E138" s="24">
        <v>1.454085687E7</v>
      </c>
      <c r="F138" s="24">
        <f>+D138/D139</f>
        <v>0.442493247</v>
      </c>
      <c r="G138" s="24" t="str">
        <f t="shared" si="498"/>
        <v>#REF!</v>
      </c>
      <c r="H138" s="24" t="str">
        <f t="shared" si="499"/>
        <v>#REF!</v>
      </c>
      <c r="I138" s="24" t="str">
        <f t="shared" si="500"/>
        <v>#REF!</v>
      </c>
      <c r="J138" s="24" t="str">
        <f t="shared" si="501"/>
        <v>#REF!</v>
      </c>
      <c r="K138" s="24" t="str">
        <f t="shared" si="502"/>
        <v>#REF!</v>
      </c>
      <c r="L138" s="24" t="str">
        <f t="shared" si="503"/>
        <v>#REF!</v>
      </c>
      <c r="M138" s="24" t="str">
        <f t="shared" si="504"/>
        <v>#REF!</v>
      </c>
      <c r="N138" s="24" t="str">
        <f t="shared" si="505"/>
        <v>#REF!</v>
      </c>
      <c r="O138" s="24" t="str">
        <f t="shared" si="506"/>
        <v>#REF!</v>
      </c>
      <c r="P138" s="24" t="str">
        <f t="shared" si="507"/>
        <v>#REF!</v>
      </c>
      <c r="Q138" s="24" t="str">
        <f t="shared" si="508"/>
        <v>#REF!</v>
      </c>
      <c r="R138" s="25" t="str">
        <f t="shared" si="509"/>
        <v>#REF!</v>
      </c>
      <c r="S138" s="24" t="str">
        <f t="shared" si="510"/>
        <v>#REF!</v>
      </c>
      <c r="T138" s="22"/>
      <c r="U138" s="22"/>
      <c r="V138" s="22"/>
      <c r="W138" s="22"/>
      <c r="X138" s="22"/>
      <c r="Y138" s="22"/>
      <c r="Z138" s="22"/>
    </row>
    <row r="139" ht="15.75" customHeight="1" outlineLevel="1">
      <c r="A139" s="30" t="s">
        <v>119</v>
      </c>
      <c r="B139" s="23"/>
      <c r="C139" s="22"/>
      <c r="D139" s="24">
        <f t="shared" ref="D139:F139" si="511">SUBTOTAL(9,D133:D138)</f>
        <v>450743710</v>
      </c>
      <c r="E139" s="24">
        <f t="shared" si="511"/>
        <v>32861195</v>
      </c>
      <c r="F139" s="22">
        <f t="shared" si="511"/>
        <v>1</v>
      </c>
      <c r="G139" s="24"/>
      <c r="H139" s="24"/>
      <c r="I139" s="24"/>
      <c r="J139" s="24" t="str">
        <f t="shared" ref="J139:K139" si="512">SUBTOTAL(9,J133:J138)</f>
        <v>#REF!</v>
      </c>
      <c r="K139" s="24" t="str">
        <f t="shared" si="512"/>
        <v>#REF!</v>
      </c>
      <c r="L139" s="24"/>
      <c r="M139" s="24"/>
      <c r="N139" s="24"/>
      <c r="O139" s="24" t="str">
        <f t="shared" ref="O139:S139" si="513">SUBTOTAL(9,O133:O138)</f>
        <v>#REF!</v>
      </c>
      <c r="P139" s="24" t="str">
        <f t="shared" si="513"/>
        <v>#REF!</v>
      </c>
      <c r="Q139" s="24" t="str">
        <f t="shared" si="513"/>
        <v>#REF!</v>
      </c>
      <c r="R139" s="25" t="str">
        <f t="shared" si="513"/>
        <v>#REF!</v>
      </c>
      <c r="S139" s="24" t="str">
        <f t="shared" si="513"/>
        <v>#REF!</v>
      </c>
      <c r="T139" s="22"/>
      <c r="U139" s="22"/>
      <c r="V139" s="22"/>
      <c r="W139" s="22"/>
      <c r="X139" s="22"/>
      <c r="Y139" s="22"/>
      <c r="Z139" s="22"/>
    </row>
    <row r="140" ht="15.75" customHeight="1" outlineLevel="2">
      <c r="A140" s="22" t="s">
        <v>120</v>
      </c>
      <c r="B140" s="23" t="s">
        <v>27</v>
      </c>
      <c r="C140" s="22" t="s">
        <v>28</v>
      </c>
      <c r="D140" s="24">
        <v>1.1425882373E8</v>
      </c>
      <c r="E140" s="24">
        <v>1.245393676E7</v>
      </c>
      <c r="F140" s="24">
        <f>+D140/D146</f>
        <v>0.7928262525</v>
      </c>
      <c r="G140" s="24" t="str">
        <f t="shared" ref="G140:G145" si="514">VLOOKUP(A140,'[1]Hoja1'!$B$1:$F$126,3,0)</f>
        <v>#REF!</v>
      </c>
      <c r="H140" s="24" t="str">
        <f t="shared" ref="H140:H145" si="515">VLOOKUP(A140,'[1]Hoja1'!$B$1:$F$126,2,0)</f>
        <v>#REF!</v>
      </c>
      <c r="I140" s="24" t="str">
        <f t="shared" ref="I140:I145" si="516">+G140/11</f>
        <v>#REF!</v>
      </c>
      <c r="J140" s="24" t="str">
        <f t="shared" ref="J140:J145" si="517">+F140*I140</f>
        <v>#REF!</v>
      </c>
      <c r="K140" s="24">
        <v>0.0</v>
      </c>
      <c r="L140" s="24" t="str">
        <f t="shared" ref="L140:L145" si="518">VLOOKUP(A140,'[1]Hoja1'!$B$1:$F$126,5,0)</f>
        <v>#REF!</v>
      </c>
      <c r="M140" s="24" t="str">
        <f t="shared" ref="M140:M145" si="519">VLOOKUP(A140,'[1]Hoja1'!$B$1:$F$126,4,0)</f>
        <v>#REF!</v>
      </c>
      <c r="N140" s="24" t="str">
        <f t="shared" ref="N140:N145" si="520">+L140/11</f>
        <v>#REF!</v>
      </c>
      <c r="O140" s="24" t="str">
        <f t="shared" ref="O140:O145" si="521">+D140-J140</f>
        <v>#REF!</v>
      </c>
      <c r="P140" s="24" t="str">
        <f t="shared" ref="P140:P145" si="522">+ROUND(O140,0)</f>
        <v>#REF!</v>
      </c>
      <c r="Q140" s="24" t="str">
        <f t="shared" ref="Q140:Q145" si="523">+K140+P140</f>
        <v>#REF!</v>
      </c>
      <c r="R140" s="25" t="str">
        <f t="shared" ref="R140:R145" si="524">+IF(D140-K140-P140&gt;1,D140-K140-P140,0)</f>
        <v>#REF!</v>
      </c>
      <c r="S140" s="24" t="str">
        <f t="shared" ref="S140:S145" si="525">+P140</f>
        <v>#REF!</v>
      </c>
      <c r="T140" s="22"/>
      <c r="U140" s="22"/>
      <c r="V140" s="22"/>
      <c r="W140" s="22"/>
      <c r="X140" s="22"/>
      <c r="Y140" s="22"/>
      <c r="Z140" s="22"/>
    </row>
    <row r="141" ht="15.75" customHeight="1" outlineLevel="2">
      <c r="A141" s="22" t="s">
        <v>120</v>
      </c>
      <c r="B141" s="23" t="s">
        <v>37</v>
      </c>
      <c r="C141" s="22" t="s">
        <v>38</v>
      </c>
      <c r="D141" s="24">
        <v>1.287937853E7</v>
      </c>
      <c r="E141" s="24">
        <v>1403821.26</v>
      </c>
      <c r="F141" s="24">
        <f>+D141/D146</f>
        <v>0.08936823504</v>
      </c>
      <c r="G141" s="24" t="str">
        <f t="shared" si="514"/>
        <v>#REF!</v>
      </c>
      <c r="H141" s="24" t="str">
        <f t="shared" si="515"/>
        <v>#REF!</v>
      </c>
      <c r="I141" s="24" t="str">
        <f t="shared" si="516"/>
        <v>#REF!</v>
      </c>
      <c r="J141" s="24" t="str">
        <f t="shared" si="517"/>
        <v>#REF!</v>
      </c>
      <c r="K141" s="24">
        <v>0.0</v>
      </c>
      <c r="L141" s="24" t="str">
        <f t="shared" si="518"/>
        <v>#REF!</v>
      </c>
      <c r="M141" s="24" t="str">
        <f t="shared" si="519"/>
        <v>#REF!</v>
      </c>
      <c r="N141" s="24" t="str">
        <f t="shared" si="520"/>
        <v>#REF!</v>
      </c>
      <c r="O141" s="24" t="str">
        <f t="shared" si="521"/>
        <v>#REF!</v>
      </c>
      <c r="P141" s="24" t="str">
        <f t="shared" si="522"/>
        <v>#REF!</v>
      </c>
      <c r="Q141" s="24" t="str">
        <f t="shared" si="523"/>
        <v>#REF!</v>
      </c>
      <c r="R141" s="25" t="str">
        <f t="shared" si="524"/>
        <v>#REF!</v>
      </c>
      <c r="S141" s="24" t="str">
        <f t="shared" si="525"/>
        <v>#REF!</v>
      </c>
      <c r="T141" s="22"/>
      <c r="U141" s="22"/>
      <c r="V141" s="22"/>
      <c r="W141" s="22"/>
      <c r="X141" s="22"/>
      <c r="Y141" s="22"/>
      <c r="Z141" s="22"/>
    </row>
    <row r="142" ht="15.75" customHeight="1" outlineLevel="2">
      <c r="A142" s="22" t="s">
        <v>120</v>
      </c>
      <c r="B142" s="23" t="s">
        <v>121</v>
      </c>
      <c r="C142" s="22" t="s">
        <v>122</v>
      </c>
      <c r="D142" s="24">
        <v>0.0</v>
      </c>
      <c r="E142" s="24">
        <v>0.0</v>
      </c>
      <c r="F142" s="24">
        <f>+D142/D146</f>
        <v>0</v>
      </c>
      <c r="G142" s="24" t="str">
        <f t="shared" si="514"/>
        <v>#REF!</v>
      </c>
      <c r="H142" s="24" t="str">
        <f t="shared" si="515"/>
        <v>#REF!</v>
      </c>
      <c r="I142" s="24" t="str">
        <f t="shared" si="516"/>
        <v>#REF!</v>
      </c>
      <c r="J142" s="24" t="str">
        <f t="shared" si="517"/>
        <v>#REF!</v>
      </c>
      <c r="K142" s="24" t="str">
        <f>+D142-P142</f>
        <v>#REF!</v>
      </c>
      <c r="L142" s="24" t="str">
        <f t="shared" si="518"/>
        <v>#REF!</v>
      </c>
      <c r="M142" s="24" t="str">
        <f t="shared" si="519"/>
        <v>#REF!</v>
      </c>
      <c r="N142" s="24" t="str">
        <f t="shared" si="520"/>
        <v>#REF!</v>
      </c>
      <c r="O142" s="24" t="str">
        <f t="shared" si="521"/>
        <v>#REF!</v>
      </c>
      <c r="P142" s="24" t="str">
        <f t="shared" si="522"/>
        <v>#REF!</v>
      </c>
      <c r="Q142" s="24" t="str">
        <f t="shared" si="523"/>
        <v>#REF!</v>
      </c>
      <c r="R142" s="25" t="str">
        <f t="shared" si="524"/>
        <v>#REF!</v>
      </c>
      <c r="S142" s="24" t="str">
        <f t="shared" si="525"/>
        <v>#REF!</v>
      </c>
      <c r="T142" s="22"/>
      <c r="U142" s="22"/>
      <c r="V142" s="22"/>
      <c r="W142" s="22"/>
      <c r="X142" s="22"/>
      <c r="Y142" s="22"/>
      <c r="Z142" s="22"/>
    </row>
    <row r="143" ht="15.75" customHeight="1" outlineLevel="2">
      <c r="A143" s="22" t="s">
        <v>120</v>
      </c>
      <c r="B143" s="23" t="s">
        <v>67</v>
      </c>
      <c r="C143" s="22" t="s">
        <v>68</v>
      </c>
      <c r="D143" s="24">
        <v>6169085.18</v>
      </c>
      <c r="E143" s="24">
        <v>672415.44</v>
      </c>
      <c r="F143" s="24">
        <f>+D143/D146</f>
        <v>0.04280643302</v>
      </c>
      <c r="G143" s="24" t="str">
        <f t="shared" si="514"/>
        <v>#REF!</v>
      </c>
      <c r="H143" s="24" t="str">
        <f t="shared" si="515"/>
        <v>#REF!</v>
      </c>
      <c r="I143" s="24" t="str">
        <f t="shared" si="516"/>
        <v>#REF!</v>
      </c>
      <c r="J143" s="24" t="str">
        <f t="shared" si="517"/>
        <v>#REF!</v>
      </c>
      <c r="K143" s="24">
        <v>0.0</v>
      </c>
      <c r="L143" s="24" t="str">
        <f t="shared" si="518"/>
        <v>#REF!</v>
      </c>
      <c r="M143" s="24" t="str">
        <f t="shared" si="519"/>
        <v>#REF!</v>
      </c>
      <c r="N143" s="24" t="str">
        <f t="shared" si="520"/>
        <v>#REF!</v>
      </c>
      <c r="O143" s="24" t="str">
        <f t="shared" si="521"/>
        <v>#REF!</v>
      </c>
      <c r="P143" s="24" t="str">
        <f t="shared" si="522"/>
        <v>#REF!</v>
      </c>
      <c r="Q143" s="24" t="str">
        <f t="shared" si="523"/>
        <v>#REF!</v>
      </c>
      <c r="R143" s="25" t="str">
        <f t="shared" si="524"/>
        <v>#REF!</v>
      </c>
      <c r="S143" s="24" t="str">
        <f t="shared" si="525"/>
        <v>#REF!</v>
      </c>
      <c r="T143" s="22"/>
      <c r="U143" s="22"/>
      <c r="V143" s="22"/>
      <c r="W143" s="22"/>
      <c r="X143" s="22"/>
      <c r="Y143" s="22"/>
      <c r="Z143" s="22"/>
    </row>
    <row r="144" ht="15.75" customHeight="1" outlineLevel="2">
      <c r="A144" s="22" t="s">
        <v>120</v>
      </c>
      <c r="B144" s="23" t="s">
        <v>51</v>
      </c>
      <c r="C144" s="22" t="s">
        <v>52</v>
      </c>
      <c r="D144" s="24">
        <v>0.0</v>
      </c>
      <c r="E144" s="24">
        <v>0.0</v>
      </c>
      <c r="F144" s="24">
        <f>+D144/D146</f>
        <v>0</v>
      </c>
      <c r="G144" s="24" t="str">
        <f t="shared" si="514"/>
        <v>#REF!</v>
      </c>
      <c r="H144" s="24" t="str">
        <f t="shared" si="515"/>
        <v>#REF!</v>
      </c>
      <c r="I144" s="24" t="str">
        <f t="shared" si="516"/>
        <v>#REF!</v>
      </c>
      <c r="J144" s="24" t="str">
        <f t="shared" si="517"/>
        <v>#REF!</v>
      </c>
      <c r="K144" s="24" t="str">
        <f>+D144-P144</f>
        <v>#REF!</v>
      </c>
      <c r="L144" s="24" t="str">
        <f t="shared" si="518"/>
        <v>#REF!</v>
      </c>
      <c r="M144" s="24" t="str">
        <f t="shared" si="519"/>
        <v>#REF!</v>
      </c>
      <c r="N144" s="24" t="str">
        <f t="shared" si="520"/>
        <v>#REF!</v>
      </c>
      <c r="O144" s="24" t="str">
        <f t="shared" si="521"/>
        <v>#REF!</v>
      </c>
      <c r="P144" s="24" t="str">
        <f t="shared" si="522"/>
        <v>#REF!</v>
      </c>
      <c r="Q144" s="24" t="str">
        <f t="shared" si="523"/>
        <v>#REF!</v>
      </c>
      <c r="R144" s="25" t="str">
        <f t="shared" si="524"/>
        <v>#REF!</v>
      </c>
      <c r="S144" s="24" t="str">
        <f t="shared" si="525"/>
        <v>#REF!</v>
      </c>
      <c r="T144" s="22"/>
      <c r="U144" s="22"/>
      <c r="V144" s="22"/>
      <c r="W144" s="22"/>
      <c r="X144" s="22"/>
      <c r="Y144" s="22"/>
      <c r="Z144" s="22"/>
    </row>
    <row r="145" ht="15.75" customHeight="1" outlineLevel="2">
      <c r="A145" s="22" t="s">
        <v>120</v>
      </c>
      <c r="B145" s="23" t="s">
        <v>33</v>
      </c>
      <c r="C145" s="22" t="s">
        <v>34</v>
      </c>
      <c r="D145" s="24">
        <v>1.080855556E7</v>
      </c>
      <c r="E145" s="24">
        <v>1178106.54</v>
      </c>
      <c r="F145" s="24">
        <f>+D145/D146</f>
        <v>0.07499907946</v>
      </c>
      <c r="G145" s="24" t="str">
        <f t="shared" si="514"/>
        <v>#REF!</v>
      </c>
      <c r="H145" s="24" t="str">
        <f t="shared" si="515"/>
        <v>#REF!</v>
      </c>
      <c r="I145" s="24" t="str">
        <f t="shared" si="516"/>
        <v>#REF!</v>
      </c>
      <c r="J145" s="24" t="str">
        <f t="shared" si="517"/>
        <v>#REF!</v>
      </c>
      <c r="K145" s="24">
        <v>0.0</v>
      </c>
      <c r="L145" s="24" t="str">
        <f t="shared" si="518"/>
        <v>#REF!</v>
      </c>
      <c r="M145" s="24" t="str">
        <f t="shared" si="519"/>
        <v>#REF!</v>
      </c>
      <c r="N145" s="24" t="str">
        <f t="shared" si="520"/>
        <v>#REF!</v>
      </c>
      <c r="O145" s="24" t="str">
        <f t="shared" si="521"/>
        <v>#REF!</v>
      </c>
      <c r="P145" s="24" t="str">
        <f t="shared" si="522"/>
        <v>#REF!</v>
      </c>
      <c r="Q145" s="24" t="str">
        <f t="shared" si="523"/>
        <v>#REF!</v>
      </c>
      <c r="R145" s="25" t="str">
        <f t="shared" si="524"/>
        <v>#REF!</v>
      </c>
      <c r="S145" s="24" t="str">
        <f t="shared" si="525"/>
        <v>#REF!</v>
      </c>
      <c r="T145" s="22"/>
      <c r="U145" s="22"/>
      <c r="V145" s="22"/>
      <c r="W145" s="22"/>
      <c r="X145" s="22"/>
      <c r="Y145" s="22"/>
      <c r="Z145" s="22"/>
    </row>
    <row r="146" ht="15.75" customHeight="1" outlineLevel="1">
      <c r="A146" s="30" t="s">
        <v>123</v>
      </c>
      <c r="B146" s="23"/>
      <c r="C146" s="22"/>
      <c r="D146" s="24">
        <f t="shared" ref="D146:F146" si="526">SUBTOTAL(9,D140:D145)</f>
        <v>144115843</v>
      </c>
      <c r="E146" s="24">
        <f t="shared" si="526"/>
        <v>15708280</v>
      </c>
      <c r="F146" s="22">
        <f t="shared" si="526"/>
        <v>1</v>
      </c>
      <c r="G146" s="24"/>
      <c r="H146" s="24"/>
      <c r="I146" s="24"/>
      <c r="J146" s="24" t="str">
        <f t="shared" ref="J146:K146" si="527">SUBTOTAL(9,J140:J145)</f>
        <v>#REF!</v>
      </c>
      <c r="K146" s="24" t="str">
        <f t="shared" si="527"/>
        <v>#REF!</v>
      </c>
      <c r="L146" s="24"/>
      <c r="M146" s="24"/>
      <c r="N146" s="24"/>
      <c r="O146" s="24" t="str">
        <f t="shared" ref="O146:S146" si="528">SUBTOTAL(9,O140:O145)</f>
        <v>#REF!</v>
      </c>
      <c r="P146" s="24" t="str">
        <f t="shared" si="528"/>
        <v>#REF!</v>
      </c>
      <c r="Q146" s="24" t="str">
        <f t="shared" si="528"/>
        <v>#REF!</v>
      </c>
      <c r="R146" s="25" t="str">
        <f t="shared" si="528"/>
        <v>#REF!</v>
      </c>
      <c r="S146" s="24" t="str">
        <f t="shared" si="528"/>
        <v>#REF!</v>
      </c>
      <c r="T146" s="22"/>
      <c r="U146" s="22"/>
      <c r="V146" s="22"/>
      <c r="W146" s="22"/>
      <c r="X146" s="22"/>
      <c r="Y146" s="22"/>
      <c r="Z146" s="22"/>
    </row>
    <row r="147" ht="15.75" customHeight="1" outlineLevel="2">
      <c r="A147" s="22" t="s">
        <v>124</v>
      </c>
      <c r="B147" s="23" t="s">
        <v>27</v>
      </c>
      <c r="C147" s="22" t="s">
        <v>28</v>
      </c>
      <c r="D147" s="24">
        <v>3.094644826E7</v>
      </c>
      <c r="E147" s="24">
        <v>1.038614245E7</v>
      </c>
      <c r="F147" s="24">
        <f>+D147/D150</f>
        <v>0.9971404806</v>
      </c>
      <c r="G147" s="24" t="str">
        <f t="shared" ref="G147:G149" si="529">VLOOKUP(A147,'[1]Hoja1'!$B$1:$F$126,3,0)</f>
        <v>#REF!</v>
      </c>
      <c r="H147" s="24" t="str">
        <f t="shared" ref="H147:H149" si="530">VLOOKUP(A147,'[1]Hoja1'!$B$1:$F$126,2,0)</f>
        <v>#REF!</v>
      </c>
      <c r="I147" s="24" t="str">
        <f t="shared" ref="I147:I149" si="531">+G147/11</f>
        <v>#REF!</v>
      </c>
      <c r="J147" s="24" t="str">
        <f t="shared" ref="J147:J149" si="532">+F147*I147</f>
        <v>#REF!</v>
      </c>
      <c r="K147" s="24">
        <v>0.0</v>
      </c>
      <c r="L147" s="24" t="str">
        <f t="shared" ref="L147:L149" si="533">VLOOKUP(A147,'[1]Hoja1'!$B$1:$F$126,5,0)</f>
        <v>#REF!</v>
      </c>
      <c r="M147" s="24" t="str">
        <f t="shared" ref="M147:M149" si="534">VLOOKUP(A147,'[1]Hoja1'!$B$1:$F$126,4,0)</f>
        <v>#REF!</v>
      </c>
      <c r="N147" s="24" t="str">
        <f t="shared" ref="N147:N149" si="535">+L147/11</f>
        <v>#REF!</v>
      </c>
      <c r="O147" s="24" t="str">
        <f>+D147-J147</f>
        <v>#REF!</v>
      </c>
      <c r="P147" s="24" t="str">
        <f t="shared" ref="P147:P149" si="536">+ROUND(O147,0)</f>
        <v>#REF!</v>
      </c>
      <c r="Q147" s="24" t="str">
        <f t="shared" ref="Q147:Q149" si="537">+K147+P147</f>
        <v>#REF!</v>
      </c>
      <c r="R147" s="25" t="str">
        <f t="shared" ref="R147:R149" si="538">+IF(D147-K147-P147&gt;1,D147-K147-P147,0)</f>
        <v>#REF!</v>
      </c>
      <c r="S147" s="24" t="str">
        <f t="shared" ref="S147:S149" si="539">+P147</f>
        <v>#REF!</v>
      </c>
      <c r="T147" s="22"/>
      <c r="U147" s="22"/>
      <c r="V147" s="22"/>
      <c r="W147" s="22"/>
      <c r="X147" s="22"/>
      <c r="Y147" s="22"/>
      <c r="Z147" s="22"/>
    </row>
    <row r="148" ht="15.75" customHeight="1" outlineLevel="2">
      <c r="A148" s="22" t="s">
        <v>124</v>
      </c>
      <c r="B148" s="23" t="s">
        <v>37</v>
      </c>
      <c r="C148" s="22" t="s">
        <v>38</v>
      </c>
      <c r="D148" s="24">
        <v>88745.74</v>
      </c>
      <c r="E148" s="24">
        <v>29784.55</v>
      </c>
      <c r="F148" s="24">
        <f t="shared" ref="F148:F149" si="540">+D148/D150</f>
        <v>0.002859519422</v>
      </c>
      <c r="G148" s="24" t="str">
        <f t="shared" si="529"/>
        <v>#REF!</v>
      </c>
      <c r="H148" s="24" t="str">
        <f t="shared" si="530"/>
        <v>#REF!</v>
      </c>
      <c r="I148" s="24" t="str">
        <f t="shared" si="531"/>
        <v>#REF!</v>
      </c>
      <c r="J148" s="24" t="str">
        <f t="shared" si="532"/>
        <v>#REF!</v>
      </c>
      <c r="K148" s="24">
        <v>0.0</v>
      </c>
      <c r="L148" s="24" t="str">
        <f t="shared" si="533"/>
        <v>#REF!</v>
      </c>
      <c r="M148" s="24" t="str">
        <f t="shared" si="534"/>
        <v>#REF!</v>
      </c>
      <c r="N148" s="24" t="str">
        <f t="shared" si="535"/>
        <v>#REF!</v>
      </c>
      <c r="O148" s="31">
        <v>0.0</v>
      </c>
      <c r="P148" s="24">
        <f t="shared" si="536"/>
        <v>0</v>
      </c>
      <c r="Q148" s="24">
        <f t="shared" si="537"/>
        <v>0</v>
      </c>
      <c r="R148" s="25">
        <f t="shared" si="538"/>
        <v>88745.74</v>
      </c>
      <c r="S148" s="24">
        <f t="shared" si="539"/>
        <v>0</v>
      </c>
      <c r="T148" s="22"/>
      <c r="U148" s="22"/>
      <c r="V148" s="22"/>
      <c r="W148" s="22"/>
      <c r="X148" s="22"/>
      <c r="Y148" s="22"/>
      <c r="Z148" s="22"/>
    </row>
    <row r="149" ht="15.75" customHeight="1" outlineLevel="2">
      <c r="A149" s="22" t="s">
        <v>124</v>
      </c>
      <c r="B149" s="23" t="s">
        <v>51</v>
      </c>
      <c r="C149" s="22" t="s">
        <v>52</v>
      </c>
      <c r="D149" s="24">
        <v>0.0</v>
      </c>
      <c r="E149" s="24">
        <v>0.0</v>
      </c>
      <c r="F149" s="24">
        <f t="shared" si="540"/>
        <v>0</v>
      </c>
      <c r="G149" s="24" t="str">
        <f t="shared" si="529"/>
        <v>#REF!</v>
      </c>
      <c r="H149" s="24" t="str">
        <f t="shared" si="530"/>
        <v>#REF!</v>
      </c>
      <c r="I149" s="24" t="str">
        <f t="shared" si="531"/>
        <v>#REF!</v>
      </c>
      <c r="J149" s="24" t="str">
        <f t="shared" si="532"/>
        <v>#REF!</v>
      </c>
      <c r="K149" s="24" t="str">
        <f>+D149-P149</f>
        <v>#REF!</v>
      </c>
      <c r="L149" s="24" t="str">
        <f t="shared" si="533"/>
        <v>#REF!</v>
      </c>
      <c r="M149" s="24" t="str">
        <f t="shared" si="534"/>
        <v>#REF!</v>
      </c>
      <c r="N149" s="24" t="str">
        <f t="shared" si="535"/>
        <v>#REF!</v>
      </c>
      <c r="O149" s="24" t="str">
        <f>+D149-J149</f>
        <v>#REF!</v>
      </c>
      <c r="P149" s="24" t="str">
        <f t="shared" si="536"/>
        <v>#REF!</v>
      </c>
      <c r="Q149" s="24" t="str">
        <f t="shared" si="537"/>
        <v>#REF!</v>
      </c>
      <c r="R149" s="25" t="str">
        <f t="shared" si="538"/>
        <v>#REF!</v>
      </c>
      <c r="S149" s="24" t="str">
        <f t="shared" si="539"/>
        <v>#REF!</v>
      </c>
      <c r="T149" s="22"/>
      <c r="U149" s="22"/>
      <c r="V149" s="22"/>
      <c r="W149" s="22"/>
      <c r="X149" s="22"/>
      <c r="Y149" s="22"/>
      <c r="Z149" s="22"/>
    </row>
    <row r="150" ht="15.75" customHeight="1" outlineLevel="1">
      <c r="A150" s="30" t="s">
        <v>125</v>
      </c>
      <c r="B150" s="23"/>
      <c r="C150" s="22"/>
      <c r="D150" s="24">
        <f t="shared" ref="D150:F150" si="541">SUBTOTAL(9,D147:D149)</f>
        <v>31035194</v>
      </c>
      <c r="E150" s="24">
        <f t="shared" si="541"/>
        <v>10415927</v>
      </c>
      <c r="F150" s="22">
        <f t="shared" si="541"/>
        <v>1</v>
      </c>
      <c r="G150" s="24"/>
      <c r="H150" s="24"/>
      <c r="I150" s="24"/>
      <c r="J150" s="24" t="str">
        <f t="shared" ref="J150:K150" si="542">SUBTOTAL(9,J147:J149)</f>
        <v>#REF!</v>
      </c>
      <c r="K150" s="24" t="str">
        <f t="shared" si="542"/>
        <v>#REF!</v>
      </c>
      <c r="L150" s="24"/>
      <c r="M150" s="24"/>
      <c r="N150" s="24"/>
      <c r="O150" s="24" t="str">
        <f t="shared" ref="O150:S150" si="543">SUBTOTAL(9,O147:O149)</f>
        <v>#REF!</v>
      </c>
      <c r="P150" s="24" t="str">
        <f t="shared" si="543"/>
        <v>#REF!</v>
      </c>
      <c r="Q150" s="24" t="str">
        <f t="shared" si="543"/>
        <v>#REF!</v>
      </c>
      <c r="R150" s="25" t="str">
        <f t="shared" si="543"/>
        <v>#REF!</v>
      </c>
      <c r="S150" s="24" t="str">
        <f t="shared" si="543"/>
        <v>#REF!</v>
      </c>
      <c r="T150" s="22"/>
      <c r="U150" s="22"/>
      <c r="V150" s="22"/>
      <c r="W150" s="22"/>
      <c r="X150" s="22"/>
      <c r="Y150" s="22"/>
      <c r="Z150" s="22"/>
    </row>
    <row r="151" ht="15.75" customHeight="1" outlineLevel="2">
      <c r="A151" s="22" t="s">
        <v>126</v>
      </c>
      <c r="B151" s="23" t="s">
        <v>27</v>
      </c>
      <c r="C151" s="22" t="s">
        <v>28</v>
      </c>
      <c r="D151" s="24">
        <v>3.492384887E7</v>
      </c>
      <c r="E151" s="24">
        <v>7865093.29</v>
      </c>
      <c r="F151" s="24">
        <f>+D151/D153</f>
        <v>0.778340105</v>
      </c>
      <c r="G151" s="24" t="str">
        <f t="shared" ref="G151:G152" si="544">VLOOKUP(A151,'[1]Hoja1'!$B$1:$F$126,3,0)</f>
        <v>#REF!</v>
      </c>
      <c r="H151" s="24" t="str">
        <f t="shared" ref="H151:H152" si="545">VLOOKUP(A151,'[1]Hoja1'!$B$1:$F$126,2,0)</f>
        <v>#REF!</v>
      </c>
      <c r="I151" s="24" t="str">
        <f t="shared" ref="I151:I152" si="546">+G151/11</f>
        <v>#REF!</v>
      </c>
      <c r="J151" s="24" t="str">
        <f t="shared" ref="J151:J152" si="547">+F151*I151</f>
        <v>#REF!</v>
      </c>
      <c r="K151" s="24">
        <v>0.0</v>
      </c>
      <c r="L151" s="24" t="str">
        <f t="shared" ref="L151:L152" si="548">VLOOKUP(A151,'[1]Hoja1'!$B$1:$F$126,5,0)</f>
        <v>#REF!</v>
      </c>
      <c r="M151" s="24" t="str">
        <f t="shared" ref="M151:M152" si="549">VLOOKUP(A151,'[1]Hoja1'!$B$1:$F$126,4,0)</f>
        <v>#REF!</v>
      </c>
      <c r="N151" s="24" t="str">
        <f t="shared" ref="N151:N152" si="550">+L151/11</f>
        <v>#REF!</v>
      </c>
      <c r="O151" s="24" t="str">
        <f t="shared" ref="O151:O152" si="551">+D151-J151</f>
        <v>#REF!</v>
      </c>
      <c r="P151" s="24" t="str">
        <f t="shared" ref="P151:P152" si="552">+ROUND(O151,0)</f>
        <v>#REF!</v>
      </c>
      <c r="Q151" s="24" t="str">
        <f t="shared" ref="Q151:Q152" si="553">+K151+P151</f>
        <v>#REF!</v>
      </c>
      <c r="R151" s="25" t="str">
        <f t="shared" ref="R151:R152" si="554">+IF(D151-K151-P151&gt;1,D151-K151-P151,0)</f>
        <v>#REF!</v>
      </c>
      <c r="S151" s="24" t="str">
        <f t="shared" ref="S151:S152" si="555">+P151</f>
        <v>#REF!</v>
      </c>
      <c r="T151" s="22"/>
      <c r="U151" s="22"/>
      <c r="V151" s="22"/>
      <c r="W151" s="22"/>
      <c r="X151" s="22"/>
      <c r="Y151" s="22"/>
      <c r="Z151" s="22"/>
    </row>
    <row r="152" ht="15.75" customHeight="1" outlineLevel="2">
      <c r="A152" s="22" t="s">
        <v>126</v>
      </c>
      <c r="B152" s="23" t="s">
        <v>53</v>
      </c>
      <c r="C152" s="22" t="s">
        <v>54</v>
      </c>
      <c r="D152" s="24">
        <v>9945802.13</v>
      </c>
      <c r="E152" s="24">
        <v>2239863.71</v>
      </c>
      <c r="F152" s="24">
        <f>+D152/D153</f>
        <v>0.221659895</v>
      </c>
      <c r="G152" s="24" t="str">
        <f t="shared" si="544"/>
        <v>#REF!</v>
      </c>
      <c r="H152" s="24" t="str">
        <f t="shared" si="545"/>
        <v>#REF!</v>
      </c>
      <c r="I152" s="24" t="str">
        <f t="shared" si="546"/>
        <v>#REF!</v>
      </c>
      <c r="J152" s="24" t="str">
        <f t="shared" si="547"/>
        <v>#REF!</v>
      </c>
      <c r="K152" s="24">
        <v>0.0</v>
      </c>
      <c r="L152" s="24" t="str">
        <f t="shared" si="548"/>
        <v>#REF!</v>
      </c>
      <c r="M152" s="24" t="str">
        <f t="shared" si="549"/>
        <v>#REF!</v>
      </c>
      <c r="N152" s="24" t="str">
        <f t="shared" si="550"/>
        <v>#REF!</v>
      </c>
      <c r="O152" s="24" t="str">
        <f t="shared" si="551"/>
        <v>#REF!</v>
      </c>
      <c r="P152" s="24" t="str">
        <f t="shared" si="552"/>
        <v>#REF!</v>
      </c>
      <c r="Q152" s="24" t="str">
        <f t="shared" si="553"/>
        <v>#REF!</v>
      </c>
      <c r="R152" s="25" t="str">
        <f t="shared" si="554"/>
        <v>#REF!</v>
      </c>
      <c r="S152" s="24" t="str">
        <f t="shared" si="555"/>
        <v>#REF!</v>
      </c>
      <c r="T152" s="22"/>
      <c r="U152" s="22"/>
      <c r="V152" s="22"/>
      <c r="W152" s="22"/>
      <c r="X152" s="22"/>
      <c r="Y152" s="22"/>
      <c r="Z152" s="22"/>
    </row>
    <row r="153" ht="15.75" customHeight="1" outlineLevel="1">
      <c r="A153" s="30" t="s">
        <v>127</v>
      </c>
      <c r="B153" s="23"/>
      <c r="C153" s="22"/>
      <c r="D153" s="24">
        <f t="shared" ref="D153:F153" si="556">SUBTOTAL(9,D151:D152)</f>
        <v>44869651</v>
      </c>
      <c r="E153" s="24">
        <f t="shared" si="556"/>
        <v>10104957</v>
      </c>
      <c r="F153" s="22">
        <f t="shared" si="556"/>
        <v>1</v>
      </c>
      <c r="G153" s="24"/>
      <c r="H153" s="24"/>
      <c r="I153" s="24"/>
      <c r="J153" s="24" t="str">
        <f t="shared" ref="J153:K153" si="557">SUBTOTAL(9,J151:J152)</f>
        <v>#REF!</v>
      </c>
      <c r="K153" s="24">
        <f t="shared" si="557"/>
        <v>0</v>
      </c>
      <c r="L153" s="24"/>
      <c r="M153" s="24"/>
      <c r="N153" s="24"/>
      <c r="O153" s="24" t="str">
        <f t="shared" ref="O153:S153" si="558">SUBTOTAL(9,O151:O152)</f>
        <v>#REF!</v>
      </c>
      <c r="P153" s="24" t="str">
        <f t="shared" si="558"/>
        <v>#REF!</v>
      </c>
      <c r="Q153" s="24" t="str">
        <f t="shared" si="558"/>
        <v>#REF!</v>
      </c>
      <c r="R153" s="25" t="str">
        <f t="shared" si="558"/>
        <v>#REF!</v>
      </c>
      <c r="S153" s="24" t="str">
        <f t="shared" si="558"/>
        <v>#REF!</v>
      </c>
      <c r="T153" s="22"/>
      <c r="U153" s="22"/>
      <c r="V153" s="22"/>
      <c r="W153" s="22"/>
      <c r="X153" s="22"/>
      <c r="Y153" s="22"/>
      <c r="Z153" s="22"/>
    </row>
    <row r="154" ht="15.75" customHeight="1" outlineLevel="2">
      <c r="A154" s="22" t="s">
        <v>128</v>
      </c>
      <c r="B154" s="23" t="s">
        <v>27</v>
      </c>
      <c r="C154" s="22" t="s">
        <v>28</v>
      </c>
      <c r="D154" s="24">
        <v>5126102.54</v>
      </c>
      <c r="E154" s="24">
        <v>1487977.52</v>
      </c>
      <c r="F154" s="24">
        <f>+D154/D157</f>
        <v>0.7956937376</v>
      </c>
      <c r="G154" s="24" t="str">
        <f t="shared" ref="G154:G156" si="559">VLOOKUP(A154,'[1]Hoja1'!$B$1:$F$126,3,0)</f>
        <v>#REF!</v>
      </c>
      <c r="H154" s="24" t="str">
        <f t="shared" ref="H154:H156" si="560">VLOOKUP(A154,'[1]Hoja1'!$B$1:$F$126,2,0)</f>
        <v>#REF!</v>
      </c>
      <c r="I154" s="24" t="str">
        <f t="shared" ref="I154:I156" si="561">+G154/11</f>
        <v>#REF!</v>
      </c>
      <c r="J154" s="24" t="str">
        <f t="shared" ref="J154:J156" si="562">+F154*I154</f>
        <v>#REF!</v>
      </c>
      <c r="K154" s="24">
        <f t="shared" ref="K154:K156" si="563">+D154-P154</f>
        <v>667333.54</v>
      </c>
      <c r="L154" s="24" t="str">
        <f t="shared" ref="L154:L156" si="564">VLOOKUP(A154,'[1]Hoja1'!$B$1:$F$126,5,0)</f>
        <v>#REF!</v>
      </c>
      <c r="M154" s="24" t="str">
        <f t="shared" ref="M154:M156" si="565">VLOOKUP(A154,'[1]Hoja1'!$B$1:$F$126,4,0)</f>
        <v>#REF!</v>
      </c>
      <c r="N154" s="24" t="str">
        <f t="shared" ref="N154:N156" si="566">+L154/11</f>
        <v>#REF!</v>
      </c>
      <c r="O154" s="24">
        <v>4458769.412856563</v>
      </c>
      <c r="P154" s="24">
        <f t="shared" ref="P154:P156" si="567">+ROUND(O154,0)</f>
        <v>4458769</v>
      </c>
      <c r="Q154" s="24">
        <f t="shared" ref="Q154:Q156" si="568">+K154+P154</f>
        <v>5126102.54</v>
      </c>
      <c r="R154" s="25">
        <f t="shared" ref="R154:R156" si="569">+IF(D154-K154-P154&gt;1,D154-K154-P154,0)</f>
        <v>0</v>
      </c>
      <c r="S154" s="24">
        <f t="shared" ref="S154:S156" si="570">+P154</f>
        <v>4458769</v>
      </c>
      <c r="T154" s="22"/>
      <c r="U154" s="22"/>
      <c r="V154" s="22"/>
      <c r="W154" s="22"/>
      <c r="X154" s="22"/>
      <c r="Y154" s="22"/>
      <c r="Z154" s="22"/>
    </row>
    <row r="155" ht="15.75" customHeight="1" outlineLevel="2">
      <c r="A155" s="22" t="s">
        <v>128</v>
      </c>
      <c r="B155" s="23" t="s">
        <v>37</v>
      </c>
      <c r="C155" s="22" t="s">
        <v>38</v>
      </c>
      <c r="D155" s="24">
        <v>26075.58</v>
      </c>
      <c r="E155" s="24">
        <v>7569.08</v>
      </c>
      <c r="F155" s="24">
        <f>+D155/D157</f>
        <v>0.00404755378</v>
      </c>
      <c r="G155" s="24" t="str">
        <f t="shared" si="559"/>
        <v>#REF!</v>
      </c>
      <c r="H155" s="24" t="str">
        <f t="shared" si="560"/>
        <v>#REF!</v>
      </c>
      <c r="I155" s="24" t="str">
        <f t="shared" si="561"/>
        <v>#REF!</v>
      </c>
      <c r="J155" s="24" t="str">
        <f t="shared" si="562"/>
        <v>#REF!</v>
      </c>
      <c r="K155" s="24">
        <f t="shared" si="563"/>
        <v>26075.58</v>
      </c>
      <c r="L155" s="24" t="str">
        <f t="shared" si="564"/>
        <v>#REF!</v>
      </c>
      <c r="M155" s="24" t="str">
        <f t="shared" si="565"/>
        <v>#REF!</v>
      </c>
      <c r="N155" s="24" t="str">
        <f t="shared" si="566"/>
        <v>#REF!</v>
      </c>
      <c r="O155" s="24">
        <v>0.0</v>
      </c>
      <c r="P155" s="24">
        <f t="shared" si="567"/>
        <v>0</v>
      </c>
      <c r="Q155" s="24">
        <f t="shared" si="568"/>
        <v>26075.58</v>
      </c>
      <c r="R155" s="25">
        <f t="shared" si="569"/>
        <v>0</v>
      </c>
      <c r="S155" s="24">
        <f t="shared" si="570"/>
        <v>0</v>
      </c>
      <c r="T155" s="22"/>
      <c r="U155" s="22"/>
      <c r="V155" s="22"/>
      <c r="W155" s="22"/>
      <c r="X155" s="22"/>
      <c r="Y155" s="22"/>
      <c r="Z155" s="22"/>
    </row>
    <row r="156" ht="15.75" customHeight="1" outlineLevel="2">
      <c r="A156" s="22" t="s">
        <v>128</v>
      </c>
      <c r="B156" s="23" t="s">
        <v>53</v>
      </c>
      <c r="C156" s="22" t="s">
        <v>54</v>
      </c>
      <c r="D156" s="24">
        <v>1290127.88</v>
      </c>
      <c r="E156" s="24">
        <v>374491.4</v>
      </c>
      <c r="F156" s="24">
        <f>+D156/D157</f>
        <v>0.2002587086</v>
      </c>
      <c r="G156" s="24" t="str">
        <f t="shared" si="559"/>
        <v>#REF!</v>
      </c>
      <c r="H156" s="24" t="str">
        <f t="shared" si="560"/>
        <v>#REF!</v>
      </c>
      <c r="I156" s="24" t="str">
        <f t="shared" si="561"/>
        <v>#REF!</v>
      </c>
      <c r="J156" s="24" t="str">
        <f t="shared" si="562"/>
        <v>#REF!</v>
      </c>
      <c r="K156" s="24" t="str">
        <f t="shared" si="563"/>
        <v>#REF!</v>
      </c>
      <c r="L156" s="24" t="str">
        <f t="shared" si="564"/>
        <v>#REF!</v>
      </c>
      <c r="M156" s="24" t="str">
        <f t="shared" si="565"/>
        <v>#REF!</v>
      </c>
      <c r="N156" s="24" t="str">
        <f t="shared" si="566"/>
        <v>#REF!</v>
      </c>
      <c r="O156" s="24" t="str">
        <f>+D156-J156</f>
        <v>#REF!</v>
      </c>
      <c r="P156" s="24" t="str">
        <f t="shared" si="567"/>
        <v>#REF!</v>
      </c>
      <c r="Q156" s="24" t="str">
        <f t="shared" si="568"/>
        <v>#REF!</v>
      </c>
      <c r="R156" s="25" t="str">
        <f t="shared" si="569"/>
        <v>#REF!</v>
      </c>
      <c r="S156" s="24" t="str">
        <f t="shared" si="570"/>
        <v>#REF!</v>
      </c>
      <c r="T156" s="22"/>
      <c r="U156" s="22"/>
      <c r="V156" s="22"/>
      <c r="W156" s="22"/>
      <c r="X156" s="22"/>
      <c r="Y156" s="22"/>
      <c r="Z156" s="22"/>
    </row>
    <row r="157" ht="15.75" customHeight="1" outlineLevel="1">
      <c r="A157" s="30" t="s">
        <v>129</v>
      </c>
      <c r="B157" s="23"/>
      <c r="C157" s="22"/>
      <c r="D157" s="24">
        <f t="shared" ref="D157:F157" si="571">SUBTOTAL(9,D154:D156)</f>
        <v>6442306</v>
      </c>
      <c r="E157" s="24">
        <f t="shared" si="571"/>
        <v>1870038</v>
      </c>
      <c r="F157" s="22">
        <f t="shared" si="571"/>
        <v>1</v>
      </c>
      <c r="G157" s="24"/>
      <c r="H157" s="24"/>
      <c r="I157" s="24"/>
      <c r="J157" s="24" t="str">
        <f t="shared" ref="J157:K157" si="572">SUBTOTAL(9,J154:J156)</f>
        <v>#REF!</v>
      </c>
      <c r="K157" s="24" t="str">
        <f t="shared" si="572"/>
        <v>#REF!</v>
      </c>
      <c r="L157" s="24"/>
      <c r="M157" s="24"/>
      <c r="N157" s="24"/>
      <c r="O157" s="24" t="str">
        <f t="shared" ref="O157:S157" si="573">SUBTOTAL(9,O154:O156)</f>
        <v>#REF!</v>
      </c>
      <c r="P157" s="24" t="str">
        <f t="shared" si="573"/>
        <v>#REF!</v>
      </c>
      <c r="Q157" s="24" t="str">
        <f t="shared" si="573"/>
        <v>#REF!</v>
      </c>
      <c r="R157" s="25" t="str">
        <f t="shared" si="573"/>
        <v>#REF!</v>
      </c>
      <c r="S157" s="24" t="str">
        <f t="shared" si="573"/>
        <v>#REF!</v>
      </c>
      <c r="T157" s="22"/>
      <c r="U157" s="22"/>
      <c r="V157" s="22"/>
      <c r="W157" s="22"/>
      <c r="X157" s="22"/>
      <c r="Y157" s="22"/>
      <c r="Z157" s="22"/>
    </row>
    <row r="158" ht="15.75" customHeight="1" outlineLevel="2">
      <c r="A158" s="22" t="s">
        <v>130</v>
      </c>
      <c r="B158" s="23" t="s">
        <v>27</v>
      </c>
      <c r="C158" s="22" t="s">
        <v>28</v>
      </c>
      <c r="D158" s="24">
        <v>4.805804476E7</v>
      </c>
      <c r="E158" s="24">
        <v>1.350147E7</v>
      </c>
      <c r="F158" s="24">
        <f>+D158/D161</f>
        <v>0.8875812116</v>
      </c>
      <c r="G158" s="24" t="str">
        <f t="shared" ref="G158:G160" si="574">VLOOKUP(A158,'[1]Hoja1'!$B$1:$F$126,3,0)</f>
        <v>#REF!</v>
      </c>
      <c r="H158" s="24" t="str">
        <f t="shared" ref="H158:H160" si="575">VLOOKUP(A158,'[1]Hoja1'!$B$1:$F$126,2,0)</f>
        <v>#REF!</v>
      </c>
      <c r="I158" s="24" t="str">
        <f t="shared" ref="I158:I160" si="576">+G158/11</f>
        <v>#REF!</v>
      </c>
      <c r="J158" s="24" t="str">
        <f t="shared" ref="J158:J160" si="577">+F158*I158</f>
        <v>#REF!</v>
      </c>
      <c r="K158" s="24">
        <v>0.0</v>
      </c>
      <c r="L158" s="24" t="str">
        <f t="shared" ref="L158:L160" si="578">VLOOKUP(A158,'[1]Hoja1'!$B$1:$F$126,5,0)</f>
        <v>#REF!</v>
      </c>
      <c r="M158" s="24" t="str">
        <f t="shared" ref="M158:M160" si="579">VLOOKUP(A158,'[1]Hoja1'!$B$1:$F$126,4,0)</f>
        <v>#REF!</v>
      </c>
      <c r="N158" s="24" t="str">
        <f t="shared" ref="N158:N160" si="580">+L158/11</f>
        <v>#REF!</v>
      </c>
      <c r="O158" s="24" t="str">
        <f>+D158-J158</f>
        <v>#REF!</v>
      </c>
      <c r="P158" s="24" t="str">
        <f t="shared" ref="P158:P160" si="581">+ROUND(O158,0)</f>
        <v>#REF!</v>
      </c>
      <c r="Q158" s="24" t="str">
        <f t="shared" ref="Q158:Q160" si="582">+K158+P158</f>
        <v>#REF!</v>
      </c>
      <c r="R158" s="25" t="str">
        <f t="shared" ref="R158:R160" si="583">+IF(D158-K158-P158&gt;1,D158-K158-P158,0)</f>
        <v>#REF!</v>
      </c>
      <c r="S158" s="24" t="str">
        <f t="shared" ref="S158:S160" si="584">+P158</f>
        <v>#REF!</v>
      </c>
      <c r="T158" s="22"/>
      <c r="U158" s="22"/>
      <c r="V158" s="22"/>
      <c r="W158" s="22"/>
      <c r="X158" s="22"/>
      <c r="Y158" s="22"/>
      <c r="Z158" s="22"/>
    </row>
    <row r="159" ht="15.75" customHeight="1" outlineLevel="2">
      <c r="A159" s="22" t="s">
        <v>130</v>
      </c>
      <c r="B159" s="23" t="s">
        <v>37</v>
      </c>
      <c r="C159" s="22" t="s">
        <v>38</v>
      </c>
      <c r="D159" s="24">
        <v>11226.16</v>
      </c>
      <c r="E159" s="24">
        <v>3153.89</v>
      </c>
      <c r="F159" s="24">
        <f>+D159/D161</f>
        <v>0.000207335291</v>
      </c>
      <c r="G159" s="24" t="str">
        <f t="shared" si="574"/>
        <v>#REF!</v>
      </c>
      <c r="H159" s="24" t="str">
        <f t="shared" si="575"/>
        <v>#REF!</v>
      </c>
      <c r="I159" s="24" t="str">
        <f t="shared" si="576"/>
        <v>#REF!</v>
      </c>
      <c r="J159" s="24" t="str">
        <f t="shared" si="577"/>
        <v>#REF!</v>
      </c>
      <c r="K159" s="24">
        <v>0.0</v>
      </c>
      <c r="L159" s="24" t="str">
        <f t="shared" si="578"/>
        <v>#REF!</v>
      </c>
      <c r="M159" s="24" t="str">
        <f t="shared" si="579"/>
        <v>#REF!</v>
      </c>
      <c r="N159" s="24" t="str">
        <f t="shared" si="580"/>
        <v>#REF!</v>
      </c>
      <c r="O159" s="31">
        <v>0.0</v>
      </c>
      <c r="P159" s="24">
        <f t="shared" si="581"/>
        <v>0</v>
      </c>
      <c r="Q159" s="24">
        <f t="shared" si="582"/>
        <v>0</v>
      </c>
      <c r="R159" s="25">
        <f t="shared" si="583"/>
        <v>11226.16</v>
      </c>
      <c r="S159" s="24">
        <f t="shared" si="584"/>
        <v>0</v>
      </c>
      <c r="T159" s="22"/>
      <c r="U159" s="22"/>
      <c r="V159" s="22"/>
      <c r="W159" s="22"/>
      <c r="X159" s="22"/>
      <c r="Y159" s="22"/>
      <c r="Z159" s="22"/>
    </row>
    <row r="160" ht="15.75" customHeight="1" outlineLevel="2">
      <c r="A160" s="22" t="s">
        <v>130</v>
      </c>
      <c r="B160" s="23" t="s">
        <v>53</v>
      </c>
      <c r="C160" s="22" t="s">
        <v>54</v>
      </c>
      <c r="D160" s="24">
        <v>6075684.08</v>
      </c>
      <c r="E160" s="24">
        <v>1706908.11</v>
      </c>
      <c r="F160" s="24">
        <f>+D160/D161</f>
        <v>0.1122114531</v>
      </c>
      <c r="G160" s="24" t="str">
        <f t="shared" si="574"/>
        <v>#REF!</v>
      </c>
      <c r="H160" s="24" t="str">
        <f t="shared" si="575"/>
        <v>#REF!</v>
      </c>
      <c r="I160" s="24" t="str">
        <f t="shared" si="576"/>
        <v>#REF!</v>
      </c>
      <c r="J160" s="24" t="str">
        <f t="shared" si="577"/>
        <v>#REF!</v>
      </c>
      <c r="K160" s="24">
        <v>0.0</v>
      </c>
      <c r="L160" s="24" t="str">
        <f t="shared" si="578"/>
        <v>#REF!</v>
      </c>
      <c r="M160" s="24" t="str">
        <f t="shared" si="579"/>
        <v>#REF!</v>
      </c>
      <c r="N160" s="24" t="str">
        <f t="shared" si="580"/>
        <v>#REF!</v>
      </c>
      <c r="O160" s="24" t="str">
        <f>+D160-J160</f>
        <v>#REF!</v>
      </c>
      <c r="P160" s="24" t="str">
        <f t="shared" si="581"/>
        <v>#REF!</v>
      </c>
      <c r="Q160" s="24" t="str">
        <f t="shared" si="582"/>
        <v>#REF!</v>
      </c>
      <c r="R160" s="25" t="str">
        <f t="shared" si="583"/>
        <v>#REF!</v>
      </c>
      <c r="S160" s="24" t="str">
        <f t="shared" si="584"/>
        <v>#REF!</v>
      </c>
      <c r="T160" s="22"/>
      <c r="U160" s="22"/>
      <c r="V160" s="22"/>
      <c r="W160" s="22"/>
      <c r="X160" s="22"/>
      <c r="Y160" s="22"/>
      <c r="Z160" s="22"/>
    </row>
    <row r="161" ht="15.75" customHeight="1" outlineLevel="1">
      <c r="A161" s="30" t="s">
        <v>131</v>
      </c>
      <c r="B161" s="23"/>
      <c r="C161" s="22"/>
      <c r="D161" s="24">
        <f t="shared" ref="D161:F161" si="585">SUBTOTAL(9,D158:D160)</f>
        <v>54144955</v>
      </c>
      <c r="E161" s="24">
        <f t="shared" si="585"/>
        <v>15211532</v>
      </c>
      <c r="F161" s="22">
        <f t="shared" si="585"/>
        <v>1</v>
      </c>
      <c r="G161" s="24"/>
      <c r="H161" s="24"/>
      <c r="I161" s="24"/>
      <c r="J161" s="24" t="str">
        <f t="shared" ref="J161:K161" si="586">SUBTOTAL(9,J158:J160)</f>
        <v>#REF!</v>
      </c>
      <c r="K161" s="24">
        <f t="shared" si="586"/>
        <v>0</v>
      </c>
      <c r="L161" s="24"/>
      <c r="M161" s="24"/>
      <c r="N161" s="24"/>
      <c r="O161" s="24" t="str">
        <f t="shared" ref="O161:S161" si="587">SUBTOTAL(9,O158:O160)</f>
        <v>#REF!</v>
      </c>
      <c r="P161" s="24" t="str">
        <f t="shared" si="587"/>
        <v>#REF!</v>
      </c>
      <c r="Q161" s="24" t="str">
        <f t="shared" si="587"/>
        <v>#REF!</v>
      </c>
      <c r="R161" s="25" t="str">
        <f t="shared" si="587"/>
        <v>#REF!</v>
      </c>
      <c r="S161" s="24" t="str">
        <f t="shared" si="587"/>
        <v>#REF!</v>
      </c>
      <c r="T161" s="22"/>
      <c r="U161" s="22"/>
      <c r="V161" s="22"/>
      <c r="W161" s="22"/>
      <c r="X161" s="22"/>
      <c r="Y161" s="22"/>
      <c r="Z161" s="22"/>
    </row>
    <row r="162" ht="15.75" customHeight="1" outlineLevel="2">
      <c r="A162" s="22" t="s">
        <v>132</v>
      </c>
      <c r="B162" s="23" t="s">
        <v>27</v>
      </c>
      <c r="C162" s="22" t="s">
        <v>28</v>
      </c>
      <c r="D162" s="24">
        <v>6.3332455E7</v>
      </c>
      <c r="E162" s="24">
        <v>8615933.0</v>
      </c>
      <c r="F162" s="24">
        <f>+D162/D164</f>
        <v>1</v>
      </c>
      <c r="G162" s="24" t="str">
        <f t="shared" ref="G162:G163" si="588">VLOOKUP(A162,'[1]Hoja1'!$B$1:$F$126,3,0)</f>
        <v>#REF!</v>
      </c>
      <c r="H162" s="24" t="str">
        <f t="shared" ref="H162:H163" si="589">VLOOKUP(A162,'[1]Hoja1'!$B$1:$F$126,2,0)</f>
        <v>#REF!</v>
      </c>
      <c r="I162" s="24" t="str">
        <f t="shared" ref="I162:I163" si="590">+G162/11</f>
        <v>#REF!</v>
      </c>
      <c r="J162" s="24" t="str">
        <f t="shared" ref="J162:J163" si="591">+F162*I162</f>
        <v>#REF!</v>
      </c>
      <c r="K162" s="24" t="str">
        <f t="shared" ref="K162:K163" si="592">+D162-P162</f>
        <v>#REF!</v>
      </c>
      <c r="L162" s="24" t="str">
        <f t="shared" ref="L162:L163" si="593">VLOOKUP(A162,'[1]Hoja1'!$B$1:$F$126,5,0)</f>
        <v>#REF!</v>
      </c>
      <c r="M162" s="24" t="str">
        <f t="shared" ref="M162:M163" si="594">VLOOKUP(A162,'[1]Hoja1'!$B$1:$F$126,4,0)</f>
        <v>#REF!</v>
      </c>
      <c r="N162" s="24" t="str">
        <f t="shared" ref="N162:N163" si="595">+L162/11</f>
        <v>#REF!</v>
      </c>
      <c r="O162" s="24" t="str">
        <f t="shared" ref="O162:O163" si="596">+D162-J162</f>
        <v>#REF!</v>
      </c>
      <c r="P162" s="24" t="str">
        <f t="shared" ref="P162:P163" si="597">+ROUND(O162,0)</f>
        <v>#REF!</v>
      </c>
      <c r="Q162" s="24" t="str">
        <f t="shared" ref="Q162:Q163" si="598">+K162+P162</f>
        <v>#REF!</v>
      </c>
      <c r="R162" s="25" t="str">
        <f t="shared" ref="R162:R163" si="599">+IF(D162-K162-P162&gt;1,D162-K162-P162,0)</f>
        <v>#REF!</v>
      </c>
      <c r="S162" s="24" t="str">
        <f t="shared" ref="S162:S163" si="600">+P162</f>
        <v>#REF!</v>
      </c>
      <c r="T162" s="22"/>
      <c r="U162" s="22"/>
      <c r="V162" s="22"/>
      <c r="W162" s="22"/>
      <c r="X162" s="22"/>
      <c r="Y162" s="22"/>
      <c r="Z162" s="22"/>
    </row>
    <row r="163" ht="15.75" customHeight="1" outlineLevel="2">
      <c r="A163" s="22" t="s">
        <v>132</v>
      </c>
      <c r="B163" s="23" t="s">
        <v>51</v>
      </c>
      <c r="C163" s="22" t="s">
        <v>52</v>
      </c>
      <c r="D163" s="24">
        <v>0.0</v>
      </c>
      <c r="E163" s="24">
        <v>0.0</v>
      </c>
      <c r="F163" s="24">
        <f>+D163/D164</f>
        <v>0</v>
      </c>
      <c r="G163" s="24" t="str">
        <f t="shared" si="588"/>
        <v>#REF!</v>
      </c>
      <c r="H163" s="24" t="str">
        <f t="shared" si="589"/>
        <v>#REF!</v>
      </c>
      <c r="I163" s="24" t="str">
        <f t="shared" si="590"/>
        <v>#REF!</v>
      </c>
      <c r="J163" s="24" t="str">
        <f t="shared" si="591"/>
        <v>#REF!</v>
      </c>
      <c r="K163" s="24" t="str">
        <f t="shared" si="592"/>
        <v>#REF!</v>
      </c>
      <c r="L163" s="24" t="str">
        <f t="shared" si="593"/>
        <v>#REF!</v>
      </c>
      <c r="M163" s="24" t="str">
        <f t="shared" si="594"/>
        <v>#REF!</v>
      </c>
      <c r="N163" s="24" t="str">
        <f t="shared" si="595"/>
        <v>#REF!</v>
      </c>
      <c r="O163" s="24" t="str">
        <f t="shared" si="596"/>
        <v>#REF!</v>
      </c>
      <c r="P163" s="24" t="str">
        <f t="shared" si="597"/>
        <v>#REF!</v>
      </c>
      <c r="Q163" s="24" t="str">
        <f t="shared" si="598"/>
        <v>#REF!</v>
      </c>
      <c r="R163" s="25" t="str">
        <f t="shared" si="599"/>
        <v>#REF!</v>
      </c>
      <c r="S163" s="24" t="str">
        <f t="shared" si="600"/>
        <v>#REF!</v>
      </c>
      <c r="T163" s="22"/>
      <c r="U163" s="22"/>
      <c r="V163" s="22"/>
      <c r="W163" s="22"/>
      <c r="X163" s="22"/>
      <c r="Y163" s="22"/>
      <c r="Z163" s="22"/>
    </row>
    <row r="164" ht="15.75" customHeight="1" outlineLevel="1">
      <c r="A164" s="30" t="s">
        <v>133</v>
      </c>
      <c r="B164" s="23"/>
      <c r="C164" s="22"/>
      <c r="D164" s="24">
        <f t="shared" ref="D164:F164" si="601">SUBTOTAL(9,D162:D163)</f>
        <v>63332455</v>
      </c>
      <c r="E164" s="24">
        <f t="shared" si="601"/>
        <v>8615933</v>
      </c>
      <c r="F164" s="22">
        <f t="shared" si="601"/>
        <v>1</v>
      </c>
      <c r="G164" s="24"/>
      <c r="H164" s="24"/>
      <c r="I164" s="24"/>
      <c r="J164" s="24" t="str">
        <f t="shared" ref="J164:K164" si="602">SUBTOTAL(9,J162:J163)</f>
        <v>#REF!</v>
      </c>
      <c r="K164" s="24" t="str">
        <f t="shared" si="602"/>
        <v>#REF!</v>
      </c>
      <c r="L164" s="24"/>
      <c r="M164" s="24"/>
      <c r="N164" s="24"/>
      <c r="O164" s="24" t="str">
        <f t="shared" ref="O164:S164" si="603">SUBTOTAL(9,O162:O163)</f>
        <v>#REF!</v>
      </c>
      <c r="P164" s="24" t="str">
        <f t="shared" si="603"/>
        <v>#REF!</v>
      </c>
      <c r="Q164" s="24" t="str">
        <f t="shared" si="603"/>
        <v>#REF!</v>
      </c>
      <c r="R164" s="25" t="str">
        <f t="shared" si="603"/>
        <v>#REF!</v>
      </c>
      <c r="S164" s="24" t="str">
        <f t="shared" si="603"/>
        <v>#REF!</v>
      </c>
      <c r="T164" s="22"/>
      <c r="U164" s="22"/>
      <c r="V164" s="22"/>
      <c r="W164" s="22"/>
      <c r="X164" s="22"/>
      <c r="Y164" s="22"/>
      <c r="Z164" s="22"/>
    </row>
    <row r="165" ht="15.75" customHeight="1" outlineLevel="2">
      <c r="A165" s="22" t="s">
        <v>134</v>
      </c>
      <c r="B165" s="23" t="s">
        <v>37</v>
      </c>
      <c r="C165" s="22" t="s">
        <v>38</v>
      </c>
      <c r="D165" s="24">
        <v>285904.27</v>
      </c>
      <c r="E165" s="24">
        <v>962310.76</v>
      </c>
      <c r="F165" s="24">
        <f>+D165/D168</f>
        <v>0.1175462716</v>
      </c>
      <c r="G165" s="24" t="str">
        <f t="shared" ref="G165:G167" si="604">VLOOKUP(A165,'[1]Hoja1'!$B$1:$F$126,3,0)</f>
        <v>#REF!</v>
      </c>
      <c r="H165" s="24" t="str">
        <f t="shared" ref="H165:H167" si="605">VLOOKUP(A165,'[1]Hoja1'!$B$1:$F$126,2,0)</f>
        <v>#REF!</v>
      </c>
      <c r="I165" s="24" t="str">
        <f t="shared" ref="I165:I167" si="606">+G165/11</f>
        <v>#REF!</v>
      </c>
      <c r="J165" s="24" t="str">
        <f t="shared" ref="J165:J167" si="607">+F165*I165</f>
        <v>#REF!</v>
      </c>
      <c r="K165" s="24">
        <v>0.0</v>
      </c>
      <c r="L165" s="24" t="str">
        <f t="shared" ref="L165:L167" si="608">VLOOKUP(A165,'[1]Hoja1'!$B$1:$F$126,5,0)</f>
        <v>#REF!</v>
      </c>
      <c r="M165" s="24" t="str">
        <f t="shared" ref="M165:M167" si="609">VLOOKUP(A165,'[1]Hoja1'!$B$1:$F$126,4,0)</f>
        <v>#REF!</v>
      </c>
      <c r="N165" s="24" t="str">
        <f t="shared" ref="N165:N167" si="610">+L165/11</f>
        <v>#REF!</v>
      </c>
      <c r="O165" s="24" t="str">
        <f t="shared" ref="O165:O167" si="611">+D165-J165</f>
        <v>#REF!</v>
      </c>
      <c r="P165" s="24" t="str">
        <f t="shared" ref="P165:P167" si="612">+ROUND(O165,0)</f>
        <v>#REF!</v>
      </c>
      <c r="Q165" s="24" t="str">
        <f t="shared" ref="Q165:Q167" si="613">+K165+P165</f>
        <v>#REF!</v>
      </c>
      <c r="R165" s="25" t="str">
        <f t="shared" ref="R165:R167" si="614">+IF(D165-K165-P165&gt;1,D165-K165-P165,0)</f>
        <v>#REF!</v>
      </c>
      <c r="S165" s="24" t="str">
        <f t="shared" ref="S165:S167" si="615">+P165</f>
        <v>#REF!</v>
      </c>
      <c r="T165" s="22"/>
      <c r="U165" s="22"/>
      <c r="V165" s="22"/>
      <c r="W165" s="22"/>
      <c r="X165" s="22"/>
      <c r="Y165" s="22"/>
      <c r="Z165" s="22"/>
    </row>
    <row r="166" ht="15.75" customHeight="1" outlineLevel="2">
      <c r="A166" s="22" t="s">
        <v>134</v>
      </c>
      <c r="B166" s="23" t="s">
        <v>67</v>
      </c>
      <c r="C166" s="22" t="s">
        <v>68</v>
      </c>
      <c r="D166" s="24">
        <v>345637.92</v>
      </c>
      <c r="E166" s="24">
        <v>1163365.25</v>
      </c>
      <c r="F166" s="24">
        <f>+D166/D168</f>
        <v>0.1421050788</v>
      </c>
      <c r="G166" s="24" t="str">
        <f t="shared" si="604"/>
        <v>#REF!</v>
      </c>
      <c r="H166" s="24" t="str">
        <f t="shared" si="605"/>
        <v>#REF!</v>
      </c>
      <c r="I166" s="24" t="str">
        <f t="shared" si="606"/>
        <v>#REF!</v>
      </c>
      <c r="J166" s="24" t="str">
        <f t="shared" si="607"/>
        <v>#REF!</v>
      </c>
      <c r="K166" s="24">
        <v>0.0</v>
      </c>
      <c r="L166" s="24" t="str">
        <f t="shared" si="608"/>
        <v>#REF!</v>
      </c>
      <c r="M166" s="24" t="str">
        <f t="shared" si="609"/>
        <v>#REF!</v>
      </c>
      <c r="N166" s="24" t="str">
        <f t="shared" si="610"/>
        <v>#REF!</v>
      </c>
      <c r="O166" s="24" t="str">
        <f t="shared" si="611"/>
        <v>#REF!</v>
      </c>
      <c r="P166" s="24" t="str">
        <f t="shared" si="612"/>
        <v>#REF!</v>
      </c>
      <c r="Q166" s="24" t="str">
        <f t="shared" si="613"/>
        <v>#REF!</v>
      </c>
      <c r="R166" s="25" t="str">
        <f t="shared" si="614"/>
        <v>#REF!</v>
      </c>
      <c r="S166" s="24" t="str">
        <f t="shared" si="615"/>
        <v>#REF!</v>
      </c>
      <c r="T166" s="22"/>
      <c r="U166" s="22"/>
      <c r="V166" s="22"/>
      <c r="W166" s="22"/>
      <c r="X166" s="22"/>
      <c r="Y166" s="22"/>
      <c r="Z166" s="22"/>
    </row>
    <row r="167" ht="15.75" customHeight="1" outlineLevel="2">
      <c r="A167" s="22" t="s">
        <v>134</v>
      </c>
      <c r="B167" s="23" t="s">
        <v>39</v>
      </c>
      <c r="C167" s="22" t="s">
        <v>40</v>
      </c>
      <c r="D167" s="24">
        <v>1800727.81</v>
      </c>
      <c r="E167" s="24">
        <v>6060978.99</v>
      </c>
      <c r="F167" s="24">
        <f>+D167/D168</f>
        <v>0.7403486496</v>
      </c>
      <c r="G167" s="24" t="str">
        <f t="shared" si="604"/>
        <v>#REF!</v>
      </c>
      <c r="H167" s="24" t="str">
        <f t="shared" si="605"/>
        <v>#REF!</v>
      </c>
      <c r="I167" s="24" t="str">
        <f t="shared" si="606"/>
        <v>#REF!</v>
      </c>
      <c r="J167" s="24" t="str">
        <f t="shared" si="607"/>
        <v>#REF!</v>
      </c>
      <c r="K167" s="24">
        <v>0.0</v>
      </c>
      <c r="L167" s="24" t="str">
        <f t="shared" si="608"/>
        <v>#REF!</v>
      </c>
      <c r="M167" s="24" t="str">
        <f t="shared" si="609"/>
        <v>#REF!</v>
      </c>
      <c r="N167" s="24" t="str">
        <f t="shared" si="610"/>
        <v>#REF!</v>
      </c>
      <c r="O167" s="24" t="str">
        <f t="shared" si="611"/>
        <v>#REF!</v>
      </c>
      <c r="P167" s="24" t="str">
        <f t="shared" si="612"/>
        <v>#REF!</v>
      </c>
      <c r="Q167" s="24" t="str">
        <f t="shared" si="613"/>
        <v>#REF!</v>
      </c>
      <c r="R167" s="25" t="str">
        <f t="shared" si="614"/>
        <v>#REF!</v>
      </c>
      <c r="S167" s="24" t="str">
        <f t="shared" si="615"/>
        <v>#REF!</v>
      </c>
      <c r="T167" s="22"/>
      <c r="U167" s="22"/>
      <c r="V167" s="22"/>
      <c r="W167" s="22"/>
      <c r="X167" s="22"/>
      <c r="Y167" s="22"/>
      <c r="Z167" s="22"/>
    </row>
    <row r="168" ht="15.75" customHeight="1" outlineLevel="1">
      <c r="A168" s="30" t="s">
        <v>135</v>
      </c>
      <c r="B168" s="23"/>
      <c r="C168" s="22"/>
      <c r="D168" s="24">
        <f t="shared" ref="D168:F168" si="616">SUBTOTAL(9,D165:D167)</f>
        <v>2432270</v>
      </c>
      <c r="E168" s="24">
        <f t="shared" si="616"/>
        <v>8186655</v>
      </c>
      <c r="F168" s="22">
        <f t="shared" si="616"/>
        <v>1</v>
      </c>
      <c r="G168" s="24"/>
      <c r="H168" s="24"/>
      <c r="I168" s="24"/>
      <c r="J168" s="24" t="str">
        <f t="shared" ref="J168:K168" si="617">SUBTOTAL(9,J165:J167)</f>
        <v>#REF!</v>
      </c>
      <c r="K168" s="24">
        <f t="shared" si="617"/>
        <v>0</v>
      </c>
      <c r="L168" s="24"/>
      <c r="M168" s="24"/>
      <c r="N168" s="24"/>
      <c r="O168" s="24" t="str">
        <f t="shared" ref="O168:S168" si="618">SUBTOTAL(9,O165:O167)</f>
        <v>#REF!</v>
      </c>
      <c r="P168" s="24" t="str">
        <f t="shared" si="618"/>
        <v>#REF!</v>
      </c>
      <c r="Q168" s="24" t="str">
        <f t="shared" si="618"/>
        <v>#REF!</v>
      </c>
      <c r="R168" s="25" t="str">
        <f t="shared" si="618"/>
        <v>#REF!</v>
      </c>
      <c r="S168" s="24" t="str">
        <f t="shared" si="618"/>
        <v>#REF!</v>
      </c>
      <c r="T168" s="22"/>
      <c r="U168" s="22"/>
      <c r="V168" s="22"/>
      <c r="W168" s="22"/>
      <c r="X168" s="22"/>
      <c r="Y168" s="22"/>
      <c r="Z168" s="22"/>
    </row>
    <row r="169" ht="15.75" customHeight="1" outlineLevel="2">
      <c r="A169" s="22" t="s">
        <v>136</v>
      </c>
      <c r="B169" s="23" t="s">
        <v>27</v>
      </c>
      <c r="C169" s="22" t="s">
        <v>28</v>
      </c>
      <c r="D169" s="24">
        <v>3.7353167E7</v>
      </c>
      <c r="E169" s="24">
        <v>1.406146E7</v>
      </c>
      <c r="F169" s="24">
        <f>+D169/D170</f>
        <v>1</v>
      </c>
      <c r="G169" s="24" t="str">
        <f>VLOOKUP(A169,'[1]Hoja1'!$B$1:$F$126,3,0)</f>
        <v>#REF!</v>
      </c>
      <c r="H169" s="24" t="str">
        <f>VLOOKUP(A169,'[1]Hoja1'!$B$1:$F$126,2,0)</f>
        <v>#REF!</v>
      </c>
      <c r="I169" s="24" t="str">
        <f>+G169/11</f>
        <v>#REF!</v>
      </c>
      <c r="J169" s="24" t="str">
        <f>+F169*I169</f>
        <v>#REF!</v>
      </c>
      <c r="K169" s="24" t="str">
        <f>+D169-P169</f>
        <v>#REF!</v>
      </c>
      <c r="L169" s="24" t="str">
        <f>VLOOKUP(A169,'[1]Hoja1'!$B$1:$F$126,5,0)</f>
        <v>#REF!</v>
      </c>
      <c r="M169" s="24" t="str">
        <f>VLOOKUP(A169,'[1]Hoja1'!$B$1:$F$126,4,0)</f>
        <v>#REF!</v>
      </c>
      <c r="N169" s="24" t="str">
        <f>+L169/11</f>
        <v>#REF!</v>
      </c>
      <c r="O169" s="24" t="str">
        <f>+D169-J169</f>
        <v>#REF!</v>
      </c>
      <c r="P169" s="24" t="str">
        <f>+ROUND(O169,0)</f>
        <v>#REF!</v>
      </c>
      <c r="Q169" s="24" t="str">
        <f>+K169+P169</f>
        <v>#REF!</v>
      </c>
      <c r="R169" s="25" t="str">
        <f>+IF(D169-K169-P169&gt;1,D169-K169-P169,0)</f>
        <v>#REF!</v>
      </c>
      <c r="S169" s="24" t="str">
        <f>+P169</f>
        <v>#REF!</v>
      </c>
      <c r="T169" s="22"/>
      <c r="U169" s="22"/>
      <c r="V169" s="22"/>
      <c r="W169" s="22"/>
      <c r="X169" s="22"/>
      <c r="Y169" s="22"/>
      <c r="Z169" s="22"/>
    </row>
    <row r="170" ht="15.75" customHeight="1" outlineLevel="1">
      <c r="A170" s="30" t="s">
        <v>137</v>
      </c>
      <c r="B170" s="23"/>
      <c r="C170" s="22"/>
      <c r="D170" s="24">
        <f t="shared" ref="D170:F170" si="619">SUBTOTAL(9,D169)</f>
        <v>37353167</v>
      </c>
      <c r="E170" s="24">
        <f t="shared" si="619"/>
        <v>14061460</v>
      </c>
      <c r="F170" s="22">
        <f t="shared" si="619"/>
        <v>1</v>
      </c>
      <c r="G170" s="24"/>
      <c r="H170" s="24"/>
      <c r="I170" s="24"/>
      <c r="J170" s="24" t="str">
        <f t="shared" ref="J170:K170" si="620">SUBTOTAL(9,J169)</f>
        <v>#REF!</v>
      </c>
      <c r="K170" s="24" t="str">
        <f t="shared" si="620"/>
        <v>#REF!</v>
      </c>
      <c r="L170" s="24"/>
      <c r="M170" s="24"/>
      <c r="N170" s="24"/>
      <c r="O170" s="24" t="str">
        <f t="shared" ref="O170:S170" si="621">SUBTOTAL(9,O169)</f>
        <v>#REF!</v>
      </c>
      <c r="P170" s="24" t="str">
        <f t="shared" si="621"/>
        <v>#REF!</v>
      </c>
      <c r="Q170" s="24" t="str">
        <f t="shared" si="621"/>
        <v>#REF!</v>
      </c>
      <c r="R170" s="25" t="str">
        <f t="shared" si="621"/>
        <v>#REF!</v>
      </c>
      <c r="S170" s="24" t="str">
        <f t="shared" si="621"/>
        <v>#REF!</v>
      </c>
      <c r="T170" s="22"/>
      <c r="U170" s="22"/>
      <c r="V170" s="22"/>
      <c r="W170" s="22"/>
      <c r="X170" s="22"/>
      <c r="Y170" s="22"/>
      <c r="Z170" s="22"/>
    </row>
    <row r="171" ht="15.75" customHeight="1" outlineLevel="2">
      <c r="A171" s="22" t="s">
        <v>138</v>
      </c>
      <c r="B171" s="23" t="s">
        <v>27</v>
      </c>
      <c r="C171" s="22" t="s">
        <v>28</v>
      </c>
      <c r="D171" s="24">
        <v>5.8523585E7</v>
      </c>
      <c r="E171" s="24">
        <v>5543544.0</v>
      </c>
      <c r="F171" s="24">
        <f>+D171/D172</f>
        <v>1</v>
      </c>
      <c r="G171" s="24" t="str">
        <f>VLOOKUP(A171,'[1]Hoja1'!$B$1:$F$126,3,0)</f>
        <v>#REF!</v>
      </c>
      <c r="H171" s="24" t="str">
        <f>VLOOKUP(A171,'[1]Hoja1'!$B$1:$F$126,2,0)</f>
        <v>#REF!</v>
      </c>
      <c r="I171" s="24" t="str">
        <f>+G171/11</f>
        <v>#REF!</v>
      </c>
      <c r="J171" s="24" t="str">
        <f>+F171*I171</f>
        <v>#REF!</v>
      </c>
      <c r="K171" s="24" t="str">
        <f>+D171-P171</f>
        <v>#REF!</v>
      </c>
      <c r="L171" s="24" t="str">
        <f>VLOOKUP(A171,'[1]Hoja1'!$B$1:$F$126,5,0)</f>
        <v>#REF!</v>
      </c>
      <c r="M171" s="24" t="str">
        <f>VLOOKUP(A171,'[1]Hoja1'!$B$1:$F$126,4,0)</f>
        <v>#REF!</v>
      </c>
      <c r="N171" s="24" t="str">
        <f>+L171/11</f>
        <v>#REF!</v>
      </c>
      <c r="O171" s="24" t="str">
        <f>+D171-J171</f>
        <v>#REF!</v>
      </c>
      <c r="P171" s="24" t="str">
        <f>+ROUND(O171,0)</f>
        <v>#REF!</v>
      </c>
      <c r="Q171" s="24" t="str">
        <f>+K171+P171</f>
        <v>#REF!</v>
      </c>
      <c r="R171" s="25" t="str">
        <f>+IF(D171-K171-P171&gt;1,D171-K171-P171,0)</f>
        <v>#REF!</v>
      </c>
      <c r="S171" s="24" t="str">
        <f>+P171</f>
        <v>#REF!</v>
      </c>
      <c r="T171" s="22"/>
      <c r="U171" s="22"/>
      <c r="V171" s="22"/>
      <c r="W171" s="22"/>
      <c r="X171" s="22"/>
      <c r="Y171" s="22"/>
      <c r="Z171" s="22"/>
    </row>
    <row r="172" ht="15.75" customHeight="1" outlineLevel="1">
      <c r="A172" s="30" t="s">
        <v>139</v>
      </c>
      <c r="B172" s="23"/>
      <c r="C172" s="22"/>
      <c r="D172" s="24">
        <f t="shared" ref="D172:F172" si="622">SUBTOTAL(9,D171)</f>
        <v>58523585</v>
      </c>
      <c r="E172" s="24">
        <f t="shared" si="622"/>
        <v>5543544</v>
      </c>
      <c r="F172" s="22">
        <f t="shared" si="622"/>
        <v>1</v>
      </c>
      <c r="G172" s="24"/>
      <c r="H172" s="24"/>
      <c r="I172" s="24"/>
      <c r="J172" s="24" t="str">
        <f t="shared" ref="J172:K172" si="623">SUBTOTAL(9,J171)</f>
        <v>#REF!</v>
      </c>
      <c r="K172" s="24" t="str">
        <f t="shared" si="623"/>
        <v>#REF!</v>
      </c>
      <c r="L172" s="24"/>
      <c r="M172" s="24"/>
      <c r="N172" s="24"/>
      <c r="O172" s="24" t="str">
        <f t="shared" ref="O172:S172" si="624">SUBTOTAL(9,O171)</f>
        <v>#REF!</v>
      </c>
      <c r="P172" s="24" t="str">
        <f t="shared" si="624"/>
        <v>#REF!</v>
      </c>
      <c r="Q172" s="24" t="str">
        <f t="shared" si="624"/>
        <v>#REF!</v>
      </c>
      <c r="R172" s="25" t="str">
        <f t="shared" si="624"/>
        <v>#REF!</v>
      </c>
      <c r="S172" s="24" t="str">
        <f t="shared" si="624"/>
        <v>#REF!</v>
      </c>
      <c r="T172" s="22"/>
      <c r="U172" s="22"/>
      <c r="V172" s="22"/>
      <c r="W172" s="22"/>
      <c r="X172" s="22"/>
      <c r="Y172" s="22"/>
      <c r="Z172" s="22"/>
    </row>
    <row r="173" ht="15.75" customHeight="1" outlineLevel="2">
      <c r="A173" s="22" t="s">
        <v>140</v>
      </c>
      <c r="B173" s="23" t="s">
        <v>27</v>
      </c>
      <c r="C173" s="22" t="s">
        <v>28</v>
      </c>
      <c r="D173" s="24">
        <v>1.222979298E7</v>
      </c>
      <c r="E173" s="24">
        <v>1498275.77</v>
      </c>
      <c r="F173" s="24">
        <f>+D173/D177</f>
        <v>0.05625429733</v>
      </c>
      <c r="G173" s="24" t="str">
        <f t="shared" ref="G173:G176" si="625">VLOOKUP(A173,'[1]Hoja1'!$B$1:$F$126,3,0)</f>
        <v>#REF!</v>
      </c>
      <c r="H173" s="24" t="str">
        <f t="shared" ref="H173:H176" si="626">VLOOKUP(A173,'[1]Hoja1'!$B$1:$F$126,2,0)</f>
        <v>#REF!</v>
      </c>
      <c r="I173" s="24" t="str">
        <f t="shared" ref="I173:I176" si="627">+G173/11</f>
        <v>#REF!</v>
      </c>
      <c r="J173" s="24" t="str">
        <f t="shared" ref="J173:J176" si="628">+F173*I173</f>
        <v>#REF!</v>
      </c>
      <c r="K173" s="24">
        <v>0.0</v>
      </c>
      <c r="L173" s="24" t="str">
        <f t="shared" ref="L173:L176" si="629">VLOOKUP(A173,'[1]Hoja1'!$B$1:$F$126,5,0)</f>
        <v>#REF!</v>
      </c>
      <c r="M173" s="24" t="str">
        <f t="shared" ref="M173:M176" si="630">VLOOKUP(A173,'[1]Hoja1'!$B$1:$F$126,4,0)</f>
        <v>#REF!</v>
      </c>
      <c r="N173" s="24" t="str">
        <f t="shared" ref="N173:N176" si="631">+L173/11</f>
        <v>#REF!</v>
      </c>
      <c r="O173" s="24" t="str">
        <f t="shared" ref="O173:O176" si="632">+D173-J173</f>
        <v>#REF!</v>
      </c>
      <c r="P173" s="24" t="str">
        <f t="shared" ref="P173:P176" si="633">+ROUND(O173,0)</f>
        <v>#REF!</v>
      </c>
      <c r="Q173" s="24" t="str">
        <f t="shared" ref="Q173:Q176" si="634">+K173+P173</f>
        <v>#REF!</v>
      </c>
      <c r="R173" s="25" t="str">
        <f t="shared" ref="R173:R176" si="635">+IF(D173-K173-P173&gt;1,D173-K173-P173,0)</f>
        <v>#REF!</v>
      </c>
      <c r="S173" s="24" t="str">
        <f t="shared" ref="S173:S176" si="636">+P173</f>
        <v>#REF!</v>
      </c>
      <c r="T173" s="22"/>
      <c r="U173" s="22"/>
      <c r="V173" s="22"/>
      <c r="W173" s="22"/>
      <c r="X173" s="22"/>
      <c r="Y173" s="22"/>
      <c r="Z173" s="22"/>
    </row>
    <row r="174" ht="15.75" customHeight="1" outlineLevel="2">
      <c r="A174" s="22" t="s">
        <v>140</v>
      </c>
      <c r="B174" s="23" t="s">
        <v>37</v>
      </c>
      <c r="C174" s="22" t="s">
        <v>38</v>
      </c>
      <c r="D174" s="24">
        <v>2.609441218E7</v>
      </c>
      <c r="E174" s="24">
        <v>3196834.62</v>
      </c>
      <c r="F174" s="24">
        <f>+D174/D177</f>
        <v>0.1200284276</v>
      </c>
      <c r="G174" s="24" t="str">
        <f t="shared" si="625"/>
        <v>#REF!</v>
      </c>
      <c r="H174" s="24" t="str">
        <f t="shared" si="626"/>
        <v>#REF!</v>
      </c>
      <c r="I174" s="24" t="str">
        <f t="shared" si="627"/>
        <v>#REF!</v>
      </c>
      <c r="J174" s="24" t="str">
        <f t="shared" si="628"/>
        <v>#REF!</v>
      </c>
      <c r="K174" s="24">
        <v>0.0</v>
      </c>
      <c r="L174" s="24" t="str">
        <f t="shared" si="629"/>
        <v>#REF!</v>
      </c>
      <c r="M174" s="24" t="str">
        <f t="shared" si="630"/>
        <v>#REF!</v>
      </c>
      <c r="N174" s="24" t="str">
        <f t="shared" si="631"/>
        <v>#REF!</v>
      </c>
      <c r="O174" s="24" t="str">
        <f t="shared" si="632"/>
        <v>#REF!</v>
      </c>
      <c r="P174" s="24" t="str">
        <f t="shared" si="633"/>
        <v>#REF!</v>
      </c>
      <c r="Q174" s="24" t="str">
        <f t="shared" si="634"/>
        <v>#REF!</v>
      </c>
      <c r="R174" s="25" t="str">
        <f t="shared" si="635"/>
        <v>#REF!</v>
      </c>
      <c r="S174" s="24" t="str">
        <f t="shared" si="636"/>
        <v>#REF!</v>
      </c>
      <c r="T174" s="22"/>
      <c r="U174" s="22"/>
      <c r="V174" s="22"/>
      <c r="W174" s="22"/>
      <c r="X174" s="22"/>
      <c r="Y174" s="22"/>
      <c r="Z174" s="22"/>
    </row>
    <row r="175" ht="15.75" customHeight="1" outlineLevel="2">
      <c r="A175" s="22" t="s">
        <v>140</v>
      </c>
      <c r="B175" s="23" t="s">
        <v>67</v>
      </c>
      <c r="C175" s="22" t="s">
        <v>68</v>
      </c>
      <c r="D175" s="24">
        <v>5877532.79</v>
      </c>
      <c r="E175" s="24">
        <v>720058.38</v>
      </c>
      <c r="F175" s="24">
        <f>+D175/D177</f>
        <v>0.02703532903</v>
      </c>
      <c r="G175" s="24" t="str">
        <f t="shared" si="625"/>
        <v>#REF!</v>
      </c>
      <c r="H175" s="24" t="str">
        <f t="shared" si="626"/>
        <v>#REF!</v>
      </c>
      <c r="I175" s="24" t="str">
        <f t="shared" si="627"/>
        <v>#REF!</v>
      </c>
      <c r="J175" s="24" t="str">
        <f t="shared" si="628"/>
        <v>#REF!</v>
      </c>
      <c r="K175" s="24">
        <v>0.0</v>
      </c>
      <c r="L175" s="24" t="str">
        <f t="shared" si="629"/>
        <v>#REF!</v>
      </c>
      <c r="M175" s="24" t="str">
        <f t="shared" si="630"/>
        <v>#REF!</v>
      </c>
      <c r="N175" s="24" t="str">
        <f t="shared" si="631"/>
        <v>#REF!</v>
      </c>
      <c r="O175" s="24" t="str">
        <f t="shared" si="632"/>
        <v>#REF!</v>
      </c>
      <c r="P175" s="24" t="str">
        <f t="shared" si="633"/>
        <v>#REF!</v>
      </c>
      <c r="Q175" s="24" t="str">
        <f t="shared" si="634"/>
        <v>#REF!</v>
      </c>
      <c r="R175" s="25" t="str">
        <f t="shared" si="635"/>
        <v>#REF!</v>
      </c>
      <c r="S175" s="24" t="str">
        <f t="shared" si="636"/>
        <v>#REF!</v>
      </c>
      <c r="T175" s="22"/>
      <c r="U175" s="22"/>
      <c r="V175" s="22"/>
      <c r="W175" s="22"/>
      <c r="X175" s="22"/>
      <c r="Y175" s="22"/>
      <c r="Z175" s="22"/>
    </row>
    <row r="176" ht="15.75" customHeight="1" outlineLevel="2">
      <c r="A176" s="22" t="s">
        <v>140</v>
      </c>
      <c r="B176" s="23" t="s">
        <v>39</v>
      </c>
      <c r="C176" s="22" t="s">
        <v>40</v>
      </c>
      <c r="D176" s="24">
        <v>1.7320019505E8</v>
      </c>
      <c r="E176" s="24">
        <v>2.121881023E7</v>
      </c>
      <c r="F176" s="24">
        <f>+D176/D177</f>
        <v>0.796681946</v>
      </c>
      <c r="G176" s="24" t="str">
        <f t="shared" si="625"/>
        <v>#REF!</v>
      </c>
      <c r="H176" s="24" t="str">
        <f t="shared" si="626"/>
        <v>#REF!</v>
      </c>
      <c r="I176" s="24" t="str">
        <f t="shared" si="627"/>
        <v>#REF!</v>
      </c>
      <c r="J176" s="24" t="str">
        <f t="shared" si="628"/>
        <v>#REF!</v>
      </c>
      <c r="K176" s="24">
        <v>0.0</v>
      </c>
      <c r="L176" s="24" t="str">
        <f t="shared" si="629"/>
        <v>#REF!</v>
      </c>
      <c r="M176" s="24" t="str">
        <f t="shared" si="630"/>
        <v>#REF!</v>
      </c>
      <c r="N176" s="24" t="str">
        <f t="shared" si="631"/>
        <v>#REF!</v>
      </c>
      <c r="O176" s="24" t="str">
        <f t="shared" si="632"/>
        <v>#REF!</v>
      </c>
      <c r="P176" s="24" t="str">
        <f t="shared" si="633"/>
        <v>#REF!</v>
      </c>
      <c r="Q176" s="24" t="str">
        <f t="shared" si="634"/>
        <v>#REF!</v>
      </c>
      <c r="R176" s="25" t="str">
        <f t="shared" si="635"/>
        <v>#REF!</v>
      </c>
      <c r="S176" s="24" t="str">
        <f t="shared" si="636"/>
        <v>#REF!</v>
      </c>
      <c r="T176" s="22"/>
      <c r="U176" s="22"/>
      <c r="V176" s="22"/>
      <c r="W176" s="22"/>
      <c r="X176" s="22"/>
      <c r="Y176" s="22"/>
      <c r="Z176" s="22"/>
    </row>
    <row r="177" ht="15.75" customHeight="1" outlineLevel="1">
      <c r="A177" s="30" t="s">
        <v>141</v>
      </c>
      <c r="B177" s="23"/>
      <c r="C177" s="22"/>
      <c r="D177" s="24">
        <f t="shared" ref="D177:F177" si="637">SUBTOTAL(9,D173:D176)</f>
        <v>217401933</v>
      </c>
      <c r="E177" s="24">
        <f t="shared" si="637"/>
        <v>26633979</v>
      </c>
      <c r="F177" s="22">
        <f t="shared" si="637"/>
        <v>1</v>
      </c>
      <c r="G177" s="24"/>
      <c r="H177" s="24"/>
      <c r="I177" s="24"/>
      <c r="J177" s="24" t="str">
        <f t="shared" ref="J177:K177" si="638">SUBTOTAL(9,J173:J176)</f>
        <v>#REF!</v>
      </c>
      <c r="K177" s="24">
        <f t="shared" si="638"/>
        <v>0</v>
      </c>
      <c r="L177" s="24"/>
      <c r="M177" s="24"/>
      <c r="N177" s="24"/>
      <c r="O177" s="24" t="str">
        <f t="shared" ref="O177:S177" si="639">SUBTOTAL(9,O173:O176)</f>
        <v>#REF!</v>
      </c>
      <c r="P177" s="24" t="str">
        <f t="shared" si="639"/>
        <v>#REF!</v>
      </c>
      <c r="Q177" s="24" t="str">
        <f t="shared" si="639"/>
        <v>#REF!</v>
      </c>
      <c r="R177" s="25" t="str">
        <f t="shared" si="639"/>
        <v>#REF!</v>
      </c>
      <c r="S177" s="24" t="str">
        <f t="shared" si="639"/>
        <v>#REF!</v>
      </c>
      <c r="T177" s="22"/>
      <c r="U177" s="22"/>
      <c r="V177" s="22"/>
      <c r="W177" s="22"/>
      <c r="X177" s="22"/>
      <c r="Y177" s="22"/>
      <c r="Z177" s="22"/>
    </row>
    <row r="178" ht="15.75" customHeight="1" outlineLevel="2">
      <c r="A178" s="22" t="s">
        <v>142</v>
      </c>
      <c r="B178" s="23" t="s">
        <v>27</v>
      </c>
      <c r="C178" s="22" t="s">
        <v>28</v>
      </c>
      <c r="D178" s="24">
        <v>2874172.0</v>
      </c>
      <c r="E178" s="24">
        <v>1440607.0</v>
      </c>
      <c r="F178" s="24">
        <f>+D178/D179</f>
        <v>1</v>
      </c>
      <c r="G178" s="24" t="str">
        <f>VLOOKUP(A178,'[1]Hoja1'!$B$1:$F$126,3,0)</f>
        <v>#REF!</v>
      </c>
      <c r="H178" s="24" t="str">
        <f>VLOOKUP(A178,'[1]Hoja1'!$B$1:$F$126,2,0)</f>
        <v>#REF!</v>
      </c>
      <c r="I178" s="24" t="str">
        <f>+G178/11</f>
        <v>#REF!</v>
      </c>
      <c r="J178" s="24" t="str">
        <f>+F178*I178</f>
        <v>#REF!</v>
      </c>
      <c r="K178" s="24" t="str">
        <f>+D178-P178</f>
        <v>#REF!</v>
      </c>
      <c r="L178" s="24" t="str">
        <f>VLOOKUP(A178,'[1]Hoja1'!$B$1:$F$126,5,0)</f>
        <v>#REF!</v>
      </c>
      <c r="M178" s="24" t="str">
        <f>VLOOKUP(A178,'[1]Hoja1'!$B$1:$F$126,4,0)</f>
        <v>#REF!</v>
      </c>
      <c r="N178" s="24" t="str">
        <f>+L178/11</f>
        <v>#REF!</v>
      </c>
      <c r="O178" s="24" t="str">
        <f>+D178-J178</f>
        <v>#REF!</v>
      </c>
      <c r="P178" s="24" t="str">
        <f>+ROUND(O178,0)</f>
        <v>#REF!</v>
      </c>
      <c r="Q178" s="24" t="str">
        <f>+K178+P178</f>
        <v>#REF!</v>
      </c>
      <c r="R178" s="25" t="str">
        <f>+IF(D178-K178-P178&gt;1,D178-K178-P178,0)</f>
        <v>#REF!</v>
      </c>
      <c r="S178" s="24" t="str">
        <f>+P178</f>
        <v>#REF!</v>
      </c>
      <c r="T178" s="22"/>
      <c r="U178" s="22"/>
      <c r="V178" s="22"/>
      <c r="W178" s="22"/>
      <c r="X178" s="22"/>
      <c r="Y178" s="22"/>
      <c r="Z178" s="22"/>
    </row>
    <row r="179" ht="15.75" customHeight="1" outlineLevel="1">
      <c r="A179" s="30" t="s">
        <v>143</v>
      </c>
      <c r="B179" s="23"/>
      <c r="C179" s="22"/>
      <c r="D179" s="24">
        <f t="shared" ref="D179:F179" si="640">SUBTOTAL(9,D178)</f>
        <v>2874172</v>
      </c>
      <c r="E179" s="24">
        <f t="shared" si="640"/>
        <v>1440607</v>
      </c>
      <c r="F179" s="22">
        <f t="shared" si="640"/>
        <v>1</v>
      </c>
      <c r="G179" s="24"/>
      <c r="H179" s="24"/>
      <c r="I179" s="24"/>
      <c r="J179" s="24" t="str">
        <f t="shared" ref="J179:K179" si="641">SUBTOTAL(9,J178)</f>
        <v>#REF!</v>
      </c>
      <c r="K179" s="24" t="str">
        <f t="shared" si="641"/>
        <v>#REF!</v>
      </c>
      <c r="L179" s="24"/>
      <c r="M179" s="24"/>
      <c r="N179" s="24"/>
      <c r="O179" s="24" t="str">
        <f t="shared" ref="O179:S179" si="642">SUBTOTAL(9,O178)</f>
        <v>#REF!</v>
      </c>
      <c r="P179" s="24" t="str">
        <f t="shared" si="642"/>
        <v>#REF!</v>
      </c>
      <c r="Q179" s="24" t="str">
        <f t="shared" si="642"/>
        <v>#REF!</v>
      </c>
      <c r="R179" s="25" t="str">
        <f t="shared" si="642"/>
        <v>#REF!</v>
      </c>
      <c r="S179" s="24" t="str">
        <f t="shared" si="642"/>
        <v>#REF!</v>
      </c>
      <c r="T179" s="22"/>
      <c r="U179" s="22"/>
      <c r="V179" s="22"/>
      <c r="W179" s="22"/>
      <c r="X179" s="22"/>
      <c r="Y179" s="22"/>
      <c r="Z179" s="22"/>
    </row>
    <row r="180" ht="15.75" customHeight="1" outlineLevel="2">
      <c r="A180" s="22" t="s">
        <v>144</v>
      </c>
      <c r="B180" s="23" t="s">
        <v>27</v>
      </c>
      <c r="C180" s="22" t="s">
        <v>28</v>
      </c>
      <c r="D180" s="24">
        <v>1655948.06</v>
      </c>
      <c r="E180" s="24">
        <v>5.050267366E7</v>
      </c>
      <c r="F180" s="24">
        <f>+D180/D182</f>
        <v>0.9938023796</v>
      </c>
      <c r="G180" s="24" t="str">
        <f t="shared" ref="G180:G181" si="643">VLOOKUP(A180,'[1]Hoja1'!$B$1:$F$126,3,0)</f>
        <v>#REF!</v>
      </c>
      <c r="H180" s="24" t="str">
        <f t="shared" ref="H180:H181" si="644">VLOOKUP(A180,'[1]Hoja1'!$B$1:$F$126,2,0)</f>
        <v>#REF!</v>
      </c>
      <c r="I180" s="24" t="str">
        <f t="shared" ref="I180:I181" si="645">+G180/11</f>
        <v>#REF!</v>
      </c>
      <c r="J180" s="24" t="str">
        <f t="shared" ref="J180:J181" si="646">+F180*I180</f>
        <v>#REF!</v>
      </c>
      <c r="K180" s="24" t="str">
        <f t="shared" ref="K180:K181" si="647">+D180-P180</f>
        <v>#REF!</v>
      </c>
      <c r="L180" s="24" t="str">
        <f t="shared" ref="L180:L181" si="648">VLOOKUP(A180,'[1]Hoja1'!$B$1:$F$126,5,0)</f>
        <v>#REF!</v>
      </c>
      <c r="M180" s="24" t="str">
        <f t="shared" ref="M180:M181" si="649">VLOOKUP(A180,'[1]Hoja1'!$B$1:$F$126,4,0)</f>
        <v>#REF!</v>
      </c>
      <c r="N180" s="24" t="str">
        <f t="shared" ref="N180:N181" si="650">+L180/11</f>
        <v>#REF!</v>
      </c>
      <c r="O180" s="24" t="str">
        <f t="shared" ref="O180:O181" si="651">+D180-J180</f>
        <v>#REF!</v>
      </c>
      <c r="P180" s="24" t="str">
        <f t="shared" ref="P180:P181" si="652">+ROUND(O180,0)</f>
        <v>#REF!</v>
      </c>
      <c r="Q180" s="24" t="str">
        <f t="shared" ref="Q180:Q181" si="653">+K180+P180</f>
        <v>#REF!</v>
      </c>
      <c r="R180" s="25" t="str">
        <f t="shared" ref="R180:R181" si="654">+IF(D180-K180-P180&gt;1,D180-K180-P180,0)</f>
        <v>#REF!</v>
      </c>
      <c r="S180" s="24" t="str">
        <f t="shared" ref="S180:S181" si="655">+P180</f>
        <v>#REF!</v>
      </c>
      <c r="T180" s="22"/>
      <c r="U180" s="22"/>
      <c r="V180" s="22"/>
      <c r="W180" s="22"/>
      <c r="X180" s="22"/>
      <c r="Y180" s="22"/>
      <c r="Z180" s="22"/>
    </row>
    <row r="181" ht="15.75" customHeight="1" outlineLevel="2">
      <c r="A181" s="22" t="s">
        <v>144</v>
      </c>
      <c r="B181" s="23" t="s">
        <v>37</v>
      </c>
      <c r="C181" s="22" t="s">
        <v>38</v>
      </c>
      <c r="D181" s="24">
        <v>10326.94</v>
      </c>
      <c r="E181" s="24">
        <v>314948.34</v>
      </c>
      <c r="F181" s="24">
        <f>+D181/D182</f>
        <v>0.006197620441</v>
      </c>
      <c r="G181" s="24" t="str">
        <f t="shared" si="643"/>
        <v>#REF!</v>
      </c>
      <c r="H181" s="24" t="str">
        <f t="shared" si="644"/>
        <v>#REF!</v>
      </c>
      <c r="I181" s="24" t="str">
        <f t="shared" si="645"/>
        <v>#REF!</v>
      </c>
      <c r="J181" s="24" t="str">
        <f t="shared" si="646"/>
        <v>#REF!</v>
      </c>
      <c r="K181" s="24" t="str">
        <f t="shared" si="647"/>
        <v>#REF!</v>
      </c>
      <c r="L181" s="24" t="str">
        <f t="shared" si="648"/>
        <v>#REF!</v>
      </c>
      <c r="M181" s="24" t="str">
        <f t="shared" si="649"/>
        <v>#REF!</v>
      </c>
      <c r="N181" s="24" t="str">
        <f t="shared" si="650"/>
        <v>#REF!</v>
      </c>
      <c r="O181" s="24" t="str">
        <f t="shared" si="651"/>
        <v>#REF!</v>
      </c>
      <c r="P181" s="24" t="str">
        <f t="shared" si="652"/>
        <v>#REF!</v>
      </c>
      <c r="Q181" s="24" t="str">
        <f t="shared" si="653"/>
        <v>#REF!</v>
      </c>
      <c r="R181" s="25" t="str">
        <f t="shared" si="654"/>
        <v>#REF!</v>
      </c>
      <c r="S181" s="24" t="str">
        <f t="shared" si="655"/>
        <v>#REF!</v>
      </c>
      <c r="T181" s="22"/>
      <c r="U181" s="22"/>
      <c r="V181" s="22"/>
      <c r="W181" s="22"/>
      <c r="X181" s="22"/>
      <c r="Y181" s="22"/>
      <c r="Z181" s="22"/>
    </row>
    <row r="182" ht="15.75" customHeight="1" outlineLevel="1">
      <c r="A182" s="30" t="s">
        <v>145</v>
      </c>
      <c r="B182" s="23"/>
      <c r="C182" s="22"/>
      <c r="D182" s="24">
        <f t="shared" ref="D182:F182" si="656">SUBTOTAL(9,D180:D181)</f>
        <v>1666275</v>
      </c>
      <c r="E182" s="24">
        <f t="shared" si="656"/>
        <v>50817622</v>
      </c>
      <c r="F182" s="22">
        <f t="shared" si="656"/>
        <v>1</v>
      </c>
      <c r="G182" s="24"/>
      <c r="H182" s="24"/>
      <c r="I182" s="24"/>
      <c r="J182" s="24" t="str">
        <f t="shared" ref="J182:K182" si="657">SUBTOTAL(9,J180:J181)</f>
        <v>#REF!</v>
      </c>
      <c r="K182" s="24" t="str">
        <f t="shared" si="657"/>
        <v>#REF!</v>
      </c>
      <c r="L182" s="24"/>
      <c r="M182" s="24"/>
      <c r="N182" s="24"/>
      <c r="O182" s="24" t="str">
        <f t="shared" ref="O182:S182" si="658">SUBTOTAL(9,O180:O181)</f>
        <v>#REF!</v>
      </c>
      <c r="P182" s="24" t="str">
        <f t="shared" si="658"/>
        <v>#REF!</v>
      </c>
      <c r="Q182" s="24" t="str">
        <f t="shared" si="658"/>
        <v>#REF!</v>
      </c>
      <c r="R182" s="25" t="str">
        <f t="shared" si="658"/>
        <v>#REF!</v>
      </c>
      <c r="S182" s="24" t="str">
        <f t="shared" si="658"/>
        <v>#REF!</v>
      </c>
      <c r="T182" s="22"/>
      <c r="U182" s="22"/>
      <c r="V182" s="22"/>
      <c r="W182" s="22"/>
      <c r="X182" s="22"/>
      <c r="Y182" s="22"/>
      <c r="Z182" s="22"/>
    </row>
    <row r="183" ht="15.75" customHeight="1" outlineLevel="2">
      <c r="A183" s="22" t="s">
        <v>146</v>
      </c>
      <c r="B183" s="23" t="s">
        <v>27</v>
      </c>
      <c r="C183" s="22" t="s">
        <v>28</v>
      </c>
      <c r="D183" s="24">
        <v>3.926058693E7</v>
      </c>
      <c r="E183" s="24">
        <v>5179179.68</v>
      </c>
      <c r="F183" s="24">
        <f>+D183/D186</f>
        <v>0.8507280589</v>
      </c>
      <c r="G183" s="24" t="str">
        <f t="shared" ref="G183:G185" si="659">VLOOKUP(A183,'[1]Hoja1'!$B$1:$F$126,3,0)</f>
        <v>#REF!</v>
      </c>
      <c r="H183" s="24" t="str">
        <f t="shared" ref="H183:H185" si="660">VLOOKUP(A183,'[1]Hoja1'!$B$1:$F$126,2,0)</f>
        <v>#REF!</v>
      </c>
      <c r="I183" s="24" t="str">
        <f t="shared" ref="I183:I185" si="661">+G183/11</f>
        <v>#REF!</v>
      </c>
      <c r="J183" s="24" t="str">
        <f t="shared" ref="J183:J185" si="662">+F183*I183</f>
        <v>#REF!</v>
      </c>
      <c r="K183" s="24">
        <v>0.0</v>
      </c>
      <c r="L183" s="24" t="str">
        <f t="shared" ref="L183:L185" si="663">VLOOKUP(A183,'[1]Hoja1'!$B$1:$F$126,5,0)</f>
        <v>#REF!</v>
      </c>
      <c r="M183" s="24" t="str">
        <f t="shared" ref="M183:M185" si="664">VLOOKUP(A183,'[1]Hoja1'!$B$1:$F$126,4,0)</f>
        <v>#REF!</v>
      </c>
      <c r="N183" s="24" t="str">
        <f t="shared" ref="N183:N185" si="665">+L183/11</f>
        <v>#REF!</v>
      </c>
      <c r="O183" s="24" t="str">
        <f t="shared" ref="O183:O185" si="666">+D183-J183</f>
        <v>#REF!</v>
      </c>
      <c r="P183" s="24" t="str">
        <f t="shared" ref="P183:P185" si="667">+ROUND(O183,0)</f>
        <v>#REF!</v>
      </c>
      <c r="Q183" s="24" t="str">
        <f t="shared" ref="Q183:Q185" si="668">+K183+P183</f>
        <v>#REF!</v>
      </c>
      <c r="R183" s="25" t="str">
        <f t="shared" ref="R183:R185" si="669">+IF(D183-K183-P183&gt;1,D183-K183-P183,0)</f>
        <v>#REF!</v>
      </c>
      <c r="S183" s="24" t="str">
        <f t="shared" ref="S183:S185" si="670">+P183</f>
        <v>#REF!</v>
      </c>
      <c r="T183" s="22"/>
      <c r="U183" s="22"/>
      <c r="V183" s="22"/>
      <c r="W183" s="22"/>
      <c r="X183" s="22"/>
      <c r="Y183" s="22"/>
      <c r="Z183" s="22"/>
    </row>
    <row r="184" ht="15.75" customHeight="1" outlineLevel="2">
      <c r="A184" s="22" t="s">
        <v>146</v>
      </c>
      <c r="B184" s="23" t="s">
        <v>37</v>
      </c>
      <c r="C184" s="22" t="s">
        <v>38</v>
      </c>
      <c r="D184" s="24">
        <v>6888810.07</v>
      </c>
      <c r="E184" s="24">
        <v>908758.32</v>
      </c>
      <c r="F184" s="24">
        <f>+D184/D186</f>
        <v>0.1492719411</v>
      </c>
      <c r="G184" s="24" t="str">
        <f t="shared" si="659"/>
        <v>#REF!</v>
      </c>
      <c r="H184" s="24" t="str">
        <f t="shared" si="660"/>
        <v>#REF!</v>
      </c>
      <c r="I184" s="24" t="str">
        <f t="shared" si="661"/>
        <v>#REF!</v>
      </c>
      <c r="J184" s="24" t="str">
        <f t="shared" si="662"/>
        <v>#REF!</v>
      </c>
      <c r="K184" s="24">
        <v>0.0</v>
      </c>
      <c r="L184" s="24" t="str">
        <f t="shared" si="663"/>
        <v>#REF!</v>
      </c>
      <c r="M184" s="24" t="str">
        <f t="shared" si="664"/>
        <v>#REF!</v>
      </c>
      <c r="N184" s="24" t="str">
        <f t="shared" si="665"/>
        <v>#REF!</v>
      </c>
      <c r="O184" s="24" t="str">
        <f t="shared" si="666"/>
        <v>#REF!</v>
      </c>
      <c r="P184" s="24" t="str">
        <f t="shared" si="667"/>
        <v>#REF!</v>
      </c>
      <c r="Q184" s="24" t="str">
        <f t="shared" si="668"/>
        <v>#REF!</v>
      </c>
      <c r="R184" s="25" t="str">
        <f t="shared" si="669"/>
        <v>#REF!</v>
      </c>
      <c r="S184" s="24" t="str">
        <f t="shared" si="670"/>
        <v>#REF!</v>
      </c>
      <c r="T184" s="22"/>
      <c r="U184" s="22"/>
      <c r="V184" s="22"/>
      <c r="W184" s="22"/>
      <c r="X184" s="22"/>
      <c r="Y184" s="22"/>
      <c r="Z184" s="22"/>
    </row>
    <row r="185" ht="15.75" customHeight="1" outlineLevel="2">
      <c r="A185" s="22" t="s">
        <v>146</v>
      </c>
      <c r="B185" s="23" t="s">
        <v>51</v>
      </c>
      <c r="C185" s="22" t="s">
        <v>52</v>
      </c>
      <c r="D185" s="24">
        <v>0.0</v>
      </c>
      <c r="E185" s="24">
        <v>0.0</v>
      </c>
      <c r="F185" s="24">
        <f>+D185/D186</f>
        <v>0</v>
      </c>
      <c r="G185" s="24" t="str">
        <f t="shared" si="659"/>
        <v>#REF!</v>
      </c>
      <c r="H185" s="24" t="str">
        <f t="shared" si="660"/>
        <v>#REF!</v>
      </c>
      <c r="I185" s="24" t="str">
        <f t="shared" si="661"/>
        <v>#REF!</v>
      </c>
      <c r="J185" s="24" t="str">
        <f t="shared" si="662"/>
        <v>#REF!</v>
      </c>
      <c r="K185" s="24" t="str">
        <f>+D185-P185</f>
        <v>#REF!</v>
      </c>
      <c r="L185" s="24" t="str">
        <f t="shared" si="663"/>
        <v>#REF!</v>
      </c>
      <c r="M185" s="24" t="str">
        <f t="shared" si="664"/>
        <v>#REF!</v>
      </c>
      <c r="N185" s="24" t="str">
        <f t="shared" si="665"/>
        <v>#REF!</v>
      </c>
      <c r="O185" s="24" t="str">
        <f t="shared" si="666"/>
        <v>#REF!</v>
      </c>
      <c r="P185" s="24" t="str">
        <f t="shared" si="667"/>
        <v>#REF!</v>
      </c>
      <c r="Q185" s="24" t="str">
        <f t="shared" si="668"/>
        <v>#REF!</v>
      </c>
      <c r="R185" s="25" t="str">
        <f t="shared" si="669"/>
        <v>#REF!</v>
      </c>
      <c r="S185" s="24" t="str">
        <f t="shared" si="670"/>
        <v>#REF!</v>
      </c>
      <c r="T185" s="22"/>
      <c r="U185" s="22"/>
      <c r="V185" s="22"/>
      <c r="W185" s="22"/>
      <c r="X185" s="22"/>
      <c r="Y185" s="22"/>
      <c r="Z185" s="22"/>
    </row>
    <row r="186" ht="15.75" customHeight="1" outlineLevel="1">
      <c r="A186" s="30" t="s">
        <v>147</v>
      </c>
      <c r="B186" s="23"/>
      <c r="C186" s="22"/>
      <c r="D186" s="24">
        <f t="shared" ref="D186:F186" si="671">SUBTOTAL(9,D183:D185)</f>
        <v>46149397</v>
      </c>
      <c r="E186" s="24">
        <f t="shared" si="671"/>
        <v>6087938</v>
      </c>
      <c r="F186" s="22">
        <f t="shared" si="671"/>
        <v>1</v>
      </c>
      <c r="G186" s="24"/>
      <c r="H186" s="24"/>
      <c r="I186" s="24"/>
      <c r="J186" s="24" t="str">
        <f t="shared" ref="J186:K186" si="672">SUBTOTAL(9,J183:J185)</f>
        <v>#REF!</v>
      </c>
      <c r="K186" s="24" t="str">
        <f t="shared" si="672"/>
        <v>#REF!</v>
      </c>
      <c r="L186" s="24"/>
      <c r="M186" s="24"/>
      <c r="N186" s="24"/>
      <c r="O186" s="24" t="str">
        <f t="shared" ref="O186:S186" si="673">SUBTOTAL(9,O183:O185)</f>
        <v>#REF!</v>
      </c>
      <c r="P186" s="24" t="str">
        <f t="shared" si="673"/>
        <v>#REF!</v>
      </c>
      <c r="Q186" s="24" t="str">
        <f t="shared" si="673"/>
        <v>#REF!</v>
      </c>
      <c r="R186" s="25" t="str">
        <f t="shared" si="673"/>
        <v>#REF!</v>
      </c>
      <c r="S186" s="24" t="str">
        <f t="shared" si="673"/>
        <v>#REF!</v>
      </c>
      <c r="T186" s="22"/>
      <c r="U186" s="22"/>
      <c r="V186" s="22"/>
      <c r="W186" s="22"/>
      <c r="X186" s="22"/>
      <c r="Y186" s="22"/>
      <c r="Z186" s="22"/>
    </row>
    <row r="187" ht="15.75" customHeight="1" outlineLevel="2">
      <c r="A187" s="22" t="s">
        <v>148</v>
      </c>
      <c r="B187" s="23" t="s">
        <v>27</v>
      </c>
      <c r="C187" s="22" t="s">
        <v>28</v>
      </c>
      <c r="D187" s="24">
        <v>834769.7</v>
      </c>
      <c r="E187" s="24">
        <v>1279754.67</v>
      </c>
      <c r="F187" s="24">
        <f>+D187/D191</f>
        <v>0.1689491278</v>
      </c>
      <c r="G187" s="24" t="str">
        <f t="shared" ref="G187:G190" si="674">VLOOKUP(A187,'[1]Hoja1'!$B$1:$F$126,3,0)</f>
        <v>#REF!</v>
      </c>
      <c r="H187" s="24" t="str">
        <f t="shared" ref="H187:H190" si="675">VLOOKUP(A187,'[1]Hoja1'!$B$1:$F$126,2,0)</f>
        <v>#REF!</v>
      </c>
      <c r="I187" s="24" t="str">
        <f t="shared" ref="I187:I190" si="676">+G187/11</f>
        <v>#REF!</v>
      </c>
      <c r="J187" s="24" t="str">
        <f t="shared" ref="J187:J190" si="677">+F187*I187</f>
        <v>#REF!</v>
      </c>
      <c r="K187" s="24">
        <v>0.0</v>
      </c>
      <c r="L187" s="24" t="str">
        <f t="shared" ref="L187:L190" si="678">VLOOKUP(A187,'[1]Hoja1'!$B$1:$F$126,5,0)</f>
        <v>#REF!</v>
      </c>
      <c r="M187" s="24" t="str">
        <f t="shared" ref="M187:M190" si="679">VLOOKUP(A187,'[1]Hoja1'!$B$1:$F$126,4,0)</f>
        <v>#REF!</v>
      </c>
      <c r="N187" s="24" t="str">
        <f t="shared" ref="N187:N190" si="680">+L187/11</f>
        <v>#REF!</v>
      </c>
      <c r="O187" s="24" t="str">
        <f t="shared" ref="O187:O190" si="681">+D187-J187</f>
        <v>#REF!</v>
      </c>
      <c r="P187" s="24" t="str">
        <f t="shared" ref="P187:P190" si="682">+ROUND(O187,0)</f>
        <v>#REF!</v>
      </c>
      <c r="Q187" s="24" t="str">
        <f t="shared" ref="Q187:Q190" si="683">+K187+P187</f>
        <v>#REF!</v>
      </c>
      <c r="R187" s="25" t="str">
        <f t="shared" ref="R187:R190" si="684">+IF(D187-K187-P187&gt;1,D187-K187-P187,0)</f>
        <v>#REF!</v>
      </c>
      <c r="S187" s="24" t="str">
        <f t="shared" ref="S187:S190" si="685">+P187</f>
        <v>#REF!</v>
      </c>
      <c r="T187" s="22"/>
      <c r="U187" s="22"/>
      <c r="V187" s="22"/>
      <c r="W187" s="22"/>
      <c r="X187" s="22"/>
      <c r="Y187" s="22"/>
      <c r="Z187" s="22"/>
    </row>
    <row r="188" ht="15.75" customHeight="1" outlineLevel="2">
      <c r="A188" s="22" t="s">
        <v>148</v>
      </c>
      <c r="B188" s="23" t="s">
        <v>37</v>
      </c>
      <c r="C188" s="22" t="s">
        <v>38</v>
      </c>
      <c r="D188" s="24">
        <v>284464.85</v>
      </c>
      <c r="E188" s="24">
        <v>436102.57</v>
      </c>
      <c r="F188" s="24">
        <f>+D188/D191</f>
        <v>0.05757287106</v>
      </c>
      <c r="G188" s="24" t="str">
        <f t="shared" si="674"/>
        <v>#REF!</v>
      </c>
      <c r="H188" s="24" t="str">
        <f t="shared" si="675"/>
        <v>#REF!</v>
      </c>
      <c r="I188" s="24" t="str">
        <f t="shared" si="676"/>
        <v>#REF!</v>
      </c>
      <c r="J188" s="24" t="str">
        <f t="shared" si="677"/>
        <v>#REF!</v>
      </c>
      <c r="K188" s="24">
        <v>0.0</v>
      </c>
      <c r="L188" s="24" t="str">
        <f t="shared" si="678"/>
        <v>#REF!</v>
      </c>
      <c r="M188" s="24" t="str">
        <f t="shared" si="679"/>
        <v>#REF!</v>
      </c>
      <c r="N188" s="24" t="str">
        <f t="shared" si="680"/>
        <v>#REF!</v>
      </c>
      <c r="O188" s="24" t="str">
        <f t="shared" si="681"/>
        <v>#REF!</v>
      </c>
      <c r="P188" s="24" t="str">
        <f t="shared" si="682"/>
        <v>#REF!</v>
      </c>
      <c r="Q188" s="24" t="str">
        <f t="shared" si="683"/>
        <v>#REF!</v>
      </c>
      <c r="R188" s="25" t="str">
        <f t="shared" si="684"/>
        <v>#REF!</v>
      </c>
      <c r="S188" s="24" t="str">
        <f t="shared" si="685"/>
        <v>#REF!</v>
      </c>
      <c r="T188" s="22"/>
      <c r="U188" s="22"/>
      <c r="V188" s="22"/>
      <c r="W188" s="22"/>
      <c r="X188" s="22"/>
      <c r="Y188" s="22"/>
      <c r="Z188" s="22"/>
    </row>
    <row r="189" ht="15.75" customHeight="1" outlineLevel="2">
      <c r="A189" s="22" t="s">
        <v>148</v>
      </c>
      <c r="B189" s="23" t="s">
        <v>67</v>
      </c>
      <c r="C189" s="22" t="s">
        <v>68</v>
      </c>
      <c r="D189" s="24">
        <v>690911.21</v>
      </c>
      <c r="E189" s="24">
        <v>1059210.51</v>
      </c>
      <c r="F189" s="24">
        <f>+D189/D191</f>
        <v>0.1398335928</v>
      </c>
      <c r="G189" s="24" t="str">
        <f t="shared" si="674"/>
        <v>#REF!</v>
      </c>
      <c r="H189" s="24" t="str">
        <f t="shared" si="675"/>
        <v>#REF!</v>
      </c>
      <c r="I189" s="24" t="str">
        <f t="shared" si="676"/>
        <v>#REF!</v>
      </c>
      <c r="J189" s="24" t="str">
        <f t="shared" si="677"/>
        <v>#REF!</v>
      </c>
      <c r="K189" s="24">
        <v>0.0</v>
      </c>
      <c r="L189" s="24" t="str">
        <f t="shared" si="678"/>
        <v>#REF!</v>
      </c>
      <c r="M189" s="24" t="str">
        <f t="shared" si="679"/>
        <v>#REF!</v>
      </c>
      <c r="N189" s="24" t="str">
        <f t="shared" si="680"/>
        <v>#REF!</v>
      </c>
      <c r="O189" s="24" t="str">
        <f t="shared" si="681"/>
        <v>#REF!</v>
      </c>
      <c r="P189" s="24" t="str">
        <f t="shared" si="682"/>
        <v>#REF!</v>
      </c>
      <c r="Q189" s="24" t="str">
        <f t="shared" si="683"/>
        <v>#REF!</v>
      </c>
      <c r="R189" s="25" t="str">
        <f t="shared" si="684"/>
        <v>#REF!</v>
      </c>
      <c r="S189" s="24" t="str">
        <f t="shared" si="685"/>
        <v>#REF!</v>
      </c>
      <c r="T189" s="22"/>
      <c r="U189" s="22"/>
      <c r="V189" s="22"/>
      <c r="W189" s="22"/>
      <c r="X189" s="22"/>
      <c r="Y189" s="22"/>
      <c r="Z189" s="22"/>
    </row>
    <row r="190" ht="15.75" customHeight="1" outlineLevel="2">
      <c r="A190" s="22" t="s">
        <v>148</v>
      </c>
      <c r="B190" s="23" t="s">
        <v>39</v>
      </c>
      <c r="C190" s="22" t="s">
        <v>40</v>
      </c>
      <c r="D190" s="24">
        <v>3130807.24</v>
      </c>
      <c r="E190" s="24">
        <v>4799725.25</v>
      </c>
      <c r="F190" s="24">
        <f>+D190/D191</f>
        <v>0.6336444083</v>
      </c>
      <c r="G190" s="24" t="str">
        <f t="shared" si="674"/>
        <v>#REF!</v>
      </c>
      <c r="H190" s="24" t="str">
        <f t="shared" si="675"/>
        <v>#REF!</v>
      </c>
      <c r="I190" s="24" t="str">
        <f t="shared" si="676"/>
        <v>#REF!</v>
      </c>
      <c r="J190" s="24" t="str">
        <f t="shared" si="677"/>
        <v>#REF!</v>
      </c>
      <c r="K190" s="24">
        <v>0.0</v>
      </c>
      <c r="L190" s="24" t="str">
        <f t="shared" si="678"/>
        <v>#REF!</v>
      </c>
      <c r="M190" s="24" t="str">
        <f t="shared" si="679"/>
        <v>#REF!</v>
      </c>
      <c r="N190" s="24" t="str">
        <f t="shared" si="680"/>
        <v>#REF!</v>
      </c>
      <c r="O190" s="24" t="str">
        <f t="shared" si="681"/>
        <v>#REF!</v>
      </c>
      <c r="P190" s="24" t="str">
        <f t="shared" si="682"/>
        <v>#REF!</v>
      </c>
      <c r="Q190" s="24" t="str">
        <f t="shared" si="683"/>
        <v>#REF!</v>
      </c>
      <c r="R190" s="25" t="str">
        <f t="shared" si="684"/>
        <v>#REF!</v>
      </c>
      <c r="S190" s="24" t="str">
        <f t="shared" si="685"/>
        <v>#REF!</v>
      </c>
      <c r="T190" s="22"/>
      <c r="U190" s="22"/>
      <c r="V190" s="22"/>
      <c r="W190" s="22"/>
      <c r="X190" s="22"/>
      <c r="Y190" s="22"/>
      <c r="Z190" s="22"/>
    </row>
    <row r="191" ht="15.75" customHeight="1" outlineLevel="1">
      <c r="A191" s="30" t="s">
        <v>149</v>
      </c>
      <c r="B191" s="23"/>
      <c r="C191" s="22"/>
      <c r="D191" s="24">
        <f t="shared" ref="D191:F191" si="686">SUBTOTAL(9,D187:D190)</f>
        <v>4940953</v>
      </c>
      <c r="E191" s="24">
        <f t="shared" si="686"/>
        <v>7574793</v>
      </c>
      <c r="F191" s="22">
        <f t="shared" si="686"/>
        <v>1</v>
      </c>
      <c r="G191" s="24"/>
      <c r="H191" s="24"/>
      <c r="I191" s="24"/>
      <c r="J191" s="24" t="str">
        <f t="shared" ref="J191:K191" si="687">SUBTOTAL(9,J187:J190)</f>
        <v>#REF!</v>
      </c>
      <c r="K191" s="24">
        <f t="shared" si="687"/>
        <v>0</v>
      </c>
      <c r="L191" s="24"/>
      <c r="M191" s="24"/>
      <c r="N191" s="24"/>
      <c r="O191" s="24" t="str">
        <f t="shared" ref="O191:S191" si="688">SUBTOTAL(9,O187:O190)</f>
        <v>#REF!</v>
      </c>
      <c r="P191" s="24" t="str">
        <f t="shared" si="688"/>
        <v>#REF!</v>
      </c>
      <c r="Q191" s="24" t="str">
        <f t="shared" si="688"/>
        <v>#REF!</v>
      </c>
      <c r="R191" s="25" t="str">
        <f t="shared" si="688"/>
        <v>#REF!</v>
      </c>
      <c r="S191" s="24" t="str">
        <f t="shared" si="688"/>
        <v>#REF!</v>
      </c>
      <c r="T191" s="22"/>
      <c r="U191" s="22"/>
      <c r="V191" s="22"/>
      <c r="W191" s="22"/>
      <c r="X191" s="22"/>
      <c r="Y191" s="22"/>
      <c r="Z191" s="22"/>
    </row>
    <row r="192" ht="15.75" customHeight="1" outlineLevel="2">
      <c r="A192" s="22" t="s">
        <v>150</v>
      </c>
      <c r="B192" s="23" t="s">
        <v>37</v>
      </c>
      <c r="C192" s="22" t="s">
        <v>38</v>
      </c>
      <c r="D192" s="24">
        <v>8471688.51</v>
      </c>
      <c r="E192" s="24">
        <v>1353190.06</v>
      </c>
      <c r="F192" s="24">
        <f>+D192/D195</f>
        <v>0.8006416436</v>
      </c>
      <c r="G192" s="24" t="str">
        <f t="shared" ref="G192:G194" si="689">VLOOKUP(A192,'[1]Hoja1'!$B$1:$F$126,3,0)</f>
        <v>#REF!</v>
      </c>
      <c r="H192" s="24" t="str">
        <f t="shared" ref="H192:H194" si="690">VLOOKUP(A192,'[1]Hoja1'!$B$1:$F$126,2,0)</f>
        <v>#REF!</v>
      </c>
      <c r="I192" s="24" t="str">
        <f t="shared" ref="I192:I194" si="691">+G192/11</f>
        <v>#REF!</v>
      </c>
      <c r="J192" s="24" t="str">
        <f t="shared" ref="J192:J194" si="692">+F192*I192</f>
        <v>#REF!</v>
      </c>
      <c r="K192" s="24" t="str">
        <f t="shared" ref="K192:K194" si="693">+D192-P192</f>
        <v>#REF!</v>
      </c>
      <c r="L192" s="24" t="str">
        <f t="shared" ref="L192:L194" si="694">VLOOKUP(A192,'[1]Hoja1'!$B$1:$F$126,5,0)</f>
        <v>#REF!</v>
      </c>
      <c r="M192" s="24" t="str">
        <f t="shared" ref="M192:M194" si="695">VLOOKUP(A192,'[1]Hoja1'!$B$1:$F$126,4,0)</f>
        <v>#REF!</v>
      </c>
      <c r="N192" s="24" t="str">
        <f t="shared" ref="N192:N194" si="696">+L192/11</f>
        <v>#REF!</v>
      </c>
      <c r="O192" s="24" t="str">
        <f t="shared" ref="O192:O194" si="697">+D192-J192</f>
        <v>#REF!</v>
      </c>
      <c r="P192" s="24" t="str">
        <f t="shared" ref="P192:P194" si="698">+ROUND(O192,0)</f>
        <v>#REF!</v>
      </c>
      <c r="Q192" s="24" t="str">
        <f t="shared" ref="Q192:Q194" si="699">+K192+P192</f>
        <v>#REF!</v>
      </c>
      <c r="R192" s="25" t="str">
        <f t="shared" ref="R192:R194" si="700">+IF(D192-K192-P192&gt;1,D192-K192-P192,0)</f>
        <v>#REF!</v>
      </c>
      <c r="S192" s="24" t="str">
        <f t="shared" ref="S192:S194" si="701">+P192</f>
        <v>#REF!</v>
      </c>
      <c r="T192" s="22"/>
      <c r="U192" s="22"/>
      <c r="V192" s="22"/>
      <c r="W192" s="22"/>
      <c r="X192" s="22"/>
      <c r="Y192" s="22"/>
      <c r="Z192" s="22"/>
    </row>
    <row r="193" ht="15.75" customHeight="1" outlineLevel="2">
      <c r="A193" s="22" t="s">
        <v>150</v>
      </c>
      <c r="B193" s="23" t="s">
        <v>77</v>
      </c>
      <c r="C193" s="22" t="s">
        <v>78</v>
      </c>
      <c r="D193" s="24">
        <v>0.0</v>
      </c>
      <c r="E193" s="24">
        <v>0.0</v>
      </c>
      <c r="F193" s="24">
        <f>+D193/D195</f>
        <v>0</v>
      </c>
      <c r="G193" s="24" t="str">
        <f t="shared" si="689"/>
        <v>#REF!</v>
      </c>
      <c r="H193" s="24" t="str">
        <f t="shared" si="690"/>
        <v>#REF!</v>
      </c>
      <c r="I193" s="24" t="str">
        <f t="shared" si="691"/>
        <v>#REF!</v>
      </c>
      <c r="J193" s="24" t="str">
        <f t="shared" si="692"/>
        <v>#REF!</v>
      </c>
      <c r="K193" s="24" t="str">
        <f t="shared" si="693"/>
        <v>#REF!</v>
      </c>
      <c r="L193" s="24" t="str">
        <f t="shared" si="694"/>
        <v>#REF!</v>
      </c>
      <c r="M193" s="24" t="str">
        <f t="shared" si="695"/>
        <v>#REF!</v>
      </c>
      <c r="N193" s="24" t="str">
        <f t="shared" si="696"/>
        <v>#REF!</v>
      </c>
      <c r="O193" s="24" t="str">
        <f t="shared" si="697"/>
        <v>#REF!</v>
      </c>
      <c r="P193" s="24" t="str">
        <f t="shared" si="698"/>
        <v>#REF!</v>
      </c>
      <c r="Q193" s="24" t="str">
        <f t="shared" si="699"/>
        <v>#REF!</v>
      </c>
      <c r="R193" s="25" t="str">
        <f t="shared" si="700"/>
        <v>#REF!</v>
      </c>
      <c r="S193" s="24" t="str">
        <f t="shared" si="701"/>
        <v>#REF!</v>
      </c>
      <c r="T193" s="22"/>
      <c r="U193" s="22"/>
      <c r="V193" s="22"/>
      <c r="W193" s="22"/>
      <c r="X193" s="22"/>
      <c r="Y193" s="22"/>
      <c r="Z193" s="22"/>
    </row>
    <row r="194" ht="15.75" customHeight="1" outlineLevel="2">
      <c r="A194" s="22" t="s">
        <v>150</v>
      </c>
      <c r="B194" s="23" t="s">
        <v>53</v>
      </c>
      <c r="C194" s="22" t="s">
        <v>54</v>
      </c>
      <c r="D194" s="24">
        <v>2109435.49</v>
      </c>
      <c r="E194" s="24">
        <v>336941.94</v>
      </c>
      <c r="F194" s="24">
        <f>+D194/D195</f>
        <v>0.1993583564</v>
      </c>
      <c r="G194" s="24" t="str">
        <f t="shared" si="689"/>
        <v>#REF!</v>
      </c>
      <c r="H194" s="24" t="str">
        <f t="shared" si="690"/>
        <v>#REF!</v>
      </c>
      <c r="I194" s="24" t="str">
        <f t="shared" si="691"/>
        <v>#REF!</v>
      </c>
      <c r="J194" s="24" t="str">
        <f t="shared" si="692"/>
        <v>#REF!</v>
      </c>
      <c r="K194" s="24" t="str">
        <f t="shared" si="693"/>
        <v>#REF!</v>
      </c>
      <c r="L194" s="24" t="str">
        <f t="shared" si="694"/>
        <v>#REF!</v>
      </c>
      <c r="M194" s="24" t="str">
        <f t="shared" si="695"/>
        <v>#REF!</v>
      </c>
      <c r="N194" s="24" t="str">
        <f t="shared" si="696"/>
        <v>#REF!</v>
      </c>
      <c r="O194" s="24" t="str">
        <f t="shared" si="697"/>
        <v>#REF!</v>
      </c>
      <c r="P194" s="24" t="str">
        <f t="shared" si="698"/>
        <v>#REF!</v>
      </c>
      <c r="Q194" s="24" t="str">
        <f t="shared" si="699"/>
        <v>#REF!</v>
      </c>
      <c r="R194" s="25" t="str">
        <f t="shared" si="700"/>
        <v>#REF!</v>
      </c>
      <c r="S194" s="24" t="str">
        <f t="shared" si="701"/>
        <v>#REF!</v>
      </c>
      <c r="T194" s="22"/>
      <c r="U194" s="22"/>
      <c r="V194" s="22"/>
      <c r="W194" s="22"/>
      <c r="X194" s="22"/>
      <c r="Y194" s="22"/>
      <c r="Z194" s="22"/>
    </row>
    <row r="195" ht="15.75" customHeight="1" outlineLevel="1">
      <c r="A195" s="30" t="s">
        <v>151</v>
      </c>
      <c r="B195" s="23"/>
      <c r="C195" s="22"/>
      <c r="D195" s="24">
        <f t="shared" ref="D195:F195" si="702">SUBTOTAL(9,D192:D194)</f>
        <v>10581124</v>
      </c>
      <c r="E195" s="24">
        <f t="shared" si="702"/>
        <v>1690132</v>
      </c>
      <c r="F195" s="22">
        <f t="shared" si="702"/>
        <v>1</v>
      </c>
      <c r="G195" s="24"/>
      <c r="H195" s="24"/>
      <c r="I195" s="24"/>
      <c r="J195" s="24" t="str">
        <f t="shared" ref="J195:K195" si="703">SUBTOTAL(9,J192:J194)</f>
        <v>#REF!</v>
      </c>
      <c r="K195" s="24" t="str">
        <f t="shared" si="703"/>
        <v>#REF!</v>
      </c>
      <c r="L195" s="24"/>
      <c r="M195" s="24"/>
      <c r="N195" s="24"/>
      <c r="O195" s="24" t="str">
        <f t="shared" ref="O195:S195" si="704">SUBTOTAL(9,O192:O194)</f>
        <v>#REF!</v>
      </c>
      <c r="P195" s="24" t="str">
        <f t="shared" si="704"/>
        <v>#REF!</v>
      </c>
      <c r="Q195" s="24" t="str">
        <f t="shared" si="704"/>
        <v>#REF!</v>
      </c>
      <c r="R195" s="25" t="str">
        <f t="shared" si="704"/>
        <v>#REF!</v>
      </c>
      <c r="S195" s="24" t="str">
        <f t="shared" si="704"/>
        <v>#REF!</v>
      </c>
      <c r="T195" s="22"/>
      <c r="U195" s="22"/>
      <c r="V195" s="22"/>
      <c r="W195" s="22"/>
      <c r="X195" s="22"/>
      <c r="Y195" s="22"/>
      <c r="Z195" s="22"/>
    </row>
    <row r="196" ht="15.75" customHeight="1" outlineLevel="2">
      <c r="A196" s="22" t="s">
        <v>152</v>
      </c>
      <c r="B196" s="23" t="s">
        <v>27</v>
      </c>
      <c r="C196" s="22" t="s">
        <v>28</v>
      </c>
      <c r="D196" s="24">
        <v>6.658432023E7</v>
      </c>
      <c r="E196" s="24">
        <v>1.801815003E7</v>
      </c>
      <c r="F196" s="24">
        <f>+D196/D198</f>
        <v>0.9984434444</v>
      </c>
      <c r="G196" s="24" t="str">
        <f t="shared" ref="G196:G197" si="705">VLOOKUP(A196,'[1]Hoja1'!$B$1:$F$126,3,0)</f>
        <v>#REF!</v>
      </c>
      <c r="H196" s="24" t="str">
        <f t="shared" ref="H196:H197" si="706">VLOOKUP(A196,'[1]Hoja1'!$B$1:$F$126,2,0)</f>
        <v>#REF!</v>
      </c>
      <c r="I196" s="24" t="str">
        <f t="shared" ref="I196:I197" si="707">+G196/11</f>
        <v>#REF!</v>
      </c>
      <c r="J196" s="24" t="str">
        <f t="shared" ref="J196:J197" si="708">+F196*I196</f>
        <v>#REF!</v>
      </c>
      <c r="K196" s="24">
        <v>0.0</v>
      </c>
      <c r="L196" s="24" t="str">
        <f t="shared" ref="L196:L197" si="709">VLOOKUP(A196,'[1]Hoja1'!$B$1:$F$126,5,0)</f>
        <v>#REF!</v>
      </c>
      <c r="M196" s="24" t="str">
        <f t="shared" ref="M196:M197" si="710">VLOOKUP(A196,'[1]Hoja1'!$B$1:$F$126,4,0)</f>
        <v>#REF!</v>
      </c>
      <c r="N196" s="24" t="str">
        <f t="shared" ref="N196:N197" si="711">+L196/11</f>
        <v>#REF!</v>
      </c>
      <c r="O196" s="24" t="str">
        <f t="shared" ref="O196:O197" si="712">+D196-J196</f>
        <v>#REF!</v>
      </c>
      <c r="P196" s="24" t="str">
        <f t="shared" ref="P196:P197" si="713">+ROUND(O196,0)</f>
        <v>#REF!</v>
      </c>
      <c r="Q196" s="24" t="str">
        <f t="shared" ref="Q196:Q197" si="714">+K196+P196</f>
        <v>#REF!</v>
      </c>
      <c r="R196" s="25" t="str">
        <f t="shared" ref="R196:R197" si="715">+IF(D196-K196-P196&gt;1,D196-K196-P196,0)</f>
        <v>#REF!</v>
      </c>
      <c r="S196" s="24" t="str">
        <f t="shared" ref="S196:S197" si="716">+P196</f>
        <v>#REF!</v>
      </c>
      <c r="T196" s="22"/>
      <c r="U196" s="22"/>
      <c r="V196" s="22"/>
      <c r="W196" s="22"/>
      <c r="X196" s="22"/>
      <c r="Y196" s="22"/>
      <c r="Z196" s="22"/>
    </row>
    <row r="197" ht="15.75" customHeight="1" outlineLevel="2">
      <c r="A197" s="22" t="s">
        <v>152</v>
      </c>
      <c r="B197" s="23" t="s">
        <v>37</v>
      </c>
      <c r="C197" s="22" t="s">
        <v>38</v>
      </c>
      <c r="D197" s="24">
        <v>103803.77</v>
      </c>
      <c r="E197" s="24">
        <v>28089.97</v>
      </c>
      <c r="F197" s="24">
        <f>+D197/D198</f>
        <v>0.001556555557</v>
      </c>
      <c r="G197" s="24" t="str">
        <f t="shared" si="705"/>
        <v>#REF!</v>
      </c>
      <c r="H197" s="24" t="str">
        <f t="shared" si="706"/>
        <v>#REF!</v>
      </c>
      <c r="I197" s="24" t="str">
        <f t="shared" si="707"/>
        <v>#REF!</v>
      </c>
      <c r="J197" s="24" t="str">
        <f t="shared" si="708"/>
        <v>#REF!</v>
      </c>
      <c r="K197" s="24">
        <v>0.0</v>
      </c>
      <c r="L197" s="24" t="str">
        <f t="shared" si="709"/>
        <v>#REF!</v>
      </c>
      <c r="M197" s="24" t="str">
        <f t="shared" si="710"/>
        <v>#REF!</v>
      </c>
      <c r="N197" s="24" t="str">
        <f t="shared" si="711"/>
        <v>#REF!</v>
      </c>
      <c r="O197" s="24" t="str">
        <f t="shared" si="712"/>
        <v>#REF!</v>
      </c>
      <c r="P197" s="24" t="str">
        <f t="shared" si="713"/>
        <v>#REF!</v>
      </c>
      <c r="Q197" s="24" t="str">
        <f t="shared" si="714"/>
        <v>#REF!</v>
      </c>
      <c r="R197" s="25" t="str">
        <f t="shared" si="715"/>
        <v>#REF!</v>
      </c>
      <c r="S197" s="24" t="str">
        <f t="shared" si="716"/>
        <v>#REF!</v>
      </c>
      <c r="T197" s="22"/>
      <c r="U197" s="22"/>
      <c r="V197" s="22"/>
      <c r="W197" s="22"/>
      <c r="X197" s="22"/>
      <c r="Y197" s="22"/>
      <c r="Z197" s="22"/>
    </row>
    <row r="198" ht="15.75" customHeight="1" outlineLevel="1">
      <c r="A198" s="30" t="s">
        <v>153</v>
      </c>
      <c r="B198" s="23"/>
      <c r="C198" s="22"/>
      <c r="D198" s="24">
        <f t="shared" ref="D198:F198" si="717">SUBTOTAL(9,D196:D197)</f>
        <v>66688124</v>
      </c>
      <c r="E198" s="24">
        <f t="shared" si="717"/>
        <v>18046240</v>
      </c>
      <c r="F198" s="22">
        <f t="shared" si="717"/>
        <v>1</v>
      </c>
      <c r="G198" s="24"/>
      <c r="H198" s="24"/>
      <c r="I198" s="24"/>
      <c r="J198" s="24" t="str">
        <f t="shared" ref="J198:K198" si="718">SUBTOTAL(9,J196:J197)</f>
        <v>#REF!</v>
      </c>
      <c r="K198" s="24">
        <f t="shared" si="718"/>
        <v>0</v>
      </c>
      <c r="L198" s="24"/>
      <c r="M198" s="24"/>
      <c r="N198" s="24"/>
      <c r="O198" s="24" t="str">
        <f t="shared" ref="O198:S198" si="719">SUBTOTAL(9,O196:O197)</f>
        <v>#REF!</v>
      </c>
      <c r="P198" s="24" t="str">
        <f t="shared" si="719"/>
        <v>#REF!</v>
      </c>
      <c r="Q198" s="24" t="str">
        <f t="shared" si="719"/>
        <v>#REF!</v>
      </c>
      <c r="R198" s="25" t="str">
        <f t="shared" si="719"/>
        <v>#REF!</v>
      </c>
      <c r="S198" s="24" t="str">
        <f t="shared" si="719"/>
        <v>#REF!</v>
      </c>
      <c r="T198" s="22"/>
      <c r="U198" s="22"/>
      <c r="V198" s="22"/>
      <c r="W198" s="22"/>
      <c r="X198" s="22"/>
      <c r="Y198" s="22"/>
      <c r="Z198" s="22"/>
    </row>
    <row r="199" ht="15.75" customHeight="1" outlineLevel="2">
      <c r="A199" s="22" t="s">
        <v>154</v>
      </c>
      <c r="B199" s="23" t="s">
        <v>27</v>
      </c>
      <c r="C199" s="22" t="s">
        <v>28</v>
      </c>
      <c r="D199" s="24">
        <v>5.1296759E7</v>
      </c>
      <c r="E199" s="24">
        <v>3015544.0</v>
      </c>
      <c r="F199" s="24">
        <f>+D199/D201</f>
        <v>1</v>
      </c>
      <c r="G199" s="24" t="str">
        <f t="shared" ref="G199:G200" si="720">VLOOKUP(A199,'[1]Hoja1'!$B$1:$F$126,3,0)</f>
        <v>#REF!</v>
      </c>
      <c r="H199" s="24" t="str">
        <f t="shared" ref="H199:H200" si="721">VLOOKUP(A199,'[1]Hoja1'!$B$1:$F$126,2,0)</f>
        <v>#REF!</v>
      </c>
      <c r="I199" s="24" t="str">
        <f t="shared" ref="I199:I200" si="722">+G199/11</f>
        <v>#REF!</v>
      </c>
      <c r="J199" s="24" t="str">
        <f t="shared" ref="J199:J200" si="723">+F199*I199</f>
        <v>#REF!</v>
      </c>
      <c r="K199" s="24" t="str">
        <f t="shared" ref="K199:K200" si="724">+D199-P199</f>
        <v>#REF!</v>
      </c>
      <c r="L199" s="24" t="str">
        <f t="shared" ref="L199:L200" si="725">VLOOKUP(A199,'[1]Hoja1'!$B$1:$F$126,5,0)</f>
        <v>#REF!</v>
      </c>
      <c r="M199" s="24" t="str">
        <f t="shared" ref="M199:M200" si="726">VLOOKUP(A199,'[1]Hoja1'!$B$1:$F$126,4,0)</f>
        <v>#REF!</v>
      </c>
      <c r="N199" s="24" t="str">
        <f t="shared" ref="N199:N200" si="727">+L199/11</f>
        <v>#REF!</v>
      </c>
      <c r="O199" s="24" t="str">
        <f t="shared" ref="O199:O200" si="728">+D199-J199</f>
        <v>#REF!</v>
      </c>
      <c r="P199" s="24" t="str">
        <f t="shared" ref="P199:P200" si="729">+ROUND(O199,0)</f>
        <v>#REF!</v>
      </c>
      <c r="Q199" s="24" t="str">
        <f t="shared" ref="Q199:Q200" si="730">+K199+P199</f>
        <v>#REF!</v>
      </c>
      <c r="R199" s="25" t="str">
        <f t="shared" ref="R199:R200" si="731">+IF(D199-K199-P199&gt;1,D199-K199-P199,0)</f>
        <v>#REF!</v>
      </c>
      <c r="S199" s="24" t="str">
        <f t="shared" ref="S199:S200" si="732">+P199</f>
        <v>#REF!</v>
      </c>
      <c r="T199" s="22"/>
      <c r="U199" s="22"/>
      <c r="V199" s="22"/>
      <c r="W199" s="22"/>
      <c r="X199" s="22"/>
      <c r="Y199" s="22"/>
      <c r="Z199" s="22"/>
    </row>
    <row r="200" ht="15.75" customHeight="1" outlineLevel="2">
      <c r="A200" s="22" t="s">
        <v>154</v>
      </c>
      <c r="B200" s="23" t="s">
        <v>51</v>
      </c>
      <c r="C200" s="22" t="s">
        <v>52</v>
      </c>
      <c r="D200" s="24">
        <v>0.0</v>
      </c>
      <c r="E200" s="24">
        <v>0.0</v>
      </c>
      <c r="F200" s="24">
        <f>+D200/D201</f>
        <v>0</v>
      </c>
      <c r="G200" s="24" t="str">
        <f t="shared" si="720"/>
        <v>#REF!</v>
      </c>
      <c r="H200" s="24" t="str">
        <f t="shared" si="721"/>
        <v>#REF!</v>
      </c>
      <c r="I200" s="24" t="str">
        <f t="shared" si="722"/>
        <v>#REF!</v>
      </c>
      <c r="J200" s="24" t="str">
        <f t="shared" si="723"/>
        <v>#REF!</v>
      </c>
      <c r="K200" s="24" t="str">
        <f t="shared" si="724"/>
        <v>#REF!</v>
      </c>
      <c r="L200" s="24" t="str">
        <f t="shared" si="725"/>
        <v>#REF!</v>
      </c>
      <c r="M200" s="24" t="str">
        <f t="shared" si="726"/>
        <v>#REF!</v>
      </c>
      <c r="N200" s="24" t="str">
        <f t="shared" si="727"/>
        <v>#REF!</v>
      </c>
      <c r="O200" s="24" t="str">
        <f t="shared" si="728"/>
        <v>#REF!</v>
      </c>
      <c r="P200" s="24" t="str">
        <f t="shared" si="729"/>
        <v>#REF!</v>
      </c>
      <c r="Q200" s="24" t="str">
        <f t="shared" si="730"/>
        <v>#REF!</v>
      </c>
      <c r="R200" s="25" t="str">
        <f t="shared" si="731"/>
        <v>#REF!</v>
      </c>
      <c r="S200" s="24" t="str">
        <f t="shared" si="732"/>
        <v>#REF!</v>
      </c>
      <c r="T200" s="22"/>
      <c r="U200" s="22"/>
      <c r="V200" s="22"/>
      <c r="W200" s="22"/>
      <c r="X200" s="22"/>
      <c r="Y200" s="22"/>
      <c r="Z200" s="22"/>
    </row>
    <row r="201" ht="15.75" customHeight="1" outlineLevel="1">
      <c r="A201" s="30" t="s">
        <v>155</v>
      </c>
      <c r="B201" s="23"/>
      <c r="C201" s="22"/>
      <c r="D201" s="24">
        <f t="shared" ref="D201:F201" si="733">SUBTOTAL(9,D199:D200)</f>
        <v>51296759</v>
      </c>
      <c r="E201" s="24">
        <f t="shared" si="733"/>
        <v>3015544</v>
      </c>
      <c r="F201" s="22">
        <f t="shared" si="733"/>
        <v>1</v>
      </c>
      <c r="G201" s="24"/>
      <c r="H201" s="24"/>
      <c r="I201" s="24"/>
      <c r="J201" s="24" t="str">
        <f t="shared" ref="J201:K201" si="734">SUBTOTAL(9,J199:J200)</f>
        <v>#REF!</v>
      </c>
      <c r="K201" s="24" t="str">
        <f t="shared" si="734"/>
        <v>#REF!</v>
      </c>
      <c r="L201" s="24"/>
      <c r="M201" s="24"/>
      <c r="N201" s="24"/>
      <c r="O201" s="24" t="str">
        <f t="shared" ref="O201:S201" si="735">SUBTOTAL(9,O199:O200)</f>
        <v>#REF!</v>
      </c>
      <c r="P201" s="24" t="str">
        <f t="shared" si="735"/>
        <v>#REF!</v>
      </c>
      <c r="Q201" s="24" t="str">
        <f t="shared" si="735"/>
        <v>#REF!</v>
      </c>
      <c r="R201" s="25" t="str">
        <f t="shared" si="735"/>
        <v>#REF!</v>
      </c>
      <c r="S201" s="24" t="str">
        <f t="shared" si="735"/>
        <v>#REF!</v>
      </c>
      <c r="T201" s="22"/>
      <c r="U201" s="22"/>
      <c r="V201" s="22"/>
      <c r="W201" s="22"/>
      <c r="X201" s="22"/>
      <c r="Y201" s="22"/>
      <c r="Z201" s="22"/>
    </row>
    <row r="202" ht="15.75" customHeight="1" outlineLevel="2">
      <c r="A202" s="22" t="s">
        <v>156</v>
      </c>
      <c r="B202" s="23" t="s">
        <v>27</v>
      </c>
      <c r="C202" s="22" t="s">
        <v>28</v>
      </c>
      <c r="D202" s="24">
        <v>769767.38</v>
      </c>
      <c r="E202" s="24">
        <v>2570277.21</v>
      </c>
      <c r="F202" s="24">
        <f>+D202/D204</f>
        <v>0.6673990449</v>
      </c>
      <c r="G202" s="24" t="str">
        <f t="shared" ref="G202:G203" si="736">VLOOKUP(A202,'[1]Hoja1'!$B$1:$F$126,3,0)</f>
        <v>#REF!</v>
      </c>
      <c r="H202" s="24" t="str">
        <f t="shared" ref="H202:H203" si="737">VLOOKUP(A202,'[1]Hoja1'!$B$1:$F$126,2,0)</f>
        <v>#REF!</v>
      </c>
      <c r="I202" s="24" t="str">
        <f t="shared" ref="I202:I203" si="738">+G202/11</f>
        <v>#REF!</v>
      </c>
      <c r="J202" s="24" t="str">
        <f t="shared" ref="J202:J203" si="739">+F202*I202</f>
        <v>#REF!</v>
      </c>
      <c r="K202" s="24">
        <v>0.0</v>
      </c>
      <c r="L202" s="24" t="str">
        <f t="shared" ref="L202:L203" si="740">VLOOKUP(A202,'[1]Hoja1'!$B$1:$F$126,5,0)</f>
        <v>#REF!</v>
      </c>
      <c r="M202" s="24" t="str">
        <f t="shared" ref="M202:M203" si="741">VLOOKUP(A202,'[1]Hoja1'!$B$1:$F$126,4,0)</f>
        <v>#REF!</v>
      </c>
      <c r="N202" s="24" t="str">
        <f t="shared" ref="N202:N203" si="742">+L202/11</f>
        <v>#REF!</v>
      </c>
      <c r="O202" s="24" t="str">
        <f t="shared" ref="O202:O203" si="743">+D202-J202</f>
        <v>#REF!</v>
      </c>
      <c r="P202" s="24" t="str">
        <f t="shared" ref="P202:P203" si="744">+ROUND(O202,0)</f>
        <v>#REF!</v>
      </c>
      <c r="Q202" s="24" t="str">
        <f t="shared" ref="Q202:Q203" si="745">+K202+P202</f>
        <v>#REF!</v>
      </c>
      <c r="R202" s="25" t="str">
        <f t="shared" ref="R202:R203" si="746">+IF(D202-K202-P202&gt;1,D202-K202-P202,0)</f>
        <v>#REF!</v>
      </c>
      <c r="S202" s="24" t="str">
        <f t="shared" ref="S202:S203" si="747">+P202</f>
        <v>#REF!</v>
      </c>
      <c r="T202" s="22"/>
      <c r="U202" s="22"/>
      <c r="V202" s="22"/>
      <c r="W202" s="22"/>
      <c r="X202" s="22"/>
      <c r="Y202" s="22"/>
      <c r="Z202" s="22"/>
    </row>
    <row r="203" ht="15.75" customHeight="1" outlineLevel="2">
      <c r="A203" s="22" t="s">
        <v>156</v>
      </c>
      <c r="B203" s="23" t="s">
        <v>53</v>
      </c>
      <c r="C203" s="22" t="s">
        <v>54</v>
      </c>
      <c r="D203" s="24">
        <v>383616.62</v>
      </c>
      <c r="E203" s="24">
        <v>1280907.79</v>
      </c>
      <c r="F203" s="24">
        <f>+D203/D204</f>
        <v>0.3326009551</v>
      </c>
      <c r="G203" s="24" t="str">
        <f t="shared" si="736"/>
        <v>#REF!</v>
      </c>
      <c r="H203" s="24" t="str">
        <f t="shared" si="737"/>
        <v>#REF!</v>
      </c>
      <c r="I203" s="24" t="str">
        <f t="shared" si="738"/>
        <v>#REF!</v>
      </c>
      <c r="J203" s="24" t="str">
        <f t="shared" si="739"/>
        <v>#REF!</v>
      </c>
      <c r="K203" s="24">
        <v>0.0</v>
      </c>
      <c r="L203" s="24" t="str">
        <f t="shared" si="740"/>
        <v>#REF!</v>
      </c>
      <c r="M203" s="24" t="str">
        <f t="shared" si="741"/>
        <v>#REF!</v>
      </c>
      <c r="N203" s="24" t="str">
        <f t="shared" si="742"/>
        <v>#REF!</v>
      </c>
      <c r="O203" s="24" t="str">
        <f t="shared" si="743"/>
        <v>#REF!</v>
      </c>
      <c r="P203" s="24" t="str">
        <f t="shared" si="744"/>
        <v>#REF!</v>
      </c>
      <c r="Q203" s="24" t="str">
        <f t="shared" si="745"/>
        <v>#REF!</v>
      </c>
      <c r="R203" s="25" t="str">
        <f t="shared" si="746"/>
        <v>#REF!</v>
      </c>
      <c r="S203" s="24" t="str">
        <f t="shared" si="747"/>
        <v>#REF!</v>
      </c>
      <c r="T203" s="22"/>
      <c r="U203" s="22"/>
      <c r="V203" s="22"/>
      <c r="W203" s="22"/>
      <c r="X203" s="22"/>
      <c r="Y203" s="22"/>
      <c r="Z203" s="22"/>
    </row>
    <row r="204" ht="15.75" customHeight="1" outlineLevel="1">
      <c r="A204" s="30" t="s">
        <v>157</v>
      </c>
      <c r="B204" s="23"/>
      <c r="C204" s="22"/>
      <c r="D204" s="24">
        <f t="shared" ref="D204:F204" si="748">SUBTOTAL(9,D202:D203)</f>
        <v>1153384</v>
      </c>
      <c r="E204" s="24">
        <f t="shared" si="748"/>
        <v>3851185</v>
      </c>
      <c r="F204" s="22">
        <f t="shared" si="748"/>
        <v>1</v>
      </c>
      <c r="G204" s="24"/>
      <c r="H204" s="24"/>
      <c r="I204" s="24"/>
      <c r="J204" s="24" t="str">
        <f t="shared" ref="J204:K204" si="749">SUBTOTAL(9,J202:J203)</f>
        <v>#REF!</v>
      </c>
      <c r="K204" s="24">
        <f t="shared" si="749"/>
        <v>0</v>
      </c>
      <c r="L204" s="24"/>
      <c r="M204" s="24"/>
      <c r="N204" s="24"/>
      <c r="O204" s="24" t="str">
        <f t="shared" ref="O204:S204" si="750">SUBTOTAL(9,O202:O203)</f>
        <v>#REF!</v>
      </c>
      <c r="P204" s="24" t="str">
        <f t="shared" si="750"/>
        <v>#REF!</v>
      </c>
      <c r="Q204" s="24" t="str">
        <f t="shared" si="750"/>
        <v>#REF!</v>
      </c>
      <c r="R204" s="25" t="str">
        <f t="shared" si="750"/>
        <v>#REF!</v>
      </c>
      <c r="S204" s="24" t="str">
        <f t="shared" si="750"/>
        <v>#REF!</v>
      </c>
      <c r="T204" s="22"/>
      <c r="U204" s="22"/>
      <c r="V204" s="22"/>
      <c r="W204" s="22"/>
      <c r="X204" s="22"/>
      <c r="Y204" s="22"/>
      <c r="Z204" s="22"/>
    </row>
    <row r="205" ht="15.75" customHeight="1" outlineLevel="2">
      <c r="A205" s="22" t="s">
        <v>158</v>
      </c>
      <c r="B205" s="23" t="s">
        <v>27</v>
      </c>
      <c r="C205" s="22" t="s">
        <v>28</v>
      </c>
      <c r="D205" s="24">
        <v>4756179.02</v>
      </c>
      <c r="E205" s="24">
        <v>3004157.91</v>
      </c>
      <c r="F205" s="24">
        <f>+D205/D207</f>
        <v>0.7208604743</v>
      </c>
      <c r="G205" s="24" t="str">
        <f t="shared" ref="G205:G206" si="751">VLOOKUP(A205,'[1]Hoja1'!$B$1:$F$126,3,0)</f>
        <v>#REF!</v>
      </c>
      <c r="H205" s="24" t="str">
        <f t="shared" ref="H205:H206" si="752">VLOOKUP(A205,'[1]Hoja1'!$B$1:$F$126,2,0)</f>
        <v>#REF!</v>
      </c>
      <c r="I205" s="24" t="str">
        <f t="shared" ref="I205:I206" si="753">+G205/11</f>
        <v>#REF!</v>
      </c>
      <c r="J205" s="24" t="str">
        <f t="shared" ref="J205:J206" si="754">+F205*I205</f>
        <v>#REF!</v>
      </c>
      <c r="K205" s="24" t="str">
        <f t="shared" ref="K205:K206" si="755">+D205-P205</f>
        <v>#REF!</v>
      </c>
      <c r="L205" s="24" t="str">
        <f t="shared" ref="L205:L206" si="756">VLOOKUP(A205,'[1]Hoja1'!$B$1:$F$126,5,0)</f>
        <v>#REF!</v>
      </c>
      <c r="M205" s="24" t="str">
        <f t="shared" ref="M205:M206" si="757">VLOOKUP(A205,'[1]Hoja1'!$B$1:$F$126,4,0)</f>
        <v>#REF!</v>
      </c>
      <c r="N205" s="24" t="str">
        <f t="shared" ref="N205:N206" si="758">+L205/11</f>
        <v>#REF!</v>
      </c>
      <c r="O205" s="24" t="str">
        <f t="shared" ref="O205:O206" si="759">+D205-J205</f>
        <v>#REF!</v>
      </c>
      <c r="P205" s="24" t="str">
        <f t="shared" ref="P205:P206" si="760">+ROUND(O205,0)</f>
        <v>#REF!</v>
      </c>
      <c r="Q205" s="24" t="str">
        <f t="shared" ref="Q205:Q206" si="761">+K205+P205</f>
        <v>#REF!</v>
      </c>
      <c r="R205" s="25" t="str">
        <f t="shared" ref="R205:R206" si="762">+IF(D205-K205-P205&gt;1,D205-K205-P205,0)</f>
        <v>#REF!</v>
      </c>
      <c r="S205" s="24" t="str">
        <f t="shared" ref="S205:S206" si="763">+P205</f>
        <v>#REF!</v>
      </c>
      <c r="T205" s="22"/>
      <c r="U205" s="22"/>
      <c r="V205" s="22"/>
      <c r="W205" s="22"/>
      <c r="X205" s="22"/>
      <c r="Y205" s="22"/>
      <c r="Z205" s="22"/>
    </row>
    <row r="206" ht="15.75" customHeight="1" outlineLevel="2">
      <c r="A206" s="22" t="s">
        <v>158</v>
      </c>
      <c r="B206" s="23" t="s">
        <v>37</v>
      </c>
      <c r="C206" s="22" t="s">
        <v>38</v>
      </c>
      <c r="D206" s="24">
        <v>1841739.98</v>
      </c>
      <c r="E206" s="24">
        <v>1163303.09</v>
      </c>
      <c r="F206" s="24">
        <f>+D206/D207</f>
        <v>0.2791395257</v>
      </c>
      <c r="G206" s="24" t="str">
        <f t="shared" si="751"/>
        <v>#REF!</v>
      </c>
      <c r="H206" s="24" t="str">
        <f t="shared" si="752"/>
        <v>#REF!</v>
      </c>
      <c r="I206" s="24" t="str">
        <f t="shared" si="753"/>
        <v>#REF!</v>
      </c>
      <c r="J206" s="24" t="str">
        <f t="shared" si="754"/>
        <v>#REF!</v>
      </c>
      <c r="K206" s="24" t="str">
        <f t="shared" si="755"/>
        <v>#REF!</v>
      </c>
      <c r="L206" s="24" t="str">
        <f t="shared" si="756"/>
        <v>#REF!</v>
      </c>
      <c r="M206" s="24" t="str">
        <f t="shared" si="757"/>
        <v>#REF!</v>
      </c>
      <c r="N206" s="24" t="str">
        <f t="shared" si="758"/>
        <v>#REF!</v>
      </c>
      <c r="O206" s="24" t="str">
        <f t="shared" si="759"/>
        <v>#REF!</v>
      </c>
      <c r="P206" s="24" t="str">
        <f t="shared" si="760"/>
        <v>#REF!</v>
      </c>
      <c r="Q206" s="24" t="str">
        <f t="shared" si="761"/>
        <v>#REF!</v>
      </c>
      <c r="R206" s="25" t="str">
        <f t="shared" si="762"/>
        <v>#REF!</v>
      </c>
      <c r="S206" s="24" t="str">
        <f t="shared" si="763"/>
        <v>#REF!</v>
      </c>
      <c r="T206" s="22"/>
      <c r="U206" s="22"/>
      <c r="V206" s="22"/>
      <c r="W206" s="22"/>
      <c r="X206" s="22"/>
      <c r="Y206" s="22"/>
      <c r="Z206" s="22"/>
    </row>
    <row r="207" ht="15.75" customHeight="1" outlineLevel="1">
      <c r="A207" s="30" t="s">
        <v>159</v>
      </c>
      <c r="B207" s="23"/>
      <c r="C207" s="22"/>
      <c r="D207" s="24">
        <f t="shared" ref="D207:F207" si="764">SUBTOTAL(9,D205:D206)</f>
        <v>6597919</v>
      </c>
      <c r="E207" s="24">
        <f t="shared" si="764"/>
        <v>4167461</v>
      </c>
      <c r="F207" s="22">
        <f t="shared" si="764"/>
        <v>1</v>
      </c>
      <c r="G207" s="24"/>
      <c r="H207" s="24"/>
      <c r="I207" s="24"/>
      <c r="J207" s="24" t="str">
        <f t="shared" ref="J207:K207" si="765">SUBTOTAL(9,J205:J206)</f>
        <v>#REF!</v>
      </c>
      <c r="K207" s="24" t="str">
        <f t="shared" si="765"/>
        <v>#REF!</v>
      </c>
      <c r="L207" s="24"/>
      <c r="M207" s="24"/>
      <c r="N207" s="24"/>
      <c r="O207" s="24" t="str">
        <f t="shared" ref="O207:S207" si="766">SUBTOTAL(9,O205:O206)</f>
        <v>#REF!</v>
      </c>
      <c r="P207" s="24" t="str">
        <f t="shared" si="766"/>
        <v>#REF!</v>
      </c>
      <c r="Q207" s="24" t="str">
        <f t="shared" si="766"/>
        <v>#REF!</v>
      </c>
      <c r="R207" s="25" t="str">
        <f t="shared" si="766"/>
        <v>#REF!</v>
      </c>
      <c r="S207" s="24" t="str">
        <f t="shared" si="766"/>
        <v>#REF!</v>
      </c>
      <c r="T207" s="22"/>
      <c r="U207" s="22"/>
      <c r="V207" s="22"/>
      <c r="W207" s="22"/>
      <c r="X207" s="22"/>
      <c r="Y207" s="22"/>
      <c r="Z207" s="22"/>
    </row>
    <row r="208" ht="15.75" customHeight="1" outlineLevel="2">
      <c r="A208" s="22" t="s">
        <v>160</v>
      </c>
      <c r="B208" s="23" t="s">
        <v>27</v>
      </c>
      <c r="C208" s="22" t="s">
        <v>28</v>
      </c>
      <c r="D208" s="24">
        <v>8321060.87</v>
      </c>
      <c r="E208" s="24">
        <v>1.806385173E7</v>
      </c>
      <c r="F208" s="24">
        <f>+D208/D210</f>
        <v>0.8391020161</v>
      </c>
      <c r="G208" s="24" t="str">
        <f t="shared" ref="G208:G209" si="767">VLOOKUP(A208,'[1]Hoja1'!$B$1:$F$126,3,0)</f>
        <v>#REF!</v>
      </c>
      <c r="H208" s="24" t="str">
        <f t="shared" ref="H208:H209" si="768">VLOOKUP(A208,'[1]Hoja1'!$B$1:$F$126,2,0)</f>
        <v>#REF!</v>
      </c>
      <c r="I208" s="24" t="str">
        <f t="shared" ref="I208:I209" si="769">+G208/11</f>
        <v>#REF!</v>
      </c>
      <c r="J208" s="24" t="str">
        <f t="shared" ref="J208:J209" si="770">+F208*I208</f>
        <v>#REF!</v>
      </c>
      <c r="K208" s="24">
        <v>0.0</v>
      </c>
      <c r="L208" s="24" t="str">
        <f t="shared" ref="L208:L209" si="771">VLOOKUP(A208,'[1]Hoja1'!$B$1:$F$126,5,0)</f>
        <v>#REF!</v>
      </c>
      <c r="M208" s="24" t="str">
        <f t="shared" ref="M208:M209" si="772">VLOOKUP(A208,'[1]Hoja1'!$B$1:$F$126,4,0)</f>
        <v>#REF!</v>
      </c>
      <c r="N208" s="24" t="str">
        <f t="shared" ref="N208:N209" si="773">+L208/11</f>
        <v>#REF!</v>
      </c>
      <c r="O208" s="24" t="str">
        <f t="shared" ref="O208:O209" si="774">+D208-J208</f>
        <v>#REF!</v>
      </c>
      <c r="P208" s="24" t="str">
        <f t="shared" ref="P208:P209" si="775">+ROUND(O208,0)</f>
        <v>#REF!</v>
      </c>
      <c r="Q208" s="24" t="str">
        <f t="shared" ref="Q208:Q209" si="776">+K208+P208</f>
        <v>#REF!</v>
      </c>
      <c r="R208" s="25" t="str">
        <f t="shared" ref="R208:R209" si="777">+IF(D208-K208-P208&gt;1,D208-K208-P208,0)</f>
        <v>#REF!</v>
      </c>
      <c r="S208" s="24" t="str">
        <f t="shared" ref="S208:S209" si="778">+P208</f>
        <v>#REF!</v>
      </c>
      <c r="T208" s="22"/>
      <c r="U208" s="22"/>
      <c r="V208" s="22"/>
      <c r="W208" s="22"/>
      <c r="X208" s="22"/>
      <c r="Y208" s="22"/>
      <c r="Z208" s="22"/>
    </row>
    <row r="209" ht="15.75" customHeight="1" outlineLevel="2">
      <c r="A209" s="22" t="s">
        <v>160</v>
      </c>
      <c r="B209" s="23" t="s">
        <v>37</v>
      </c>
      <c r="C209" s="22" t="s">
        <v>38</v>
      </c>
      <c r="D209" s="24">
        <v>1595565.13</v>
      </c>
      <c r="E209" s="24">
        <v>3463747.27</v>
      </c>
      <c r="F209" s="24">
        <f>+D209/D210</f>
        <v>0.1608979839</v>
      </c>
      <c r="G209" s="24" t="str">
        <f t="shared" si="767"/>
        <v>#REF!</v>
      </c>
      <c r="H209" s="24" t="str">
        <f t="shared" si="768"/>
        <v>#REF!</v>
      </c>
      <c r="I209" s="24" t="str">
        <f t="shared" si="769"/>
        <v>#REF!</v>
      </c>
      <c r="J209" s="24" t="str">
        <f t="shared" si="770"/>
        <v>#REF!</v>
      </c>
      <c r="K209" s="24">
        <v>0.0</v>
      </c>
      <c r="L209" s="24" t="str">
        <f t="shared" si="771"/>
        <v>#REF!</v>
      </c>
      <c r="M209" s="24" t="str">
        <f t="shared" si="772"/>
        <v>#REF!</v>
      </c>
      <c r="N209" s="24" t="str">
        <f t="shared" si="773"/>
        <v>#REF!</v>
      </c>
      <c r="O209" s="24" t="str">
        <f t="shared" si="774"/>
        <v>#REF!</v>
      </c>
      <c r="P209" s="24" t="str">
        <f t="shared" si="775"/>
        <v>#REF!</v>
      </c>
      <c r="Q209" s="24" t="str">
        <f t="shared" si="776"/>
        <v>#REF!</v>
      </c>
      <c r="R209" s="25" t="str">
        <f t="shared" si="777"/>
        <v>#REF!</v>
      </c>
      <c r="S209" s="24" t="str">
        <f t="shared" si="778"/>
        <v>#REF!</v>
      </c>
      <c r="T209" s="22"/>
      <c r="U209" s="22"/>
      <c r="V209" s="22"/>
      <c r="W209" s="22"/>
      <c r="X209" s="22"/>
      <c r="Y209" s="22"/>
      <c r="Z209" s="22"/>
    </row>
    <row r="210" ht="15.75" customHeight="1" outlineLevel="1">
      <c r="A210" s="30" t="s">
        <v>161</v>
      </c>
      <c r="B210" s="23"/>
      <c r="C210" s="22"/>
      <c r="D210" s="24">
        <f t="shared" ref="D210:F210" si="779">SUBTOTAL(9,D208:D209)</f>
        <v>9916626</v>
      </c>
      <c r="E210" s="24">
        <f t="shared" si="779"/>
        <v>21527599</v>
      </c>
      <c r="F210" s="22">
        <f t="shared" si="779"/>
        <v>1</v>
      </c>
      <c r="G210" s="24"/>
      <c r="H210" s="24"/>
      <c r="I210" s="24"/>
      <c r="J210" s="24" t="str">
        <f t="shared" ref="J210:K210" si="780">SUBTOTAL(9,J208:J209)</f>
        <v>#REF!</v>
      </c>
      <c r="K210" s="24">
        <f t="shared" si="780"/>
        <v>0</v>
      </c>
      <c r="L210" s="24"/>
      <c r="M210" s="24"/>
      <c r="N210" s="24"/>
      <c r="O210" s="24" t="str">
        <f t="shared" ref="O210:S210" si="781">SUBTOTAL(9,O208:O209)</f>
        <v>#REF!</v>
      </c>
      <c r="P210" s="24" t="str">
        <f t="shared" si="781"/>
        <v>#REF!</v>
      </c>
      <c r="Q210" s="24" t="str">
        <f t="shared" si="781"/>
        <v>#REF!</v>
      </c>
      <c r="R210" s="25" t="str">
        <f t="shared" si="781"/>
        <v>#REF!</v>
      </c>
      <c r="S210" s="24" t="str">
        <f t="shared" si="781"/>
        <v>#REF!</v>
      </c>
      <c r="T210" s="22"/>
      <c r="U210" s="22"/>
      <c r="V210" s="22"/>
      <c r="W210" s="22"/>
      <c r="X210" s="22"/>
      <c r="Y210" s="22"/>
      <c r="Z210" s="22"/>
    </row>
    <row r="211" ht="15.75" customHeight="1" outlineLevel="2">
      <c r="A211" s="22" t="s">
        <v>162</v>
      </c>
      <c r="B211" s="23" t="s">
        <v>27</v>
      </c>
      <c r="C211" s="22" t="s">
        <v>28</v>
      </c>
      <c r="D211" s="24">
        <v>0.0</v>
      </c>
      <c r="E211" s="24">
        <v>1471482.0</v>
      </c>
      <c r="F211" s="22">
        <v>0.0</v>
      </c>
      <c r="G211" s="24" t="str">
        <f t="shared" ref="G211:G212" si="782">VLOOKUP(A211,'[1]Hoja1'!$B$1:$F$126,3,0)</f>
        <v>#REF!</v>
      </c>
      <c r="H211" s="24" t="str">
        <f t="shared" ref="H211:H212" si="783">VLOOKUP(A211,'[1]Hoja1'!$B$1:$F$126,2,0)</f>
        <v>#REF!</v>
      </c>
      <c r="I211" s="24" t="str">
        <f t="shared" ref="I211:I212" si="784">+G211/11</f>
        <v>#REF!</v>
      </c>
      <c r="J211" s="24" t="str">
        <f t="shared" ref="J211:J212" si="785">+F211*I211</f>
        <v>#REF!</v>
      </c>
      <c r="K211" s="24" t="str">
        <f t="shared" ref="K211:K212" si="786">+D211-P211</f>
        <v>#REF!</v>
      </c>
      <c r="L211" s="24" t="str">
        <f t="shared" ref="L211:L212" si="787">VLOOKUP(A211,'[1]Hoja1'!$B$1:$F$126,5,0)</f>
        <v>#REF!</v>
      </c>
      <c r="M211" s="24" t="str">
        <f t="shared" ref="M211:M212" si="788">VLOOKUP(A211,'[1]Hoja1'!$B$1:$F$126,4,0)</f>
        <v>#REF!</v>
      </c>
      <c r="N211" s="24" t="str">
        <f t="shared" ref="N211:N212" si="789">+L211/11</f>
        <v>#REF!</v>
      </c>
      <c r="O211" s="24" t="str">
        <f t="shared" ref="O211:O212" si="790">+D211-J211</f>
        <v>#REF!</v>
      </c>
      <c r="P211" s="24" t="str">
        <f t="shared" ref="P211:P212" si="791">+ROUND(O211,0)</f>
        <v>#REF!</v>
      </c>
      <c r="Q211" s="24" t="str">
        <f t="shared" ref="Q211:Q212" si="792">+K211+P211</f>
        <v>#REF!</v>
      </c>
      <c r="R211" s="25" t="str">
        <f t="shared" ref="R211:R212" si="793">+IF(D211-K211-P211&gt;1,D211-K211-P211,0)</f>
        <v>#REF!</v>
      </c>
      <c r="S211" s="24" t="str">
        <f t="shared" ref="S211:S212" si="794">+P211</f>
        <v>#REF!</v>
      </c>
      <c r="T211" s="22"/>
      <c r="U211" s="22"/>
      <c r="V211" s="22"/>
      <c r="W211" s="22"/>
      <c r="X211" s="22"/>
      <c r="Y211" s="22"/>
      <c r="Z211" s="22"/>
    </row>
    <row r="212" ht="15.75" customHeight="1" outlineLevel="2">
      <c r="A212" s="22" t="s">
        <v>162</v>
      </c>
      <c r="B212" s="23" t="s">
        <v>51</v>
      </c>
      <c r="C212" s="22" t="s">
        <v>52</v>
      </c>
      <c r="D212" s="24">
        <v>0.0</v>
      </c>
      <c r="E212" s="24">
        <v>0.0</v>
      </c>
      <c r="F212" s="22">
        <v>0.0</v>
      </c>
      <c r="G212" s="24" t="str">
        <f t="shared" si="782"/>
        <v>#REF!</v>
      </c>
      <c r="H212" s="24" t="str">
        <f t="shared" si="783"/>
        <v>#REF!</v>
      </c>
      <c r="I212" s="24" t="str">
        <f t="shared" si="784"/>
        <v>#REF!</v>
      </c>
      <c r="J212" s="24" t="str">
        <f t="shared" si="785"/>
        <v>#REF!</v>
      </c>
      <c r="K212" s="24" t="str">
        <f t="shared" si="786"/>
        <v>#REF!</v>
      </c>
      <c r="L212" s="24" t="str">
        <f t="shared" si="787"/>
        <v>#REF!</v>
      </c>
      <c r="M212" s="24" t="str">
        <f t="shared" si="788"/>
        <v>#REF!</v>
      </c>
      <c r="N212" s="24" t="str">
        <f t="shared" si="789"/>
        <v>#REF!</v>
      </c>
      <c r="O212" s="24" t="str">
        <f t="shared" si="790"/>
        <v>#REF!</v>
      </c>
      <c r="P212" s="24" t="str">
        <f t="shared" si="791"/>
        <v>#REF!</v>
      </c>
      <c r="Q212" s="24" t="str">
        <f t="shared" si="792"/>
        <v>#REF!</v>
      </c>
      <c r="R212" s="25" t="str">
        <f t="shared" si="793"/>
        <v>#REF!</v>
      </c>
      <c r="S212" s="24" t="str">
        <f t="shared" si="794"/>
        <v>#REF!</v>
      </c>
      <c r="T212" s="22"/>
      <c r="U212" s="22"/>
      <c r="V212" s="22"/>
      <c r="W212" s="22"/>
      <c r="X212" s="22"/>
      <c r="Y212" s="22"/>
      <c r="Z212" s="22"/>
    </row>
    <row r="213" ht="15.75" customHeight="1" outlineLevel="1">
      <c r="A213" s="30" t="s">
        <v>163</v>
      </c>
      <c r="B213" s="23"/>
      <c r="C213" s="22"/>
      <c r="D213" s="24">
        <f t="shared" ref="D213:E213" si="795">SUBTOTAL(9,D211:D212)</f>
        <v>0</v>
      </c>
      <c r="E213" s="24">
        <f t="shared" si="795"/>
        <v>1471482</v>
      </c>
      <c r="F213" s="22">
        <v>1.0</v>
      </c>
      <c r="G213" s="24"/>
      <c r="H213" s="24"/>
      <c r="I213" s="24"/>
      <c r="J213" s="24" t="str">
        <f t="shared" ref="J213:K213" si="796">SUBTOTAL(9,J211:J212)</f>
        <v>#REF!</v>
      </c>
      <c r="K213" s="24" t="str">
        <f t="shared" si="796"/>
        <v>#REF!</v>
      </c>
      <c r="L213" s="24"/>
      <c r="M213" s="24"/>
      <c r="N213" s="24"/>
      <c r="O213" s="24" t="str">
        <f t="shared" ref="O213:S213" si="797">SUBTOTAL(9,O211:O212)</f>
        <v>#REF!</v>
      </c>
      <c r="P213" s="24" t="str">
        <f t="shared" si="797"/>
        <v>#REF!</v>
      </c>
      <c r="Q213" s="24" t="str">
        <f t="shared" si="797"/>
        <v>#REF!</v>
      </c>
      <c r="R213" s="25" t="str">
        <f t="shared" si="797"/>
        <v>#REF!</v>
      </c>
      <c r="S213" s="24" t="str">
        <f t="shared" si="797"/>
        <v>#REF!</v>
      </c>
      <c r="T213" s="22"/>
      <c r="U213" s="22"/>
      <c r="V213" s="22"/>
      <c r="W213" s="22"/>
      <c r="X213" s="22"/>
      <c r="Y213" s="22"/>
      <c r="Z213" s="22"/>
    </row>
    <row r="214" ht="15.75" customHeight="1" outlineLevel="2">
      <c r="A214" s="22" t="s">
        <v>164</v>
      </c>
      <c r="B214" s="23" t="s">
        <v>27</v>
      </c>
      <c r="C214" s="22" t="s">
        <v>28</v>
      </c>
      <c r="D214" s="24">
        <v>2.312181771E7</v>
      </c>
      <c r="E214" s="24">
        <v>1801597.27</v>
      </c>
      <c r="F214" s="24">
        <f>+D214/D218</f>
        <v>0.7427156854</v>
      </c>
      <c r="G214" s="24" t="str">
        <f t="shared" ref="G214:G217" si="798">VLOOKUP(A214,'[1]Hoja1'!$B$1:$F$126,3,0)</f>
        <v>#REF!</v>
      </c>
      <c r="H214" s="24" t="str">
        <f t="shared" ref="H214:H217" si="799">VLOOKUP(A214,'[1]Hoja1'!$B$1:$F$126,2,0)</f>
        <v>#REF!</v>
      </c>
      <c r="I214" s="24" t="str">
        <f t="shared" ref="I214:I217" si="800">+G214/11</f>
        <v>#REF!</v>
      </c>
      <c r="J214" s="24" t="str">
        <f t="shared" ref="J214:J217" si="801">+F214*I214</f>
        <v>#REF!</v>
      </c>
      <c r="K214" s="24" t="str">
        <f t="shared" ref="K214:K217" si="802">+D214-P214</f>
        <v>#REF!</v>
      </c>
      <c r="L214" s="24" t="str">
        <f t="shared" ref="L214:L217" si="803">VLOOKUP(A214,'[1]Hoja1'!$B$1:$F$126,5,0)</f>
        <v>#REF!</v>
      </c>
      <c r="M214" s="24" t="str">
        <f t="shared" ref="M214:M217" si="804">VLOOKUP(A214,'[1]Hoja1'!$B$1:$F$126,4,0)</f>
        <v>#REF!</v>
      </c>
      <c r="N214" s="24" t="str">
        <f t="shared" ref="N214:N217" si="805">+L214/11</f>
        <v>#REF!</v>
      </c>
      <c r="O214" s="24" t="str">
        <f t="shared" ref="O214:O217" si="806">+D214-J214</f>
        <v>#REF!</v>
      </c>
      <c r="P214" s="24" t="str">
        <f t="shared" ref="P214:P217" si="807">+ROUND(O214,0)</f>
        <v>#REF!</v>
      </c>
      <c r="Q214" s="24" t="str">
        <f t="shared" ref="Q214:Q217" si="808">+K214+P214</f>
        <v>#REF!</v>
      </c>
      <c r="R214" s="25" t="str">
        <f t="shared" ref="R214:R217" si="809">+IF(D214-K214-P214&gt;1,D214-K214-P214,0)</f>
        <v>#REF!</v>
      </c>
      <c r="S214" s="24" t="str">
        <f t="shared" ref="S214:S217" si="810">+P214</f>
        <v>#REF!</v>
      </c>
      <c r="T214" s="22"/>
      <c r="U214" s="22"/>
      <c r="V214" s="22"/>
      <c r="W214" s="22"/>
      <c r="X214" s="22"/>
      <c r="Y214" s="22"/>
      <c r="Z214" s="22"/>
    </row>
    <row r="215" ht="15.75" customHeight="1" outlineLevel="2">
      <c r="A215" s="22" t="s">
        <v>164</v>
      </c>
      <c r="B215" s="23" t="s">
        <v>37</v>
      </c>
      <c r="C215" s="22" t="s">
        <v>38</v>
      </c>
      <c r="D215" s="24">
        <v>8009634.29</v>
      </c>
      <c r="E215" s="24">
        <v>624091.73</v>
      </c>
      <c r="F215" s="24">
        <f>+D215/D218</f>
        <v>0.2572843146</v>
      </c>
      <c r="G215" s="24" t="str">
        <f t="shared" si="798"/>
        <v>#REF!</v>
      </c>
      <c r="H215" s="24" t="str">
        <f t="shared" si="799"/>
        <v>#REF!</v>
      </c>
      <c r="I215" s="24" t="str">
        <f t="shared" si="800"/>
        <v>#REF!</v>
      </c>
      <c r="J215" s="24" t="str">
        <f t="shared" si="801"/>
        <v>#REF!</v>
      </c>
      <c r="K215" s="24" t="str">
        <f t="shared" si="802"/>
        <v>#REF!</v>
      </c>
      <c r="L215" s="24" t="str">
        <f t="shared" si="803"/>
        <v>#REF!</v>
      </c>
      <c r="M215" s="24" t="str">
        <f t="shared" si="804"/>
        <v>#REF!</v>
      </c>
      <c r="N215" s="24" t="str">
        <f t="shared" si="805"/>
        <v>#REF!</v>
      </c>
      <c r="O215" s="24" t="str">
        <f t="shared" si="806"/>
        <v>#REF!</v>
      </c>
      <c r="P215" s="24" t="str">
        <f t="shared" si="807"/>
        <v>#REF!</v>
      </c>
      <c r="Q215" s="24" t="str">
        <f t="shared" si="808"/>
        <v>#REF!</v>
      </c>
      <c r="R215" s="25" t="str">
        <f t="shared" si="809"/>
        <v>#REF!</v>
      </c>
      <c r="S215" s="24" t="str">
        <f t="shared" si="810"/>
        <v>#REF!</v>
      </c>
      <c r="T215" s="22"/>
      <c r="U215" s="22"/>
      <c r="V215" s="22"/>
      <c r="W215" s="22"/>
      <c r="X215" s="22"/>
      <c r="Y215" s="22"/>
      <c r="Z215" s="22"/>
    </row>
    <row r="216" ht="15.75" customHeight="1" outlineLevel="2">
      <c r="A216" s="22" t="s">
        <v>164</v>
      </c>
      <c r="B216" s="23" t="s">
        <v>51</v>
      </c>
      <c r="C216" s="22" t="s">
        <v>52</v>
      </c>
      <c r="D216" s="24">
        <v>0.0</v>
      </c>
      <c r="E216" s="24">
        <v>0.0</v>
      </c>
      <c r="F216" s="24">
        <f>+D216/D218</f>
        <v>0</v>
      </c>
      <c r="G216" s="24" t="str">
        <f t="shared" si="798"/>
        <v>#REF!</v>
      </c>
      <c r="H216" s="24" t="str">
        <f t="shared" si="799"/>
        <v>#REF!</v>
      </c>
      <c r="I216" s="24" t="str">
        <f t="shared" si="800"/>
        <v>#REF!</v>
      </c>
      <c r="J216" s="24" t="str">
        <f t="shared" si="801"/>
        <v>#REF!</v>
      </c>
      <c r="K216" s="24" t="str">
        <f t="shared" si="802"/>
        <v>#REF!</v>
      </c>
      <c r="L216" s="24" t="str">
        <f t="shared" si="803"/>
        <v>#REF!</v>
      </c>
      <c r="M216" s="24" t="str">
        <f t="shared" si="804"/>
        <v>#REF!</v>
      </c>
      <c r="N216" s="24" t="str">
        <f t="shared" si="805"/>
        <v>#REF!</v>
      </c>
      <c r="O216" s="24" t="str">
        <f t="shared" si="806"/>
        <v>#REF!</v>
      </c>
      <c r="P216" s="24" t="str">
        <f t="shared" si="807"/>
        <v>#REF!</v>
      </c>
      <c r="Q216" s="24" t="str">
        <f t="shared" si="808"/>
        <v>#REF!</v>
      </c>
      <c r="R216" s="25" t="str">
        <f t="shared" si="809"/>
        <v>#REF!</v>
      </c>
      <c r="S216" s="24" t="str">
        <f t="shared" si="810"/>
        <v>#REF!</v>
      </c>
      <c r="T216" s="22"/>
      <c r="U216" s="22"/>
      <c r="V216" s="22"/>
      <c r="W216" s="22"/>
      <c r="X216" s="22"/>
      <c r="Y216" s="22"/>
      <c r="Z216" s="22"/>
    </row>
    <row r="217" ht="15.75" customHeight="1" outlineLevel="2">
      <c r="A217" s="22" t="s">
        <v>164</v>
      </c>
      <c r="B217" s="23" t="s">
        <v>73</v>
      </c>
      <c r="C217" s="22" t="s">
        <v>74</v>
      </c>
      <c r="D217" s="24">
        <v>0.0</v>
      </c>
      <c r="E217" s="24">
        <v>0.0</v>
      </c>
      <c r="F217" s="24">
        <f>+D217/D218</f>
        <v>0</v>
      </c>
      <c r="G217" s="24" t="str">
        <f t="shared" si="798"/>
        <v>#REF!</v>
      </c>
      <c r="H217" s="24" t="str">
        <f t="shared" si="799"/>
        <v>#REF!</v>
      </c>
      <c r="I217" s="24" t="str">
        <f t="shared" si="800"/>
        <v>#REF!</v>
      </c>
      <c r="J217" s="24" t="str">
        <f t="shared" si="801"/>
        <v>#REF!</v>
      </c>
      <c r="K217" s="24" t="str">
        <f t="shared" si="802"/>
        <v>#REF!</v>
      </c>
      <c r="L217" s="24" t="str">
        <f t="shared" si="803"/>
        <v>#REF!</v>
      </c>
      <c r="M217" s="24" t="str">
        <f t="shared" si="804"/>
        <v>#REF!</v>
      </c>
      <c r="N217" s="24" t="str">
        <f t="shared" si="805"/>
        <v>#REF!</v>
      </c>
      <c r="O217" s="24" t="str">
        <f t="shared" si="806"/>
        <v>#REF!</v>
      </c>
      <c r="P217" s="24" t="str">
        <f t="shared" si="807"/>
        <v>#REF!</v>
      </c>
      <c r="Q217" s="24" t="str">
        <f t="shared" si="808"/>
        <v>#REF!</v>
      </c>
      <c r="R217" s="25" t="str">
        <f t="shared" si="809"/>
        <v>#REF!</v>
      </c>
      <c r="S217" s="24" t="str">
        <f t="shared" si="810"/>
        <v>#REF!</v>
      </c>
      <c r="T217" s="22"/>
      <c r="U217" s="22"/>
      <c r="V217" s="22"/>
      <c r="W217" s="22"/>
      <c r="X217" s="22"/>
      <c r="Y217" s="22"/>
      <c r="Z217" s="22"/>
    </row>
    <row r="218" ht="15.75" customHeight="1" outlineLevel="1">
      <c r="A218" s="30" t="s">
        <v>165</v>
      </c>
      <c r="B218" s="23"/>
      <c r="C218" s="22"/>
      <c r="D218" s="24">
        <f t="shared" ref="D218:F218" si="811">SUBTOTAL(9,D214:D217)</f>
        <v>31131452</v>
      </c>
      <c r="E218" s="24">
        <f t="shared" si="811"/>
        <v>2425689</v>
      </c>
      <c r="F218" s="22">
        <f t="shared" si="811"/>
        <v>1</v>
      </c>
      <c r="G218" s="24"/>
      <c r="H218" s="24"/>
      <c r="I218" s="24"/>
      <c r="J218" s="24" t="str">
        <f t="shared" ref="J218:K218" si="812">SUBTOTAL(9,J214:J217)</f>
        <v>#REF!</v>
      </c>
      <c r="K218" s="24" t="str">
        <f t="shared" si="812"/>
        <v>#REF!</v>
      </c>
      <c r="L218" s="24"/>
      <c r="M218" s="24"/>
      <c r="N218" s="24"/>
      <c r="O218" s="24" t="str">
        <f t="shared" ref="O218:S218" si="813">SUBTOTAL(9,O214:O217)</f>
        <v>#REF!</v>
      </c>
      <c r="P218" s="24" t="str">
        <f t="shared" si="813"/>
        <v>#REF!</v>
      </c>
      <c r="Q218" s="24" t="str">
        <f t="shared" si="813"/>
        <v>#REF!</v>
      </c>
      <c r="R218" s="25" t="str">
        <f t="shared" si="813"/>
        <v>#REF!</v>
      </c>
      <c r="S218" s="24" t="str">
        <f t="shared" si="813"/>
        <v>#REF!</v>
      </c>
      <c r="T218" s="22"/>
      <c r="U218" s="22"/>
      <c r="V218" s="22"/>
      <c r="W218" s="22"/>
      <c r="X218" s="22"/>
      <c r="Y218" s="22"/>
      <c r="Z218" s="22"/>
    </row>
    <row r="219" ht="15.75" customHeight="1" outlineLevel="2">
      <c r="A219" s="22" t="s">
        <v>166</v>
      </c>
      <c r="B219" s="23" t="s">
        <v>27</v>
      </c>
      <c r="C219" s="22" t="s">
        <v>28</v>
      </c>
      <c r="D219" s="24">
        <v>1165915.09</v>
      </c>
      <c r="E219" s="24">
        <v>500371.52</v>
      </c>
      <c r="F219" s="24">
        <f>+D219/D221</f>
        <v>0.122935484</v>
      </c>
      <c r="G219" s="24" t="str">
        <f t="shared" ref="G219:G220" si="814">VLOOKUP(A219,'[1]Hoja1'!$B$1:$F$126,3,0)</f>
        <v>#REF!</v>
      </c>
      <c r="H219" s="24" t="str">
        <f t="shared" ref="H219:H220" si="815">VLOOKUP(A219,'[1]Hoja1'!$B$1:$F$126,2,0)</f>
        <v>#REF!</v>
      </c>
      <c r="I219" s="24" t="str">
        <f t="shared" ref="I219:I220" si="816">+G219/11</f>
        <v>#REF!</v>
      </c>
      <c r="J219" s="24" t="str">
        <f t="shared" ref="J219:J220" si="817">+F219*I219</f>
        <v>#REF!</v>
      </c>
      <c r="K219" s="24">
        <v>0.0</v>
      </c>
      <c r="L219" s="24" t="str">
        <f t="shared" ref="L219:L220" si="818">VLOOKUP(A219,'[1]Hoja1'!$B$1:$F$126,5,0)</f>
        <v>#REF!</v>
      </c>
      <c r="M219" s="24" t="str">
        <f t="shared" ref="M219:M220" si="819">VLOOKUP(A219,'[1]Hoja1'!$B$1:$F$126,4,0)</f>
        <v>#REF!</v>
      </c>
      <c r="N219" s="24" t="str">
        <f t="shared" ref="N219:N220" si="820">+L219/11</f>
        <v>#REF!</v>
      </c>
      <c r="O219" s="24" t="str">
        <f t="shared" ref="O219:O220" si="821">+D219-J219</f>
        <v>#REF!</v>
      </c>
      <c r="P219" s="24" t="str">
        <f t="shared" ref="P219:P220" si="822">+ROUND(O219,0)</f>
        <v>#REF!</v>
      </c>
      <c r="Q219" s="24" t="str">
        <f t="shared" ref="Q219:Q220" si="823">+K219+P219</f>
        <v>#REF!</v>
      </c>
      <c r="R219" s="25" t="str">
        <f t="shared" ref="R219:R220" si="824">+IF(D219-K219-P219&gt;1,D219-K219-P219,0)</f>
        <v>#REF!</v>
      </c>
      <c r="S219" s="24" t="str">
        <f t="shared" ref="S219:S220" si="825">+P219</f>
        <v>#REF!</v>
      </c>
      <c r="T219" s="22"/>
      <c r="U219" s="22"/>
      <c r="V219" s="22"/>
      <c r="W219" s="22"/>
      <c r="X219" s="22"/>
      <c r="Y219" s="22"/>
      <c r="Z219" s="22"/>
    </row>
    <row r="220" ht="15.75" customHeight="1" outlineLevel="2">
      <c r="A220" s="22" t="s">
        <v>166</v>
      </c>
      <c r="B220" s="23" t="s">
        <v>39</v>
      </c>
      <c r="C220" s="22" t="s">
        <v>40</v>
      </c>
      <c r="D220" s="24">
        <v>8318043.91</v>
      </c>
      <c r="E220" s="24">
        <v>3569824.48</v>
      </c>
      <c r="F220" s="24">
        <f>+D220/D221</f>
        <v>0.877064516</v>
      </c>
      <c r="G220" s="24" t="str">
        <f t="shared" si="814"/>
        <v>#REF!</v>
      </c>
      <c r="H220" s="24" t="str">
        <f t="shared" si="815"/>
        <v>#REF!</v>
      </c>
      <c r="I220" s="24" t="str">
        <f t="shared" si="816"/>
        <v>#REF!</v>
      </c>
      <c r="J220" s="24" t="str">
        <f t="shared" si="817"/>
        <v>#REF!</v>
      </c>
      <c r="K220" s="24">
        <v>0.0</v>
      </c>
      <c r="L220" s="24" t="str">
        <f t="shared" si="818"/>
        <v>#REF!</v>
      </c>
      <c r="M220" s="24" t="str">
        <f t="shared" si="819"/>
        <v>#REF!</v>
      </c>
      <c r="N220" s="24" t="str">
        <f t="shared" si="820"/>
        <v>#REF!</v>
      </c>
      <c r="O220" s="24" t="str">
        <f t="shared" si="821"/>
        <v>#REF!</v>
      </c>
      <c r="P220" s="24" t="str">
        <f t="shared" si="822"/>
        <v>#REF!</v>
      </c>
      <c r="Q220" s="24" t="str">
        <f t="shared" si="823"/>
        <v>#REF!</v>
      </c>
      <c r="R220" s="25" t="str">
        <f t="shared" si="824"/>
        <v>#REF!</v>
      </c>
      <c r="S220" s="24" t="str">
        <f t="shared" si="825"/>
        <v>#REF!</v>
      </c>
      <c r="T220" s="22"/>
      <c r="U220" s="22"/>
      <c r="V220" s="22"/>
      <c r="W220" s="22"/>
      <c r="X220" s="22"/>
      <c r="Y220" s="22"/>
      <c r="Z220" s="22"/>
    </row>
    <row r="221" ht="15.75" customHeight="1" outlineLevel="1">
      <c r="A221" s="30" t="s">
        <v>167</v>
      </c>
      <c r="B221" s="23"/>
      <c r="C221" s="22"/>
      <c r="D221" s="24">
        <f t="shared" ref="D221:F221" si="826">SUBTOTAL(9,D219:D220)</f>
        <v>9483959</v>
      </c>
      <c r="E221" s="24">
        <f t="shared" si="826"/>
        <v>4070196</v>
      </c>
      <c r="F221" s="22">
        <f t="shared" si="826"/>
        <v>1</v>
      </c>
      <c r="G221" s="24"/>
      <c r="H221" s="24"/>
      <c r="I221" s="24"/>
      <c r="J221" s="24" t="str">
        <f t="shared" ref="J221:K221" si="827">SUBTOTAL(9,J219:J220)</f>
        <v>#REF!</v>
      </c>
      <c r="K221" s="24">
        <f t="shared" si="827"/>
        <v>0</v>
      </c>
      <c r="L221" s="24"/>
      <c r="M221" s="24"/>
      <c r="N221" s="24"/>
      <c r="O221" s="24" t="str">
        <f t="shared" ref="O221:S221" si="828">SUBTOTAL(9,O219:O220)</f>
        <v>#REF!</v>
      </c>
      <c r="P221" s="24" t="str">
        <f t="shared" si="828"/>
        <v>#REF!</v>
      </c>
      <c r="Q221" s="24" t="str">
        <f t="shared" si="828"/>
        <v>#REF!</v>
      </c>
      <c r="R221" s="25" t="str">
        <f t="shared" si="828"/>
        <v>#REF!</v>
      </c>
      <c r="S221" s="24" t="str">
        <f t="shared" si="828"/>
        <v>#REF!</v>
      </c>
      <c r="T221" s="22"/>
      <c r="U221" s="22"/>
      <c r="V221" s="22"/>
      <c r="W221" s="22"/>
      <c r="X221" s="22"/>
      <c r="Y221" s="22"/>
      <c r="Z221" s="22"/>
    </row>
    <row r="222" ht="15.75" customHeight="1" outlineLevel="2">
      <c r="A222" s="22" t="s">
        <v>168</v>
      </c>
      <c r="B222" s="23" t="s">
        <v>27</v>
      </c>
      <c r="C222" s="22" t="s">
        <v>28</v>
      </c>
      <c r="D222" s="24">
        <v>3.1782371748E8</v>
      </c>
      <c r="E222" s="24">
        <v>9.43859165E7</v>
      </c>
      <c r="F222" s="24">
        <f>+D222/D225</f>
        <v>0.9247760687</v>
      </c>
      <c r="G222" s="24" t="str">
        <f t="shared" ref="G222:G224" si="829">VLOOKUP(A222,'[1]Hoja1'!$B$1:$F$126,3,0)</f>
        <v>#REF!</v>
      </c>
      <c r="H222" s="24" t="str">
        <f t="shared" ref="H222:H224" si="830">VLOOKUP(A222,'[1]Hoja1'!$B$1:$F$126,2,0)</f>
        <v>#REF!</v>
      </c>
      <c r="I222" s="24" t="str">
        <f t="shared" ref="I222:I224" si="831">+G222/11</f>
        <v>#REF!</v>
      </c>
      <c r="J222" s="24" t="str">
        <f t="shared" ref="J222:J224" si="832">+F222*I222</f>
        <v>#REF!</v>
      </c>
      <c r="K222" s="24" t="str">
        <f t="shared" ref="K222:K224" si="833">+D222-P222</f>
        <v>#REF!</v>
      </c>
      <c r="L222" s="24" t="str">
        <f t="shared" ref="L222:L224" si="834">VLOOKUP(A222,'[1]Hoja1'!$B$1:$F$126,5,0)</f>
        <v>#REF!</v>
      </c>
      <c r="M222" s="24" t="str">
        <f t="shared" ref="M222:M224" si="835">VLOOKUP(A222,'[1]Hoja1'!$B$1:$F$126,4,0)</f>
        <v>#REF!</v>
      </c>
      <c r="N222" s="24" t="str">
        <f t="shared" ref="N222:N224" si="836">+L222/11</f>
        <v>#REF!</v>
      </c>
      <c r="O222" s="24" t="str">
        <f t="shared" ref="O222:O224" si="837">+D222-J222</f>
        <v>#REF!</v>
      </c>
      <c r="P222" s="24" t="str">
        <f t="shared" ref="P222:P224" si="838">+ROUND(O222,0)</f>
        <v>#REF!</v>
      </c>
      <c r="Q222" s="24" t="str">
        <f t="shared" ref="Q222:Q224" si="839">+K222+P222</f>
        <v>#REF!</v>
      </c>
      <c r="R222" s="25" t="str">
        <f t="shared" ref="R222:R224" si="840">+IF(D222-K222-P222&gt;1,D222-K222-P222,0)</f>
        <v>#REF!</v>
      </c>
      <c r="S222" s="24" t="str">
        <f t="shared" ref="S222:S224" si="841">+P222</f>
        <v>#REF!</v>
      </c>
      <c r="T222" s="22"/>
      <c r="U222" s="22"/>
      <c r="V222" s="22"/>
      <c r="W222" s="22"/>
      <c r="X222" s="22"/>
      <c r="Y222" s="22"/>
      <c r="Z222" s="22"/>
    </row>
    <row r="223" ht="15.75" customHeight="1" outlineLevel="2">
      <c r="A223" s="22" t="s">
        <v>168</v>
      </c>
      <c r="B223" s="23" t="s">
        <v>37</v>
      </c>
      <c r="C223" s="22" t="s">
        <v>38</v>
      </c>
      <c r="D223" s="24">
        <v>2.585269052E7</v>
      </c>
      <c r="E223" s="24">
        <v>7677620.5</v>
      </c>
      <c r="F223" s="24">
        <f>+D223/D225</f>
        <v>0.07522393134</v>
      </c>
      <c r="G223" s="24" t="str">
        <f t="shared" si="829"/>
        <v>#REF!</v>
      </c>
      <c r="H223" s="24" t="str">
        <f t="shared" si="830"/>
        <v>#REF!</v>
      </c>
      <c r="I223" s="24" t="str">
        <f t="shared" si="831"/>
        <v>#REF!</v>
      </c>
      <c r="J223" s="24" t="str">
        <f t="shared" si="832"/>
        <v>#REF!</v>
      </c>
      <c r="K223" s="24" t="str">
        <f t="shared" si="833"/>
        <v>#REF!</v>
      </c>
      <c r="L223" s="24" t="str">
        <f t="shared" si="834"/>
        <v>#REF!</v>
      </c>
      <c r="M223" s="24" t="str">
        <f t="shared" si="835"/>
        <v>#REF!</v>
      </c>
      <c r="N223" s="24" t="str">
        <f t="shared" si="836"/>
        <v>#REF!</v>
      </c>
      <c r="O223" s="24" t="str">
        <f t="shared" si="837"/>
        <v>#REF!</v>
      </c>
      <c r="P223" s="24" t="str">
        <f t="shared" si="838"/>
        <v>#REF!</v>
      </c>
      <c r="Q223" s="24" t="str">
        <f t="shared" si="839"/>
        <v>#REF!</v>
      </c>
      <c r="R223" s="25" t="str">
        <f t="shared" si="840"/>
        <v>#REF!</v>
      </c>
      <c r="S223" s="24" t="str">
        <f t="shared" si="841"/>
        <v>#REF!</v>
      </c>
      <c r="T223" s="22"/>
      <c r="U223" s="22"/>
      <c r="V223" s="22"/>
      <c r="W223" s="22"/>
      <c r="X223" s="22"/>
      <c r="Y223" s="22"/>
      <c r="Z223" s="22"/>
    </row>
    <row r="224" ht="15.75" customHeight="1" outlineLevel="2">
      <c r="A224" s="22" t="s">
        <v>168</v>
      </c>
      <c r="B224" s="23" t="s">
        <v>51</v>
      </c>
      <c r="C224" s="22" t="s">
        <v>52</v>
      </c>
      <c r="D224" s="24">
        <v>0.0</v>
      </c>
      <c r="E224" s="24">
        <v>0.0</v>
      </c>
      <c r="F224" s="24">
        <f>+D224/D225</f>
        <v>0</v>
      </c>
      <c r="G224" s="24" t="str">
        <f t="shared" si="829"/>
        <v>#REF!</v>
      </c>
      <c r="H224" s="24" t="str">
        <f t="shared" si="830"/>
        <v>#REF!</v>
      </c>
      <c r="I224" s="24" t="str">
        <f t="shared" si="831"/>
        <v>#REF!</v>
      </c>
      <c r="J224" s="24" t="str">
        <f t="shared" si="832"/>
        <v>#REF!</v>
      </c>
      <c r="K224" s="24" t="str">
        <f t="shared" si="833"/>
        <v>#REF!</v>
      </c>
      <c r="L224" s="24" t="str">
        <f t="shared" si="834"/>
        <v>#REF!</v>
      </c>
      <c r="M224" s="24" t="str">
        <f t="shared" si="835"/>
        <v>#REF!</v>
      </c>
      <c r="N224" s="24" t="str">
        <f t="shared" si="836"/>
        <v>#REF!</v>
      </c>
      <c r="O224" s="24" t="str">
        <f t="shared" si="837"/>
        <v>#REF!</v>
      </c>
      <c r="P224" s="24" t="str">
        <f t="shared" si="838"/>
        <v>#REF!</v>
      </c>
      <c r="Q224" s="24" t="str">
        <f t="shared" si="839"/>
        <v>#REF!</v>
      </c>
      <c r="R224" s="25" t="str">
        <f t="shared" si="840"/>
        <v>#REF!</v>
      </c>
      <c r="S224" s="24" t="str">
        <f t="shared" si="841"/>
        <v>#REF!</v>
      </c>
      <c r="T224" s="22"/>
      <c r="U224" s="22"/>
      <c r="V224" s="22"/>
      <c r="W224" s="22"/>
      <c r="X224" s="22"/>
      <c r="Y224" s="22"/>
      <c r="Z224" s="22"/>
    </row>
    <row r="225" ht="15.75" customHeight="1" outlineLevel="1">
      <c r="A225" s="30" t="s">
        <v>169</v>
      </c>
      <c r="B225" s="23"/>
      <c r="C225" s="22"/>
      <c r="D225" s="24">
        <f t="shared" ref="D225:F225" si="842">SUBTOTAL(9,D222:D224)</f>
        <v>343676408</v>
      </c>
      <c r="E225" s="24">
        <f t="shared" si="842"/>
        <v>102063537</v>
      </c>
      <c r="F225" s="22">
        <f t="shared" si="842"/>
        <v>1</v>
      </c>
      <c r="G225" s="24"/>
      <c r="H225" s="24"/>
      <c r="I225" s="24"/>
      <c r="J225" s="24" t="str">
        <f t="shared" ref="J225:K225" si="843">SUBTOTAL(9,J222:J224)</f>
        <v>#REF!</v>
      </c>
      <c r="K225" s="24" t="str">
        <f t="shared" si="843"/>
        <v>#REF!</v>
      </c>
      <c r="L225" s="24"/>
      <c r="M225" s="24"/>
      <c r="N225" s="24"/>
      <c r="O225" s="24" t="str">
        <f t="shared" ref="O225:S225" si="844">SUBTOTAL(9,O222:O224)</f>
        <v>#REF!</v>
      </c>
      <c r="P225" s="24" t="str">
        <f t="shared" si="844"/>
        <v>#REF!</v>
      </c>
      <c r="Q225" s="24" t="str">
        <f t="shared" si="844"/>
        <v>#REF!</v>
      </c>
      <c r="R225" s="25" t="str">
        <f t="shared" si="844"/>
        <v>#REF!</v>
      </c>
      <c r="S225" s="24" t="str">
        <f t="shared" si="844"/>
        <v>#REF!</v>
      </c>
      <c r="T225" s="22"/>
      <c r="U225" s="22"/>
      <c r="V225" s="22"/>
      <c r="W225" s="22"/>
      <c r="X225" s="22"/>
      <c r="Y225" s="22"/>
      <c r="Z225" s="22"/>
    </row>
    <row r="226" ht="15.75" customHeight="1" outlineLevel="2">
      <c r="A226" s="22" t="s">
        <v>170</v>
      </c>
      <c r="B226" s="23" t="s">
        <v>27</v>
      </c>
      <c r="C226" s="22" t="s">
        <v>28</v>
      </c>
      <c r="D226" s="24">
        <v>1.81467466E7</v>
      </c>
      <c r="E226" s="24">
        <v>1.033848478E7</v>
      </c>
      <c r="F226" s="24">
        <f>+D226/D229</f>
        <v>0.9909956464</v>
      </c>
      <c r="G226" s="24" t="str">
        <f t="shared" ref="G226:G228" si="845">VLOOKUP(A226,'[1]Hoja1'!$B$1:$F$126,3,0)</f>
        <v>#REF!</v>
      </c>
      <c r="H226" s="24" t="str">
        <f t="shared" ref="H226:H228" si="846">VLOOKUP(A226,'[1]Hoja1'!$B$1:$F$126,2,0)</f>
        <v>#REF!</v>
      </c>
      <c r="I226" s="24" t="str">
        <f t="shared" ref="I226:I228" si="847">+G226/11</f>
        <v>#REF!</v>
      </c>
      <c r="J226" s="24" t="str">
        <f t="shared" ref="J226:J228" si="848">+F226*I226</f>
        <v>#REF!</v>
      </c>
      <c r="K226" s="24">
        <v>0.0</v>
      </c>
      <c r="L226" s="24" t="str">
        <f t="shared" ref="L226:L228" si="849">VLOOKUP(A226,'[1]Hoja1'!$B$1:$F$126,5,0)</f>
        <v>#REF!</v>
      </c>
      <c r="M226" s="24" t="str">
        <f t="shared" ref="M226:M228" si="850">VLOOKUP(A226,'[1]Hoja1'!$B$1:$F$126,4,0)</f>
        <v>#REF!</v>
      </c>
      <c r="N226" s="24" t="str">
        <f t="shared" ref="N226:N228" si="851">+L226/11</f>
        <v>#REF!</v>
      </c>
      <c r="O226" s="24" t="str">
        <f t="shared" ref="O226:O228" si="852">+D226-J226</f>
        <v>#REF!</v>
      </c>
      <c r="P226" s="24" t="str">
        <f t="shared" ref="P226:P228" si="853">+ROUND(O226,0)</f>
        <v>#REF!</v>
      </c>
      <c r="Q226" s="24" t="str">
        <f t="shared" ref="Q226:Q228" si="854">+K226+P226</f>
        <v>#REF!</v>
      </c>
      <c r="R226" s="25" t="str">
        <f t="shared" ref="R226:R228" si="855">+IF(D226-K226-P226&gt;1,D226-K226-P226,0)</f>
        <v>#REF!</v>
      </c>
      <c r="S226" s="24" t="str">
        <f t="shared" ref="S226:S228" si="856">+P226</f>
        <v>#REF!</v>
      </c>
      <c r="T226" s="22"/>
      <c r="U226" s="22"/>
      <c r="V226" s="22"/>
      <c r="W226" s="22"/>
      <c r="X226" s="22"/>
      <c r="Y226" s="22"/>
      <c r="Z226" s="22"/>
    </row>
    <row r="227" ht="15.75" customHeight="1" outlineLevel="2">
      <c r="A227" s="22" t="s">
        <v>170</v>
      </c>
      <c r="B227" s="23" t="s">
        <v>37</v>
      </c>
      <c r="C227" s="22" t="s">
        <v>38</v>
      </c>
      <c r="D227" s="24">
        <v>164884.4</v>
      </c>
      <c r="E227" s="24">
        <v>93937.22</v>
      </c>
      <c r="F227" s="24">
        <f>+D227/D229</f>
        <v>0.009004353572</v>
      </c>
      <c r="G227" s="24" t="str">
        <f t="shared" si="845"/>
        <v>#REF!</v>
      </c>
      <c r="H227" s="24" t="str">
        <f t="shared" si="846"/>
        <v>#REF!</v>
      </c>
      <c r="I227" s="24" t="str">
        <f t="shared" si="847"/>
        <v>#REF!</v>
      </c>
      <c r="J227" s="24" t="str">
        <f t="shared" si="848"/>
        <v>#REF!</v>
      </c>
      <c r="K227" s="24">
        <v>0.0</v>
      </c>
      <c r="L227" s="24" t="str">
        <f t="shared" si="849"/>
        <v>#REF!</v>
      </c>
      <c r="M227" s="24" t="str">
        <f t="shared" si="850"/>
        <v>#REF!</v>
      </c>
      <c r="N227" s="24" t="str">
        <f t="shared" si="851"/>
        <v>#REF!</v>
      </c>
      <c r="O227" s="24" t="str">
        <f t="shared" si="852"/>
        <v>#REF!</v>
      </c>
      <c r="P227" s="24" t="str">
        <f t="shared" si="853"/>
        <v>#REF!</v>
      </c>
      <c r="Q227" s="24" t="str">
        <f t="shared" si="854"/>
        <v>#REF!</v>
      </c>
      <c r="R227" s="25" t="str">
        <f t="shared" si="855"/>
        <v>#REF!</v>
      </c>
      <c r="S227" s="24" t="str">
        <f t="shared" si="856"/>
        <v>#REF!</v>
      </c>
      <c r="T227" s="22"/>
      <c r="U227" s="22"/>
      <c r="V227" s="22"/>
      <c r="W227" s="22"/>
      <c r="X227" s="22"/>
      <c r="Y227" s="22"/>
      <c r="Z227" s="22"/>
    </row>
    <row r="228" ht="15.75" customHeight="1" outlineLevel="2">
      <c r="A228" s="22" t="s">
        <v>170</v>
      </c>
      <c r="B228" s="23" t="s">
        <v>51</v>
      </c>
      <c r="C228" s="22" t="s">
        <v>52</v>
      </c>
      <c r="D228" s="24">
        <v>0.0</v>
      </c>
      <c r="E228" s="24">
        <v>0.0</v>
      </c>
      <c r="F228" s="24">
        <f>+D228/D229</f>
        <v>0</v>
      </c>
      <c r="G228" s="24" t="str">
        <f t="shared" si="845"/>
        <v>#REF!</v>
      </c>
      <c r="H228" s="24" t="str">
        <f t="shared" si="846"/>
        <v>#REF!</v>
      </c>
      <c r="I228" s="24" t="str">
        <f t="shared" si="847"/>
        <v>#REF!</v>
      </c>
      <c r="J228" s="24" t="str">
        <f t="shared" si="848"/>
        <v>#REF!</v>
      </c>
      <c r="K228" s="24" t="str">
        <f>+D228-P228</f>
        <v>#REF!</v>
      </c>
      <c r="L228" s="24" t="str">
        <f t="shared" si="849"/>
        <v>#REF!</v>
      </c>
      <c r="M228" s="24" t="str">
        <f t="shared" si="850"/>
        <v>#REF!</v>
      </c>
      <c r="N228" s="24" t="str">
        <f t="shared" si="851"/>
        <v>#REF!</v>
      </c>
      <c r="O228" s="24" t="str">
        <f t="shared" si="852"/>
        <v>#REF!</v>
      </c>
      <c r="P228" s="24" t="str">
        <f t="shared" si="853"/>
        <v>#REF!</v>
      </c>
      <c r="Q228" s="24" t="str">
        <f t="shared" si="854"/>
        <v>#REF!</v>
      </c>
      <c r="R228" s="25" t="str">
        <f t="shared" si="855"/>
        <v>#REF!</v>
      </c>
      <c r="S228" s="24" t="str">
        <f t="shared" si="856"/>
        <v>#REF!</v>
      </c>
      <c r="T228" s="22"/>
      <c r="U228" s="22"/>
      <c r="V228" s="22"/>
      <c r="W228" s="22"/>
      <c r="X228" s="22"/>
      <c r="Y228" s="22"/>
      <c r="Z228" s="22"/>
    </row>
    <row r="229" ht="15.75" customHeight="1" outlineLevel="1">
      <c r="A229" s="30" t="s">
        <v>171</v>
      </c>
      <c r="B229" s="23"/>
      <c r="C229" s="22"/>
      <c r="D229" s="24">
        <f t="shared" ref="D229:F229" si="857">SUBTOTAL(9,D226:D228)</f>
        <v>18311631</v>
      </c>
      <c r="E229" s="24">
        <f t="shared" si="857"/>
        <v>10432422</v>
      </c>
      <c r="F229" s="22">
        <f t="shared" si="857"/>
        <v>1</v>
      </c>
      <c r="G229" s="24"/>
      <c r="H229" s="24"/>
      <c r="I229" s="24"/>
      <c r="J229" s="24" t="str">
        <f t="shared" ref="J229:K229" si="858">SUBTOTAL(9,J226:J228)</f>
        <v>#REF!</v>
      </c>
      <c r="K229" s="24" t="str">
        <f t="shared" si="858"/>
        <v>#REF!</v>
      </c>
      <c r="L229" s="24"/>
      <c r="M229" s="24"/>
      <c r="N229" s="24"/>
      <c r="O229" s="24" t="str">
        <f t="shared" ref="O229:S229" si="859">SUBTOTAL(9,O226:O228)</f>
        <v>#REF!</v>
      </c>
      <c r="P229" s="24" t="str">
        <f t="shared" si="859"/>
        <v>#REF!</v>
      </c>
      <c r="Q229" s="24" t="str">
        <f t="shared" si="859"/>
        <v>#REF!</v>
      </c>
      <c r="R229" s="25" t="str">
        <f t="shared" si="859"/>
        <v>#REF!</v>
      </c>
      <c r="S229" s="24" t="str">
        <f t="shared" si="859"/>
        <v>#REF!</v>
      </c>
      <c r="T229" s="22"/>
      <c r="U229" s="22"/>
      <c r="V229" s="22"/>
      <c r="W229" s="22"/>
      <c r="X229" s="22"/>
      <c r="Y229" s="22"/>
      <c r="Z229" s="22"/>
    </row>
    <row r="230" ht="15.75" customHeight="1" outlineLevel="2">
      <c r="A230" s="22" t="s">
        <v>172</v>
      </c>
      <c r="B230" s="23" t="s">
        <v>27</v>
      </c>
      <c r="C230" s="22" t="s">
        <v>28</v>
      </c>
      <c r="D230" s="24">
        <v>2.900164377E7</v>
      </c>
      <c r="E230" s="24">
        <v>1.043210475E7</v>
      </c>
      <c r="F230" s="24">
        <f>+D230/D234</f>
        <v>0.8295325857</v>
      </c>
      <c r="G230" s="24" t="str">
        <f t="shared" ref="G230:G233" si="860">VLOOKUP(A230,'[1]Hoja1'!$B$1:$F$126,3,0)</f>
        <v>#REF!</v>
      </c>
      <c r="H230" s="24" t="str">
        <f t="shared" ref="H230:H233" si="861">VLOOKUP(A230,'[1]Hoja1'!$B$1:$F$126,2,0)</f>
        <v>#REF!</v>
      </c>
      <c r="I230" s="24" t="str">
        <f t="shared" ref="I230:I233" si="862">+G230/11</f>
        <v>#REF!</v>
      </c>
      <c r="J230" s="24" t="str">
        <f t="shared" ref="J230:J233" si="863">+F230*I230</f>
        <v>#REF!</v>
      </c>
      <c r="K230" s="24">
        <v>0.0</v>
      </c>
      <c r="L230" s="24" t="str">
        <f t="shared" ref="L230:L233" si="864">VLOOKUP(A230,'[1]Hoja1'!$B$1:$F$126,5,0)</f>
        <v>#REF!</v>
      </c>
      <c r="M230" s="24" t="str">
        <f t="shared" ref="M230:M233" si="865">VLOOKUP(A230,'[1]Hoja1'!$B$1:$F$126,4,0)</f>
        <v>#REF!</v>
      </c>
      <c r="N230" s="24" t="str">
        <f t="shared" ref="N230:N233" si="866">+L230/11</f>
        <v>#REF!</v>
      </c>
      <c r="O230" s="24" t="str">
        <f t="shared" ref="O230:O233" si="867">+D230-J230</f>
        <v>#REF!</v>
      </c>
      <c r="P230" s="24" t="str">
        <f t="shared" ref="P230:P233" si="868">+ROUND(O230,0)</f>
        <v>#REF!</v>
      </c>
      <c r="Q230" s="24" t="str">
        <f t="shared" ref="Q230:Q233" si="869">+K230+P230</f>
        <v>#REF!</v>
      </c>
      <c r="R230" s="25" t="str">
        <f t="shared" ref="R230:R233" si="870">+IF(D230-K230-P230&gt;1,D230-K230-P230,0)</f>
        <v>#REF!</v>
      </c>
      <c r="S230" s="24" t="str">
        <f t="shared" ref="S230:S233" si="871">+P230</f>
        <v>#REF!</v>
      </c>
      <c r="T230" s="22"/>
      <c r="U230" s="22"/>
      <c r="V230" s="22"/>
      <c r="W230" s="22"/>
      <c r="X230" s="22"/>
      <c r="Y230" s="22"/>
      <c r="Z230" s="22"/>
    </row>
    <row r="231" ht="15.75" customHeight="1" outlineLevel="2">
      <c r="A231" s="22" t="s">
        <v>172</v>
      </c>
      <c r="B231" s="23" t="s">
        <v>37</v>
      </c>
      <c r="C231" s="22" t="s">
        <v>38</v>
      </c>
      <c r="D231" s="24">
        <v>1304127.25</v>
      </c>
      <c r="E231" s="24">
        <v>469104.17</v>
      </c>
      <c r="F231" s="24">
        <f>+D231/D234</f>
        <v>0.03730188738</v>
      </c>
      <c r="G231" s="24" t="str">
        <f t="shared" si="860"/>
        <v>#REF!</v>
      </c>
      <c r="H231" s="24" t="str">
        <f t="shared" si="861"/>
        <v>#REF!</v>
      </c>
      <c r="I231" s="24" t="str">
        <f t="shared" si="862"/>
        <v>#REF!</v>
      </c>
      <c r="J231" s="24" t="str">
        <f t="shared" si="863"/>
        <v>#REF!</v>
      </c>
      <c r="K231" s="24">
        <v>0.0</v>
      </c>
      <c r="L231" s="24" t="str">
        <f t="shared" si="864"/>
        <v>#REF!</v>
      </c>
      <c r="M231" s="24" t="str">
        <f t="shared" si="865"/>
        <v>#REF!</v>
      </c>
      <c r="N231" s="24" t="str">
        <f t="shared" si="866"/>
        <v>#REF!</v>
      </c>
      <c r="O231" s="24" t="str">
        <f t="shared" si="867"/>
        <v>#REF!</v>
      </c>
      <c r="P231" s="24" t="str">
        <f t="shared" si="868"/>
        <v>#REF!</v>
      </c>
      <c r="Q231" s="24" t="str">
        <f t="shared" si="869"/>
        <v>#REF!</v>
      </c>
      <c r="R231" s="25" t="str">
        <f t="shared" si="870"/>
        <v>#REF!</v>
      </c>
      <c r="S231" s="24" t="str">
        <f t="shared" si="871"/>
        <v>#REF!</v>
      </c>
      <c r="T231" s="22"/>
      <c r="U231" s="22"/>
      <c r="V231" s="22"/>
      <c r="W231" s="22"/>
      <c r="X231" s="22"/>
      <c r="Y231" s="22"/>
      <c r="Z231" s="22"/>
    </row>
    <row r="232" ht="15.75" customHeight="1" outlineLevel="2">
      <c r="A232" s="22" t="s">
        <v>172</v>
      </c>
      <c r="B232" s="23" t="s">
        <v>67</v>
      </c>
      <c r="C232" s="22" t="s">
        <v>68</v>
      </c>
      <c r="D232" s="24">
        <v>4655656.98</v>
      </c>
      <c r="E232" s="24">
        <v>1674674.08</v>
      </c>
      <c r="F232" s="24">
        <f>+D232/D234</f>
        <v>0.1331655269</v>
      </c>
      <c r="G232" s="24" t="str">
        <f t="shared" si="860"/>
        <v>#REF!</v>
      </c>
      <c r="H232" s="24" t="str">
        <f t="shared" si="861"/>
        <v>#REF!</v>
      </c>
      <c r="I232" s="24" t="str">
        <f t="shared" si="862"/>
        <v>#REF!</v>
      </c>
      <c r="J232" s="24" t="str">
        <f t="shared" si="863"/>
        <v>#REF!</v>
      </c>
      <c r="K232" s="24">
        <v>0.0</v>
      </c>
      <c r="L232" s="24" t="str">
        <f t="shared" si="864"/>
        <v>#REF!</v>
      </c>
      <c r="M232" s="24" t="str">
        <f t="shared" si="865"/>
        <v>#REF!</v>
      </c>
      <c r="N232" s="24" t="str">
        <f t="shared" si="866"/>
        <v>#REF!</v>
      </c>
      <c r="O232" s="24" t="str">
        <f t="shared" si="867"/>
        <v>#REF!</v>
      </c>
      <c r="P232" s="24" t="str">
        <f t="shared" si="868"/>
        <v>#REF!</v>
      </c>
      <c r="Q232" s="24" t="str">
        <f t="shared" si="869"/>
        <v>#REF!</v>
      </c>
      <c r="R232" s="25" t="str">
        <f t="shared" si="870"/>
        <v>#REF!</v>
      </c>
      <c r="S232" s="24" t="str">
        <f t="shared" si="871"/>
        <v>#REF!</v>
      </c>
      <c r="T232" s="22"/>
      <c r="U232" s="22"/>
      <c r="V232" s="22"/>
      <c r="W232" s="22"/>
      <c r="X232" s="22"/>
      <c r="Y232" s="22"/>
      <c r="Z232" s="22"/>
    </row>
    <row r="233" ht="15.75" customHeight="1" outlineLevel="2">
      <c r="A233" s="22" t="s">
        <v>172</v>
      </c>
      <c r="B233" s="23" t="s">
        <v>51</v>
      </c>
      <c r="C233" s="22" t="s">
        <v>52</v>
      </c>
      <c r="D233" s="24">
        <v>0.0</v>
      </c>
      <c r="E233" s="24">
        <v>0.0</v>
      </c>
      <c r="F233" s="24">
        <f>+D233/D234</f>
        <v>0</v>
      </c>
      <c r="G233" s="24" t="str">
        <f t="shared" si="860"/>
        <v>#REF!</v>
      </c>
      <c r="H233" s="24" t="str">
        <f t="shared" si="861"/>
        <v>#REF!</v>
      </c>
      <c r="I233" s="24" t="str">
        <f t="shared" si="862"/>
        <v>#REF!</v>
      </c>
      <c r="J233" s="24" t="str">
        <f t="shared" si="863"/>
        <v>#REF!</v>
      </c>
      <c r="K233" s="24" t="str">
        <f>+D233-P233</f>
        <v>#REF!</v>
      </c>
      <c r="L233" s="24" t="str">
        <f t="shared" si="864"/>
        <v>#REF!</v>
      </c>
      <c r="M233" s="24" t="str">
        <f t="shared" si="865"/>
        <v>#REF!</v>
      </c>
      <c r="N233" s="24" t="str">
        <f t="shared" si="866"/>
        <v>#REF!</v>
      </c>
      <c r="O233" s="24" t="str">
        <f t="shared" si="867"/>
        <v>#REF!</v>
      </c>
      <c r="P233" s="24" t="str">
        <f t="shared" si="868"/>
        <v>#REF!</v>
      </c>
      <c r="Q233" s="24" t="str">
        <f t="shared" si="869"/>
        <v>#REF!</v>
      </c>
      <c r="R233" s="25" t="str">
        <f t="shared" si="870"/>
        <v>#REF!</v>
      </c>
      <c r="S233" s="24" t="str">
        <f t="shared" si="871"/>
        <v>#REF!</v>
      </c>
      <c r="T233" s="22"/>
      <c r="U233" s="22"/>
      <c r="V233" s="22"/>
      <c r="W233" s="22"/>
      <c r="X233" s="22"/>
      <c r="Y233" s="22"/>
      <c r="Z233" s="22"/>
    </row>
    <row r="234" ht="15.75" customHeight="1" outlineLevel="1">
      <c r="A234" s="30" t="s">
        <v>173</v>
      </c>
      <c r="B234" s="23"/>
      <c r="C234" s="22"/>
      <c r="D234" s="24">
        <f t="shared" ref="D234:F234" si="872">SUBTOTAL(9,D230:D233)</f>
        <v>34961428</v>
      </c>
      <c r="E234" s="24">
        <f t="shared" si="872"/>
        <v>12575883</v>
      </c>
      <c r="F234" s="22">
        <f t="shared" si="872"/>
        <v>1</v>
      </c>
      <c r="G234" s="24"/>
      <c r="H234" s="24"/>
      <c r="I234" s="24"/>
      <c r="J234" s="24" t="str">
        <f t="shared" ref="J234:K234" si="873">SUBTOTAL(9,J230:J233)</f>
        <v>#REF!</v>
      </c>
      <c r="K234" s="24" t="str">
        <f t="shared" si="873"/>
        <v>#REF!</v>
      </c>
      <c r="L234" s="24"/>
      <c r="M234" s="24"/>
      <c r="N234" s="24"/>
      <c r="O234" s="24" t="str">
        <f t="shared" ref="O234:S234" si="874">SUBTOTAL(9,O230:O233)</f>
        <v>#REF!</v>
      </c>
      <c r="P234" s="24" t="str">
        <f t="shared" si="874"/>
        <v>#REF!</v>
      </c>
      <c r="Q234" s="24" t="str">
        <f t="shared" si="874"/>
        <v>#REF!</v>
      </c>
      <c r="R234" s="25" t="str">
        <f t="shared" si="874"/>
        <v>#REF!</v>
      </c>
      <c r="S234" s="24" t="str">
        <f t="shared" si="874"/>
        <v>#REF!</v>
      </c>
      <c r="T234" s="22"/>
      <c r="U234" s="22"/>
      <c r="V234" s="22"/>
      <c r="W234" s="22"/>
      <c r="X234" s="22"/>
      <c r="Y234" s="22"/>
      <c r="Z234" s="22"/>
    </row>
    <row r="235" ht="15.75" customHeight="1" outlineLevel="2">
      <c r="A235" s="22" t="s">
        <v>174</v>
      </c>
      <c r="B235" s="23" t="s">
        <v>51</v>
      </c>
      <c r="C235" s="22" t="s">
        <v>52</v>
      </c>
      <c r="D235" s="24">
        <v>0.0</v>
      </c>
      <c r="E235" s="24">
        <v>0.0</v>
      </c>
      <c r="F235" s="24">
        <f>+D235/D237</f>
        <v>0</v>
      </c>
      <c r="G235" s="24" t="str">
        <f t="shared" ref="G235:G236" si="875">VLOOKUP(A235,'[1]Hoja1'!$B$1:$F$126,3,0)</f>
        <v>#REF!</v>
      </c>
      <c r="H235" s="24" t="str">
        <f t="shared" ref="H235:H236" si="876">VLOOKUP(A235,'[1]Hoja1'!$B$1:$F$126,2,0)</f>
        <v>#REF!</v>
      </c>
      <c r="I235" s="24" t="str">
        <f t="shared" ref="I235:I236" si="877">+G235/11</f>
        <v>#REF!</v>
      </c>
      <c r="J235" s="24" t="str">
        <f t="shared" ref="J235:J236" si="878">+F235*I235</f>
        <v>#REF!</v>
      </c>
      <c r="K235" s="24" t="str">
        <f t="shared" ref="K235:K236" si="879">+D235-P235</f>
        <v>#REF!</v>
      </c>
      <c r="L235" s="24" t="str">
        <f t="shared" ref="L235:L236" si="880">VLOOKUP(A235,'[1]Hoja1'!$B$1:$F$126,5,0)</f>
        <v>#REF!</v>
      </c>
      <c r="M235" s="24" t="str">
        <f t="shared" ref="M235:M236" si="881">VLOOKUP(A235,'[1]Hoja1'!$B$1:$F$126,4,0)</f>
        <v>#REF!</v>
      </c>
      <c r="N235" s="24" t="str">
        <f t="shared" ref="N235:N236" si="882">+L235/11</f>
        <v>#REF!</v>
      </c>
      <c r="O235" s="24" t="str">
        <f t="shared" ref="O235:O236" si="883">+D235-J235</f>
        <v>#REF!</v>
      </c>
      <c r="P235" s="24" t="str">
        <f t="shared" ref="P235:P236" si="884">+ROUND(O235,0)</f>
        <v>#REF!</v>
      </c>
      <c r="Q235" s="24" t="str">
        <f t="shared" ref="Q235:Q236" si="885">+K235+P235</f>
        <v>#REF!</v>
      </c>
      <c r="R235" s="25" t="str">
        <f t="shared" ref="R235:R236" si="886">+IF(D235-K235-P235&gt;1,D235-K235-P235,0)</f>
        <v>#REF!</v>
      </c>
      <c r="S235" s="24" t="str">
        <f t="shared" ref="S235:S236" si="887">+P235</f>
        <v>#REF!</v>
      </c>
      <c r="T235" s="22"/>
      <c r="U235" s="22"/>
      <c r="V235" s="22"/>
      <c r="W235" s="22"/>
      <c r="X235" s="22"/>
      <c r="Y235" s="22"/>
      <c r="Z235" s="22"/>
    </row>
    <row r="236" ht="15.75" customHeight="1" outlineLevel="2">
      <c r="A236" s="22" t="s">
        <v>174</v>
      </c>
      <c r="B236" s="23" t="s">
        <v>39</v>
      </c>
      <c r="C236" s="22" t="s">
        <v>40</v>
      </c>
      <c r="D236" s="24">
        <v>3.3721827E7</v>
      </c>
      <c r="E236" s="24">
        <v>5920927.0</v>
      </c>
      <c r="F236" s="24">
        <f>+D236/D237</f>
        <v>1</v>
      </c>
      <c r="G236" s="24" t="str">
        <f t="shared" si="875"/>
        <v>#REF!</v>
      </c>
      <c r="H236" s="24" t="str">
        <f t="shared" si="876"/>
        <v>#REF!</v>
      </c>
      <c r="I236" s="24" t="str">
        <f t="shared" si="877"/>
        <v>#REF!</v>
      </c>
      <c r="J236" s="24" t="str">
        <f t="shared" si="878"/>
        <v>#REF!</v>
      </c>
      <c r="K236" s="24" t="str">
        <f t="shared" si="879"/>
        <v>#REF!</v>
      </c>
      <c r="L236" s="24" t="str">
        <f t="shared" si="880"/>
        <v>#REF!</v>
      </c>
      <c r="M236" s="24" t="str">
        <f t="shared" si="881"/>
        <v>#REF!</v>
      </c>
      <c r="N236" s="24" t="str">
        <f t="shared" si="882"/>
        <v>#REF!</v>
      </c>
      <c r="O236" s="24" t="str">
        <f t="shared" si="883"/>
        <v>#REF!</v>
      </c>
      <c r="P236" s="24" t="str">
        <f t="shared" si="884"/>
        <v>#REF!</v>
      </c>
      <c r="Q236" s="24" t="str">
        <f t="shared" si="885"/>
        <v>#REF!</v>
      </c>
      <c r="R236" s="25" t="str">
        <f t="shared" si="886"/>
        <v>#REF!</v>
      </c>
      <c r="S236" s="24" t="str">
        <f t="shared" si="887"/>
        <v>#REF!</v>
      </c>
      <c r="T236" s="22"/>
      <c r="U236" s="22"/>
      <c r="V236" s="22"/>
      <c r="W236" s="22"/>
      <c r="X236" s="22"/>
      <c r="Y236" s="22"/>
      <c r="Z236" s="22"/>
    </row>
    <row r="237" ht="15.75" customHeight="1" outlineLevel="1">
      <c r="A237" s="30" t="s">
        <v>175</v>
      </c>
      <c r="B237" s="23"/>
      <c r="C237" s="22"/>
      <c r="D237" s="24">
        <f t="shared" ref="D237:F237" si="888">SUBTOTAL(9,D235:D236)</f>
        <v>33721827</v>
      </c>
      <c r="E237" s="24">
        <f t="shared" si="888"/>
        <v>5920927</v>
      </c>
      <c r="F237" s="22">
        <f t="shared" si="888"/>
        <v>1</v>
      </c>
      <c r="G237" s="24"/>
      <c r="H237" s="24"/>
      <c r="I237" s="24"/>
      <c r="J237" s="24" t="str">
        <f t="shared" ref="J237:K237" si="889">SUBTOTAL(9,J235:J236)</f>
        <v>#REF!</v>
      </c>
      <c r="K237" s="24" t="str">
        <f t="shared" si="889"/>
        <v>#REF!</v>
      </c>
      <c r="L237" s="24"/>
      <c r="M237" s="24"/>
      <c r="N237" s="24"/>
      <c r="O237" s="24" t="str">
        <f t="shared" ref="O237:S237" si="890">SUBTOTAL(9,O235:O236)</f>
        <v>#REF!</v>
      </c>
      <c r="P237" s="24" t="str">
        <f t="shared" si="890"/>
        <v>#REF!</v>
      </c>
      <c r="Q237" s="24" t="str">
        <f t="shared" si="890"/>
        <v>#REF!</v>
      </c>
      <c r="R237" s="25" t="str">
        <f t="shared" si="890"/>
        <v>#REF!</v>
      </c>
      <c r="S237" s="24" t="str">
        <f t="shared" si="890"/>
        <v>#REF!</v>
      </c>
      <c r="T237" s="22"/>
      <c r="U237" s="22"/>
      <c r="V237" s="22"/>
      <c r="W237" s="22"/>
      <c r="X237" s="22"/>
      <c r="Y237" s="22"/>
      <c r="Z237" s="22"/>
    </row>
    <row r="238" ht="15.75" customHeight="1" outlineLevel="2">
      <c r="A238" s="22" t="s">
        <v>176</v>
      </c>
      <c r="B238" s="23" t="s">
        <v>27</v>
      </c>
      <c r="C238" s="22" t="s">
        <v>28</v>
      </c>
      <c r="D238" s="24">
        <v>1.419456693E7</v>
      </c>
      <c r="E238" s="24">
        <v>7693159.7</v>
      </c>
      <c r="F238" s="24">
        <f>+D238/D242</f>
        <v>0.3406893499</v>
      </c>
      <c r="G238" s="24" t="str">
        <f t="shared" ref="G238:G241" si="891">VLOOKUP(A238,'[1]Hoja1'!$B$1:$F$126,3,0)</f>
        <v>#REF!</v>
      </c>
      <c r="H238" s="24" t="str">
        <f t="shared" ref="H238:H241" si="892">VLOOKUP(A238,'[1]Hoja1'!$B$1:$F$126,2,0)</f>
        <v>#REF!</v>
      </c>
      <c r="I238" s="24" t="str">
        <f t="shared" ref="I238:I241" si="893">+G238/11</f>
        <v>#REF!</v>
      </c>
      <c r="J238" s="24" t="str">
        <f t="shared" ref="J238:J241" si="894">+F238*I238</f>
        <v>#REF!</v>
      </c>
      <c r="K238" s="24">
        <v>0.0</v>
      </c>
      <c r="L238" s="24" t="str">
        <f t="shared" ref="L238:L241" si="895">VLOOKUP(A238,'[1]Hoja1'!$B$1:$F$126,5,0)</f>
        <v>#REF!</v>
      </c>
      <c r="M238" s="24" t="str">
        <f t="shared" ref="M238:M241" si="896">VLOOKUP(A238,'[1]Hoja1'!$B$1:$F$126,4,0)</f>
        <v>#REF!</v>
      </c>
      <c r="N238" s="24" t="str">
        <f t="shared" ref="N238:N241" si="897">+L238/11</f>
        <v>#REF!</v>
      </c>
      <c r="O238" s="24" t="str">
        <f t="shared" ref="O238:O241" si="898">+D238-J238</f>
        <v>#REF!</v>
      </c>
      <c r="P238" s="24" t="str">
        <f t="shared" ref="P238:P241" si="899">+ROUND(O238,0)</f>
        <v>#REF!</v>
      </c>
      <c r="Q238" s="24" t="str">
        <f t="shared" ref="Q238:Q241" si="900">+K238+P238</f>
        <v>#REF!</v>
      </c>
      <c r="R238" s="25" t="str">
        <f t="shared" ref="R238:R241" si="901">+IF(D238-K238-P238&gt;1,D238-K238-P238,0)</f>
        <v>#REF!</v>
      </c>
      <c r="S238" s="24" t="str">
        <f t="shared" ref="S238:S241" si="902">+P238</f>
        <v>#REF!</v>
      </c>
      <c r="T238" s="22"/>
      <c r="U238" s="22"/>
      <c r="V238" s="22"/>
      <c r="W238" s="22"/>
      <c r="X238" s="22"/>
      <c r="Y238" s="22"/>
      <c r="Z238" s="22"/>
    </row>
    <row r="239" ht="15.75" customHeight="1" outlineLevel="2">
      <c r="A239" s="22" t="s">
        <v>176</v>
      </c>
      <c r="B239" s="23" t="s">
        <v>37</v>
      </c>
      <c r="C239" s="22" t="s">
        <v>38</v>
      </c>
      <c r="D239" s="24">
        <v>9624182.87</v>
      </c>
      <c r="E239" s="24">
        <v>5216106.71</v>
      </c>
      <c r="F239" s="24">
        <f>+D239/D242</f>
        <v>0.2309937754</v>
      </c>
      <c r="G239" s="24" t="str">
        <f t="shared" si="891"/>
        <v>#REF!</v>
      </c>
      <c r="H239" s="24" t="str">
        <f t="shared" si="892"/>
        <v>#REF!</v>
      </c>
      <c r="I239" s="24" t="str">
        <f t="shared" si="893"/>
        <v>#REF!</v>
      </c>
      <c r="J239" s="24" t="str">
        <f t="shared" si="894"/>
        <v>#REF!</v>
      </c>
      <c r="K239" s="24">
        <v>0.0</v>
      </c>
      <c r="L239" s="24" t="str">
        <f t="shared" si="895"/>
        <v>#REF!</v>
      </c>
      <c r="M239" s="24" t="str">
        <f t="shared" si="896"/>
        <v>#REF!</v>
      </c>
      <c r="N239" s="24" t="str">
        <f t="shared" si="897"/>
        <v>#REF!</v>
      </c>
      <c r="O239" s="24" t="str">
        <f t="shared" si="898"/>
        <v>#REF!</v>
      </c>
      <c r="P239" s="24" t="str">
        <f t="shared" si="899"/>
        <v>#REF!</v>
      </c>
      <c r="Q239" s="24" t="str">
        <f t="shared" si="900"/>
        <v>#REF!</v>
      </c>
      <c r="R239" s="25" t="str">
        <f t="shared" si="901"/>
        <v>#REF!</v>
      </c>
      <c r="S239" s="24" t="str">
        <f t="shared" si="902"/>
        <v>#REF!</v>
      </c>
      <c r="T239" s="22"/>
      <c r="U239" s="22"/>
      <c r="V239" s="22"/>
      <c r="W239" s="22"/>
      <c r="X239" s="22"/>
      <c r="Y239" s="22"/>
      <c r="Z239" s="22"/>
    </row>
    <row r="240" ht="15.75" customHeight="1" outlineLevel="2">
      <c r="A240" s="22" t="s">
        <v>176</v>
      </c>
      <c r="B240" s="23" t="s">
        <v>73</v>
      </c>
      <c r="C240" s="22" t="s">
        <v>74</v>
      </c>
      <c r="D240" s="24">
        <v>0.0</v>
      </c>
      <c r="E240" s="24">
        <v>0.0</v>
      </c>
      <c r="F240" s="24">
        <f>+D240/D242</f>
        <v>0</v>
      </c>
      <c r="G240" s="24" t="str">
        <f t="shared" si="891"/>
        <v>#REF!</v>
      </c>
      <c r="H240" s="24" t="str">
        <f t="shared" si="892"/>
        <v>#REF!</v>
      </c>
      <c r="I240" s="24" t="str">
        <f t="shared" si="893"/>
        <v>#REF!</v>
      </c>
      <c r="J240" s="24" t="str">
        <f t="shared" si="894"/>
        <v>#REF!</v>
      </c>
      <c r="K240" s="24" t="str">
        <f>+D240-P240</f>
        <v>#REF!</v>
      </c>
      <c r="L240" s="24" t="str">
        <f t="shared" si="895"/>
        <v>#REF!</v>
      </c>
      <c r="M240" s="24" t="str">
        <f t="shared" si="896"/>
        <v>#REF!</v>
      </c>
      <c r="N240" s="24" t="str">
        <f t="shared" si="897"/>
        <v>#REF!</v>
      </c>
      <c r="O240" s="24" t="str">
        <f t="shared" si="898"/>
        <v>#REF!</v>
      </c>
      <c r="P240" s="24" t="str">
        <f t="shared" si="899"/>
        <v>#REF!</v>
      </c>
      <c r="Q240" s="24" t="str">
        <f t="shared" si="900"/>
        <v>#REF!</v>
      </c>
      <c r="R240" s="25" t="str">
        <f t="shared" si="901"/>
        <v>#REF!</v>
      </c>
      <c r="S240" s="24" t="str">
        <f t="shared" si="902"/>
        <v>#REF!</v>
      </c>
      <c r="T240" s="22"/>
      <c r="U240" s="22"/>
      <c r="V240" s="22"/>
      <c r="W240" s="22"/>
      <c r="X240" s="22"/>
      <c r="Y240" s="22"/>
      <c r="Z240" s="22"/>
    </row>
    <row r="241" ht="15.75" customHeight="1" outlineLevel="2">
      <c r="A241" s="22" t="s">
        <v>176</v>
      </c>
      <c r="B241" s="23" t="s">
        <v>53</v>
      </c>
      <c r="C241" s="22" t="s">
        <v>54</v>
      </c>
      <c r="D241" s="24">
        <v>1.78455022E7</v>
      </c>
      <c r="E241" s="24">
        <v>9671890.59</v>
      </c>
      <c r="F241" s="24">
        <f>+D241/D242</f>
        <v>0.4283168746</v>
      </c>
      <c r="G241" s="24" t="str">
        <f t="shared" si="891"/>
        <v>#REF!</v>
      </c>
      <c r="H241" s="24" t="str">
        <f t="shared" si="892"/>
        <v>#REF!</v>
      </c>
      <c r="I241" s="24" t="str">
        <f t="shared" si="893"/>
        <v>#REF!</v>
      </c>
      <c r="J241" s="24" t="str">
        <f t="shared" si="894"/>
        <v>#REF!</v>
      </c>
      <c r="K241" s="24">
        <v>0.0</v>
      </c>
      <c r="L241" s="24" t="str">
        <f t="shared" si="895"/>
        <v>#REF!</v>
      </c>
      <c r="M241" s="24" t="str">
        <f t="shared" si="896"/>
        <v>#REF!</v>
      </c>
      <c r="N241" s="24" t="str">
        <f t="shared" si="897"/>
        <v>#REF!</v>
      </c>
      <c r="O241" s="24" t="str">
        <f t="shared" si="898"/>
        <v>#REF!</v>
      </c>
      <c r="P241" s="24" t="str">
        <f t="shared" si="899"/>
        <v>#REF!</v>
      </c>
      <c r="Q241" s="24" t="str">
        <f t="shared" si="900"/>
        <v>#REF!</v>
      </c>
      <c r="R241" s="25" t="str">
        <f t="shared" si="901"/>
        <v>#REF!</v>
      </c>
      <c r="S241" s="24" t="str">
        <f t="shared" si="902"/>
        <v>#REF!</v>
      </c>
      <c r="T241" s="22"/>
      <c r="U241" s="22"/>
      <c r="V241" s="22"/>
      <c r="W241" s="22"/>
      <c r="X241" s="22"/>
      <c r="Y241" s="22"/>
      <c r="Z241" s="22"/>
    </row>
    <row r="242" ht="15.75" customHeight="1" outlineLevel="1">
      <c r="A242" s="30" t="s">
        <v>177</v>
      </c>
      <c r="B242" s="23"/>
      <c r="C242" s="22"/>
      <c r="D242" s="24">
        <f t="shared" ref="D242:F242" si="903">SUBTOTAL(9,D238:D241)</f>
        <v>41664252</v>
      </c>
      <c r="E242" s="24">
        <f t="shared" si="903"/>
        <v>22581157</v>
      </c>
      <c r="F242" s="22">
        <f t="shared" si="903"/>
        <v>1</v>
      </c>
      <c r="G242" s="24"/>
      <c r="H242" s="24"/>
      <c r="I242" s="24"/>
      <c r="J242" s="24" t="str">
        <f t="shared" ref="J242:K242" si="904">SUBTOTAL(9,J238:J241)</f>
        <v>#REF!</v>
      </c>
      <c r="K242" s="24" t="str">
        <f t="shared" si="904"/>
        <v>#REF!</v>
      </c>
      <c r="L242" s="24"/>
      <c r="M242" s="24"/>
      <c r="N242" s="24"/>
      <c r="O242" s="24" t="str">
        <f t="shared" ref="O242:S242" si="905">SUBTOTAL(9,O238:O241)</f>
        <v>#REF!</v>
      </c>
      <c r="P242" s="24" t="str">
        <f t="shared" si="905"/>
        <v>#REF!</v>
      </c>
      <c r="Q242" s="24" t="str">
        <f t="shared" si="905"/>
        <v>#REF!</v>
      </c>
      <c r="R242" s="25" t="str">
        <f t="shared" si="905"/>
        <v>#REF!</v>
      </c>
      <c r="S242" s="24" t="str">
        <f t="shared" si="905"/>
        <v>#REF!</v>
      </c>
      <c r="T242" s="22"/>
      <c r="U242" s="22"/>
      <c r="V242" s="22"/>
      <c r="W242" s="22"/>
      <c r="X242" s="22"/>
      <c r="Y242" s="22"/>
      <c r="Z242" s="22"/>
    </row>
    <row r="243" ht="15.75" customHeight="1" outlineLevel="2">
      <c r="A243" s="22" t="s">
        <v>178</v>
      </c>
      <c r="B243" s="23" t="s">
        <v>27</v>
      </c>
      <c r="C243" s="22" t="s">
        <v>28</v>
      </c>
      <c r="D243" s="24">
        <v>9.92095946E7</v>
      </c>
      <c r="E243" s="24">
        <v>4538057.95</v>
      </c>
      <c r="F243" s="24">
        <f>+D243/D245</f>
        <v>0.7743078365</v>
      </c>
      <c r="G243" s="24" t="str">
        <f t="shared" ref="G243:G244" si="906">VLOOKUP(A243,'[1]Hoja1'!$B$1:$F$126,3,0)</f>
        <v>#REF!</v>
      </c>
      <c r="H243" s="24" t="str">
        <f t="shared" ref="H243:H244" si="907">VLOOKUP(A243,'[1]Hoja1'!$B$1:$F$126,2,0)</f>
        <v>#REF!</v>
      </c>
      <c r="I243" s="24" t="str">
        <f t="shared" ref="I243:I244" si="908">+G243/11</f>
        <v>#REF!</v>
      </c>
      <c r="J243" s="24" t="str">
        <f t="shared" ref="J243:J244" si="909">+F243*I243</f>
        <v>#REF!</v>
      </c>
      <c r="K243" s="24" t="str">
        <f t="shared" ref="K243:K244" si="910">+D243-P243</f>
        <v>#REF!</v>
      </c>
      <c r="L243" s="24" t="str">
        <f t="shared" ref="L243:L244" si="911">VLOOKUP(A243,'[1]Hoja1'!$B$1:$F$126,5,0)</f>
        <v>#REF!</v>
      </c>
      <c r="M243" s="24" t="str">
        <f t="shared" ref="M243:M244" si="912">VLOOKUP(A243,'[1]Hoja1'!$B$1:$F$126,4,0)</f>
        <v>#REF!</v>
      </c>
      <c r="N243" s="24" t="str">
        <f t="shared" ref="N243:N244" si="913">+L243/11</f>
        <v>#REF!</v>
      </c>
      <c r="O243" s="24" t="str">
        <f t="shared" ref="O243:O244" si="914">+D243-J243</f>
        <v>#REF!</v>
      </c>
      <c r="P243" s="24" t="str">
        <f t="shared" ref="P243:P244" si="915">+ROUND(O243,0)</f>
        <v>#REF!</v>
      </c>
      <c r="Q243" s="24" t="str">
        <f t="shared" ref="Q243:Q244" si="916">+K243+P243</f>
        <v>#REF!</v>
      </c>
      <c r="R243" s="25" t="str">
        <f t="shared" ref="R243:R244" si="917">+IF(D243-K243-P243&gt;1,D243-K243-P243,0)</f>
        <v>#REF!</v>
      </c>
      <c r="S243" s="24" t="str">
        <f t="shared" ref="S243:S244" si="918">+P243</f>
        <v>#REF!</v>
      </c>
      <c r="T243" s="22"/>
      <c r="U243" s="22"/>
      <c r="V243" s="22"/>
      <c r="W243" s="22"/>
      <c r="X243" s="22"/>
      <c r="Y243" s="22"/>
      <c r="Z243" s="22"/>
    </row>
    <row r="244" ht="15.75" customHeight="1" outlineLevel="2">
      <c r="A244" s="22" t="s">
        <v>178</v>
      </c>
      <c r="B244" s="23" t="s">
        <v>37</v>
      </c>
      <c r="C244" s="22" t="s">
        <v>38</v>
      </c>
      <c r="D244" s="24">
        <v>2.89172174E7</v>
      </c>
      <c r="E244" s="24">
        <v>1322735.05</v>
      </c>
      <c r="F244" s="24">
        <f>+D244/D245</f>
        <v>0.2256921635</v>
      </c>
      <c r="G244" s="24" t="str">
        <f t="shared" si="906"/>
        <v>#REF!</v>
      </c>
      <c r="H244" s="24" t="str">
        <f t="shared" si="907"/>
        <v>#REF!</v>
      </c>
      <c r="I244" s="24" t="str">
        <f t="shared" si="908"/>
        <v>#REF!</v>
      </c>
      <c r="J244" s="24" t="str">
        <f t="shared" si="909"/>
        <v>#REF!</v>
      </c>
      <c r="K244" s="24" t="str">
        <f t="shared" si="910"/>
        <v>#REF!</v>
      </c>
      <c r="L244" s="24" t="str">
        <f t="shared" si="911"/>
        <v>#REF!</v>
      </c>
      <c r="M244" s="24" t="str">
        <f t="shared" si="912"/>
        <v>#REF!</v>
      </c>
      <c r="N244" s="24" t="str">
        <f t="shared" si="913"/>
        <v>#REF!</v>
      </c>
      <c r="O244" s="24" t="str">
        <f t="shared" si="914"/>
        <v>#REF!</v>
      </c>
      <c r="P244" s="24" t="str">
        <f t="shared" si="915"/>
        <v>#REF!</v>
      </c>
      <c r="Q244" s="24" t="str">
        <f t="shared" si="916"/>
        <v>#REF!</v>
      </c>
      <c r="R244" s="25" t="str">
        <f t="shared" si="917"/>
        <v>#REF!</v>
      </c>
      <c r="S244" s="24" t="str">
        <f t="shared" si="918"/>
        <v>#REF!</v>
      </c>
      <c r="T244" s="22"/>
      <c r="U244" s="22"/>
      <c r="V244" s="22"/>
      <c r="W244" s="22"/>
      <c r="X244" s="22"/>
      <c r="Y244" s="22"/>
      <c r="Z244" s="22"/>
    </row>
    <row r="245" ht="15.75" customHeight="1" outlineLevel="1">
      <c r="A245" s="30" t="s">
        <v>179</v>
      </c>
      <c r="B245" s="23"/>
      <c r="C245" s="22"/>
      <c r="D245" s="24">
        <f t="shared" ref="D245:F245" si="919">SUBTOTAL(9,D243:D244)</f>
        <v>128126812</v>
      </c>
      <c r="E245" s="24">
        <f t="shared" si="919"/>
        <v>5860793</v>
      </c>
      <c r="F245" s="22">
        <f t="shared" si="919"/>
        <v>1</v>
      </c>
      <c r="G245" s="24"/>
      <c r="H245" s="24"/>
      <c r="I245" s="24"/>
      <c r="J245" s="24" t="str">
        <f t="shared" ref="J245:K245" si="920">SUBTOTAL(9,J243:J244)</f>
        <v>#REF!</v>
      </c>
      <c r="K245" s="24" t="str">
        <f t="shared" si="920"/>
        <v>#REF!</v>
      </c>
      <c r="L245" s="24"/>
      <c r="M245" s="24"/>
      <c r="N245" s="24"/>
      <c r="O245" s="24" t="str">
        <f t="shared" ref="O245:S245" si="921">SUBTOTAL(9,O243:O244)</f>
        <v>#REF!</v>
      </c>
      <c r="P245" s="24" t="str">
        <f t="shared" si="921"/>
        <v>#REF!</v>
      </c>
      <c r="Q245" s="24" t="str">
        <f t="shared" si="921"/>
        <v>#REF!</v>
      </c>
      <c r="R245" s="25" t="str">
        <f t="shared" si="921"/>
        <v>#REF!</v>
      </c>
      <c r="S245" s="24" t="str">
        <f t="shared" si="921"/>
        <v>#REF!</v>
      </c>
      <c r="T245" s="22"/>
      <c r="U245" s="22"/>
      <c r="V245" s="22"/>
      <c r="W245" s="22"/>
      <c r="X245" s="22"/>
      <c r="Y245" s="22"/>
      <c r="Z245" s="22"/>
    </row>
    <row r="246" ht="15.75" customHeight="1" outlineLevel="2">
      <c r="A246" s="22" t="s">
        <v>180</v>
      </c>
      <c r="B246" s="23" t="s">
        <v>27</v>
      </c>
      <c r="C246" s="22" t="s">
        <v>28</v>
      </c>
      <c r="D246" s="24">
        <v>7.3704315E7</v>
      </c>
      <c r="E246" s="24">
        <v>6147462.0</v>
      </c>
      <c r="F246" s="24">
        <f>+D246/D250</f>
        <v>1</v>
      </c>
      <c r="G246" s="24" t="str">
        <f t="shared" ref="G246:G249" si="922">VLOOKUP(A246,'[1]Hoja1'!$B$1:$F$126,3,0)</f>
        <v>#REF!</v>
      </c>
      <c r="H246" s="24" t="str">
        <f t="shared" ref="H246:H249" si="923">VLOOKUP(A246,'[1]Hoja1'!$B$1:$F$126,2,0)</f>
        <v>#REF!</v>
      </c>
      <c r="I246" s="24" t="str">
        <f t="shared" ref="I246:I249" si="924">+G246/11</f>
        <v>#REF!</v>
      </c>
      <c r="J246" s="24" t="str">
        <f t="shared" ref="J246:J249" si="925">+F246*I246</f>
        <v>#REF!</v>
      </c>
      <c r="K246" s="24" t="str">
        <f t="shared" ref="K246:K249" si="926">+D246-P246</f>
        <v>#REF!</v>
      </c>
      <c r="L246" s="24" t="str">
        <f t="shared" ref="L246:L249" si="927">VLOOKUP(A246,'[1]Hoja1'!$B$1:$F$126,5,0)</f>
        <v>#REF!</v>
      </c>
      <c r="M246" s="24" t="str">
        <f t="shared" ref="M246:M249" si="928">VLOOKUP(A246,'[1]Hoja1'!$B$1:$F$126,4,0)</f>
        <v>#REF!</v>
      </c>
      <c r="N246" s="24" t="str">
        <f t="shared" ref="N246:N249" si="929">+L246/11</f>
        <v>#REF!</v>
      </c>
      <c r="O246" s="24" t="str">
        <f t="shared" ref="O246:O249" si="930">+D246-J246</f>
        <v>#REF!</v>
      </c>
      <c r="P246" s="24" t="str">
        <f t="shared" ref="P246:P249" si="931">+ROUND(O246,0)</f>
        <v>#REF!</v>
      </c>
      <c r="Q246" s="24" t="str">
        <f t="shared" ref="Q246:Q249" si="932">+K246+P246</f>
        <v>#REF!</v>
      </c>
      <c r="R246" s="25" t="str">
        <f t="shared" ref="R246:R249" si="933">+IF(D246-K246-P246&gt;1,D246-K246-P246,0)</f>
        <v>#REF!</v>
      </c>
      <c r="S246" s="24" t="str">
        <f t="shared" ref="S246:S249" si="934">+P246</f>
        <v>#REF!</v>
      </c>
      <c r="T246" s="22"/>
      <c r="U246" s="22"/>
      <c r="V246" s="22"/>
      <c r="W246" s="22"/>
      <c r="X246" s="22"/>
      <c r="Y246" s="22"/>
      <c r="Z246" s="22"/>
    </row>
    <row r="247" ht="15.75" customHeight="1" outlineLevel="2">
      <c r="A247" s="22" t="s">
        <v>180</v>
      </c>
      <c r="B247" s="23" t="s">
        <v>37</v>
      </c>
      <c r="C247" s="22" t="s">
        <v>38</v>
      </c>
      <c r="D247" s="24">
        <v>0.0</v>
      </c>
      <c r="E247" s="24">
        <v>0.0</v>
      </c>
      <c r="F247" s="24">
        <f>+D247/D250</f>
        <v>0</v>
      </c>
      <c r="G247" s="24" t="str">
        <f t="shared" si="922"/>
        <v>#REF!</v>
      </c>
      <c r="H247" s="24" t="str">
        <f t="shared" si="923"/>
        <v>#REF!</v>
      </c>
      <c r="I247" s="24" t="str">
        <f t="shared" si="924"/>
        <v>#REF!</v>
      </c>
      <c r="J247" s="24" t="str">
        <f t="shared" si="925"/>
        <v>#REF!</v>
      </c>
      <c r="K247" s="24" t="str">
        <f t="shared" si="926"/>
        <v>#REF!</v>
      </c>
      <c r="L247" s="24" t="str">
        <f t="shared" si="927"/>
        <v>#REF!</v>
      </c>
      <c r="M247" s="24" t="str">
        <f t="shared" si="928"/>
        <v>#REF!</v>
      </c>
      <c r="N247" s="24" t="str">
        <f t="shared" si="929"/>
        <v>#REF!</v>
      </c>
      <c r="O247" s="24" t="str">
        <f t="shared" si="930"/>
        <v>#REF!</v>
      </c>
      <c r="P247" s="24" t="str">
        <f t="shared" si="931"/>
        <v>#REF!</v>
      </c>
      <c r="Q247" s="24" t="str">
        <f t="shared" si="932"/>
        <v>#REF!</v>
      </c>
      <c r="R247" s="25" t="str">
        <f t="shared" si="933"/>
        <v>#REF!</v>
      </c>
      <c r="S247" s="24" t="str">
        <f t="shared" si="934"/>
        <v>#REF!</v>
      </c>
      <c r="T247" s="22"/>
      <c r="U247" s="22"/>
      <c r="V247" s="22"/>
      <c r="W247" s="22"/>
      <c r="X247" s="22"/>
      <c r="Y247" s="22"/>
      <c r="Z247" s="22"/>
    </row>
    <row r="248" ht="15.75" customHeight="1" outlineLevel="2">
      <c r="A248" s="22" t="s">
        <v>180</v>
      </c>
      <c r="B248" s="23" t="s">
        <v>51</v>
      </c>
      <c r="C248" s="22" t="s">
        <v>52</v>
      </c>
      <c r="D248" s="24">
        <v>0.0</v>
      </c>
      <c r="E248" s="24">
        <v>0.0</v>
      </c>
      <c r="F248" s="24">
        <f>+D248/D250</f>
        <v>0</v>
      </c>
      <c r="G248" s="24" t="str">
        <f t="shared" si="922"/>
        <v>#REF!</v>
      </c>
      <c r="H248" s="24" t="str">
        <f t="shared" si="923"/>
        <v>#REF!</v>
      </c>
      <c r="I248" s="24" t="str">
        <f t="shared" si="924"/>
        <v>#REF!</v>
      </c>
      <c r="J248" s="24" t="str">
        <f t="shared" si="925"/>
        <v>#REF!</v>
      </c>
      <c r="K248" s="24" t="str">
        <f t="shared" si="926"/>
        <v>#REF!</v>
      </c>
      <c r="L248" s="24" t="str">
        <f t="shared" si="927"/>
        <v>#REF!</v>
      </c>
      <c r="M248" s="24" t="str">
        <f t="shared" si="928"/>
        <v>#REF!</v>
      </c>
      <c r="N248" s="24" t="str">
        <f t="shared" si="929"/>
        <v>#REF!</v>
      </c>
      <c r="O248" s="24" t="str">
        <f t="shared" si="930"/>
        <v>#REF!</v>
      </c>
      <c r="P248" s="24" t="str">
        <f t="shared" si="931"/>
        <v>#REF!</v>
      </c>
      <c r="Q248" s="24" t="str">
        <f t="shared" si="932"/>
        <v>#REF!</v>
      </c>
      <c r="R248" s="25" t="str">
        <f t="shared" si="933"/>
        <v>#REF!</v>
      </c>
      <c r="S248" s="24" t="str">
        <f t="shared" si="934"/>
        <v>#REF!</v>
      </c>
      <c r="T248" s="22"/>
      <c r="U248" s="22"/>
      <c r="V248" s="22"/>
      <c r="W248" s="22"/>
      <c r="X248" s="22"/>
      <c r="Y248" s="22"/>
      <c r="Z248" s="22"/>
    </row>
    <row r="249" ht="15.75" customHeight="1" outlineLevel="2">
      <c r="A249" s="22" t="s">
        <v>180</v>
      </c>
      <c r="B249" s="23" t="s">
        <v>73</v>
      </c>
      <c r="C249" s="22" t="s">
        <v>74</v>
      </c>
      <c r="D249" s="24">
        <v>0.0</v>
      </c>
      <c r="E249" s="24">
        <v>0.0</v>
      </c>
      <c r="F249" s="24">
        <f>+D249/D250</f>
        <v>0</v>
      </c>
      <c r="G249" s="24" t="str">
        <f t="shared" si="922"/>
        <v>#REF!</v>
      </c>
      <c r="H249" s="24" t="str">
        <f t="shared" si="923"/>
        <v>#REF!</v>
      </c>
      <c r="I249" s="24" t="str">
        <f t="shared" si="924"/>
        <v>#REF!</v>
      </c>
      <c r="J249" s="24" t="str">
        <f t="shared" si="925"/>
        <v>#REF!</v>
      </c>
      <c r="K249" s="24" t="str">
        <f t="shared" si="926"/>
        <v>#REF!</v>
      </c>
      <c r="L249" s="24" t="str">
        <f t="shared" si="927"/>
        <v>#REF!</v>
      </c>
      <c r="M249" s="24" t="str">
        <f t="shared" si="928"/>
        <v>#REF!</v>
      </c>
      <c r="N249" s="24" t="str">
        <f t="shared" si="929"/>
        <v>#REF!</v>
      </c>
      <c r="O249" s="24" t="str">
        <f t="shared" si="930"/>
        <v>#REF!</v>
      </c>
      <c r="P249" s="24" t="str">
        <f t="shared" si="931"/>
        <v>#REF!</v>
      </c>
      <c r="Q249" s="24" t="str">
        <f t="shared" si="932"/>
        <v>#REF!</v>
      </c>
      <c r="R249" s="25" t="str">
        <f t="shared" si="933"/>
        <v>#REF!</v>
      </c>
      <c r="S249" s="24" t="str">
        <f t="shared" si="934"/>
        <v>#REF!</v>
      </c>
      <c r="T249" s="22"/>
      <c r="U249" s="22"/>
      <c r="V249" s="22"/>
      <c r="W249" s="22"/>
      <c r="X249" s="22"/>
      <c r="Y249" s="22"/>
      <c r="Z249" s="22"/>
    </row>
    <row r="250" ht="15.75" customHeight="1" outlineLevel="1">
      <c r="A250" s="30" t="s">
        <v>181</v>
      </c>
      <c r="B250" s="23"/>
      <c r="C250" s="22"/>
      <c r="D250" s="24">
        <f t="shared" ref="D250:F250" si="935">SUBTOTAL(9,D246:D249)</f>
        <v>73704315</v>
      </c>
      <c r="E250" s="24">
        <f t="shared" si="935"/>
        <v>6147462</v>
      </c>
      <c r="F250" s="22">
        <f t="shared" si="935"/>
        <v>1</v>
      </c>
      <c r="G250" s="24"/>
      <c r="H250" s="24"/>
      <c r="I250" s="24"/>
      <c r="J250" s="24" t="str">
        <f t="shared" ref="J250:K250" si="936">SUBTOTAL(9,J246:J249)</f>
        <v>#REF!</v>
      </c>
      <c r="K250" s="24" t="str">
        <f t="shared" si="936"/>
        <v>#REF!</v>
      </c>
      <c r="L250" s="24"/>
      <c r="M250" s="24"/>
      <c r="N250" s="24"/>
      <c r="O250" s="24" t="str">
        <f t="shared" ref="O250:S250" si="937">SUBTOTAL(9,O246:O249)</f>
        <v>#REF!</v>
      </c>
      <c r="P250" s="24" t="str">
        <f t="shared" si="937"/>
        <v>#REF!</v>
      </c>
      <c r="Q250" s="24" t="str">
        <f t="shared" si="937"/>
        <v>#REF!</v>
      </c>
      <c r="R250" s="25" t="str">
        <f t="shared" si="937"/>
        <v>#REF!</v>
      </c>
      <c r="S250" s="24" t="str">
        <f t="shared" si="937"/>
        <v>#REF!</v>
      </c>
      <c r="T250" s="22"/>
      <c r="U250" s="22"/>
      <c r="V250" s="22"/>
      <c r="W250" s="22"/>
      <c r="X250" s="22"/>
      <c r="Y250" s="22"/>
      <c r="Z250" s="22"/>
    </row>
    <row r="251" ht="15.75" customHeight="1" outlineLevel="2">
      <c r="A251" s="22" t="s">
        <v>182</v>
      </c>
      <c r="B251" s="23" t="s">
        <v>27</v>
      </c>
      <c r="C251" s="22" t="s">
        <v>28</v>
      </c>
      <c r="D251" s="24">
        <v>7028009.98</v>
      </c>
      <c r="E251" s="24">
        <v>9206973.19</v>
      </c>
      <c r="F251" s="24">
        <f>+D251/D253</f>
        <v>0.6345404947</v>
      </c>
      <c r="G251" s="24" t="str">
        <f t="shared" ref="G251:G252" si="938">VLOOKUP(A251,'[1]Hoja1'!$B$1:$F$126,3,0)</f>
        <v>#REF!</v>
      </c>
      <c r="H251" s="24" t="str">
        <f t="shared" ref="H251:H252" si="939">VLOOKUP(A251,'[1]Hoja1'!$B$1:$F$126,2,0)</f>
        <v>#REF!</v>
      </c>
      <c r="I251" s="24" t="str">
        <f t="shared" ref="I251:I252" si="940">+G251/11</f>
        <v>#REF!</v>
      </c>
      <c r="J251" s="24" t="str">
        <f t="shared" ref="J251:J252" si="941">+F251*I251</f>
        <v>#REF!</v>
      </c>
      <c r="K251" s="24">
        <v>0.0</v>
      </c>
      <c r="L251" s="24" t="str">
        <f t="shared" ref="L251:L252" si="942">VLOOKUP(A251,'[1]Hoja1'!$B$1:$F$126,5,0)</f>
        <v>#REF!</v>
      </c>
      <c r="M251" s="24" t="str">
        <f t="shared" ref="M251:M252" si="943">VLOOKUP(A251,'[1]Hoja1'!$B$1:$F$126,4,0)</f>
        <v>#REF!</v>
      </c>
      <c r="N251" s="24" t="str">
        <f t="shared" ref="N251:N252" si="944">+L251/11</f>
        <v>#REF!</v>
      </c>
      <c r="O251" s="24" t="str">
        <f t="shared" ref="O251:O252" si="945">+D251-J251</f>
        <v>#REF!</v>
      </c>
      <c r="P251" s="24" t="str">
        <f t="shared" ref="P251:P252" si="946">+ROUND(O251,0)</f>
        <v>#REF!</v>
      </c>
      <c r="Q251" s="24" t="str">
        <f t="shared" ref="Q251:Q252" si="947">+K251+P251</f>
        <v>#REF!</v>
      </c>
      <c r="R251" s="25" t="str">
        <f t="shared" ref="R251:R252" si="948">+IF(D251-K251-P251&gt;1,D251-K251-P251,0)</f>
        <v>#REF!</v>
      </c>
      <c r="S251" s="24" t="str">
        <f t="shared" ref="S251:S252" si="949">+P251</f>
        <v>#REF!</v>
      </c>
      <c r="T251" s="22"/>
      <c r="U251" s="22"/>
      <c r="V251" s="22"/>
      <c r="W251" s="22"/>
      <c r="X251" s="22"/>
      <c r="Y251" s="22"/>
      <c r="Z251" s="22"/>
    </row>
    <row r="252" ht="15.75" customHeight="1" outlineLevel="2">
      <c r="A252" s="22" t="s">
        <v>182</v>
      </c>
      <c r="B252" s="23" t="s">
        <v>37</v>
      </c>
      <c r="C252" s="22" t="s">
        <v>38</v>
      </c>
      <c r="D252" s="24">
        <v>4047737.02</v>
      </c>
      <c r="E252" s="24">
        <v>5302696.81</v>
      </c>
      <c r="F252" s="24">
        <f>+D252/D253</f>
        <v>0.3654595053</v>
      </c>
      <c r="G252" s="24" t="str">
        <f t="shared" si="938"/>
        <v>#REF!</v>
      </c>
      <c r="H252" s="24" t="str">
        <f t="shared" si="939"/>
        <v>#REF!</v>
      </c>
      <c r="I252" s="24" t="str">
        <f t="shared" si="940"/>
        <v>#REF!</v>
      </c>
      <c r="J252" s="24" t="str">
        <f t="shared" si="941"/>
        <v>#REF!</v>
      </c>
      <c r="K252" s="24">
        <v>0.0</v>
      </c>
      <c r="L252" s="24" t="str">
        <f t="shared" si="942"/>
        <v>#REF!</v>
      </c>
      <c r="M252" s="24" t="str">
        <f t="shared" si="943"/>
        <v>#REF!</v>
      </c>
      <c r="N252" s="24" t="str">
        <f t="shared" si="944"/>
        <v>#REF!</v>
      </c>
      <c r="O252" s="24" t="str">
        <f t="shared" si="945"/>
        <v>#REF!</v>
      </c>
      <c r="P252" s="24" t="str">
        <f t="shared" si="946"/>
        <v>#REF!</v>
      </c>
      <c r="Q252" s="24" t="str">
        <f t="shared" si="947"/>
        <v>#REF!</v>
      </c>
      <c r="R252" s="25" t="str">
        <f t="shared" si="948"/>
        <v>#REF!</v>
      </c>
      <c r="S252" s="24" t="str">
        <f t="shared" si="949"/>
        <v>#REF!</v>
      </c>
      <c r="T252" s="22"/>
      <c r="U252" s="22"/>
      <c r="V252" s="22"/>
      <c r="W252" s="22"/>
      <c r="X252" s="22"/>
      <c r="Y252" s="22"/>
      <c r="Z252" s="22"/>
    </row>
    <row r="253" ht="15.75" customHeight="1" outlineLevel="1">
      <c r="A253" s="30" t="s">
        <v>183</v>
      </c>
      <c r="B253" s="23"/>
      <c r="C253" s="22"/>
      <c r="D253" s="24">
        <f t="shared" ref="D253:F253" si="950">SUBTOTAL(9,D251:D252)</f>
        <v>11075747</v>
      </c>
      <c r="E253" s="24">
        <f t="shared" si="950"/>
        <v>14509670</v>
      </c>
      <c r="F253" s="22">
        <f t="shared" si="950"/>
        <v>1</v>
      </c>
      <c r="G253" s="24"/>
      <c r="H253" s="24"/>
      <c r="I253" s="24"/>
      <c r="J253" s="24" t="str">
        <f t="shared" ref="J253:K253" si="951">SUBTOTAL(9,J251:J252)</f>
        <v>#REF!</v>
      </c>
      <c r="K253" s="24">
        <f t="shared" si="951"/>
        <v>0</v>
      </c>
      <c r="L253" s="24"/>
      <c r="M253" s="24"/>
      <c r="N253" s="24"/>
      <c r="O253" s="24" t="str">
        <f t="shared" ref="O253:S253" si="952">SUBTOTAL(9,O251:O252)</f>
        <v>#REF!</v>
      </c>
      <c r="P253" s="24" t="str">
        <f t="shared" si="952"/>
        <v>#REF!</v>
      </c>
      <c r="Q253" s="24" t="str">
        <f t="shared" si="952"/>
        <v>#REF!</v>
      </c>
      <c r="R253" s="25" t="str">
        <f t="shared" si="952"/>
        <v>#REF!</v>
      </c>
      <c r="S253" s="24" t="str">
        <f t="shared" si="952"/>
        <v>#REF!</v>
      </c>
      <c r="T253" s="22"/>
      <c r="U253" s="22"/>
      <c r="V253" s="22"/>
      <c r="W253" s="22"/>
      <c r="X253" s="22"/>
      <c r="Y253" s="22"/>
      <c r="Z253" s="22"/>
    </row>
    <row r="254" ht="15.75" customHeight="1" outlineLevel="2">
      <c r="A254" s="22" t="s">
        <v>184</v>
      </c>
      <c r="B254" s="23" t="s">
        <v>27</v>
      </c>
      <c r="C254" s="22" t="s">
        <v>28</v>
      </c>
      <c r="D254" s="24">
        <v>4.335632312E7</v>
      </c>
      <c r="E254" s="24">
        <v>3458483.98</v>
      </c>
      <c r="F254" s="24">
        <f>+D254/D256</f>
        <v>0.7831227772</v>
      </c>
      <c r="G254" s="24" t="str">
        <f t="shared" ref="G254:G255" si="953">VLOOKUP(A254,'[1]Hoja1'!$B$1:$F$126,3,0)</f>
        <v>#REF!</v>
      </c>
      <c r="H254" s="24" t="str">
        <f t="shared" ref="H254:H255" si="954">VLOOKUP(A254,'[1]Hoja1'!$B$1:$F$126,2,0)</f>
        <v>#REF!</v>
      </c>
      <c r="I254" s="24" t="str">
        <f t="shared" ref="I254:I255" si="955">+G254/11</f>
        <v>#REF!</v>
      </c>
      <c r="J254" s="24" t="str">
        <f t="shared" ref="J254:J255" si="956">+F254*I254</f>
        <v>#REF!</v>
      </c>
      <c r="K254" s="24">
        <v>0.0</v>
      </c>
      <c r="L254" s="24" t="str">
        <f t="shared" ref="L254:L255" si="957">VLOOKUP(A254,'[1]Hoja1'!$B$1:$F$126,5,0)</f>
        <v>#REF!</v>
      </c>
      <c r="M254" s="24" t="str">
        <f t="shared" ref="M254:M255" si="958">VLOOKUP(A254,'[1]Hoja1'!$B$1:$F$126,4,0)</f>
        <v>#REF!</v>
      </c>
      <c r="N254" s="24" t="str">
        <f t="shared" ref="N254:N255" si="959">+L254/11</f>
        <v>#REF!</v>
      </c>
      <c r="O254" s="24" t="str">
        <f t="shared" ref="O254:O255" si="960">+D254-J254</f>
        <v>#REF!</v>
      </c>
      <c r="P254" s="24" t="str">
        <f t="shared" ref="P254:P255" si="961">+ROUND(O254,0)</f>
        <v>#REF!</v>
      </c>
      <c r="Q254" s="24" t="str">
        <f t="shared" ref="Q254:Q255" si="962">+K254+P254</f>
        <v>#REF!</v>
      </c>
      <c r="R254" s="25" t="str">
        <f t="shared" ref="R254:R255" si="963">+IF(D254-K254-P254&gt;1,D254-K254-P254,0)</f>
        <v>#REF!</v>
      </c>
      <c r="S254" s="24" t="str">
        <f t="shared" ref="S254:S255" si="964">+P254</f>
        <v>#REF!</v>
      </c>
      <c r="T254" s="22"/>
      <c r="U254" s="22"/>
      <c r="V254" s="22"/>
      <c r="W254" s="22"/>
      <c r="X254" s="22"/>
      <c r="Y254" s="22"/>
      <c r="Z254" s="22"/>
    </row>
    <row r="255" ht="15.75" customHeight="1" outlineLevel="2">
      <c r="A255" s="22" t="s">
        <v>184</v>
      </c>
      <c r="B255" s="23" t="s">
        <v>37</v>
      </c>
      <c r="C255" s="22" t="s">
        <v>38</v>
      </c>
      <c r="D255" s="24">
        <v>1.200705588E7</v>
      </c>
      <c r="E255" s="24">
        <v>957789.02</v>
      </c>
      <c r="F255" s="24">
        <f>+D255/D256</f>
        <v>0.2168772228</v>
      </c>
      <c r="G255" s="24" t="str">
        <f t="shared" si="953"/>
        <v>#REF!</v>
      </c>
      <c r="H255" s="24" t="str">
        <f t="shared" si="954"/>
        <v>#REF!</v>
      </c>
      <c r="I255" s="24" t="str">
        <f t="shared" si="955"/>
        <v>#REF!</v>
      </c>
      <c r="J255" s="24" t="str">
        <f t="shared" si="956"/>
        <v>#REF!</v>
      </c>
      <c r="K255" s="24">
        <v>0.0</v>
      </c>
      <c r="L255" s="24" t="str">
        <f t="shared" si="957"/>
        <v>#REF!</v>
      </c>
      <c r="M255" s="24" t="str">
        <f t="shared" si="958"/>
        <v>#REF!</v>
      </c>
      <c r="N255" s="24" t="str">
        <f t="shared" si="959"/>
        <v>#REF!</v>
      </c>
      <c r="O255" s="24" t="str">
        <f t="shared" si="960"/>
        <v>#REF!</v>
      </c>
      <c r="P255" s="24" t="str">
        <f t="shared" si="961"/>
        <v>#REF!</v>
      </c>
      <c r="Q255" s="24" t="str">
        <f t="shared" si="962"/>
        <v>#REF!</v>
      </c>
      <c r="R255" s="25" t="str">
        <f t="shared" si="963"/>
        <v>#REF!</v>
      </c>
      <c r="S255" s="24" t="str">
        <f t="shared" si="964"/>
        <v>#REF!</v>
      </c>
      <c r="T255" s="22"/>
      <c r="U255" s="22"/>
      <c r="V255" s="22"/>
      <c r="W255" s="22"/>
      <c r="X255" s="22"/>
      <c r="Y255" s="22"/>
      <c r="Z255" s="22"/>
    </row>
    <row r="256" ht="15.75" customHeight="1" outlineLevel="1">
      <c r="A256" s="30" t="s">
        <v>185</v>
      </c>
      <c r="B256" s="23"/>
      <c r="C256" s="22"/>
      <c r="D256" s="24">
        <f t="shared" ref="D256:F256" si="965">SUBTOTAL(9,D254:D255)</f>
        <v>55363379</v>
      </c>
      <c r="E256" s="24">
        <f t="shared" si="965"/>
        <v>4416273</v>
      </c>
      <c r="F256" s="22">
        <f t="shared" si="965"/>
        <v>1</v>
      </c>
      <c r="G256" s="24"/>
      <c r="H256" s="24"/>
      <c r="I256" s="24"/>
      <c r="J256" s="24" t="str">
        <f t="shared" ref="J256:K256" si="966">SUBTOTAL(9,J254:J255)</f>
        <v>#REF!</v>
      </c>
      <c r="K256" s="24">
        <f t="shared" si="966"/>
        <v>0</v>
      </c>
      <c r="L256" s="24"/>
      <c r="M256" s="24"/>
      <c r="N256" s="24"/>
      <c r="O256" s="24" t="str">
        <f t="shared" ref="O256:S256" si="967">SUBTOTAL(9,O254:O255)</f>
        <v>#REF!</v>
      </c>
      <c r="P256" s="24" t="str">
        <f t="shared" si="967"/>
        <v>#REF!</v>
      </c>
      <c r="Q256" s="24" t="str">
        <f t="shared" si="967"/>
        <v>#REF!</v>
      </c>
      <c r="R256" s="25" t="str">
        <f t="shared" si="967"/>
        <v>#REF!</v>
      </c>
      <c r="S256" s="24" t="str">
        <f t="shared" si="967"/>
        <v>#REF!</v>
      </c>
      <c r="T256" s="22"/>
      <c r="U256" s="22"/>
      <c r="V256" s="22"/>
      <c r="W256" s="22"/>
      <c r="X256" s="22"/>
      <c r="Y256" s="22"/>
      <c r="Z256" s="22"/>
    </row>
    <row r="257" ht="15.75" customHeight="1" outlineLevel="2">
      <c r="A257" s="22" t="s">
        <v>186</v>
      </c>
      <c r="B257" s="23" t="s">
        <v>27</v>
      </c>
      <c r="C257" s="22" t="s">
        <v>28</v>
      </c>
      <c r="D257" s="24">
        <v>5.657743379E7</v>
      </c>
      <c r="E257" s="24">
        <v>6353486.65</v>
      </c>
      <c r="F257" s="24">
        <f>+D257/D259</f>
        <v>0.9960862982</v>
      </c>
      <c r="G257" s="24" t="str">
        <f t="shared" ref="G257:G258" si="968">VLOOKUP(A257,'[1]Hoja1'!$B$1:$F$126,3,0)</f>
        <v>#REF!</v>
      </c>
      <c r="H257" s="24" t="str">
        <f t="shared" ref="H257:H258" si="969">VLOOKUP(A257,'[1]Hoja1'!$B$1:$F$126,2,0)</f>
        <v>#REF!</v>
      </c>
      <c r="I257" s="24" t="str">
        <f t="shared" ref="I257:I258" si="970">+G257/11</f>
        <v>#REF!</v>
      </c>
      <c r="J257" s="24" t="str">
        <f t="shared" ref="J257:J258" si="971">+F257*I257</f>
        <v>#REF!</v>
      </c>
      <c r="K257" s="24">
        <v>0.0</v>
      </c>
      <c r="L257" s="24" t="str">
        <f t="shared" ref="L257:L258" si="972">VLOOKUP(A257,'[1]Hoja1'!$B$1:$F$126,5,0)</f>
        <v>#REF!</v>
      </c>
      <c r="M257" s="24" t="str">
        <f t="shared" ref="M257:M258" si="973">VLOOKUP(A257,'[1]Hoja1'!$B$1:$F$126,4,0)</f>
        <v>#REF!</v>
      </c>
      <c r="N257" s="24" t="str">
        <f t="shared" ref="N257:N258" si="974">+L257/11</f>
        <v>#REF!</v>
      </c>
      <c r="O257" s="24" t="str">
        <f t="shared" ref="O257:O258" si="975">+D257-J257</f>
        <v>#REF!</v>
      </c>
      <c r="P257" s="24" t="str">
        <f t="shared" ref="P257:P258" si="976">+ROUND(O257,0)</f>
        <v>#REF!</v>
      </c>
      <c r="Q257" s="24" t="str">
        <f t="shared" ref="Q257:Q258" si="977">+K257+P257</f>
        <v>#REF!</v>
      </c>
      <c r="R257" s="25" t="str">
        <f t="shared" ref="R257:R258" si="978">+IF(D257-K257-P257&gt;1,D257-K257-P257,0)</f>
        <v>#REF!</v>
      </c>
      <c r="S257" s="24" t="str">
        <f t="shared" ref="S257:S258" si="979">+P257</f>
        <v>#REF!</v>
      </c>
      <c r="T257" s="22"/>
      <c r="U257" s="22"/>
      <c r="V257" s="22"/>
      <c r="W257" s="22"/>
      <c r="X257" s="22"/>
      <c r="Y257" s="22"/>
      <c r="Z257" s="22"/>
    </row>
    <row r="258" ht="15.75" customHeight="1" outlineLevel="2">
      <c r="A258" s="22" t="s">
        <v>186</v>
      </c>
      <c r="B258" s="23" t="s">
        <v>37</v>
      </c>
      <c r="C258" s="22" t="s">
        <v>38</v>
      </c>
      <c r="D258" s="24">
        <v>222297.21</v>
      </c>
      <c r="E258" s="24">
        <v>24963.35</v>
      </c>
      <c r="F258" s="24">
        <f>+D258/D259</f>
        <v>0.00391370181</v>
      </c>
      <c r="G258" s="24" t="str">
        <f t="shared" si="968"/>
        <v>#REF!</v>
      </c>
      <c r="H258" s="24" t="str">
        <f t="shared" si="969"/>
        <v>#REF!</v>
      </c>
      <c r="I258" s="24" t="str">
        <f t="shared" si="970"/>
        <v>#REF!</v>
      </c>
      <c r="J258" s="24" t="str">
        <f t="shared" si="971"/>
        <v>#REF!</v>
      </c>
      <c r="K258" s="24">
        <v>0.0</v>
      </c>
      <c r="L258" s="24" t="str">
        <f t="shared" si="972"/>
        <v>#REF!</v>
      </c>
      <c r="M258" s="24" t="str">
        <f t="shared" si="973"/>
        <v>#REF!</v>
      </c>
      <c r="N258" s="24" t="str">
        <f t="shared" si="974"/>
        <v>#REF!</v>
      </c>
      <c r="O258" s="24" t="str">
        <f t="shared" si="975"/>
        <v>#REF!</v>
      </c>
      <c r="P258" s="24" t="str">
        <f t="shared" si="976"/>
        <v>#REF!</v>
      </c>
      <c r="Q258" s="24" t="str">
        <f t="shared" si="977"/>
        <v>#REF!</v>
      </c>
      <c r="R258" s="25" t="str">
        <f t="shared" si="978"/>
        <v>#REF!</v>
      </c>
      <c r="S258" s="24" t="str">
        <f t="shared" si="979"/>
        <v>#REF!</v>
      </c>
      <c r="T258" s="22"/>
      <c r="U258" s="22"/>
      <c r="V258" s="22"/>
      <c r="W258" s="22"/>
      <c r="X258" s="22"/>
      <c r="Y258" s="22"/>
      <c r="Z258" s="22"/>
    </row>
    <row r="259" ht="15.75" customHeight="1" outlineLevel="1">
      <c r="A259" s="30" t="s">
        <v>187</v>
      </c>
      <c r="B259" s="23"/>
      <c r="C259" s="22"/>
      <c r="D259" s="24">
        <f t="shared" ref="D259:F259" si="980">SUBTOTAL(9,D257:D258)</f>
        <v>56799731</v>
      </c>
      <c r="E259" s="24">
        <f t="shared" si="980"/>
        <v>6378450</v>
      </c>
      <c r="F259" s="22">
        <f t="shared" si="980"/>
        <v>1</v>
      </c>
      <c r="G259" s="24"/>
      <c r="H259" s="24"/>
      <c r="I259" s="24"/>
      <c r="J259" s="24" t="str">
        <f t="shared" ref="J259:K259" si="981">SUBTOTAL(9,J257:J258)</f>
        <v>#REF!</v>
      </c>
      <c r="K259" s="24">
        <f t="shared" si="981"/>
        <v>0</v>
      </c>
      <c r="L259" s="24"/>
      <c r="M259" s="24"/>
      <c r="N259" s="24"/>
      <c r="O259" s="24" t="str">
        <f t="shared" ref="O259:S259" si="982">SUBTOTAL(9,O257:O258)</f>
        <v>#REF!</v>
      </c>
      <c r="P259" s="24" t="str">
        <f t="shared" si="982"/>
        <v>#REF!</v>
      </c>
      <c r="Q259" s="24" t="str">
        <f t="shared" si="982"/>
        <v>#REF!</v>
      </c>
      <c r="R259" s="25" t="str">
        <f t="shared" si="982"/>
        <v>#REF!</v>
      </c>
      <c r="S259" s="24" t="str">
        <f t="shared" si="982"/>
        <v>#REF!</v>
      </c>
      <c r="T259" s="22"/>
      <c r="U259" s="22"/>
      <c r="V259" s="22"/>
      <c r="W259" s="22"/>
      <c r="X259" s="22"/>
      <c r="Y259" s="22"/>
      <c r="Z259" s="22"/>
    </row>
    <row r="260" ht="15.75" customHeight="1" outlineLevel="2">
      <c r="A260" s="22" t="s">
        <v>188</v>
      </c>
      <c r="B260" s="23" t="s">
        <v>37</v>
      </c>
      <c r="C260" s="22" t="s">
        <v>38</v>
      </c>
      <c r="D260" s="24">
        <v>8.7729465E7</v>
      </c>
      <c r="E260" s="24">
        <v>2.5965995E7</v>
      </c>
      <c r="F260" s="24">
        <f>+D260/D262</f>
        <v>1</v>
      </c>
      <c r="G260" s="24" t="str">
        <f t="shared" ref="G260:G261" si="983">VLOOKUP(A260,'[1]Hoja1'!$B$1:$F$126,3,0)</f>
        <v>#REF!</v>
      </c>
      <c r="H260" s="24" t="str">
        <f t="shared" ref="H260:H261" si="984">VLOOKUP(A260,'[1]Hoja1'!$B$1:$F$126,2,0)</f>
        <v>#REF!</v>
      </c>
      <c r="I260" s="24" t="str">
        <f t="shared" ref="I260:I261" si="985">+G260/11</f>
        <v>#REF!</v>
      </c>
      <c r="J260" s="24" t="str">
        <f t="shared" ref="J260:J261" si="986">+F260*I260</f>
        <v>#REF!</v>
      </c>
      <c r="K260" s="24" t="str">
        <f t="shared" ref="K260:K261" si="987">+D260-P260</f>
        <v>#REF!</v>
      </c>
      <c r="L260" s="24" t="str">
        <f t="shared" ref="L260:L261" si="988">VLOOKUP(A260,'[1]Hoja1'!$B$1:$F$126,5,0)</f>
        <v>#REF!</v>
      </c>
      <c r="M260" s="24" t="str">
        <f t="shared" ref="M260:M261" si="989">VLOOKUP(A260,'[1]Hoja1'!$B$1:$F$126,4,0)</f>
        <v>#REF!</v>
      </c>
      <c r="N260" s="24" t="str">
        <f t="shared" ref="N260:N261" si="990">+L260/11</f>
        <v>#REF!</v>
      </c>
      <c r="O260" s="24" t="str">
        <f t="shared" ref="O260:O261" si="991">+D260-J260</f>
        <v>#REF!</v>
      </c>
      <c r="P260" s="24" t="str">
        <f t="shared" ref="P260:P261" si="992">+ROUND(O260,0)</f>
        <v>#REF!</v>
      </c>
      <c r="Q260" s="24" t="str">
        <f t="shared" ref="Q260:Q261" si="993">+K260+P260</f>
        <v>#REF!</v>
      </c>
      <c r="R260" s="25" t="str">
        <f t="shared" ref="R260:R261" si="994">+IF(D260-K260-P260&gt;1,D260-K260-P260,0)</f>
        <v>#REF!</v>
      </c>
      <c r="S260" s="24" t="str">
        <f t="shared" ref="S260:S261" si="995">+P260</f>
        <v>#REF!</v>
      </c>
      <c r="T260" s="22"/>
      <c r="U260" s="22"/>
      <c r="V260" s="22"/>
      <c r="W260" s="22"/>
      <c r="X260" s="22"/>
      <c r="Y260" s="22"/>
      <c r="Z260" s="22"/>
    </row>
    <row r="261" ht="15.75" customHeight="1" outlineLevel="2">
      <c r="A261" s="22" t="s">
        <v>188</v>
      </c>
      <c r="B261" s="23" t="s">
        <v>73</v>
      </c>
      <c r="C261" s="22" t="s">
        <v>74</v>
      </c>
      <c r="D261" s="24">
        <v>0.0</v>
      </c>
      <c r="E261" s="24">
        <v>0.0</v>
      </c>
      <c r="F261" s="24">
        <f>+D261/D262</f>
        <v>0</v>
      </c>
      <c r="G261" s="24" t="str">
        <f t="shared" si="983"/>
        <v>#REF!</v>
      </c>
      <c r="H261" s="24" t="str">
        <f t="shared" si="984"/>
        <v>#REF!</v>
      </c>
      <c r="I261" s="24" t="str">
        <f t="shared" si="985"/>
        <v>#REF!</v>
      </c>
      <c r="J261" s="24" t="str">
        <f t="shared" si="986"/>
        <v>#REF!</v>
      </c>
      <c r="K261" s="24" t="str">
        <f t="shared" si="987"/>
        <v>#REF!</v>
      </c>
      <c r="L261" s="24" t="str">
        <f t="shared" si="988"/>
        <v>#REF!</v>
      </c>
      <c r="M261" s="24" t="str">
        <f t="shared" si="989"/>
        <v>#REF!</v>
      </c>
      <c r="N261" s="24" t="str">
        <f t="shared" si="990"/>
        <v>#REF!</v>
      </c>
      <c r="O261" s="24" t="str">
        <f t="shared" si="991"/>
        <v>#REF!</v>
      </c>
      <c r="P261" s="24" t="str">
        <f t="shared" si="992"/>
        <v>#REF!</v>
      </c>
      <c r="Q261" s="24" t="str">
        <f t="shared" si="993"/>
        <v>#REF!</v>
      </c>
      <c r="R261" s="25" t="str">
        <f t="shared" si="994"/>
        <v>#REF!</v>
      </c>
      <c r="S261" s="24" t="str">
        <f t="shared" si="995"/>
        <v>#REF!</v>
      </c>
      <c r="T261" s="22"/>
      <c r="U261" s="22"/>
      <c r="V261" s="22"/>
      <c r="W261" s="22"/>
      <c r="X261" s="22"/>
      <c r="Y261" s="22"/>
      <c r="Z261" s="22"/>
    </row>
    <row r="262" ht="15.75" customHeight="1" outlineLevel="1">
      <c r="A262" s="30" t="s">
        <v>189</v>
      </c>
      <c r="B262" s="23"/>
      <c r="C262" s="22"/>
      <c r="D262" s="24">
        <f t="shared" ref="D262:F262" si="996">SUBTOTAL(9,D260:D261)</f>
        <v>87729465</v>
      </c>
      <c r="E262" s="24">
        <f t="shared" si="996"/>
        <v>25965995</v>
      </c>
      <c r="F262" s="22">
        <f t="shared" si="996"/>
        <v>1</v>
      </c>
      <c r="G262" s="24"/>
      <c r="H262" s="24"/>
      <c r="I262" s="24"/>
      <c r="J262" s="24" t="str">
        <f t="shared" ref="J262:K262" si="997">SUBTOTAL(9,J260:J261)</f>
        <v>#REF!</v>
      </c>
      <c r="K262" s="24" t="str">
        <f t="shared" si="997"/>
        <v>#REF!</v>
      </c>
      <c r="L262" s="24"/>
      <c r="M262" s="24"/>
      <c r="N262" s="24"/>
      <c r="O262" s="24" t="str">
        <f t="shared" ref="O262:S262" si="998">SUBTOTAL(9,O260:O261)</f>
        <v>#REF!</v>
      </c>
      <c r="P262" s="24" t="str">
        <f t="shared" si="998"/>
        <v>#REF!</v>
      </c>
      <c r="Q262" s="24" t="str">
        <f t="shared" si="998"/>
        <v>#REF!</v>
      </c>
      <c r="R262" s="25" t="str">
        <f t="shared" si="998"/>
        <v>#REF!</v>
      </c>
      <c r="S262" s="24" t="str">
        <f t="shared" si="998"/>
        <v>#REF!</v>
      </c>
      <c r="T262" s="22"/>
      <c r="U262" s="22"/>
      <c r="V262" s="22"/>
      <c r="W262" s="22"/>
      <c r="X262" s="22"/>
      <c r="Y262" s="22"/>
      <c r="Z262" s="22"/>
    </row>
    <row r="263" ht="15.75" customHeight="1" outlineLevel="2">
      <c r="A263" s="22" t="s">
        <v>190</v>
      </c>
      <c r="B263" s="23" t="s">
        <v>37</v>
      </c>
      <c r="C263" s="22" t="s">
        <v>38</v>
      </c>
      <c r="D263" s="24">
        <v>1.9569513E7</v>
      </c>
      <c r="E263" s="24">
        <v>3601792.0</v>
      </c>
      <c r="F263" s="24">
        <f>+D263/D264</f>
        <v>1</v>
      </c>
      <c r="G263" s="24" t="str">
        <f>VLOOKUP(A263,'[1]Hoja1'!$B$1:$F$126,3,0)</f>
        <v>#REF!</v>
      </c>
      <c r="H263" s="24" t="str">
        <f>VLOOKUP(A263,'[1]Hoja1'!$B$1:$F$126,2,0)</f>
        <v>#REF!</v>
      </c>
      <c r="I263" s="24" t="str">
        <f>+G263/11</f>
        <v>#REF!</v>
      </c>
      <c r="J263" s="24" t="str">
        <f>+F263*I263</f>
        <v>#REF!</v>
      </c>
      <c r="K263" s="24" t="str">
        <f>+D263-P263</f>
        <v>#REF!</v>
      </c>
      <c r="L263" s="24" t="str">
        <f>VLOOKUP(A263,'[1]Hoja1'!$B$1:$F$126,5,0)</f>
        <v>#REF!</v>
      </c>
      <c r="M263" s="24" t="str">
        <f>VLOOKUP(A263,'[1]Hoja1'!$B$1:$F$126,4,0)</f>
        <v>#REF!</v>
      </c>
      <c r="N263" s="24" t="str">
        <f>+L263/11</f>
        <v>#REF!</v>
      </c>
      <c r="O263" s="24" t="str">
        <f>+D263-J263</f>
        <v>#REF!</v>
      </c>
      <c r="P263" s="24" t="str">
        <f>+ROUND(O263,0)</f>
        <v>#REF!</v>
      </c>
      <c r="Q263" s="24" t="str">
        <f>+K263+P263</f>
        <v>#REF!</v>
      </c>
      <c r="R263" s="25" t="str">
        <f>+IF(D263-K263-P263&gt;1,D263-K263-P263,0)</f>
        <v>#REF!</v>
      </c>
      <c r="S263" s="24" t="str">
        <f>+P263</f>
        <v>#REF!</v>
      </c>
      <c r="T263" s="22"/>
      <c r="U263" s="22"/>
      <c r="V263" s="22"/>
      <c r="W263" s="22"/>
      <c r="X263" s="22"/>
      <c r="Y263" s="22"/>
      <c r="Z263" s="22"/>
    </row>
    <row r="264" ht="15.75" customHeight="1" outlineLevel="1">
      <c r="A264" s="30" t="s">
        <v>191</v>
      </c>
      <c r="B264" s="23"/>
      <c r="C264" s="22"/>
      <c r="D264" s="24">
        <f t="shared" ref="D264:F264" si="999">SUBTOTAL(9,D263)</f>
        <v>19569513</v>
      </c>
      <c r="E264" s="24">
        <f t="shared" si="999"/>
        <v>3601792</v>
      </c>
      <c r="F264" s="22">
        <f t="shared" si="999"/>
        <v>1</v>
      </c>
      <c r="G264" s="24"/>
      <c r="H264" s="24"/>
      <c r="I264" s="24"/>
      <c r="J264" s="24" t="str">
        <f t="shared" ref="J264:K264" si="1000">SUBTOTAL(9,J263)</f>
        <v>#REF!</v>
      </c>
      <c r="K264" s="24" t="str">
        <f t="shared" si="1000"/>
        <v>#REF!</v>
      </c>
      <c r="L264" s="24"/>
      <c r="M264" s="24"/>
      <c r="N264" s="24"/>
      <c r="O264" s="24" t="str">
        <f t="shared" ref="O264:S264" si="1001">SUBTOTAL(9,O263)</f>
        <v>#REF!</v>
      </c>
      <c r="P264" s="24" t="str">
        <f t="shared" si="1001"/>
        <v>#REF!</v>
      </c>
      <c r="Q264" s="24" t="str">
        <f t="shared" si="1001"/>
        <v>#REF!</v>
      </c>
      <c r="R264" s="25" t="str">
        <f t="shared" si="1001"/>
        <v>#REF!</v>
      </c>
      <c r="S264" s="24" t="str">
        <f t="shared" si="1001"/>
        <v>#REF!</v>
      </c>
      <c r="T264" s="22"/>
      <c r="U264" s="22"/>
      <c r="V264" s="22"/>
      <c r="W264" s="22"/>
      <c r="X264" s="22"/>
      <c r="Y264" s="22"/>
      <c r="Z264" s="22"/>
    </row>
    <row r="265" ht="15.75" customHeight="1" outlineLevel="2">
      <c r="A265" s="22" t="s">
        <v>192</v>
      </c>
      <c r="B265" s="23" t="s">
        <v>27</v>
      </c>
      <c r="C265" s="22" t="s">
        <v>28</v>
      </c>
      <c r="D265" s="24">
        <v>5751005.9</v>
      </c>
      <c r="E265" s="24">
        <v>740153.89</v>
      </c>
      <c r="F265" s="24">
        <f>+D265/D268</f>
        <v>0.6375547522</v>
      </c>
      <c r="G265" s="24" t="str">
        <f t="shared" ref="G265:G267" si="1002">VLOOKUP(A265,'[1]Hoja1'!$B$1:$F$126,3,0)</f>
        <v>#REF!</v>
      </c>
      <c r="H265" s="24" t="str">
        <f t="shared" ref="H265:H267" si="1003">VLOOKUP(A265,'[1]Hoja1'!$B$1:$F$126,2,0)</f>
        <v>#REF!</v>
      </c>
      <c r="I265" s="24" t="str">
        <f t="shared" ref="I265:I267" si="1004">+G265/11</f>
        <v>#REF!</v>
      </c>
      <c r="J265" s="24" t="str">
        <f t="shared" ref="J265:J267" si="1005">+F265*I265</f>
        <v>#REF!</v>
      </c>
      <c r="K265" s="24">
        <v>0.0</v>
      </c>
      <c r="L265" s="24" t="str">
        <f t="shared" ref="L265:L267" si="1006">VLOOKUP(A265,'[1]Hoja1'!$B$1:$F$126,5,0)</f>
        <v>#REF!</v>
      </c>
      <c r="M265" s="24" t="str">
        <f t="shared" ref="M265:M267" si="1007">VLOOKUP(A265,'[1]Hoja1'!$B$1:$F$126,4,0)</f>
        <v>#REF!</v>
      </c>
      <c r="N265" s="24" t="str">
        <f t="shared" ref="N265:N267" si="1008">+L265/11</f>
        <v>#REF!</v>
      </c>
      <c r="O265" s="24" t="str">
        <f t="shared" ref="O265:O267" si="1009">+D265-J265</f>
        <v>#REF!</v>
      </c>
      <c r="P265" s="24" t="str">
        <f t="shared" ref="P265:P267" si="1010">+ROUND(O265,0)</f>
        <v>#REF!</v>
      </c>
      <c r="Q265" s="24" t="str">
        <f t="shared" ref="Q265:Q267" si="1011">+K265+P265</f>
        <v>#REF!</v>
      </c>
      <c r="R265" s="25" t="str">
        <f t="shared" ref="R265:R267" si="1012">+IF(D265-K265-P265&gt;1,D265-K265-P265,0)</f>
        <v>#REF!</v>
      </c>
      <c r="S265" s="24" t="str">
        <f t="shared" ref="S265:S267" si="1013">+P265</f>
        <v>#REF!</v>
      </c>
      <c r="T265" s="22"/>
      <c r="U265" s="22"/>
      <c r="V265" s="22"/>
      <c r="W265" s="22"/>
      <c r="X265" s="22"/>
      <c r="Y265" s="22"/>
      <c r="Z265" s="22"/>
    </row>
    <row r="266" ht="15.75" customHeight="1" outlineLevel="2">
      <c r="A266" s="22" t="s">
        <v>192</v>
      </c>
      <c r="B266" s="23" t="s">
        <v>67</v>
      </c>
      <c r="C266" s="22" t="s">
        <v>68</v>
      </c>
      <c r="D266" s="24">
        <v>3269405.1</v>
      </c>
      <c r="E266" s="24">
        <v>420772.11</v>
      </c>
      <c r="F266" s="24">
        <f>+D266/D268</f>
        <v>0.3624452478</v>
      </c>
      <c r="G266" s="24" t="str">
        <f t="shared" si="1002"/>
        <v>#REF!</v>
      </c>
      <c r="H266" s="24" t="str">
        <f t="shared" si="1003"/>
        <v>#REF!</v>
      </c>
      <c r="I266" s="24" t="str">
        <f t="shared" si="1004"/>
        <v>#REF!</v>
      </c>
      <c r="J266" s="24" t="str">
        <f t="shared" si="1005"/>
        <v>#REF!</v>
      </c>
      <c r="K266" s="24">
        <v>0.0</v>
      </c>
      <c r="L266" s="24" t="str">
        <f t="shared" si="1006"/>
        <v>#REF!</v>
      </c>
      <c r="M266" s="24" t="str">
        <f t="shared" si="1007"/>
        <v>#REF!</v>
      </c>
      <c r="N266" s="24" t="str">
        <f t="shared" si="1008"/>
        <v>#REF!</v>
      </c>
      <c r="O266" s="24" t="str">
        <f t="shared" si="1009"/>
        <v>#REF!</v>
      </c>
      <c r="P266" s="24" t="str">
        <f t="shared" si="1010"/>
        <v>#REF!</v>
      </c>
      <c r="Q266" s="24" t="str">
        <f t="shared" si="1011"/>
        <v>#REF!</v>
      </c>
      <c r="R266" s="25" t="str">
        <f t="shared" si="1012"/>
        <v>#REF!</v>
      </c>
      <c r="S266" s="24" t="str">
        <f t="shared" si="1013"/>
        <v>#REF!</v>
      </c>
      <c r="T266" s="22"/>
      <c r="U266" s="22"/>
      <c r="V266" s="22"/>
      <c r="W266" s="22"/>
      <c r="X266" s="22"/>
      <c r="Y266" s="22"/>
      <c r="Z266" s="22"/>
    </row>
    <row r="267" ht="15.75" customHeight="1" outlineLevel="2">
      <c r="A267" s="22" t="s">
        <v>192</v>
      </c>
      <c r="B267" s="23" t="s">
        <v>33</v>
      </c>
      <c r="C267" s="22" t="s">
        <v>34</v>
      </c>
      <c r="D267" s="24">
        <v>0.0</v>
      </c>
      <c r="E267" s="24">
        <v>0.0</v>
      </c>
      <c r="F267" s="24">
        <f>+D267/D268</f>
        <v>0</v>
      </c>
      <c r="G267" s="24" t="str">
        <f t="shared" si="1002"/>
        <v>#REF!</v>
      </c>
      <c r="H267" s="24" t="str">
        <f t="shared" si="1003"/>
        <v>#REF!</v>
      </c>
      <c r="I267" s="24" t="str">
        <f t="shared" si="1004"/>
        <v>#REF!</v>
      </c>
      <c r="J267" s="24" t="str">
        <f t="shared" si="1005"/>
        <v>#REF!</v>
      </c>
      <c r="K267" s="24" t="str">
        <f>+D267-P267</f>
        <v>#REF!</v>
      </c>
      <c r="L267" s="24" t="str">
        <f t="shared" si="1006"/>
        <v>#REF!</v>
      </c>
      <c r="M267" s="24" t="str">
        <f t="shared" si="1007"/>
        <v>#REF!</v>
      </c>
      <c r="N267" s="24" t="str">
        <f t="shared" si="1008"/>
        <v>#REF!</v>
      </c>
      <c r="O267" s="24" t="str">
        <f t="shared" si="1009"/>
        <v>#REF!</v>
      </c>
      <c r="P267" s="24" t="str">
        <f t="shared" si="1010"/>
        <v>#REF!</v>
      </c>
      <c r="Q267" s="24" t="str">
        <f t="shared" si="1011"/>
        <v>#REF!</v>
      </c>
      <c r="R267" s="25" t="str">
        <f t="shared" si="1012"/>
        <v>#REF!</v>
      </c>
      <c r="S267" s="24" t="str">
        <f t="shared" si="1013"/>
        <v>#REF!</v>
      </c>
      <c r="T267" s="22"/>
      <c r="U267" s="22"/>
      <c r="V267" s="22"/>
      <c r="W267" s="22"/>
      <c r="X267" s="22"/>
      <c r="Y267" s="22"/>
      <c r="Z267" s="22"/>
    </row>
    <row r="268" ht="15.75" customHeight="1" outlineLevel="1">
      <c r="A268" s="30" t="s">
        <v>193</v>
      </c>
      <c r="B268" s="23"/>
      <c r="C268" s="22"/>
      <c r="D268" s="24">
        <f t="shared" ref="D268:F268" si="1014">SUBTOTAL(9,D265:D267)</f>
        <v>9020411</v>
      </c>
      <c r="E268" s="24">
        <f t="shared" si="1014"/>
        <v>1160926</v>
      </c>
      <c r="F268" s="22">
        <f t="shared" si="1014"/>
        <v>1</v>
      </c>
      <c r="G268" s="24"/>
      <c r="H268" s="24"/>
      <c r="I268" s="24"/>
      <c r="J268" s="24" t="str">
        <f t="shared" ref="J268:K268" si="1015">SUBTOTAL(9,J265:J267)</f>
        <v>#REF!</v>
      </c>
      <c r="K268" s="24" t="str">
        <f t="shared" si="1015"/>
        <v>#REF!</v>
      </c>
      <c r="L268" s="24"/>
      <c r="M268" s="24"/>
      <c r="N268" s="24"/>
      <c r="O268" s="24" t="str">
        <f t="shared" ref="O268:S268" si="1016">SUBTOTAL(9,O265:O267)</f>
        <v>#REF!</v>
      </c>
      <c r="P268" s="24" t="str">
        <f t="shared" si="1016"/>
        <v>#REF!</v>
      </c>
      <c r="Q268" s="24" t="str">
        <f t="shared" si="1016"/>
        <v>#REF!</v>
      </c>
      <c r="R268" s="25" t="str">
        <f t="shared" si="1016"/>
        <v>#REF!</v>
      </c>
      <c r="S268" s="24" t="str">
        <f t="shared" si="1016"/>
        <v>#REF!</v>
      </c>
      <c r="T268" s="22"/>
      <c r="U268" s="22"/>
      <c r="V268" s="22"/>
      <c r="W268" s="22"/>
      <c r="X268" s="22"/>
      <c r="Y268" s="22"/>
      <c r="Z268" s="22"/>
    </row>
    <row r="269" ht="15.75" customHeight="1" outlineLevel="2">
      <c r="A269" s="22" t="s">
        <v>194</v>
      </c>
      <c r="B269" s="23" t="s">
        <v>27</v>
      </c>
      <c r="C269" s="22" t="s">
        <v>28</v>
      </c>
      <c r="D269" s="24">
        <v>4.76173568E7</v>
      </c>
      <c r="E269" s="24">
        <v>6477227.36</v>
      </c>
      <c r="F269" s="24">
        <f>+D269/D272</f>
        <v>0.8072333342</v>
      </c>
      <c r="G269" s="24" t="str">
        <f t="shared" ref="G269:G271" si="1017">VLOOKUP(A269,'[1]Hoja1'!$B$1:$F$126,3,0)</f>
        <v>#REF!</v>
      </c>
      <c r="H269" s="24" t="str">
        <f t="shared" ref="H269:H271" si="1018">VLOOKUP(A269,'[1]Hoja1'!$B$1:$F$126,2,0)</f>
        <v>#REF!</v>
      </c>
      <c r="I269" s="24" t="str">
        <f t="shared" ref="I269:I271" si="1019">+G269/11</f>
        <v>#REF!</v>
      </c>
      <c r="J269" s="24" t="str">
        <f t="shared" ref="J269:J271" si="1020">+F269*I269</f>
        <v>#REF!</v>
      </c>
      <c r="K269" s="24">
        <v>0.0</v>
      </c>
      <c r="L269" s="24" t="str">
        <f t="shared" ref="L269:L271" si="1021">VLOOKUP(A269,'[1]Hoja1'!$B$1:$F$126,5,0)</f>
        <v>#REF!</v>
      </c>
      <c r="M269" s="24" t="str">
        <f t="shared" ref="M269:M271" si="1022">VLOOKUP(A269,'[1]Hoja1'!$B$1:$F$126,4,0)</f>
        <v>#REF!</v>
      </c>
      <c r="N269" s="24" t="str">
        <f t="shared" ref="N269:N271" si="1023">+L269/11</f>
        <v>#REF!</v>
      </c>
      <c r="O269" s="24" t="str">
        <f t="shared" ref="O269:O271" si="1024">+D269-J269</f>
        <v>#REF!</v>
      </c>
      <c r="P269" s="24" t="str">
        <f t="shared" ref="P269:P271" si="1025">+ROUND(O269,0)</f>
        <v>#REF!</v>
      </c>
      <c r="Q269" s="24" t="str">
        <f t="shared" ref="Q269:Q271" si="1026">+K269+P269</f>
        <v>#REF!</v>
      </c>
      <c r="R269" s="25" t="str">
        <f t="shared" ref="R269:R271" si="1027">+IF(D269-K269-P269&gt;1,D269-K269-P269,0)</f>
        <v>#REF!</v>
      </c>
      <c r="S269" s="24" t="str">
        <f t="shared" ref="S269:S271" si="1028">+P269</f>
        <v>#REF!</v>
      </c>
      <c r="T269" s="22"/>
      <c r="U269" s="22"/>
      <c r="V269" s="22"/>
      <c r="W269" s="22"/>
      <c r="X269" s="22"/>
      <c r="Y269" s="22"/>
      <c r="Z269" s="22"/>
    </row>
    <row r="270" ht="15.75" customHeight="1" outlineLevel="2">
      <c r="A270" s="22" t="s">
        <v>194</v>
      </c>
      <c r="B270" s="23" t="s">
        <v>37</v>
      </c>
      <c r="C270" s="22" t="s">
        <v>38</v>
      </c>
      <c r="D270" s="24">
        <v>5168752.81</v>
      </c>
      <c r="E270" s="24">
        <v>703087.89</v>
      </c>
      <c r="F270" s="24">
        <f>+D270/D272</f>
        <v>0.08762329211</v>
      </c>
      <c r="G270" s="24" t="str">
        <f t="shared" si="1017"/>
        <v>#REF!</v>
      </c>
      <c r="H270" s="24" t="str">
        <f t="shared" si="1018"/>
        <v>#REF!</v>
      </c>
      <c r="I270" s="24" t="str">
        <f t="shared" si="1019"/>
        <v>#REF!</v>
      </c>
      <c r="J270" s="24" t="str">
        <f t="shared" si="1020"/>
        <v>#REF!</v>
      </c>
      <c r="K270" s="24">
        <v>0.0</v>
      </c>
      <c r="L270" s="24" t="str">
        <f t="shared" si="1021"/>
        <v>#REF!</v>
      </c>
      <c r="M270" s="24" t="str">
        <f t="shared" si="1022"/>
        <v>#REF!</v>
      </c>
      <c r="N270" s="24" t="str">
        <f t="shared" si="1023"/>
        <v>#REF!</v>
      </c>
      <c r="O270" s="24" t="str">
        <f t="shared" si="1024"/>
        <v>#REF!</v>
      </c>
      <c r="P270" s="24" t="str">
        <f t="shared" si="1025"/>
        <v>#REF!</v>
      </c>
      <c r="Q270" s="24" t="str">
        <f t="shared" si="1026"/>
        <v>#REF!</v>
      </c>
      <c r="R270" s="25" t="str">
        <f t="shared" si="1027"/>
        <v>#REF!</v>
      </c>
      <c r="S270" s="24" t="str">
        <f t="shared" si="1028"/>
        <v>#REF!</v>
      </c>
      <c r="T270" s="22"/>
      <c r="U270" s="22"/>
      <c r="V270" s="22"/>
      <c r="W270" s="22"/>
      <c r="X270" s="22"/>
      <c r="Y270" s="22"/>
      <c r="Z270" s="22"/>
    </row>
    <row r="271" ht="15.75" customHeight="1" outlineLevel="2">
      <c r="A271" s="22" t="s">
        <v>194</v>
      </c>
      <c r="B271" s="23" t="s">
        <v>67</v>
      </c>
      <c r="C271" s="22" t="s">
        <v>68</v>
      </c>
      <c r="D271" s="24">
        <v>6202233.39</v>
      </c>
      <c r="E271" s="24">
        <v>843668.75</v>
      </c>
      <c r="F271" s="24">
        <f>+D271/D272</f>
        <v>0.1051433737</v>
      </c>
      <c r="G271" s="24" t="str">
        <f t="shared" si="1017"/>
        <v>#REF!</v>
      </c>
      <c r="H271" s="24" t="str">
        <f t="shared" si="1018"/>
        <v>#REF!</v>
      </c>
      <c r="I271" s="24" t="str">
        <f t="shared" si="1019"/>
        <v>#REF!</v>
      </c>
      <c r="J271" s="24" t="str">
        <f t="shared" si="1020"/>
        <v>#REF!</v>
      </c>
      <c r="K271" s="24">
        <v>0.0</v>
      </c>
      <c r="L271" s="24" t="str">
        <f t="shared" si="1021"/>
        <v>#REF!</v>
      </c>
      <c r="M271" s="24" t="str">
        <f t="shared" si="1022"/>
        <v>#REF!</v>
      </c>
      <c r="N271" s="24" t="str">
        <f t="shared" si="1023"/>
        <v>#REF!</v>
      </c>
      <c r="O271" s="24" t="str">
        <f t="shared" si="1024"/>
        <v>#REF!</v>
      </c>
      <c r="P271" s="24" t="str">
        <f t="shared" si="1025"/>
        <v>#REF!</v>
      </c>
      <c r="Q271" s="24" t="str">
        <f t="shared" si="1026"/>
        <v>#REF!</v>
      </c>
      <c r="R271" s="25" t="str">
        <f t="shared" si="1027"/>
        <v>#REF!</v>
      </c>
      <c r="S271" s="24" t="str">
        <f t="shared" si="1028"/>
        <v>#REF!</v>
      </c>
      <c r="T271" s="22"/>
      <c r="U271" s="22"/>
      <c r="V271" s="22"/>
      <c r="W271" s="22"/>
      <c r="X271" s="22"/>
      <c r="Y271" s="22"/>
      <c r="Z271" s="22"/>
    </row>
    <row r="272" ht="15.75" customHeight="1" outlineLevel="1">
      <c r="A272" s="30" t="s">
        <v>195</v>
      </c>
      <c r="B272" s="23"/>
      <c r="C272" s="22"/>
      <c r="D272" s="24">
        <f t="shared" ref="D272:F272" si="1029">SUBTOTAL(9,D269:D271)</f>
        <v>58988343</v>
      </c>
      <c r="E272" s="24">
        <f t="shared" si="1029"/>
        <v>8023984</v>
      </c>
      <c r="F272" s="22">
        <f t="shared" si="1029"/>
        <v>1</v>
      </c>
      <c r="G272" s="24"/>
      <c r="H272" s="24"/>
      <c r="I272" s="24"/>
      <c r="J272" s="24" t="str">
        <f t="shared" ref="J272:K272" si="1030">SUBTOTAL(9,J269:J271)</f>
        <v>#REF!</v>
      </c>
      <c r="K272" s="24">
        <f t="shared" si="1030"/>
        <v>0</v>
      </c>
      <c r="L272" s="24"/>
      <c r="M272" s="24"/>
      <c r="N272" s="24"/>
      <c r="O272" s="24" t="str">
        <f t="shared" ref="O272:S272" si="1031">SUBTOTAL(9,O269:O271)</f>
        <v>#REF!</v>
      </c>
      <c r="P272" s="24" t="str">
        <f t="shared" si="1031"/>
        <v>#REF!</v>
      </c>
      <c r="Q272" s="24" t="str">
        <f t="shared" si="1031"/>
        <v>#REF!</v>
      </c>
      <c r="R272" s="25" t="str">
        <f t="shared" si="1031"/>
        <v>#REF!</v>
      </c>
      <c r="S272" s="24" t="str">
        <f t="shared" si="1031"/>
        <v>#REF!</v>
      </c>
      <c r="T272" s="22"/>
      <c r="U272" s="22"/>
      <c r="V272" s="22"/>
      <c r="W272" s="22"/>
      <c r="X272" s="22"/>
      <c r="Y272" s="22"/>
      <c r="Z272" s="22"/>
    </row>
    <row r="273" ht="15.75" customHeight="1" outlineLevel="2">
      <c r="A273" s="22" t="s">
        <v>196</v>
      </c>
      <c r="B273" s="23" t="s">
        <v>27</v>
      </c>
      <c r="C273" s="22" t="s">
        <v>28</v>
      </c>
      <c r="D273" s="24">
        <v>4.641203312E7</v>
      </c>
      <c r="E273" s="24">
        <v>4694080.34</v>
      </c>
      <c r="F273" s="24">
        <f>+D273/D276</f>
        <v>0.9460064748</v>
      </c>
      <c r="G273" s="24" t="str">
        <f t="shared" ref="G273:G275" si="1032">VLOOKUP(A273,'[1]Hoja1'!$B$1:$F$126,3,0)</f>
        <v>#REF!</v>
      </c>
      <c r="H273" s="24" t="str">
        <f t="shared" ref="H273:H275" si="1033">VLOOKUP(A273,'[1]Hoja1'!$B$1:$F$126,2,0)</f>
        <v>#REF!</v>
      </c>
      <c r="I273" s="24" t="str">
        <f t="shared" ref="I273:I275" si="1034">+G273/11</f>
        <v>#REF!</v>
      </c>
      <c r="J273" s="24" t="str">
        <f t="shared" ref="J273:J275" si="1035">+F273*I273</f>
        <v>#REF!</v>
      </c>
      <c r="K273" s="24" t="str">
        <f t="shared" ref="K273:K275" si="1036">+D273-P273</f>
        <v>#REF!</v>
      </c>
      <c r="L273" s="24" t="str">
        <f t="shared" ref="L273:L275" si="1037">VLOOKUP(A273,'[1]Hoja1'!$B$1:$F$126,5,0)</f>
        <v>#REF!</v>
      </c>
      <c r="M273" s="24" t="str">
        <f t="shared" ref="M273:M275" si="1038">VLOOKUP(A273,'[1]Hoja1'!$B$1:$F$126,4,0)</f>
        <v>#REF!</v>
      </c>
      <c r="N273" s="24" t="str">
        <f t="shared" ref="N273:N275" si="1039">+L273/11</f>
        <v>#REF!</v>
      </c>
      <c r="O273" s="24" t="str">
        <f t="shared" ref="O273:O275" si="1040">+D273-J273</f>
        <v>#REF!</v>
      </c>
      <c r="P273" s="24" t="str">
        <f t="shared" ref="P273:P275" si="1041">+ROUND(O273,0)</f>
        <v>#REF!</v>
      </c>
      <c r="Q273" s="24" t="str">
        <f t="shared" ref="Q273:Q275" si="1042">+K273+P273</f>
        <v>#REF!</v>
      </c>
      <c r="R273" s="25" t="str">
        <f t="shared" ref="R273:R275" si="1043">+IF(D273-K273-P273&gt;1,D273-K273-P273,0)</f>
        <v>#REF!</v>
      </c>
      <c r="S273" s="24" t="str">
        <f t="shared" ref="S273:S275" si="1044">+P273</f>
        <v>#REF!</v>
      </c>
      <c r="T273" s="22"/>
      <c r="U273" s="22"/>
      <c r="V273" s="22"/>
      <c r="W273" s="22"/>
      <c r="X273" s="22"/>
      <c r="Y273" s="22"/>
      <c r="Z273" s="22"/>
    </row>
    <row r="274" ht="15.75" customHeight="1" outlineLevel="2">
      <c r="A274" s="22" t="s">
        <v>196</v>
      </c>
      <c r="B274" s="23" t="s">
        <v>73</v>
      </c>
      <c r="C274" s="22" t="s">
        <v>74</v>
      </c>
      <c r="D274" s="24">
        <v>0.0</v>
      </c>
      <c r="E274" s="24">
        <v>0.0</v>
      </c>
      <c r="F274" s="24">
        <f>+D274/D276</f>
        <v>0</v>
      </c>
      <c r="G274" s="24" t="str">
        <f t="shared" si="1032"/>
        <v>#REF!</v>
      </c>
      <c r="H274" s="24" t="str">
        <f t="shared" si="1033"/>
        <v>#REF!</v>
      </c>
      <c r="I274" s="24" t="str">
        <f t="shared" si="1034"/>
        <v>#REF!</v>
      </c>
      <c r="J274" s="24" t="str">
        <f t="shared" si="1035"/>
        <v>#REF!</v>
      </c>
      <c r="K274" s="24" t="str">
        <f t="shared" si="1036"/>
        <v>#REF!</v>
      </c>
      <c r="L274" s="24" t="str">
        <f t="shared" si="1037"/>
        <v>#REF!</v>
      </c>
      <c r="M274" s="24" t="str">
        <f t="shared" si="1038"/>
        <v>#REF!</v>
      </c>
      <c r="N274" s="24" t="str">
        <f t="shared" si="1039"/>
        <v>#REF!</v>
      </c>
      <c r="O274" s="24" t="str">
        <f t="shared" si="1040"/>
        <v>#REF!</v>
      </c>
      <c r="P274" s="24" t="str">
        <f t="shared" si="1041"/>
        <v>#REF!</v>
      </c>
      <c r="Q274" s="24" t="str">
        <f t="shared" si="1042"/>
        <v>#REF!</v>
      </c>
      <c r="R274" s="25" t="str">
        <f t="shared" si="1043"/>
        <v>#REF!</v>
      </c>
      <c r="S274" s="24" t="str">
        <f t="shared" si="1044"/>
        <v>#REF!</v>
      </c>
      <c r="T274" s="22"/>
      <c r="U274" s="22"/>
      <c r="V274" s="22"/>
      <c r="W274" s="22"/>
      <c r="X274" s="22"/>
      <c r="Y274" s="22"/>
      <c r="Z274" s="22"/>
    </row>
    <row r="275" ht="15.75" customHeight="1" outlineLevel="2">
      <c r="A275" s="22" t="s">
        <v>196</v>
      </c>
      <c r="B275" s="23" t="s">
        <v>53</v>
      </c>
      <c r="C275" s="22" t="s">
        <v>54</v>
      </c>
      <c r="D275" s="24">
        <v>2648976.88</v>
      </c>
      <c r="E275" s="24">
        <v>267915.66</v>
      </c>
      <c r="F275" s="24">
        <f>+D275/D276</f>
        <v>0.0539935252</v>
      </c>
      <c r="G275" s="24" t="str">
        <f t="shared" si="1032"/>
        <v>#REF!</v>
      </c>
      <c r="H275" s="24" t="str">
        <f t="shared" si="1033"/>
        <v>#REF!</v>
      </c>
      <c r="I275" s="24" t="str">
        <f t="shared" si="1034"/>
        <v>#REF!</v>
      </c>
      <c r="J275" s="24" t="str">
        <f t="shared" si="1035"/>
        <v>#REF!</v>
      </c>
      <c r="K275" s="24" t="str">
        <f t="shared" si="1036"/>
        <v>#REF!</v>
      </c>
      <c r="L275" s="24" t="str">
        <f t="shared" si="1037"/>
        <v>#REF!</v>
      </c>
      <c r="M275" s="24" t="str">
        <f t="shared" si="1038"/>
        <v>#REF!</v>
      </c>
      <c r="N275" s="24" t="str">
        <f t="shared" si="1039"/>
        <v>#REF!</v>
      </c>
      <c r="O275" s="24" t="str">
        <f t="shared" si="1040"/>
        <v>#REF!</v>
      </c>
      <c r="P275" s="24" t="str">
        <f t="shared" si="1041"/>
        <v>#REF!</v>
      </c>
      <c r="Q275" s="24" t="str">
        <f t="shared" si="1042"/>
        <v>#REF!</v>
      </c>
      <c r="R275" s="25" t="str">
        <f t="shared" si="1043"/>
        <v>#REF!</v>
      </c>
      <c r="S275" s="24" t="str">
        <f t="shared" si="1044"/>
        <v>#REF!</v>
      </c>
      <c r="T275" s="22"/>
      <c r="U275" s="22"/>
      <c r="V275" s="22"/>
      <c r="W275" s="22"/>
      <c r="X275" s="22"/>
      <c r="Y275" s="22"/>
      <c r="Z275" s="22"/>
    </row>
    <row r="276" ht="15.75" customHeight="1" outlineLevel="1">
      <c r="A276" s="30" t="s">
        <v>197</v>
      </c>
      <c r="B276" s="23"/>
      <c r="C276" s="22"/>
      <c r="D276" s="24">
        <f t="shared" ref="D276:F276" si="1045">SUBTOTAL(9,D273:D275)</f>
        <v>49061010</v>
      </c>
      <c r="E276" s="24">
        <f t="shared" si="1045"/>
        <v>4961996</v>
      </c>
      <c r="F276" s="22">
        <f t="shared" si="1045"/>
        <v>1</v>
      </c>
      <c r="G276" s="24"/>
      <c r="H276" s="24"/>
      <c r="I276" s="24"/>
      <c r="J276" s="24" t="str">
        <f t="shared" ref="J276:K276" si="1046">SUBTOTAL(9,J273:J275)</f>
        <v>#REF!</v>
      </c>
      <c r="K276" s="24" t="str">
        <f t="shared" si="1046"/>
        <v>#REF!</v>
      </c>
      <c r="L276" s="24"/>
      <c r="M276" s="24"/>
      <c r="N276" s="24"/>
      <c r="O276" s="24" t="str">
        <f t="shared" ref="O276:S276" si="1047">SUBTOTAL(9,O273:O275)</f>
        <v>#REF!</v>
      </c>
      <c r="P276" s="24" t="str">
        <f t="shared" si="1047"/>
        <v>#REF!</v>
      </c>
      <c r="Q276" s="24" t="str">
        <f t="shared" si="1047"/>
        <v>#REF!</v>
      </c>
      <c r="R276" s="25" t="str">
        <f t="shared" si="1047"/>
        <v>#REF!</v>
      </c>
      <c r="S276" s="24" t="str">
        <f t="shared" si="1047"/>
        <v>#REF!</v>
      </c>
      <c r="T276" s="22"/>
      <c r="U276" s="22"/>
      <c r="V276" s="22"/>
      <c r="W276" s="22"/>
      <c r="X276" s="22"/>
      <c r="Y276" s="22"/>
      <c r="Z276" s="22"/>
    </row>
    <row r="277" ht="15.75" customHeight="1" outlineLevel="2">
      <c r="A277" s="22" t="s">
        <v>198</v>
      </c>
      <c r="B277" s="23" t="s">
        <v>27</v>
      </c>
      <c r="C277" s="22" t="s">
        <v>28</v>
      </c>
      <c r="D277" s="24">
        <v>2.4959550872E8</v>
      </c>
      <c r="E277" s="24">
        <v>8592831.58</v>
      </c>
      <c r="F277" s="24">
        <f>+D277/D281</f>
        <v>0.4349755318</v>
      </c>
      <c r="G277" s="24" t="str">
        <f t="shared" ref="G277:G280" si="1048">VLOOKUP(A277,'[1]Hoja1'!$B$1:$F$126,3,0)</f>
        <v>#REF!</v>
      </c>
      <c r="H277" s="24" t="str">
        <f t="shared" ref="H277:H280" si="1049">VLOOKUP(A277,'[1]Hoja1'!$B$1:$F$126,2,0)</f>
        <v>#REF!</v>
      </c>
      <c r="I277" s="24" t="str">
        <f t="shared" ref="I277:I280" si="1050">+G277/11</f>
        <v>#REF!</v>
      </c>
      <c r="J277" s="24" t="str">
        <f t="shared" ref="J277:J280" si="1051">+F277*I277</f>
        <v>#REF!</v>
      </c>
      <c r="K277" s="24">
        <v>0.0</v>
      </c>
      <c r="L277" s="24" t="str">
        <f t="shared" ref="L277:L280" si="1052">VLOOKUP(A277,'[1]Hoja1'!$B$1:$F$126,5,0)</f>
        <v>#REF!</v>
      </c>
      <c r="M277" s="24" t="str">
        <f t="shared" ref="M277:M280" si="1053">VLOOKUP(A277,'[1]Hoja1'!$B$1:$F$126,4,0)</f>
        <v>#REF!</v>
      </c>
      <c r="N277" s="24" t="str">
        <f t="shared" ref="N277:N280" si="1054">+L277/11</f>
        <v>#REF!</v>
      </c>
      <c r="O277" s="24" t="str">
        <f t="shared" ref="O277:O280" si="1055">+D277-J277</f>
        <v>#REF!</v>
      </c>
      <c r="P277" s="24" t="str">
        <f t="shared" ref="P277:P280" si="1056">+ROUND(O277,0)</f>
        <v>#REF!</v>
      </c>
      <c r="Q277" s="24" t="str">
        <f t="shared" ref="Q277:Q280" si="1057">+K277+P277</f>
        <v>#REF!</v>
      </c>
      <c r="R277" s="25" t="str">
        <f t="shared" ref="R277:R280" si="1058">+IF(D277-K277-P277&gt;1,D277-K277-P277,0)</f>
        <v>#REF!</v>
      </c>
      <c r="S277" s="24" t="str">
        <f t="shared" ref="S277:S280" si="1059">+P277</f>
        <v>#REF!</v>
      </c>
      <c r="T277" s="22"/>
      <c r="U277" s="22"/>
      <c r="V277" s="22"/>
      <c r="W277" s="22"/>
      <c r="X277" s="22"/>
      <c r="Y277" s="22"/>
      <c r="Z277" s="22"/>
    </row>
    <row r="278" ht="15.75" customHeight="1" outlineLevel="2">
      <c r="A278" s="22" t="s">
        <v>198</v>
      </c>
      <c r="B278" s="23" t="s">
        <v>37</v>
      </c>
      <c r="C278" s="22" t="s">
        <v>38</v>
      </c>
      <c r="D278" s="24">
        <v>2.326482207E7</v>
      </c>
      <c r="E278" s="24">
        <v>800938.68</v>
      </c>
      <c r="F278" s="24">
        <f>+D278/D281</f>
        <v>0.04054411237</v>
      </c>
      <c r="G278" s="24" t="str">
        <f t="shared" si="1048"/>
        <v>#REF!</v>
      </c>
      <c r="H278" s="24" t="str">
        <f t="shared" si="1049"/>
        <v>#REF!</v>
      </c>
      <c r="I278" s="24" t="str">
        <f t="shared" si="1050"/>
        <v>#REF!</v>
      </c>
      <c r="J278" s="24" t="str">
        <f t="shared" si="1051"/>
        <v>#REF!</v>
      </c>
      <c r="K278" s="24">
        <v>0.0</v>
      </c>
      <c r="L278" s="24" t="str">
        <f t="shared" si="1052"/>
        <v>#REF!</v>
      </c>
      <c r="M278" s="24" t="str">
        <f t="shared" si="1053"/>
        <v>#REF!</v>
      </c>
      <c r="N278" s="24" t="str">
        <f t="shared" si="1054"/>
        <v>#REF!</v>
      </c>
      <c r="O278" s="24" t="str">
        <f t="shared" si="1055"/>
        <v>#REF!</v>
      </c>
      <c r="P278" s="24" t="str">
        <f t="shared" si="1056"/>
        <v>#REF!</v>
      </c>
      <c r="Q278" s="24" t="str">
        <f t="shared" si="1057"/>
        <v>#REF!</v>
      </c>
      <c r="R278" s="25" t="str">
        <f t="shared" si="1058"/>
        <v>#REF!</v>
      </c>
      <c r="S278" s="24" t="str">
        <f t="shared" si="1059"/>
        <v>#REF!</v>
      </c>
      <c r="T278" s="22"/>
      <c r="U278" s="22"/>
      <c r="V278" s="22"/>
      <c r="W278" s="22"/>
      <c r="X278" s="22"/>
      <c r="Y278" s="22"/>
      <c r="Z278" s="22"/>
    </row>
    <row r="279" ht="15.75" customHeight="1" outlineLevel="2">
      <c r="A279" s="22" t="s">
        <v>198</v>
      </c>
      <c r="B279" s="23" t="s">
        <v>67</v>
      </c>
      <c r="C279" s="22" t="s">
        <v>68</v>
      </c>
      <c r="D279" s="24">
        <v>2.777729902E7</v>
      </c>
      <c r="E279" s="24">
        <v>956289.85</v>
      </c>
      <c r="F279" s="24">
        <f>+D279/D281</f>
        <v>0.04840810428</v>
      </c>
      <c r="G279" s="24" t="str">
        <f t="shared" si="1048"/>
        <v>#REF!</v>
      </c>
      <c r="H279" s="24" t="str">
        <f t="shared" si="1049"/>
        <v>#REF!</v>
      </c>
      <c r="I279" s="24" t="str">
        <f t="shared" si="1050"/>
        <v>#REF!</v>
      </c>
      <c r="J279" s="24" t="str">
        <f t="shared" si="1051"/>
        <v>#REF!</v>
      </c>
      <c r="K279" s="24">
        <v>0.0</v>
      </c>
      <c r="L279" s="24" t="str">
        <f t="shared" si="1052"/>
        <v>#REF!</v>
      </c>
      <c r="M279" s="24" t="str">
        <f t="shared" si="1053"/>
        <v>#REF!</v>
      </c>
      <c r="N279" s="24" t="str">
        <f t="shared" si="1054"/>
        <v>#REF!</v>
      </c>
      <c r="O279" s="24" t="str">
        <f t="shared" si="1055"/>
        <v>#REF!</v>
      </c>
      <c r="P279" s="24" t="str">
        <f t="shared" si="1056"/>
        <v>#REF!</v>
      </c>
      <c r="Q279" s="24" t="str">
        <f t="shared" si="1057"/>
        <v>#REF!</v>
      </c>
      <c r="R279" s="25" t="str">
        <f t="shared" si="1058"/>
        <v>#REF!</v>
      </c>
      <c r="S279" s="24" t="str">
        <f t="shared" si="1059"/>
        <v>#REF!</v>
      </c>
      <c r="T279" s="22"/>
      <c r="U279" s="22"/>
      <c r="V279" s="22"/>
      <c r="W279" s="22"/>
      <c r="X279" s="22"/>
      <c r="Y279" s="22"/>
      <c r="Z279" s="22"/>
    </row>
    <row r="280" ht="15.75" customHeight="1" outlineLevel="2">
      <c r="A280" s="22" t="s">
        <v>198</v>
      </c>
      <c r="B280" s="23" t="s">
        <v>33</v>
      </c>
      <c r="C280" s="22" t="s">
        <v>34</v>
      </c>
      <c r="D280" s="24">
        <v>2.7317742519E8</v>
      </c>
      <c r="E280" s="24">
        <v>9404686.89</v>
      </c>
      <c r="F280" s="24">
        <f>+D280/D281</f>
        <v>0.4760722515</v>
      </c>
      <c r="G280" s="24" t="str">
        <f t="shared" si="1048"/>
        <v>#REF!</v>
      </c>
      <c r="H280" s="24" t="str">
        <f t="shared" si="1049"/>
        <v>#REF!</v>
      </c>
      <c r="I280" s="24" t="str">
        <f t="shared" si="1050"/>
        <v>#REF!</v>
      </c>
      <c r="J280" s="24" t="str">
        <f t="shared" si="1051"/>
        <v>#REF!</v>
      </c>
      <c r="K280" s="24">
        <v>0.0</v>
      </c>
      <c r="L280" s="24" t="str">
        <f t="shared" si="1052"/>
        <v>#REF!</v>
      </c>
      <c r="M280" s="24" t="str">
        <f t="shared" si="1053"/>
        <v>#REF!</v>
      </c>
      <c r="N280" s="24" t="str">
        <f t="shared" si="1054"/>
        <v>#REF!</v>
      </c>
      <c r="O280" s="24" t="str">
        <f t="shared" si="1055"/>
        <v>#REF!</v>
      </c>
      <c r="P280" s="24" t="str">
        <f t="shared" si="1056"/>
        <v>#REF!</v>
      </c>
      <c r="Q280" s="24" t="str">
        <f t="shared" si="1057"/>
        <v>#REF!</v>
      </c>
      <c r="R280" s="25" t="str">
        <f t="shared" si="1058"/>
        <v>#REF!</v>
      </c>
      <c r="S280" s="24" t="str">
        <f t="shared" si="1059"/>
        <v>#REF!</v>
      </c>
      <c r="T280" s="22"/>
      <c r="U280" s="22"/>
      <c r="V280" s="22"/>
      <c r="W280" s="22"/>
      <c r="X280" s="22"/>
      <c r="Y280" s="22"/>
      <c r="Z280" s="22"/>
    </row>
    <row r="281" ht="15.75" customHeight="1" outlineLevel="1">
      <c r="A281" s="30" t="s">
        <v>199</v>
      </c>
      <c r="B281" s="23"/>
      <c r="C281" s="22"/>
      <c r="D281" s="24">
        <f t="shared" ref="D281:F281" si="1060">SUBTOTAL(9,D277:D280)</f>
        <v>573815055</v>
      </c>
      <c r="E281" s="24">
        <f t="shared" si="1060"/>
        <v>19754747</v>
      </c>
      <c r="F281" s="22">
        <f t="shared" si="1060"/>
        <v>1</v>
      </c>
      <c r="G281" s="24"/>
      <c r="H281" s="24"/>
      <c r="I281" s="24"/>
      <c r="J281" s="24" t="str">
        <f t="shared" ref="J281:K281" si="1061">SUBTOTAL(9,J277:J280)</f>
        <v>#REF!</v>
      </c>
      <c r="K281" s="24">
        <f t="shared" si="1061"/>
        <v>0</v>
      </c>
      <c r="L281" s="24"/>
      <c r="M281" s="24"/>
      <c r="N281" s="24"/>
      <c r="O281" s="24" t="str">
        <f t="shared" ref="O281:S281" si="1062">SUBTOTAL(9,O277:O280)</f>
        <v>#REF!</v>
      </c>
      <c r="P281" s="24" t="str">
        <f t="shared" si="1062"/>
        <v>#REF!</v>
      </c>
      <c r="Q281" s="24" t="str">
        <f t="shared" si="1062"/>
        <v>#REF!</v>
      </c>
      <c r="R281" s="25" t="str">
        <f t="shared" si="1062"/>
        <v>#REF!</v>
      </c>
      <c r="S281" s="24" t="str">
        <f t="shared" si="1062"/>
        <v>#REF!</v>
      </c>
      <c r="T281" s="22"/>
      <c r="U281" s="22"/>
      <c r="V281" s="22"/>
      <c r="W281" s="22"/>
      <c r="X281" s="22"/>
      <c r="Y281" s="22"/>
      <c r="Z281" s="22"/>
    </row>
    <row r="282" ht="15.75" customHeight="1" outlineLevel="2">
      <c r="A282" s="22" t="s">
        <v>200</v>
      </c>
      <c r="B282" s="23" t="s">
        <v>37</v>
      </c>
      <c r="C282" s="22" t="s">
        <v>38</v>
      </c>
      <c r="D282" s="24">
        <v>2.186804509E7</v>
      </c>
      <c r="E282" s="24">
        <v>4168019.48</v>
      </c>
      <c r="F282" s="24">
        <f>+D282/D284</f>
        <v>0.3826544752</v>
      </c>
      <c r="G282" s="24" t="str">
        <f t="shared" ref="G282:G283" si="1063">VLOOKUP(A282,'[1]Hoja1'!$B$1:$F$126,3,0)</f>
        <v>#REF!</v>
      </c>
      <c r="H282" s="24" t="str">
        <f t="shared" ref="H282:H283" si="1064">VLOOKUP(A282,'[1]Hoja1'!$B$1:$F$126,2,0)</f>
        <v>#REF!</v>
      </c>
      <c r="I282" s="24" t="str">
        <f t="shared" ref="I282:I283" si="1065">+G282/11</f>
        <v>#REF!</v>
      </c>
      <c r="J282" s="24" t="str">
        <f t="shared" ref="J282:J283" si="1066">+F282*I282</f>
        <v>#REF!</v>
      </c>
      <c r="K282" s="24" t="str">
        <f t="shared" ref="K282:K283" si="1067">+D282-P282</f>
        <v>#REF!</v>
      </c>
      <c r="L282" s="24" t="str">
        <f t="shared" ref="L282:L283" si="1068">VLOOKUP(A282,'[1]Hoja1'!$B$1:$F$126,5,0)</f>
        <v>#REF!</v>
      </c>
      <c r="M282" s="24" t="str">
        <f t="shared" ref="M282:M283" si="1069">VLOOKUP(A282,'[1]Hoja1'!$B$1:$F$126,4,0)</f>
        <v>#REF!</v>
      </c>
      <c r="N282" s="24" t="str">
        <f t="shared" ref="N282:N283" si="1070">+L282/11</f>
        <v>#REF!</v>
      </c>
      <c r="O282" s="24" t="str">
        <f t="shared" ref="O282:O283" si="1071">+D282-J282</f>
        <v>#REF!</v>
      </c>
      <c r="P282" s="24" t="str">
        <f t="shared" ref="P282:P283" si="1072">+ROUND(O282,0)</f>
        <v>#REF!</v>
      </c>
      <c r="Q282" s="24" t="str">
        <f t="shared" ref="Q282:Q283" si="1073">+K282+P282</f>
        <v>#REF!</v>
      </c>
      <c r="R282" s="25" t="str">
        <f t="shared" ref="R282:R283" si="1074">+IF(D282-K282-P282&gt;1,D282-K282-P282,0)</f>
        <v>#REF!</v>
      </c>
      <c r="S282" s="24" t="str">
        <f t="shared" ref="S282:S283" si="1075">+P282</f>
        <v>#REF!</v>
      </c>
      <c r="T282" s="22"/>
      <c r="U282" s="22"/>
      <c r="V282" s="22"/>
      <c r="W282" s="22"/>
      <c r="X282" s="22"/>
      <c r="Y282" s="22"/>
      <c r="Z282" s="22"/>
    </row>
    <row r="283" ht="15.75" customHeight="1" outlineLevel="2">
      <c r="A283" s="22" t="s">
        <v>200</v>
      </c>
      <c r="B283" s="23" t="s">
        <v>39</v>
      </c>
      <c r="C283" s="22" t="s">
        <v>40</v>
      </c>
      <c r="D283" s="24">
        <v>3.528023491E7</v>
      </c>
      <c r="E283" s="24">
        <v>6724364.52</v>
      </c>
      <c r="F283" s="24">
        <f>+D283/D284</f>
        <v>0.6173455248</v>
      </c>
      <c r="G283" s="24" t="str">
        <f t="shared" si="1063"/>
        <v>#REF!</v>
      </c>
      <c r="H283" s="24" t="str">
        <f t="shared" si="1064"/>
        <v>#REF!</v>
      </c>
      <c r="I283" s="24" t="str">
        <f t="shared" si="1065"/>
        <v>#REF!</v>
      </c>
      <c r="J283" s="24" t="str">
        <f t="shared" si="1066"/>
        <v>#REF!</v>
      </c>
      <c r="K283" s="24" t="str">
        <f t="shared" si="1067"/>
        <v>#REF!</v>
      </c>
      <c r="L283" s="24" t="str">
        <f t="shared" si="1068"/>
        <v>#REF!</v>
      </c>
      <c r="M283" s="24" t="str">
        <f t="shared" si="1069"/>
        <v>#REF!</v>
      </c>
      <c r="N283" s="24" t="str">
        <f t="shared" si="1070"/>
        <v>#REF!</v>
      </c>
      <c r="O283" s="24" t="str">
        <f t="shared" si="1071"/>
        <v>#REF!</v>
      </c>
      <c r="P283" s="24" t="str">
        <f t="shared" si="1072"/>
        <v>#REF!</v>
      </c>
      <c r="Q283" s="24" t="str">
        <f t="shared" si="1073"/>
        <v>#REF!</v>
      </c>
      <c r="R283" s="25" t="str">
        <f t="shared" si="1074"/>
        <v>#REF!</v>
      </c>
      <c r="S283" s="24" t="str">
        <f t="shared" si="1075"/>
        <v>#REF!</v>
      </c>
      <c r="T283" s="22"/>
      <c r="U283" s="22"/>
      <c r="V283" s="22"/>
      <c r="W283" s="22"/>
      <c r="X283" s="22"/>
      <c r="Y283" s="22"/>
      <c r="Z283" s="22"/>
    </row>
    <row r="284" ht="15.75" customHeight="1" outlineLevel="1">
      <c r="A284" s="30" t="s">
        <v>201</v>
      </c>
      <c r="B284" s="23"/>
      <c r="C284" s="22"/>
      <c r="D284" s="24">
        <f t="shared" ref="D284:F284" si="1076">SUBTOTAL(9,D282:D283)</f>
        <v>57148280</v>
      </c>
      <c r="E284" s="24">
        <f t="shared" si="1076"/>
        <v>10892384</v>
      </c>
      <c r="F284" s="22">
        <f t="shared" si="1076"/>
        <v>1</v>
      </c>
      <c r="G284" s="24"/>
      <c r="H284" s="24"/>
      <c r="I284" s="24"/>
      <c r="J284" s="24" t="str">
        <f t="shared" ref="J284:K284" si="1077">SUBTOTAL(9,J282:J283)</f>
        <v>#REF!</v>
      </c>
      <c r="K284" s="24" t="str">
        <f t="shared" si="1077"/>
        <v>#REF!</v>
      </c>
      <c r="L284" s="24"/>
      <c r="M284" s="24"/>
      <c r="N284" s="24"/>
      <c r="O284" s="24" t="str">
        <f t="shared" ref="O284:S284" si="1078">SUBTOTAL(9,O282:O283)</f>
        <v>#REF!</v>
      </c>
      <c r="P284" s="24" t="str">
        <f t="shared" si="1078"/>
        <v>#REF!</v>
      </c>
      <c r="Q284" s="24" t="str">
        <f t="shared" si="1078"/>
        <v>#REF!</v>
      </c>
      <c r="R284" s="25" t="str">
        <f t="shared" si="1078"/>
        <v>#REF!</v>
      </c>
      <c r="S284" s="24" t="str">
        <f t="shared" si="1078"/>
        <v>#REF!</v>
      </c>
      <c r="T284" s="22"/>
      <c r="U284" s="22"/>
      <c r="V284" s="22"/>
      <c r="W284" s="22"/>
      <c r="X284" s="22"/>
      <c r="Y284" s="22"/>
      <c r="Z284" s="22"/>
    </row>
    <row r="285" ht="15.75" customHeight="1" outlineLevel="2">
      <c r="A285" s="22" t="s">
        <v>202</v>
      </c>
      <c r="B285" s="23" t="s">
        <v>27</v>
      </c>
      <c r="C285" s="22" t="s">
        <v>28</v>
      </c>
      <c r="D285" s="24">
        <v>1484289.0</v>
      </c>
      <c r="E285" s="24">
        <v>905718.0</v>
      </c>
      <c r="F285" s="24">
        <f>+D285/D286</f>
        <v>1</v>
      </c>
      <c r="G285" s="24" t="str">
        <f>VLOOKUP(A285,'[1]Hoja1'!$B$1:$F$126,3,0)</f>
        <v>#REF!</v>
      </c>
      <c r="H285" s="24" t="str">
        <f>VLOOKUP(A285,'[1]Hoja1'!$B$1:$F$126,2,0)</f>
        <v>#REF!</v>
      </c>
      <c r="I285" s="24" t="str">
        <f>+G285/11</f>
        <v>#REF!</v>
      </c>
      <c r="J285" s="24" t="str">
        <f>+F285*I285</f>
        <v>#REF!</v>
      </c>
      <c r="K285" s="24" t="str">
        <f>+D285-P285</f>
        <v>#REF!</v>
      </c>
      <c r="L285" s="24" t="str">
        <f>VLOOKUP(A285,'[1]Hoja1'!$B$1:$F$126,5,0)</f>
        <v>#REF!</v>
      </c>
      <c r="M285" s="24" t="str">
        <f>VLOOKUP(A285,'[1]Hoja1'!$B$1:$F$126,4,0)</f>
        <v>#REF!</v>
      </c>
      <c r="N285" s="24" t="str">
        <f>+L285/11</f>
        <v>#REF!</v>
      </c>
      <c r="O285" s="24" t="str">
        <f>+D285-J285</f>
        <v>#REF!</v>
      </c>
      <c r="P285" s="24" t="str">
        <f>+ROUND(O285,0)</f>
        <v>#REF!</v>
      </c>
      <c r="Q285" s="24" t="str">
        <f>+K285+P285</f>
        <v>#REF!</v>
      </c>
      <c r="R285" s="25" t="str">
        <f>+IF(D285-K285-P285&gt;1,D285-K285-P285,0)</f>
        <v>#REF!</v>
      </c>
      <c r="S285" s="24" t="str">
        <f>+P285</f>
        <v>#REF!</v>
      </c>
      <c r="T285" s="22"/>
      <c r="U285" s="22"/>
      <c r="V285" s="22"/>
      <c r="W285" s="22"/>
      <c r="X285" s="22"/>
      <c r="Y285" s="22"/>
      <c r="Z285" s="22"/>
    </row>
    <row r="286" ht="15.75" customHeight="1" outlineLevel="1">
      <c r="A286" s="30" t="s">
        <v>203</v>
      </c>
      <c r="B286" s="23"/>
      <c r="C286" s="22"/>
      <c r="D286" s="24">
        <f t="shared" ref="D286:F286" si="1079">SUBTOTAL(9,D285)</f>
        <v>1484289</v>
      </c>
      <c r="E286" s="24">
        <f t="shared" si="1079"/>
        <v>905718</v>
      </c>
      <c r="F286" s="22">
        <f t="shared" si="1079"/>
        <v>1</v>
      </c>
      <c r="G286" s="24"/>
      <c r="H286" s="24"/>
      <c r="I286" s="24"/>
      <c r="J286" s="24" t="str">
        <f t="shared" ref="J286:K286" si="1080">SUBTOTAL(9,J285)</f>
        <v>#REF!</v>
      </c>
      <c r="K286" s="24" t="str">
        <f t="shared" si="1080"/>
        <v>#REF!</v>
      </c>
      <c r="L286" s="24"/>
      <c r="M286" s="24"/>
      <c r="N286" s="24"/>
      <c r="O286" s="24" t="str">
        <f t="shared" ref="O286:S286" si="1081">SUBTOTAL(9,O285)</f>
        <v>#REF!</v>
      </c>
      <c r="P286" s="24" t="str">
        <f t="shared" si="1081"/>
        <v>#REF!</v>
      </c>
      <c r="Q286" s="24" t="str">
        <f t="shared" si="1081"/>
        <v>#REF!</v>
      </c>
      <c r="R286" s="25" t="str">
        <f t="shared" si="1081"/>
        <v>#REF!</v>
      </c>
      <c r="S286" s="24" t="str">
        <f t="shared" si="1081"/>
        <v>#REF!</v>
      </c>
      <c r="T286" s="22"/>
      <c r="U286" s="22"/>
      <c r="V286" s="22"/>
      <c r="W286" s="22"/>
      <c r="X286" s="22"/>
      <c r="Y286" s="22"/>
      <c r="Z286" s="22"/>
    </row>
    <row r="287" ht="15.75" customHeight="1" outlineLevel="2">
      <c r="A287" s="22" t="s">
        <v>204</v>
      </c>
      <c r="B287" s="23" t="s">
        <v>27</v>
      </c>
      <c r="C287" s="22" t="s">
        <v>28</v>
      </c>
      <c r="D287" s="24">
        <v>3.296520163E7</v>
      </c>
      <c r="E287" s="24">
        <v>1.07908684E7</v>
      </c>
      <c r="F287" s="24">
        <f>+D287/D290</f>
        <v>0.653425801</v>
      </c>
      <c r="G287" s="24" t="str">
        <f t="shared" ref="G287:G289" si="1082">VLOOKUP(A287,'[1]Hoja1'!$B$1:$F$126,3,0)</f>
        <v>#REF!</v>
      </c>
      <c r="H287" s="24" t="str">
        <f t="shared" ref="H287:H289" si="1083">VLOOKUP(A287,'[1]Hoja1'!$B$1:$F$126,2,0)</f>
        <v>#REF!</v>
      </c>
      <c r="I287" s="24" t="str">
        <f t="shared" ref="I287:I289" si="1084">+G287/11</f>
        <v>#REF!</v>
      </c>
      <c r="J287" s="24" t="str">
        <f t="shared" ref="J287:J289" si="1085">+F287*I287</f>
        <v>#REF!</v>
      </c>
      <c r="K287" s="24">
        <v>0.0</v>
      </c>
      <c r="L287" s="24" t="str">
        <f t="shared" ref="L287:L289" si="1086">VLOOKUP(A287,'[1]Hoja1'!$B$1:$F$126,5,0)</f>
        <v>#REF!</v>
      </c>
      <c r="M287" s="24" t="str">
        <f t="shared" ref="M287:M289" si="1087">VLOOKUP(A287,'[1]Hoja1'!$B$1:$F$126,4,0)</f>
        <v>#REF!</v>
      </c>
      <c r="N287" s="24" t="str">
        <f t="shared" ref="N287:N289" si="1088">+L287/11</f>
        <v>#REF!</v>
      </c>
      <c r="O287" s="24" t="str">
        <f t="shared" ref="O287:O289" si="1089">+D287-J287</f>
        <v>#REF!</v>
      </c>
      <c r="P287" s="24" t="str">
        <f t="shared" ref="P287:P289" si="1090">+ROUND(O287,0)</f>
        <v>#REF!</v>
      </c>
      <c r="Q287" s="24" t="str">
        <f t="shared" ref="Q287:Q289" si="1091">+K287+P287</f>
        <v>#REF!</v>
      </c>
      <c r="R287" s="25" t="str">
        <f t="shared" ref="R287:R289" si="1092">+IF(D287-K287-P287&gt;1,D287-K287-P287,0)</f>
        <v>#REF!</v>
      </c>
      <c r="S287" s="24" t="str">
        <f t="shared" ref="S287:S289" si="1093">+P287</f>
        <v>#REF!</v>
      </c>
      <c r="T287" s="22"/>
      <c r="U287" s="22"/>
      <c r="V287" s="22"/>
      <c r="W287" s="22"/>
      <c r="X287" s="22"/>
      <c r="Y287" s="22"/>
      <c r="Z287" s="22"/>
    </row>
    <row r="288" ht="15.75" customHeight="1" outlineLevel="2">
      <c r="A288" s="22" t="s">
        <v>204</v>
      </c>
      <c r="B288" s="23" t="s">
        <v>37</v>
      </c>
      <c r="C288" s="22" t="s">
        <v>38</v>
      </c>
      <c r="D288" s="24">
        <v>192797.54</v>
      </c>
      <c r="E288" s="24">
        <v>63110.58</v>
      </c>
      <c r="F288" s="24">
        <f>+D288/D290</f>
        <v>0.003821571863</v>
      </c>
      <c r="G288" s="24" t="str">
        <f t="shared" si="1082"/>
        <v>#REF!</v>
      </c>
      <c r="H288" s="24" t="str">
        <f t="shared" si="1083"/>
        <v>#REF!</v>
      </c>
      <c r="I288" s="24" t="str">
        <f t="shared" si="1084"/>
        <v>#REF!</v>
      </c>
      <c r="J288" s="24" t="str">
        <f t="shared" si="1085"/>
        <v>#REF!</v>
      </c>
      <c r="K288" s="24">
        <v>0.0</v>
      </c>
      <c r="L288" s="24" t="str">
        <f t="shared" si="1086"/>
        <v>#REF!</v>
      </c>
      <c r="M288" s="24" t="str">
        <f t="shared" si="1087"/>
        <v>#REF!</v>
      </c>
      <c r="N288" s="24" t="str">
        <f t="shared" si="1088"/>
        <v>#REF!</v>
      </c>
      <c r="O288" s="24" t="str">
        <f t="shared" si="1089"/>
        <v>#REF!</v>
      </c>
      <c r="P288" s="24" t="str">
        <f t="shared" si="1090"/>
        <v>#REF!</v>
      </c>
      <c r="Q288" s="24" t="str">
        <f t="shared" si="1091"/>
        <v>#REF!</v>
      </c>
      <c r="R288" s="25" t="str">
        <f t="shared" si="1092"/>
        <v>#REF!</v>
      </c>
      <c r="S288" s="24" t="str">
        <f t="shared" si="1093"/>
        <v>#REF!</v>
      </c>
      <c r="T288" s="22"/>
      <c r="U288" s="22"/>
      <c r="V288" s="22"/>
      <c r="W288" s="22"/>
      <c r="X288" s="22"/>
      <c r="Y288" s="22"/>
      <c r="Z288" s="22"/>
    </row>
    <row r="289" ht="15.75" customHeight="1" outlineLevel="2">
      <c r="A289" s="22" t="s">
        <v>204</v>
      </c>
      <c r="B289" s="23" t="s">
        <v>53</v>
      </c>
      <c r="C289" s="22" t="s">
        <v>54</v>
      </c>
      <c r="D289" s="24">
        <v>1.729180183E7</v>
      </c>
      <c r="E289" s="24">
        <v>5660319.02</v>
      </c>
      <c r="F289" s="24">
        <f>+D289/D290</f>
        <v>0.3427526271</v>
      </c>
      <c r="G289" s="24" t="str">
        <f t="shared" si="1082"/>
        <v>#REF!</v>
      </c>
      <c r="H289" s="24" t="str">
        <f t="shared" si="1083"/>
        <v>#REF!</v>
      </c>
      <c r="I289" s="24" t="str">
        <f t="shared" si="1084"/>
        <v>#REF!</v>
      </c>
      <c r="J289" s="24" t="str">
        <f t="shared" si="1085"/>
        <v>#REF!</v>
      </c>
      <c r="K289" s="24">
        <v>0.0</v>
      </c>
      <c r="L289" s="24" t="str">
        <f t="shared" si="1086"/>
        <v>#REF!</v>
      </c>
      <c r="M289" s="24" t="str">
        <f t="shared" si="1087"/>
        <v>#REF!</v>
      </c>
      <c r="N289" s="24" t="str">
        <f t="shared" si="1088"/>
        <v>#REF!</v>
      </c>
      <c r="O289" s="24" t="str">
        <f t="shared" si="1089"/>
        <v>#REF!</v>
      </c>
      <c r="P289" s="24" t="str">
        <f t="shared" si="1090"/>
        <v>#REF!</v>
      </c>
      <c r="Q289" s="24" t="str">
        <f t="shared" si="1091"/>
        <v>#REF!</v>
      </c>
      <c r="R289" s="25" t="str">
        <f t="shared" si="1092"/>
        <v>#REF!</v>
      </c>
      <c r="S289" s="24" t="str">
        <f t="shared" si="1093"/>
        <v>#REF!</v>
      </c>
      <c r="T289" s="22"/>
      <c r="U289" s="22"/>
      <c r="V289" s="22"/>
      <c r="W289" s="22"/>
      <c r="X289" s="22"/>
      <c r="Y289" s="22"/>
      <c r="Z289" s="22"/>
    </row>
    <row r="290" ht="15.75" customHeight="1" outlineLevel="1">
      <c r="A290" s="30" t="s">
        <v>205</v>
      </c>
      <c r="B290" s="23"/>
      <c r="C290" s="22"/>
      <c r="D290" s="24">
        <f t="shared" ref="D290:F290" si="1094">SUBTOTAL(9,D287:D289)</f>
        <v>50449801</v>
      </c>
      <c r="E290" s="24">
        <f t="shared" si="1094"/>
        <v>16514298</v>
      </c>
      <c r="F290" s="22">
        <f t="shared" si="1094"/>
        <v>1</v>
      </c>
      <c r="G290" s="24"/>
      <c r="H290" s="24"/>
      <c r="I290" s="24"/>
      <c r="J290" s="24" t="str">
        <f t="shared" ref="J290:K290" si="1095">SUBTOTAL(9,J287:J289)</f>
        <v>#REF!</v>
      </c>
      <c r="K290" s="24">
        <f t="shared" si="1095"/>
        <v>0</v>
      </c>
      <c r="L290" s="24"/>
      <c r="M290" s="24"/>
      <c r="N290" s="24"/>
      <c r="O290" s="24" t="str">
        <f t="shared" ref="O290:S290" si="1096">SUBTOTAL(9,O287:O289)</f>
        <v>#REF!</v>
      </c>
      <c r="P290" s="24" t="str">
        <f t="shared" si="1096"/>
        <v>#REF!</v>
      </c>
      <c r="Q290" s="24" t="str">
        <f t="shared" si="1096"/>
        <v>#REF!</v>
      </c>
      <c r="R290" s="25" t="str">
        <f t="shared" si="1096"/>
        <v>#REF!</v>
      </c>
      <c r="S290" s="24" t="str">
        <f t="shared" si="1096"/>
        <v>#REF!</v>
      </c>
      <c r="T290" s="22"/>
      <c r="U290" s="22"/>
      <c r="V290" s="22"/>
      <c r="W290" s="22"/>
      <c r="X290" s="22"/>
      <c r="Y290" s="22"/>
      <c r="Z290" s="22"/>
    </row>
    <row r="291" ht="15.75" customHeight="1" outlineLevel="2">
      <c r="A291" s="22" t="s">
        <v>206</v>
      </c>
      <c r="B291" s="23" t="s">
        <v>27</v>
      </c>
      <c r="C291" s="22" t="s">
        <v>28</v>
      </c>
      <c r="D291" s="24">
        <v>925716.18</v>
      </c>
      <c r="E291" s="24">
        <v>993961.24</v>
      </c>
      <c r="F291" s="24">
        <f>+D291/D294</f>
        <v>0.2949428493</v>
      </c>
      <c r="G291" s="24" t="str">
        <f t="shared" ref="G291:G293" si="1097">VLOOKUP(A291,'[1]Hoja1'!$B$1:$F$126,3,0)</f>
        <v>#REF!</v>
      </c>
      <c r="H291" s="24" t="str">
        <f t="shared" ref="H291:H293" si="1098">VLOOKUP(A291,'[1]Hoja1'!$B$1:$F$126,2,0)</f>
        <v>#REF!</v>
      </c>
      <c r="I291" s="24" t="str">
        <f t="shared" ref="I291:I293" si="1099">+G291/11</f>
        <v>#REF!</v>
      </c>
      <c r="J291" s="24" t="str">
        <f t="shared" ref="J291:J293" si="1100">+F291*I291</f>
        <v>#REF!</v>
      </c>
      <c r="K291" s="24">
        <v>0.0</v>
      </c>
      <c r="L291" s="24" t="str">
        <f t="shared" ref="L291:L293" si="1101">VLOOKUP(A291,'[1]Hoja1'!$B$1:$F$126,5,0)</f>
        <v>#REF!</v>
      </c>
      <c r="M291" s="24" t="str">
        <f t="shared" ref="M291:M293" si="1102">VLOOKUP(A291,'[1]Hoja1'!$B$1:$F$126,4,0)</f>
        <v>#REF!</v>
      </c>
      <c r="N291" s="24" t="str">
        <f t="shared" ref="N291:N293" si="1103">+L291/11</f>
        <v>#REF!</v>
      </c>
      <c r="O291" s="24" t="str">
        <f t="shared" ref="O291:O293" si="1104">+D291-J291</f>
        <v>#REF!</v>
      </c>
      <c r="P291" s="24" t="str">
        <f t="shared" ref="P291:P293" si="1105">+ROUND(O291,0)</f>
        <v>#REF!</v>
      </c>
      <c r="Q291" s="24" t="str">
        <f t="shared" ref="Q291:Q293" si="1106">+K291+P291</f>
        <v>#REF!</v>
      </c>
      <c r="R291" s="25" t="str">
        <f t="shared" ref="R291:R293" si="1107">+IF(D291-K291-P291&gt;1,D291-K291-P291,0)</f>
        <v>#REF!</v>
      </c>
      <c r="S291" s="24" t="str">
        <f t="shared" ref="S291:S293" si="1108">+P291</f>
        <v>#REF!</v>
      </c>
      <c r="T291" s="22"/>
      <c r="U291" s="22"/>
      <c r="V291" s="22"/>
      <c r="W291" s="22"/>
      <c r="X291" s="22"/>
      <c r="Y291" s="22"/>
      <c r="Z291" s="22"/>
    </row>
    <row r="292" ht="15.75" customHeight="1" outlineLevel="2">
      <c r="A292" s="22" t="s">
        <v>206</v>
      </c>
      <c r="B292" s="23" t="s">
        <v>37</v>
      </c>
      <c r="C292" s="22" t="s">
        <v>38</v>
      </c>
      <c r="D292" s="24">
        <v>601412.25</v>
      </c>
      <c r="E292" s="24">
        <v>645749.17</v>
      </c>
      <c r="F292" s="24">
        <f>+D292/D294</f>
        <v>0.191616228</v>
      </c>
      <c r="G292" s="24" t="str">
        <f t="shared" si="1097"/>
        <v>#REF!</v>
      </c>
      <c r="H292" s="24" t="str">
        <f t="shared" si="1098"/>
        <v>#REF!</v>
      </c>
      <c r="I292" s="24" t="str">
        <f t="shared" si="1099"/>
        <v>#REF!</v>
      </c>
      <c r="J292" s="24" t="str">
        <f t="shared" si="1100"/>
        <v>#REF!</v>
      </c>
      <c r="K292" s="24">
        <v>0.0</v>
      </c>
      <c r="L292" s="24" t="str">
        <f t="shared" si="1101"/>
        <v>#REF!</v>
      </c>
      <c r="M292" s="24" t="str">
        <f t="shared" si="1102"/>
        <v>#REF!</v>
      </c>
      <c r="N292" s="24" t="str">
        <f t="shared" si="1103"/>
        <v>#REF!</v>
      </c>
      <c r="O292" s="24" t="str">
        <f t="shared" si="1104"/>
        <v>#REF!</v>
      </c>
      <c r="P292" s="24" t="str">
        <f t="shared" si="1105"/>
        <v>#REF!</v>
      </c>
      <c r="Q292" s="24" t="str">
        <f t="shared" si="1106"/>
        <v>#REF!</v>
      </c>
      <c r="R292" s="25" t="str">
        <f t="shared" si="1107"/>
        <v>#REF!</v>
      </c>
      <c r="S292" s="24" t="str">
        <f t="shared" si="1108"/>
        <v>#REF!</v>
      </c>
      <c r="T292" s="22"/>
      <c r="U292" s="22"/>
      <c r="V292" s="22"/>
      <c r="W292" s="22"/>
      <c r="X292" s="22"/>
      <c r="Y292" s="22"/>
      <c r="Z292" s="22"/>
    </row>
    <row r="293" ht="15.75" customHeight="1" outlineLevel="2">
      <c r="A293" s="22" t="s">
        <v>206</v>
      </c>
      <c r="B293" s="23" t="s">
        <v>39</v>
      </c>
      <c r="C293" s="22" t="s">
        <v>40</v>
      </c>
      <c r="D293" s="24">
        <v>1611500.57</v>
      </c>
      <c r="E293" s="24">
        <v>1730302.59</v>
      </c>
      <c r="F293" s="24">
        <f>+D293/D294</f>
        <v>0.5134409228</v>
      </c>
      <c r="G293" s="24" t="str">
        <f t="shared" si="1097"/>
        <v>#REF!</v>
      </c>
      <c r="H293" s="24" t="str">
        <f t="shared" si="1098"/>
        <v>#REF!</v>
      </c>
      <c r="I293" s="24" t="str">
        <f t="shared" si="1099"/>
        <v>#REF!</v>
      </c>
      <c r="J293" s="24" t="str">
        <f t="shared" si="1100"/>
        <v>#REF!</v>
      </c>
      <c r="K293" s="24">
        <v>0.0</v>
      </c>
      <c r="L293" s="24" t="str">
        <f t="shared" si="1101"/>
        <v>#REF!</v>
      </c>
      <c r="M293" s="24" t="str">
        <f t="shared" si="1102"/>
        <v>#REF!</v>
      </c>
      <c r="N293" s="24" t="str">
        <f t="shared" si="1103"/>
        <v>#REF!</v>
      </c>
      <c r="O293" s="24" t="str">
        <f t="shared" si="1104"/>
        <v>#REF!</v>
      </c>
      <c r="P293" s="24" t="str">
        <f t="shared" si="1105"/>
        <v>#REF!</v>
      </c>
      <c r="Q293" s="24" t="str">
        <f t="shared" si="1106"/>
        <v>#REF!</v>
      </c>
      <c r="R293" s="25" t="str">
        <f t="shared" si="1107"/>
        <v>#REF!</v>
      </c>
      <c r="S293" s="24" t="str">
        <f t="shared" si="1108"/>
        <v>#REF!</v>
      </c>
      <c r="T293" s="22"/>
      <c r="U293" s="22"/>
      <c r="V293" s="22"/>
      <c r="W293" s="22"/>
      <c r="X293" s="22"/>
      <c r="Y293" s="22"/>
      <c r="Z293" s="22"/>
    </row>
    <row r="294" ht="15.75" customHeight="1" outlineLevel="1">
      <c r="A294" s="30" t="s">
        <v>207</v>
      </c>
      <c r="B294" s="23"/>
      <c r="C294" s="22"/>
      <c r="D294" s="24">
        <f t="shared" ref="D294:F294" si="1109">SUBTOTAL(9,D291:D293)</f>
        <v>3138629</v>
      </c>
      <c r="E294" s="24">
        <f t="shared" si="1109"/>
        <v>3370013</v>
      </c>
      <c r="F294" s="22">
        <f t="shared" si="1109"/>
        <v>1</v>
      </c>
      <c r="G294" s="24"/>
      <c r="H294" s="24"/>
      <c r="I294" s="24"/>
      <c r="J294" s="24" t="str">
        <f t="shared" ref="J294:K294" si="1110">SUBTOTAL(9,J291:J293)</f>
        <v>#REF!</v>
      </c>
      <c r="K294" s="24">
        <f t="shared" si="1110"/>
        <v>0</v>
      </c>
      <c r="L294" s="24"/>
      <c r="M294" s="24"/>
      <c r="N294" s="24"/>
      <c r="O294" s="24" t="str">
        <f t="shared" ref="O294:S294" si="1111">SUBTOTAL(9,O291:O293)</f>
        <v>#REF!</v>
      </c>
      <c r="P294" s="24" t="str">
        <f t="shared" si="1111"/>
        <v>#REF!</v>
      </c>
      <c r="Q294" s="24" t="str">
        <f t="shared" si="1111"/>
        <v>#REF!</v>
      </c>
      <c r="R294" s="25" t="str">
        <f t="shared" si="1111"/>
        <v>#REF!</v>
      </c>
      <c r="S294" s="24" t="str">
        <f t="shared" si="1111"/>
        <v>#REF!</v>
      </c>
      <c r="T294" s="22"/>
      <c r="U294" s="22"/>
      <c r="V294" s="22"/>
      <c r="W294" s="22"/>
      <c r="X294" s="22"/>
      <c r="Y294" s="22"/>
      <c r="Z294" s="22"/>
    </row>
    <row r="295" ht="15.75" customHeight="1" outlineLevel="2">
      <c r="A295" s="22" t="s">
        <v>208</v>
      </c>
      <c r="B295" s="23" t="s">
        <v>27</v>
      </c>
      <c r="C295" s="22" t="s">
        <v>28</v>
      </c>
      <c r="D295" s="24">
        <v>4379171.16</v>
      </c>
      <c r="E295" s="24">
        <v>461204.28</v>
      </c>
      <c r="F295" s="24">
        <f>+D295/D300</f>
        <v>0.1507338483</v>
      </c>
      <c r="G295" s="24" t="str">
        <f t="shared" ref="G295:G299" si="1112">VLOOKUP(A295,'[1]Hoja1'!$B$1:$F$126,3,0)</f>
        <v>#REF!</v>
      </c>
      <c r="H295" s="24" t="str">
        <f t="shared" ref="H295:H299" si="1113">VLOOKUP(A295,'[1]Hoja1'!$B$1:$F$126,2,0)</f>
        <v>#REF!</v>
      </c>
      <c r="I295" s="24" t="str">
        <f t="shared" ref="I295:I299" si="1114">+G295/11</f>
        <v>#REF!</v>
      </c>
      <c r="J295" s="24" t="str">
        <f t="shared" ref="J295:J299" si="1115">+F295*I295</f>
        <v>#REF!</v>
      </c>
      <c r="K295" s="24" t="str">
        <f t="shared" ref="K295:K299" si="1116">+D295-P295</f>
        <v>#REF!</v>
      </c>
      <c r="L295" s="24" t="str">
        <f t="shared" ref="L295:L299" si="1117">VLOOKUP(A295,'[1]Hoja1'!$B$1:$F$126,5,0)</f>
        <v>#REF!</v>
      </c>
      <c r="M295" s="24" t="str">
        <f t="shared" ref="M295:M299" si="1118">VLOOKUP(A295,'[1]Hoja1'!$B$1:$F$126,4,0)</f>
        <v>#REF!</v>
      </c>
      <c r="N295" s="24" t="str">
        <f t="shared" ref="N295:N299" si="1119">+L295/11</f>
        <v>#REF!</v>
      </c>
      <c r="O295" s="24" t="str">
        <f t="shared" ref="O295:O299" si="1120">+D295-J295</f>
        <v>#REF!</v>
      </c>
      <c r="P295" s="24" t="str">
        <f t="shared" ref="P295:P299" si="1121">+ROUND(O295,0)</f>
        <v>#REF!</v>
      </c>
      <c r="Q295" s="24" t="str">
        <f t="shared" ref="Q295:Q299" si="1122">+K295+P295</f>
        <v>#REF!</v>
      </c>
      <c r="R295" s="25" t="str">
        <f t="shared" ref="R295:R299" si="1123">+IF(D295-K295-P295&gt;1,D295-K295-P295,0)</f>
        <v>#REF!</v>
      </c>
      <c r="S295" s="24" t="str">
        <f t="shared" ref="S295:S299" si="1124">+P295</f>
        <v>#REF!</v>
      </c>
      <c r="T295" s="22"/>
      <c r="U295" s="22"/>
      <c r="V295" s="22"/>
      <c r="W295" s="22"/>
      <c r="X295" s="22"/>
      <c r="Y295" s="22"/>
      <c r="Z295" s="22"/>
    </row>
    <row r="296" ht="15.75" customHeight="1" outlineLevel="2">
      <c r="A296" s="22" t="s">
        <v>208</v>
      </c>
      <c r="B296" s="23" t="s">
        <v>37</v>
      </c>
      <c r="C296" s="22" t="s">
        <v>38</v>
      </c>
      <c r="D296" s="24">
        <v>6723952.2</v>
      </c>
      <c r="E296" s="24">
        <v>708151.24</v>
      </c>
      <c r="F296" s="24">
        <f>+D296/D300</f>
        <v>0.2314426985</v>
      </c>
      <c r="G296" s="24" t="str">
        <f t="shared" si="1112"/>
        <v>#REF!</v>
      </c>
      <c r="H296" s="24" t="str">
        <f t="shared" si="1113"/>
        <v>#REF!</v>
      </c>
      <c r="I296" s="24" t="str">
        <f t="shared" si="1114"/>
        <v>#REF!</v>
      </c>
      <c r="J296" s="24" t="str">
        <f t="shared" si="1115"/>
        <v>#REF!</v>
      </c>
      <c r="K296" s="24" t="str">
        <f t="shared" si="1116"/>
        <v>#REF!</v>
      </c>
      <c r="L296" s="24" t="str">
        <f t="shared" si="1117"/>
        <v>#REF!</v>
      </c>
      <c r="M296" s="24" t="str">
        <f t="shared" si="1118"/>
        <v>#REF!</v>
      </c>
      <c r="N296" s="24" t="str">
        <f t="shared" si="1119"/>
        <v>#REF!</v>
      </c>
      <c r="O296" s="24" t="str">
        <f t="shared" si="1120"/>
        <v>#REF!</v>
      </c>
      <c r="P296" s="24" t="str">
        <f t="shared" si="1121"/>
        <v>#REF!</v>
      </c>
      <c r="Q296" s="24" t="str">
        <f t="shared" si="1122"/>
        <v>#REF!</v>
      </c>
      <c r="R296" s="25" t="str">
        <f t="shared" si="1123"/>
        <v>#REF!</v>
      </c>
      <c r="S296" s="24" t="str">
        <f t="shared" si="1124"/>
        <v>#REF!</v>
      </c>
      <c r="T296" s="22"/>
      <c r="U296" s="22"/>
      <c r="V296" s="22"/>
      <c r="W296" s="22"/>
      <c r="X296" s="22"/>
      <c r="Y296" s="22"/>
      <c r="Z296" s="22"/>
    </row>
    <row r="297" ht="15.75" customHeight="1" outlineLevel="2">
      <c r="A297" s="22" t="s">
        <v>208</v>
      </c>
      <c r="B297" s="23" t="s">
        <v>51</v>
      </c>
      <c r="C297" s="22" t="s">
        <v>52</v>
      </c>
      <c r="D297" s="24">
        <v>0.0</v>
      </c>
      <c r="E297" s="24">
        <v>0.0</v>
      </c>
      <c r="F297" s="24">
        <f>+D297/D300</f>
        <v>0</v>
      </c>
      <c r="G297" s="24" t="str">
        <f t="shared" si="1112"/>
        <v>#REF!</v>
      </c>
      <c r="H297" s="24" t="str">
        <f t="shared" si="1113"/>
        <v>#REF!</v>
      </c>
      <c r="I297" s="24" t="str">
        <f t="shared" si="1114"/>
        <v>#REF!</v>
      </c>
      <c r="J297" s="24" t="str">
        <f t="shared" si="1115"/>
        <v>#REF!</v>
      </c>
      <c r="K297" s="24" t="str">
        <f t="shared" si="1116"/>
        <v>#REF!</v>
      </c>
      <c r="L297" s="24" t="str">
        <f t="shared" si="1117"/>
        <v>#REF!</v>
      </c>
      <c r="M297" s="24" t="str">
        <f t="shared" si="1118"/>
        <v>#REF!</v>
      </c>
      <c r="N297" s="24" t="str">
        <f t="shared" si="1119"/>
        <v>#REF!</v>
      </c>
      <c r="O297" s="24" t="str">
        <f t="shared" si="1120"/>
        <v>#REF!</v>
      </c>
      <c r="P297" s="24" t="str">
        <f t="shared" si="1121"/>
        <v>#REF!</v>
      </c>
      <c r="Q297" s="24" t="str">
        <f t="shared" si="1122"/>
        <v>#REF!</v>
      </c>
      <c r="R297" s="25" t="str">
        <f t="shared" si="1123"/>
        <v>#REF!</v>
      </c>
      <c r="S297" s="24" t="str">
        <f t="shared" si="1124"/>
        <v>#REF!</v>
      </c>
      <c r="T297" s="22"/>
      <c r="U297" s="22"/>
      <c r="V297" s="22"/>
      <c r="W297" s="22"/>
      <c r="X297" s="22"/>
      <c r="Y297" s="22"/>
      <c r="Z297" s="22"/>
    </row>
    <row r="298" ht="15.75" customHeight="1" outlineLevel="2">
      <c r="A298" s="22" t="s">
        <v>208</v>
      </c>
      <c r="B298" s="23" t="s">
        <v>39</v>
      </c>
      <c r="C298" s="22" t="s">
        <v>40</v>
      </c>
      <c r="D298" s="24">
        <v>1.670134529E7</v>
      </c>
      <c r="E298" s="24">
        <v>1758947.42</v>
      </c>
      <c r="F298" s="24">
        <f>+D298/D300</f>
        <v>0.5748708956</v>
      </c>
      <c r="G298" s="24" t="str">
        <f t="shared" si="1112"/>
        <v>#REF!</v>
      </c>
      <c r="H298" s="24" t="str">
        <f t="shared" si="1113"/>
        <v>#REF!</v>
      </c>
      <c r="I298" s="24" t="str">
        <f t="shared" si="1114"/>
        <v>#REF!</v>
      </c>
      <c r="J298" s="24" t="str">
        <f t="shared" si="1115"/>
        <v>#REF!</v>
      </c>
      <c r="K298" s="24" t="str">
        <f t="shared" si="1116"/>
        <v>#REF!</v>
      </c>
      <c r="L298" s="24" t="str">
        <f t="shared" si="1117"/>
        <v>#REF!</v>
      </c>
      <c r="M298" s="24" t="str">
        <f t="shared" si="1118"/>
        <v>#REF!</v>
      </c>
      <c r="N298" s="24" t="str">
        <f t="shared" si="1119"/>
        <v>#REF!</v>
      </c>
      <c r="O298" s="24" t="str">
        <f t="shared" si="1120"/>
        <v>#REF!</v>
      </c>
      <c r="P298" s="24" t="str">
        <f t="shared" si="1121"/>
        <v>#REF!</v>
      </c>
      <c r="Q298" s="24" t="str">
        <f t="shared" si="1122"/>
        <v>#REF!</v>
      </c>
      <c r="R298" s="25" t="str">
        <f t="shared" si="1123"/>
        <v>#REF!</v>
      </c>
      <c r="S298" s="24" t="str">
        <f t="shared" si="1124"/>
        <v>#REF!</v>
      </c>
      <c r="T298" s="22"/>
      <c r="U298" s="22"/>
      <c r="V298" s="22"/>
      <c r="W298" s="22"/>
      <c r="X298" s="22"/>
      <c r="Y298" s="22"/>
      <c r="Z298" s="22"/>
    </row>
    <row r="299" ht="15.75" customHeight="1" outlineLevel="2">
      <c r="A299" s="22" t="s">
        <v>208</v>
      </c>
      <c r="B299" s="23" t="s">
        <v>53</v>
      </c>
      <c r="C299" s="22" t="s">
        <v>54</v>
      </c>
      <c r="D299" s="24">
        <v>1247872.35</v>
      </c>
      <c r="E299" s="24">
        <v>131423.06</v>
      </c>
      <c r="F299" s="24">
        <f>+D299/D300</f>
        <v>0.04295255759</v>
      </c>
      <c r="G299" s="24" t="str">
        <f t="shared" si="1112"/>
        <v>#REF!</v>
      </c>
      <c r="H299" s="24" t="str">
        <f t="shared" si="1113"/>
        <v>#REF!</v>
      </c>
      <c r="I299" s="24" t="str">
        <f t="shared" si="1114"/>
        <v>#REF!</v>
      </c>
      <c r="J299" s="24" t="str">
        <f t="shared" si="1115"/>
        <v>#REF!</v>
      </c>
      <c r="K299" s="24" t="str">
        <f t="shared" si="1116"/>
        <v>#REF!</v>
      </c>
      <c r="L299" s="24" t="str">
        <f t="shared" si="1117"/>
        <v>#REF!</v>
      </c>
      <c r="M299" s="24" t="str">
        <f t="shared" si="1118"/>
        <v>#REF!</v>
      </c>
      <c r="N299" s="24" t="str">
        <f t="shared" si="1119"/>
        <v>#REF!</v>
      </c>
      <c r="O299" s="24" t="str">
        <f t="shared" si="1120"/>
        <v>#REF!</v>
      </c>
      <c r="P299" s="24" t="str">
        <f t="shared" si="1121"/>
        <v>#REF!</v>
      </c>
      <c r="Q299" s="24" t="str">
        <f t="shared" si="1122"/>
        <v>#REF!</v>
      </c>
      <c r="R299" s="25" t="str">
        <f t="shared" si="1123"/>
        <v>#REF!</v>
      </c>
      <c r="S299" s="24" t="str">
        <f t="shared" si="1124"/>
        <v>#REF!</v>
      </c>
      <c r="T299" s="22"/>
      <c r="U299" s="22"/>
      <c r="V299" s="22"/>
      <c r="W299" s="22"/>
      <c r="X299" s="22"/>
      <c r="Y299" s="22"/>
      <c r="Z299" s="22"/>
    </row>
    <row r="300" ht="15.75" customHeight="1" outlineLevel="1">
      <c r="A300" s="30" t="s">
        <v>209</v>
      </c>
      <c r="B300" s="23"/>
      <c r="C300" s="22"/>
      <c r="D300" s="24">
        <f t="shared" ref="D300:F300" si="1125">SUBTOTAL(9,D295:D299)</f>
        <v>29052341</v>
      </c>
      <c r="E300" s="24">
        <f t="shared" si="1125"/>
        <v>3059726</v>
      </c>
      <c r="F300" s="22">
        <f t="shared" si="1125"/>
        <v>1</v>
      </c>
      <c r="G300" s="24"/>
      <c r="H300" s="24"/>
      <c r="I300" s="24"/>
      <c r="J300" s="24" t="str">
        <f t="shared" ref="J300:K300" si="1126">SUBTOTAL(9,J295:J299)</f>
        <v>#REF!</v>
      </c>
      <c r="K300" s="24" t="str">
        <f t="shared" si="1126"/>
        <v>#REF!</v>
      </c>
      <c r="L300" s="24"/>
      <c r="M300" s="24"/>
      <c r="N300" s="24"/>
      <c r="O300" s="24" t="str">
        <f t="shared" ref="O300:S300" si="1127">SUBTOTAL(9,O295:O299)</f>
        <v>#REF!</v>
      </c>
      <c r="P300" s="24" t="str">
        <f t="shared" si="1127"/>
        <v>#REF!</v>
      </c>
      <c r="Q300" s="24" t="str">
        <f t="shared" si="1127"/>
        <v>#REF!</v>
      </c>
      <c r="R300" s="25" t="str">
        <f t="shared" si="1127"/>
        <v>#REF!</v>
      </c>
      <c r="S300" s="24" t="str">
        <f t="shared" si="1127"/>
        <v>#REF!</v>
      </c>
      <c r="T300" s="22"/>
      <c r="U300" s="22"/>
      <c r="V300" s="22"/>
      <c r="W300" s="22"/>
      <c r="X300" s="22"/>
      <c r="Y300" s="22"/>
      <c r="Z300" s="22"/>
    </row>
    <row r="301" ht="15.75" customHeight="1" outlineLevel="2">
      <c r="A301" s="22" t="s">
        <v>210</v>
      </c>
      <c r="B301" s="23" t="s">
        <v>27</v>
      </c>
      <c r="C301" s="22" t="s">
        <v>28</v>
      </c>
      <c r="D301" s="24">
        <v>2.6991418239E8</v>
      </c>
      <c r="E301" s="24">
        <v>2.557504708E7</v>
      </c>
      <c r="F301" s="24">
        <f>+D301/D304</f>
        <v>0.8359570052</v>
      </c>
      <c r="G301" s="24" t="str">
        <f t="shared" ref="G301:G303" si="1128">VLOOKUP(A301,'[1]Hoja1'!$B$1:$F$126,3,0)</f>
        <v>#REF!</v>
      </c>
      <c r="H301" s="24" t="str">
        <f t="shared" ref="H301:H303" si="1129">VLOOKUP(A301,'[1]Hoja1'!$B$1:$F$126,2,0)</f>
        <v>#REF!</v>
      </c>
      <c r="I301" s="24" t="str">
        <f t="shared" ref="I301:I303" si="1130">+G301/11</f>
        <v>#REF!</v>
      </c>
      <c r="J301" s="24" t="str">
        <f t="shared" ref="J301:J303" si="1131">+F301*I301</f>
        <v>#REF!</v>
      </c>
      <c r="K301" s="24" t="str">
        <f t="shared" ref="K301:K303" si="1132">+D301-P301</f>
        <v>#REF!</v>
      </c>
      <c r="L301" s="24" t="str">
        <f t="shared" ref="L301:L303" si="1133">VLOOKUP(A301,'[1]Hoja1'!$B$1:$F$126,5,0)</f>
        <v>#REF!</v>
      </c>
      <c r="M301" s="24" t="str">
        <f t="shared" ref="M301:M303" si="1134">VLOOKUP(A301,'[1]Hoja1'!$B$1:$F$126,4,0)</f>
        <v>#REF!</v>
      </c>
      <c r="N301" s="24" t="str">
        <f t="shared" ref="N301:N303" si="1135">+L301/11</f>
        <v>#REF!</v>
      </c>
      <c r="O301" s="24" t="str">
        <f t="shared" ref="O301:O303" si="1136">+D301-J301</f>
        <v>#REF!</v>
      </c>
      <c r="P301" s="24" t="str">
        <f t="shared" ref="P301:P303" si="1137">+ROUND(O301,0)</f>
        <v>#REF!</v>
      </c>
      <c r="Q301" s="24" t="str">
        <f t="shared" ref="Q301:Q303" si="1138">+K301+P301</f>
        <v>#REF!</v>
      </c>
      <c r="R301" s="25" t="str">
        <f t="shared" ref="R301:R303" si="1139">+IF(D301-K301-P301&gt;1,D301-K301-P301,0)</f>
        <v>#REF!</v>
      </c>
      <c r="S301" s="24" t="str">
        <f t="shared" ref="S301:S303" si="1140">+P301</f>
        <v>#REF!</v>
      </c>
      <c r="T301" s="22"/>
      <c r="U301" s="22"/>
      <c r="V301" s="22"/>
      <c r="W301" s="22"/>
      <c r="X301" s="22"/>
      <c r="Y301" s="22"/>
      <c r="Z301" s="22"/>
    </row>
    <row r="302" ht="15.75" customHeight="1" outlineLevel="2">
      <c r="A302" s="22" t="s">
        <v>210</v>
      </c>
      <c r="B302" s="23" t="s">
        <v>37</v>
      </c>
      <c r="C302" s="22" t="s">
        <v>38</v>
      </c>
      <c r="D302" s="24">
        <v>881111.25</v>
      </c>
      <c r="E302" s="24">
        <v>83487.51</v>
      </c>
      <c r="F302" s="24">
        <f>+D302/D304</f>
        <v>0.002728908556</v>
      </c>
      <c r="G302" s="24" t="str">
        <f t="shared" si="1128"/>
        <v>#REF!</v>
      </c>
      <c r="H302" s="24" t="str">
        <f t="shared" si="1129"/>
        <v>#REF!</v>
      </c>
      <c r="I302" s="24" t="str">
        <f t="shared" si="1130"/>
        <v>#REF!</v>
      </c>
      <c r="J302" s="24" t="str">
        <f t="shared" si="1131"/>
        <v>#REF!</v>
      </c>
      <c r="K302" s="24" t="str">
        <f t="shared" si="1132"/>
        <v>#REF!</v>
      </c>
      <c r="L302" s="24" t="str">
        <f t="shared" si="1133"/>
        <v>#REF!</v>
      </c>
      <c r="M302" s="24" t="str">
        <f t="shared" si="1134"/>
        <v>#REF!</v>
      </c>
      <c r="N302" s="24" t="str">
        <f t="shared" si="1135"/>
        <v>#REF!</v>
      </c>
      <c r="O302" s="24" t="str">
        <f t="shared" si="1136"/>
        <v>#REF!</v>
      </c>
      <c r="P302" s="24" t="str">
        <f t="shared" si="1137"/>
        <v>#REF!</v>
      </c>
      <c r="Q302" s="24" t="str">
        <f t="shared" si="1138"/>
        <v>#REF!</v>
      </c>
      <c r="R302" s="25" t="str">
        <f t="shared" si="1139"/>
        <v>#REF!</v>
      </c>
      <c r="S302" s="24" t="str">
        <f t="shared" si="1140"/>
        <v>#REF!</v>
      </c>
      <c r="T302" s="22"/>
      <c r="U302" s="22"/>
      <c r="V302" s="22"/>
      <c r="W302" s="22"/>
      <c r="X302" s="22"/>
      <c r="Y302" s="22"/>
      <c r="Z302" s="22"/>
    </row>
    <row r="303" ht="15.75" customHeight="1" outlineLevel="2">
      <c r="A303" s="22" t="s">
        <v>210</v>
      </c>
      <c r="B303" s="23" t="s">
        <v>33</v>
      </c>
      <c r="C303" s="22" t="s">
        <v>34</v>
      </c>
      <c r="D303" s="24">
        <v>5.208516636E7</v>
      </c>
      <c r="E303" s="24">
        <v>4935200.41</v>
      </c>
      <c r="F303" s="24">
        <f>+D303/D304</f>
        <v>0.1613140862</v>
      </c>
      <c r="G303" s="24" t="str">
        <f t="shared" si="1128"/>
        <v>#REF!</v>
      </c>
      <c r="H303" s="24" t="str">
        <f t="shared" si="1129"/>
        <v>#REF!</v>
      </c>
      <c r="I303" s="24" t="str">
        <f t="shared" si="1130"/>
        <v>#REF!</v>
      </c>
      <c r="J303" s="24" t="str">
        <f t="shared" si="1131"/>
        <v>#REF!</v>
      </c>
      <c r="K303" s="24" t="str">
        <f t="shared" si="1132"/>
        <v>#REF!</v>
      </c>
      <c r="L303" s="24" t="str">
        <f t="shared" si="1133"/>
        <v>#REF!</v>
      </c>
      <c r="M303" s="24" t="str">
        <f t="shared" si="1134"/>
        <v>#REF!</v>
      </c>
      <c r="N303" s="24" t="str">
        <f t="shared" si="1135"/>
        <v>#REF!</v>
      </c>
      <c r="O303" s="24" t="str">
        <f t="shared" si="1136"/>
        <v>#REF!</v>
      </c>
      <c r="P303" s="24" t="str">
        <f t="shared" si="1137"/>
        <v>#REF!</v>
      </c>
      <c r="Q303" s="24" t="str">
        <f t="shared" si="1138"/>
        <v>#REF!</v>
      </c>
      <c r="R303" s="25" t="str">
        <f t="shared" si="1139"/>
        <v>#REF!</v>
      </c>
      <c r="S303" s="24" t="str">
        <f t="shared" si="1140"/>
        <v>#REF!</v>
      </c>
      <c r="T303" s="22"/>
      <c r="U303" s="22"/>
      <c r="V303" s="22"/>
      <c r="W303" s="22"/>
      <c r="X303" s="22"/>
      <c r="Y303" s="22"/>
      <c r="Z303" s="22"/>
    </row>
    <row r="304" ht="15.75" customHeight="1" outlineLevel="1">
      <c r="A304" s="30" t="s">
        <v>211</v>
      </c>
      <c r="B304" s="23"/>
      <c r="C304" s="22"/>
      <c r="D304" s="24">
        <f t="shared" ref="D304:F304" si="1141">SUBTOTAL(9,D301:D303)</f>
        <v>322880460</v>
      </c>
      <c r="E304" s="24">
        <f t="shared" si="1141"/>
        <v>30593735</v>
      </c>
      <c r="F304" s="22">
        <f t="shared" si="1141"/>
        <v>1</v>
      </c>
      <c r="G304" s="24"/>
      <c r="H304" s="24"/>
      <c r="I304" s="24"/>
      <c r="J304" s="24" t="str">
        <f t="shared" ref="J304:K304" si="1142">SUBTOTAL(9,J301:J303)</f>
        <v>#REF!</v>
      </c>
      <c r="K304" s="24" t="str">
        <f t="shared" si="1142"/>
        <v>#REF!</v>
      </c>
      <c r="L304" s="24"/>
      <c r="M304" s="24"/>
      <c r="N304" s="24"/>
      <c r="O304" s="24" t="str">
        <f t="shared" ref="O304:S304" si="1143">SUBTOTAL(9,O301:O303)</f>
        <v>#REF!</v>
      </c>
      <c r="P304" s="24" t="str">
        <f t="shared" si="1143"/>
        <v>#REF!</v>
      </c>
      <c r="Q304" s="24" t="str">
        <f t="shared" si="1143"/>
        <v>#REF!</v>
      </c>
      <c r="R304" s="25" t="str">
        <f t="shared" si="1143"/>
        <v>#REF!</v>
      </c>
      <c r="S304" s="24" t="str">
        <f t="shared" si="1143"/>
        <v>#REF!</v>
      </c>
      <c r="T304" s="22"/>
      <c r="U304" s="22"/>
      <c r="V304" s="22"/>
      <c r="W304" s="22"/>
      <c r="X304" s="22"/>
      <c r="Y304" s="22"/>
      <c r="Z304" s="22"/>
    </row>
    <row r="305" ht="15.75" customHeight="1" outlineLevel="2">
      <c r="A305" s="22" t="s">
        <v>212</v>
      </c>
      <c r="B305" s="23" t="s">
        <v>27</v>
      </c>
      <c r="C305" s="22" t="s">
        <v>28</v>
      </c>
      <c r="D305" s="24">
        <v>5.266397811E7</v>
      </c>
      <c r="E305" s="24">
        <v>4580230.48</v>
      </c>
      <c r="F305" s="24">
        <f>+D305/D308</f>
        <v>0.7839772821</v>
      </c>
      <c r="G305" s="24" t="str">
        <f t="shared" ref="G305:G307" si="1144">VLOOKUP(A305,'[1]Hoja1'!$B$1:$F$126,3,0)</f>
        <v>#REF!</v>
      </c>
      <c r="H305" s="24" t="str">
        <f t="shared" ref="H305:H307" si="1145">VLOOKUP(A305,'[1]Hoja1'!$B$1:$F$126,2,0)</f>
        <v>#REF!</v>
      </c>
      <c r="I305" s="24" t="str">
        <f t="shared" ref="I305:I307" si="1146">+G305/11</f>
        <v>#REF!</v>
      </c>
      <c r="J305" s="24" t="str">
        <f t="shared" ref="J305:J307" si="1147">+F305*I305</f>
        <v>#REF!</v>
      </c>
      <c r="K305" s="24">
        <v>0.0</v>
      </c>
      <c r="L305" s="24" t="str">
        <f t="shared" ref="L305:L307" si="1148">VLOOKUP(A305,'[1]Hoja1'!$B$1:$F$126,5,0)</f>
        <v>#REF!</v>
      </c>
      <c r="M305" s="24" t="str">
        <f t="shared" ref="M305:M307" si="1149">VLOOKUP(A305,'[1]Hoja1'!$B$1:$F$126,4,0)</f>
        <v>#REF!</v>
      </c>
      <c r="N305" s="24" t="str">
        <f t="shared" ref="N305:N307" si="1150">+L305/11</f>
        <v>#REF!</v>
      </c>
      <c r="O305" s="24" t="str">
        <f t="shared" ref="O305:O307" si="1151">+D305-J305</f>
        <v>#REF!</v>
      </c>
      <c r="P305" s="24" t="str">
        <f t="shared" ref="P305:P307" si="1152">+ROUND(O305,0)</f>
        <v>#REF!</v>
      </c>
      <c r="Q305" s="24" t="str">
        <f t="shared" ref="Q305:Q307" si="1153">+K305+P305</f>
        <v>#REF!</v>
      </c>
      <c r="R305" s="25" t="str">
        <f t="shared" ref="R305:R307" si="1154">+IF(D305-K305-P305&gt;1,D305-K305-P305,0)</f>
        <v>#REF!</v>
      </c>
      <c r="S305" s="24" t="str">
        <f t="shared" ref="S305:S307" si="1155">+P305</f>
        <v>#REF!</v>
      </c>
      <c r="T305" s="22"/>
      <c r="U305" s="22"/>
      <c r="V305" s="22"/>
      <c r="W305" s="22"/>
      <c r="X305" s="22"/>
      <c r="Y305" s="22"/>
      <c r="Z305" s="22"/>
    </row>
    <row r="306" ht="15.75" customHeight="1" outlineLevel="2">
      <c r="A306" s="22" t="s">
        <v>212</v>
      </c>
      <c r="B306" s="23" t="s">
        <v>37</v>
      </c>
      <c r="C306" s="22" t="s">
        <v>38</v>
      </c>
      <c r="D306" s="24">
        <v>0.0</v>
      </c>
      <c r="E306" s="24">
        <v>0.0</v>
      </c>
      <c r="F306" s="24">
        <f>+D306/D308</f>
        <v>0</v>
      </c>
      <c r="G306" s="24" t="str">
        <f t="shared" si="1144"/>
        <v>#REF!</v>
      </c>
      <c r="H306" s="24" t="str">
        <f t="shared" si="1145"/>
        <v>#REF!</v>
      </c>
      <c r="I306" s="24" t="str">
        <f t="shared" si="1146"/>
        <v>#REF!</v>
      </c>
      <c r="J306" s="24" t="str">
        <f t="shared" si="1147"/>
        <v>#REF!</v>
      </c>
      <c r="K306" s="24" t="str">
        <f>+D306-P306</f>
        <v>#REF!</v>
      </c>
      <c r="L306" s="24" t="str">
        <f t="shared" si="1148"/>
        <v>#REF!</v>
      </c>
      <c r="M306" s="24" t="str">
        <f t="shared" si="1149"/>
        <v>#REF!</v>
      </c>
      <c r="N306" s="24" t="str">
        <f t="shared" si="1150"/>
        <v>#REF!</v>
      </c>
      <c r="O306" s="24" t="str">
        <f t="shared" si="1151"/>
        <v>#REF!</v>
      </c>
      <c r="P306" s="24" t="str">
        <f t="shared" si="1152"/>
        <v>#REF!</v>
      </c>
      <c r="Q306" s="24" t="str">
        <f t="shared" si="1153"/>
        <v>#REF!</v>
      </c>
      <c r="R306" s="25" t="str">
        <f t="shared" si="1154"/>
        <v>#REF!</v>
      </c>
      <c r="S306" s="24" t="str">
        <f t="shared" si="1155"/>
        <v>#REF!</v>
      </c>
      <c r="T306" s="22"/>
      <c r="U306" s="22"/>
      <c r="V306" s="22"/>
      <c r="W306" s="22"/>
      <c r="X306" s="22"/>
      <c r="Y306" s="22"/>
      <c r="Z306" s="22"/>
    </row>
    <row r="307" ht="15.75" customHeight="1" outlineLevel="2">
      <c r="A307" s="22" t="s">
        <v>212</v>
      </c>
      <c r="B307" s="23" t="s">
        <v>53</v>
      </c>
      <c r="C307" s="22" t="s">
        <v>54</v>
      </c>
      <c r="D307" s="24">
        <v>1.451140989E7</v>
      </c>
      <c r="E307" s="24">
        <v>1262069.52</v>
      </c>
      <c r="F307" s="24">
        <f>+D307/D308</f>
        <v>0.2160227179</v>
      </c>
      <c r="G307" s="24" t="str">
        <f t="shared" si="1144"/>
        <v>#REF!</v>
      </c>
      <c r="H307" s="24" t="str">
        <f t="shared" si="1145"/>
        <v>#REF!</v>
      </c>
      <c r="I307" s="24" t="str">
        <f t="shared" si="1146"/>
        <v>#REF!</v>
      </c>
      <c r="J307" s="24" t="str">
        <f t="shared" si="1147"/>
        <v>#REF!</v>
      </c>
      <c r="K307" s="24">
        <v>0.0</v>
      </c>
      <c r="L307" s="24" t="str">
        <f t="shared" si="1148"/>
        <v>#REF!</v>
      </c>
      <c r="M307" s="24" t="str">
        <f t="shared" si="1149"/>
        <v>#REF!</v>
      </c>
      <c r="N307" s="24" t="str">
        <f t="shared" si="1150"/>
        <v>#REF!</v>
      </c>
      <c r="O307" s="24" t="str">
        <f t="shared" si="1151"/>
        <v>#REF!</v>
      </c>
      <c r="P307" s="24" t="str">
        <f t="shared" si="1152"/>
        <v>#REF!</v>
      </c>
      <c r="Q307" s="24" t="str">
        <f t="shared" si="1153"/>
        <v>#REF!</v>
      </c>
      <c r="R307" s="25" t="str">
        <f t="shared" si="1154"/>
        <v>#REF!</v>
      </c>
      <c r="S307" s="24" t="str">
        <f t="shared" si="1155"/>
        <v>#REF!</v>
      </c>
      <c r="T307" s="22"/>
      <c r="U307" s="22"/>
      <c r="V307" s="22"/>
      <c r="W307" s="22"/>
      <c r="X307" s="22"/>
      <c r="Y307" s="22"/>
      <c r="Z307" s="22"/>
    </row>
    <row r="308" ht="15.75" customHeight="1" outlineLevel="1">
      <c r="A308" s="30" t="s">
        <v>213</v>
      </c>
      <c r="B308" s="23"/>
      <c r="C308" s="22"/>
      <c r="D308" s="24">
        <f t="shared" ref="D308:F308" si="1156">SUBTOTAL(9,D305:D307)</f>
        <v>67175388</v>
      </c>
      <c r="E308" s="24">
        <f t="shared" si="1156"/>
        <v>5842300</v>
      </c>
      <c r="F308" s="22">
        <f t="shared" si="1156"/>
        <v>1</v>
      </c>
      <c r="G308" s="24"/>
      <c r="H308" s="24"/>
      <c r="I308" s="24"/>
      <c r="J308" s="24" t="str">
        <f t="shared" ref="J308:K308" si="1157">SUBTOTAL(9,J305:J307)</f>
        <v>#REF!</v>
      </c>
      <c r="K308" s="24" t="str">
        <f t="shared" si="1157"/>
        <v>#REF!</v>
      </c>
      <c r="L308" s="24"/>
      <c r="M308" s="24"/>
      <c r="N308" s="24"/>
      <c r="O308" s="24" t="str">
        <f t="shared" ref="O308:S308" si="1158">SUBTOTAL(9,O305:O307)</f>
        <v>#REF!</v>
      </c>
      <c r="P308" s="24" t="str">
        <f t="shared" si="1158"/>
        <v>#REF!</v>
      </c>
      <c r="Q308" s="24" t="str">
        <f t="shared" si="1158"/>
        <v>#REF!</v>
      </c>
      <c r="R308" s="25" t="str">
        <f t="shared" si="1158"/>
        <v>#REF!</v>
      </c>
      <c r="S308" s="24" t="str">
        <f t="shared" si="1158"/>
        <v>#REF!</v>
      </c>
      <c r="T308" s="22"/>
      <c r="U308" s="22"/>
      <c r="V308" s="22"/>
      <c r="W308" s="22"/>
      <c r="X308" s="22"/>
      <c r="Y308" s="22"/>
      <c r="Z308" s="22"/>
    </row>
    <row r="309" ht="15.75" customHeight="1" outlineLevel="2">
      <c r="A309" s="22" t="s">
        <v>214</v>
      </c>
      <c r="B309" s="23" t="s">
        <v>27</v>
      </c>
      <c r="C309" s="22" t="s">
        <v>28</v>
      </c>
      <c r="D309" s="24">
        <v>6.631690086E7</v>
      </c>
      <c r="E309" s="24">
        <v>4563240.68</v>
      </c>
      <c r="F309" s="24">
        <f>+D309/D312</f>
        <v>0.8038104342</v>
      </c>
      <c r="G309" s="24" t="str">
        <f t="shared" ref="G309:G311" si="1159">VLOOKUP(A309,'[1]Hoja1'!$B$1:$F$126,3,0)</f>
        <v>#REF!</v>
      </c>
      <c r="H309" s="24" t="str">
        <f t="shared" ref="H309:H311" si="1160">VLOOKUP(A309,'[1]Hoja1'!$B$1:$F$126,2,0)</f>
        <v>#REF!</v>
      </c>
      <c r="I309" s="24" t="str">
        <f t="shared" ref="I309:I311" si="1161">+G309/11</f>
        <v>#REF!</v>
      </c>
      <c r="J309" s="24" t="str">
        <f t="shared" ref="J309:J311" si="1162">+F309*I309</f>
        <v>#REF!</v>
      </c>
      <c r="K309" s="24">
        <v>0.0</v>
      </c>
      <c r="L309" s="24" t="str">
        <f t="shared" ref="L309:L311" si="1163">VLOOKUP(A309,'[1]Hoja1'!$B$1:$F$126,5,0)</f>
        <v>#REF!</v>
      </c>
      <c r="M309" s="24" t="str">
        <f t="shared" ref="M309:M311" si="1164">VLOOKUP(A309,'[1]Hoja1'!$B$1:$F$126,4,0)</f>
        <v>#REF!</v>
      </c>
      <c r="N309" s="24" t="str">
        <f t="shared" ref="N309:N311" si="1165">+L309/11</f>
        <v>#REF!</v>
      </c>
      <c r="O309" s="24" t="str">
        <f t="shared" ref="O309:O311" si="1166">+D309-J309</f>
        <v>#REF!</v>
      </c>
      <c r="P309" s="24" t="str">
        <f t="shared" ref="P309:P311" si="1167">+ROUND(O309,0)</f>
        <v>#REF!</v>
      </c>
      <c r="Q309" s="24" t="str">
        <f t="shared" ref="Q309:Q311" si="1168">+K309+P309</f>
        <v>#REF!</v>
      </c>
      <c r="R309" s="25" t="str">
        <f t="shared" ref="R309:R311" si="1169">+IF(D309-K309-P309&gt;1,D309-K309-P309,0)</f>
        <v>#REF!</v>
      </c>
      <c r="S309" s="24" t="str">
        <f t="shared" ref="S309:S311" si="1170">+P309</f>
        <v>#REF!</v>
      </c>
      <c r="T309" s="22"/>
      <c r="U309" s="22"/>
      <c r="V309" s="22"/>
      <c r="W309" s="22"/>
      <c r="X309" s="22"/>
      <c r="Y309" s="22"/>
      <c r="Z309" s="22"/>
    </row>
    <row r="310" ht="15.75" customHeight="1" outlineLevel="2">
      <c r="A310" s="22" t="s">
        <v>214</v>
      </c>
      <c r="B310" s="23" t="s">
        <v>37</v>
      </c>
      <c r="C310" s="22" t="s">
        <v>38</v>
      </c>
      <c r="D310" s="24">
        <v>0.0</v>
      </c>
      <c r="E310" s="24">
        <v>0.0</v>
      </c>
      <c r="F310" s="24">
        <f>+D310/D312</f>
        <v>0</v>
      </c>
      <c r="G310" s="24" t="str">
        <f t="shared" si="1159"/>
        <v>#REF!</v>
      </c>
      <c r="H310" s="24" t="str">
        <f t="shared" si="1160"/>
        <v>#REF!</v>
      </c>
      <c r="I310" s="24" t="str">
        <f t="shared" si="1161"/>
        <v>#REF!</v>
      </c>
      <c r="J310" s="24" t="str">
        <f t="shared" si="1162"/>
        <v>#REF!</v>
      </c>
      <c r="K310" s="24" t="str">
        <f>+D310-P310</f>
        <v>#REF!</v>
      </c>
      <c r="L310" s="24" t="str">
        <f t="shared" si="1163"/>
        <v>#REF!</v>
      </c>
      <c r="M310" s="24" t="str">
        <f t="shared" si="1164"/>
        <v>#REF!</v>
      </c>
      <c r="N310" s="24" t="str">
        <f t="shared" si="1165"/>
        <v>#REF!</v>
      </c>
      <c r="O310" s="24" t="str">
        <f t="shared" si="1166"/>
        <v>#REF!</v>
      </c>
      <c r="P310" s="24" t="str">
        <f t="shared" si="1167"/>
        <v>#REF!</v>
      </c>
      <c r="Q310" s="24" t="str">
        <f t="shared" si="1168"/>
        <v>#REF!</v>
      </c>
      <c r="R310" s="25" t="str">
        <f t="shared" si="1169"/>
        <v>#REF!</v>
      </c>
      <c r="S310" s="24" t="str">
        <f t="shared" si="1170"/>
        <v>#REF!</v>
      </c>
      <c r="T310" s="22"/>
      <c r="U310" s="22"/>
      <c r="V310" s="22"/>
      <c r="W310" s="22"/>
      <c r="X310" s="22"/>
      <c r="Y310" s="22"/>
      <c r="Z310" s="22"/>
    </row>
    <row r="311" ht="15.75" customHeight="1" outlineLevel="2">
      <c r="A311" s="22" t="s">
        <v>214</v>
      </c>
      <c r="B311" s="23" t="s">
        <v>53</v>
      </c>
      <c r="C311" s="22" t="s">
        <v>54</v>
      </c>
      <c r="D311" s="24">
        <v>1.618625914E7</v>
      </c>
      <c r="E311" s="24">
        <v>1113770.32</v>
      </c>
      <c r="F311" s="24">
        <f>+D311/D312</f>
        <v>0.1961895658</v>
      </c>
      <c r="G311" s="24" t="str">
        <f t="shared" si="1159"/>
        <v>#REF!</v>
      </c>
      <c r="H311" s="24" t="str">
        <f t="shared" si="1160"/>
        <v>#REF!</v>
      </c>
      <c r="I311" s="24" t="str">
        <f t="shared" si="1161"/>
        <v>#REF!</v>
      </c>
      <c r="J311" s="24" t="str">
        <f t="shared" si="1162"/>
        <v>#REF!</v>
      </c>
      <c r="K311" s="24">
        <v>0.0</v>
      </c>
      <c r="L311" s="24" t="str">
        <f t="shared" si="1163"/>
        <v>#REF!</v>
      </c>
      <c r="M311" s="24" t="str">
        <f t="shared" si="1164"/>
        <v>#REF!</v>
      </c>
      <c r="N311" s="24" t="str">
        <f t="shared" si="1165"/>
        <v>#REF!</v>
      </c>
      <c r="O311" s="24" t="str">
        <f t="shared" si="1166"/>
        <v>#REF!</v>
      </c>
      <c r="P311" s="24" t="str">
        <f t="shared" si="1167"/>
        <v>#REF!</v>
      </c>
      <c r="Q311" s="24" t="str">
        <f t="shared" si="1168"/>
        <v>#REF!</v>
      </c>
      <c r="R311" s="25" t="str">
        <f t="shared" si="1169"/>
        <v>#REF!</v>
      </c>
      <c r="S311" s="24" t="str">
        <f t="shared" si="1170"/>
        <v>#REF!</v>
      </c>
      <c r="T311" s="22"/>
      <c r="U311" s="22"/>
      <c r="V311" s="22"/>
      <c r="W311" s="22"/>
      <c r="X311" s="22"/>
      <c r="Y311" s="22"/>
      <c r="Z311" s="22"/>
    </row>
    <row r="312" ht="15.75" customHeight="1" outlineLevel="1">
      <c r="A312" s="30" t="s">
        <v>215</v>
      </c>
      <c r="B312" s="23"/>
      <c r="C312" s="22"/>
      <c r="D312" s="24">
        <f t="shared" ref="D312:F312" si="1171">SUBTOTAL(9,D309:D311)</f>
        <v>82503160</v>
      </c>
      <c r="E312" s="24">
        <f t="shared" si="1171"/>
        <v>5677011</v>
      </c>
      <c r="F312" s="22">
        <f t="shared" si="1171"/>
        <v>1</v>
      </c>
      <c r="G312" s="24"/>
      <c r="H312" s="24"/>
      <c r="I312" s="24"/>
      <c r="J312" s="24" t="str">
        <f t="shared" ref="J312:K312" si="1172">SUBTOTAL(9,J309:J311)</f>
        <v>#REF!</v>
      </c>
      <c r="K312" s="24" t="str">
        <f t="shared" si="1172"/>
        <v>#REF!</v>
      </c>
      <c r="L312" s="24"/>
      <c r="M312" s="24"/>
      <c r="N312" s="24"/>
      <c r="O312" s="24" t="str">
        <f t="shared" ref="O312:S312" si="1173">SUBTOTAL(9,O309:O311)</f>
        <v>#REF!</v>
      </c>
      <c r="P312" s="24" t="str">
        <f t="shared" si="1173"/>
        <v>#REF!</v>
      </c>
      <c r="Q312" s="24" t="str">
        <f t="shared" si="1173"/>
        <v>#REF!</v>
      </c>
      <c r="R312" s="25" t="str">
        <f t="shared" si="1173"/>
        <v>#REF!</v>
      </c>
      <c r="S312" s="24" t="str">
        <f t="shared" si="1173"/>
        <v>#REF!</v>
      </c>
      <c r="T312" s="22"/>
      <c r="U312" s="22"/>
      <c r="V312" s="22"/>
      <c r="W312" s="22"/>
      <c r="X312" s="22"/>
      <c r="Y312" s="22"/>
      <c r="Z312" s="22"/>
    </row>
    <row r="313" ht="15.75" customHeight="1" outlineLevel="2">
      <c r="A313" s="22" t="s">
        <v>216</v>
      </c>
      <c r="B313" s="23" t="s">
        <v>27</v>
      </c>
      <c r="C313" s="22" t="s">
        <v>28</v>
      </c>
      <c r="D313" s="24">
        <v>2.111200115E7</v>
      </c>
      <c r="E313" s="24">
        <v>1554626.48</v>
      </c>
      <c r="F313" s="24">
        <f>+D313/D316</f>
        <v>0.160421418</v>
      </c>
      <c r="G313" s="24" t="str">
        <f t="shared" ref="G313:G315" si="1174">VLOOKUP(A313,'[1]Hoja1'!$B$1:$F$126,3,0)</f>
        <v>#REF!</v>
      </c>
      <c r="H313" s="24" t="str">
        <f t="shared" ref="H313:H315" si="1175">VLOOKUP(A313,'[1]Hoja1'!$B$1:$F$126,2,0)</f>
        <v>#REF!</v>
      </c>
      <c r="I313" s="24" t="str">
        <f t="shared" ref="I313:I315" si="1176">+G313/11</f>
        <v>#REF!</v>
      </c>
      <c r="J313" s="24" t="str">
        <f t="shared" ref="J313:J315" si="1177">+F313*I313</f>
        <v>#REF!</v>
      </c>
      <c r="K313" s="24" t="str">
        <f t="shared" ref="K313:K315" si="1178">+D313-P313</f>
        <v>#REF!</v>
      </c>
      <c r="L313" s="24" t="str">
        <f t="shared" ref="L313:L315" si="1179">VLOOKUP(A313,'[1]Hoja1'!$B$1:$F$126,5,0)</f>
        <v>#REF!</v>
      </c>
      <c r="M313" s="24" t="str">
        <f t="shared" ref="M313:M315" si="1180">VLOOKUP(A313,'[1]Hoja1'!$B$1:$F$126,4,0)</f>
        <v>#REF!</v>
      </c>
      <c r="N313" s="24" t="str">
        <f t="shared" ref="N313:N315" si="1181">+L313/11</f>
        <v>#REF!</v>
      </c>
      <c r="O313" s="24" t="str">
        <f t="shared" ref="O313:O315" si="1182">+D313-J313</f>
        <v>#REF!</v>
      </c>
      <c r="P313" s="24" t="str">
        <f t="shared" ref="P313:P315" si="1183">+ROUND(O313,0)</f>
        <v>#REF!</v>
      </c>
      <c r="Q313" s="24" t="str">
        <f t="shared" ref="Q313:Q315" si="1184">+K313+P313</f>
        <v>#REF!</v>
      </c>
      <c r="R313" s="25" t="str">
        <f t="shared" ref="R313:R315" si="1185">+IF(D313-K313-P313&gt;1,D313-K313-P313,0)</f>
        <v>#REF!</v>
      </c>
      <c r="S313" s="24" t="str">
        <f t="shared" ref="S313:S315" si="1186">+P313</f>
        <v>#REF!</v>
      </c>
      <c r="T313" s="22"/>
      <c r="U313" s="22"/>
      <c r="V313" s="22"/>
      <c r="W313" s="22"/>
      <c r="X313" s="22"/>
      <c r="Y313" s="22"/>
      <c r="Z313" s="22"/>
    </row>
    <row r="314" ht="15.75" customHeight="1" outlineLevel="2">
      <c r="A314" s="22" t="s">
        <v>216</v>
      </c>
      <c r="B314" s="23" t="s">
        <v>37</v>
      </c>
      <c r="C314" s="22" t="s">
        <v>38</v>
      </c>
      <c r="D314" s="24">
        <v>2.727091615E7</v>
      </c>
      <c r="E314" s="24">
        <v>2008151.1</v>
      </c>
      <c r="F314" s="24">
        <f>+D314/D316</f>
        <v>0.2072204812</v>
      </c>
      <c r="G314" s="24" t="str">
        <f t="shared" si="1174"/>
        <v>#REF!</v>
      </c>
      <c r="H314" s="24" t="str">
        <f t="shared" si="1175"/>
        <v>#REF!</v>
      </c>
      <c r="I314" s="24" t="str">
        <f t="shared" si="1176"/>
        <v>#REF!</v>
      </c>
      <c r="J314" s="24" t="str">
        <f t="shared" si="1177"/>
        <v>#REF!</v>
      </c>
      <c r="K314" s="24" t="str">
        <f t="shared" si="1178"/>
        <v>#REF!</v>
      </c>
      <c r="L314" s="24" t="str">
        <f t="shared" si="1179"/>
        <v>#REF!</v>
      </c>
      <c r="M314" s="24" t="str">
        <f t="shared" si="1180"/>
        <v>#REF!</v>
      </c>
      <c r="N314" s="24" t="str">
        <f t="shared" si="1181"/>
        <v>#REF!</v>
      </c>
      <c r="O314" s="24" t="str">
        <f t="shared" si="1182"/>
        <v>#REF!</v>
      </c>
      <c r="P314" s="24" t="str">
        <f t="shared" si="1183"/>
        <v>#REF!</v>
      </c>
      <c r="Q314" s="24" t="str">
        <f t="shared" si="1184"/>
        <v>#REF!</v>
      </c>
      <c r="R314" s="25" t="str">
        <f t="shared" si="1185"/>
        <v>#REF!</v>
      </c>
      <c r="S314" s="24" t="str">
        <f t="shared" si="1186"/>
        <v>#REF!</v>
      </c>
      <c r="T314" s="22"/>
      <c r="U314" s="22"/>
      <c r="V314" s="22"/>
      <c r="W314" s="22"/>
      <c r="X314" s="22"/>
      <c r="Y314" s="22"/>
      <c r="Z314" s="22"/>
    </row>
    <row r="315" ht="15.75" customHeight="1" outlineLevel="2">
      <c r="A315" s="22" t="s">
        <v>216</v>
      </c>
      <c r="B315" s="23" t="s">
        <v>39</v>
      </c>
      <c r="C315" s="22" t="s">
        <v>40</v>
      </c>
      <c r="D315" s="24">
        <v>8.32204647E7</v>
      </c>
      <c r="E315" s="24">
        <v>6128113.42</v>
      </c>
      <c r="F315" s="24">
        <f>+D315/D316</f>
        <v>0.6323581008</v>
      </c>
      <c r="G315" s="24" t="str">
        <f t="shared" si="1174"/>
        <v>#REF!</v>
      </c>
      <c r="H315" s="24" t="str">
        <f t="shared" si="1175"/>
        <v>#REF!</v>
      </c>
      <c r="I315" s="24" t="str">
        <f t="shared" si="1176"/>
        <v>#REF!</v>
      </c>
      <c r="J315" s="24" t="str">
        <f t="shared" si="1177"/>
        <v>#REF!</v>
      </c>
      <c r="K315" s="24" t="str">
        <f t="shared" si="1178"/>
        <v>#REF!</v>
      </c>
      <c r="L315" s="24" t="str">
        <f t="shared" si="1179"/>
        <v>#REF!</v>
      </c>
      <c r="M315" s="24" t="str">
        <f t="shared" si="1180"/>
        <v>#REF!</v>
      </c>
      <c r="N315" s="24" t="str">
        <f t="shared" si="1181"/>
        <v>#REF!</v>
      </c>
      <c r="O315" s="24" t="str">
        <f t="shared" si="1182"/>
        <v>#REF!</v>
      </c>
      <c r="P315" s="24" t="str">
        <f t="shared" si="1183"/>
        <v>#REF!</v>
      </c>
      <c r="Q315" s="24" t="str">
        <f t="shared" si="1184"/>
        <v>#REF!</v>
      </c>
      <c r="R315" s="25" t="str">
        <f t="shared" si="1185"/>
        <v>#REF!</v>
      </c>
      <c r="S315" s="24" t="str">
        <f t="shared" si="1186"/>
        <v>#REF!</v>
      </c>
      <c r="T315" s="22"/>
      <c r="U315" s="22"/>
      <c r="V315" s="22"/>
      <c r="W315" s="22"/>
      <c r="X315" s="22"/>
      <c r="Y315" s="22"/>
      <c r="Z315" s="22"/>
    </row>
    <row r="316" ht="15.75" customHeight="1" outlineLevel="1">
      <c r="A316" s="30" t="s">
        <v>217</v>
      </c>
      <c r="B316" s="23"/>
      <c r="C316" s="22"/>
      <c r="D316" s="24">
        <f t="shared" ref="D316:F316" si="1187">SUBTOTAL(9,D313:D315)</f>
        <v>131603382</v>
      </c>
      <c r="E316" s="24">
        <f t="shared" si="1187"/>
        <v>9690891</v>
      </c>
      <c r="F316" s="22">
        <f t="shared" si="1187"/>
        <v>1</v>
      </c>
      <c r="G316" s="24"/>
      <c r="H316" s="24"/>
      <c r="I316" s="24"/>
      <c r="J316" s="24" t="str">
        <f t="shared" ref="J316:K316" si="1188">SUBTOTAL(9,J313:J315)</f>
        <v>#REF!</v>
      </c>
      <c r="K316" s="24" t="str">
        <f t="shared" si="1188"/>
        <v>#REF!</v>
      </c>
      <c r="L316" s="24"/>
      <c r="M316" s="24"/>
      <c r="N316" s="24"/>
      <c r="O316" s="24" t="str">
        <f t="shared" ref="O316:S316" si="1189">SUBTOTAL(9,O313:O315)</f>
        <v>#REF!</v>
      </c>
      <c r="P316" s="24" t="str">
        <f t="shared" si="1189"/>
        <v>#REF!</v>
      </c>
      <c r="Q316" s="24" t="str">
        <f t="shared" si="1189"/>
        <v>#REF!</v>
      </c>
      <c r="R316" s="25" t="str">
        <f t="shared" si="1189"/>
        <v>#REF!</v>
      </c>
      <c r="S316" s="24" t="str">
        <f t="shared" si="1189"/>
        <v>#REF!</v>
      </c>
      <c r="T316" s="22"/>
      <c r="U316" s="22"/>
      <c r="V316" s="22"/>
      <c r="W316" s="22"/>
      <c r="X316" s="22"/>
      <c r="Y316" s="22"/>
      <c r="Z316" s="22"/>
    </row>
    <row r="317" ht="15.75" customHeight="1" outlineLevel="2">
      <c r="A317" s="22" t="s">
        <v>218</v>
      </c>
      <c r="B317" s="23" t="s">
        <v>27</v>
      </c>
      <c r="C317" s="22" t="s">
        <v>28</v>
      </c>
      <c r="D317" s="24">
        <v>6244109.9</v>
      </c>
      <c r="E317" s="24">
        <v>1.404686948E7</v>
      </c>
      <c r="F317" s="24">
        <f>+D317/D320</f>
        <v>0.9150603176</v>
      </c>
      <c r="G317" s="24" t="str">
        <f t="shared" ref="G317:G319" si="1190">VLOOKUP(A317,'[1]Hoja1'!$B$1:$F$126,3,0)</f>
        <v>#REF!</v>
      </c>
      <c r="H317" s="24" t="str">
        <f t="shared" ref="H317:H319" si="1191">VLOOKUP(A317,'[1]Hoja1'!$B$1:$F$126,2,0)</f>
        <v>#REF!</v>
      </c>
      <c r="I317" s="24" t="str">
        <f t="shared" ref="I317:I319" si="1192">+G317/11</f>
        <v>#REF!</v>
      </c>
      <c r="J317" s="24" t="str">
        <f t="shared" ref="J317:J319" si="1193">+F317*I317</f>
        <v>#REF!</v>
      </c>
      <c r="K317" s="24">
        <v>0.0</v>
      </c>
      <c r="L317" s="24" t="str">
        <f t="shared" ref="L317:L319" si="1194">VLOOKUP(A317,'[1]Hoja1'!$B$1:$F$126,5,0)</f>
        <v>#REF!</v>
      </c>
      <c r="M317" s="24" t="str">
        <f t="shared" ref="M317:M319" si="1195">VLOOKUP(A317,'[1]Hoja1'!$B$1:$F$126,4,0)</f>
        <v>#REF!</v>
      </c>
      <c r="N317" s="24" t="str">
        <f t="shared" ref="N317:N319" si="1196">+L317/11</f>
        <v>#REF!</v>
      </c>
      <c r="O317" s="24" t="str">
        <f t="shared" ref="O317:O319" si="1197">+D317-J317</f>
        <v>#REF!</v>
      </c>
      <c r="P317" s="24" t="str">
        <f t="shared" ref="P317:P319" si="1198">+ROUND(O317,0)</f>
        <v>#REF!</v>
      </c>
      <c r="Q317" s="24" t="str">
        <f t="shared" ref="Q317:Q319" si="1199">+K317+P317</f>
        <v>#REF!</v>
      </c>
      <c r="R317" s="25" t="str">
        <f t="shared" ref="R317:R319" si="1200">+IF(D317-K317-P317&gt;1,D317-K317-P317,0)</f>
        <v>#REF!</v>
      </c>
      <c r="S317" s="24" t="str">
        <f t="shared" ref="S317:S319" si="1201">+P317</f>
        <v>#REF!</v>
      </c>
      <c r="T317" s="22"/>
      <c r="U317" s="22"/>
      <c r="V317" s="22"/>
      <c r="W317" s="22"/>
      <c r="X317" s="22"/>
      <c r="Y317" s="22"/>
      <c r="Z317" s="22"/>
    </row>
    <row r="318" ht="15.75" customHeight="1" outlineLevel="2">
      <c r="A318" s="22" t="s">
        <v>218</v>
      </c>
      <c r="B318" s="23" t="s">
        <v>51</v>
      </c>
      <c r="C318" s="22" t="s">
        <v>52</v>
      </c>
      <c r="D318" s="24">
        <v>0.0</v>
      </c>
      <c r="E318" s="24">
        <v>0.0</v>
      </c>
      <c r="F318" s="24">
        <f>+D318/D320</f>
        <v>0</v>
      </c>
      <c r="G318" s="24" t="str">
        <f t="shared" si="1190"/>
        <v>#REF!</v>
      </c>
      <c r="H318" s="24" t="str">
        <f t="shared" si="1191"/>
        <v>#REF!</v>
      </c>
      <c r="I318" s="24" t="str">
        <f t="shared" si="1192"/>
        <v>#REF!</v>
      </c>
      <c r="J318" s="24" t="str">
        <f t="shared" si="1193"/>
        <v>#REF!</v>
      </c>
      <c r="K318" s="24" t="str">
        <f>+D318-P318</f>
        <v>#REF!</v>
      </c>
      <c r="L318" s="24" t="str">
        <f t="shared" si="1194"/>
        <v>#REF!</v>
      </c>
      <c r="M318" s="24" t="str">
        <f t="shared" si="1195"/>
        <v>#REF!</v>
      </c>
      <c r="N318" s="24" t="str">
        <f t="shared" si="1196"/>
        <v>#REF!</v>
      </c>
      <c r="O318" s="24" t="str">
        <f t="shared" si="1197"/>
        <v>#REF!</v>
      </c>
      <c r="P318" s="24" t="str">
        <f t="shared" si="1198"/>
        <v>#REF!</v>
      </c>
      <c r="Q318" s="24" t="str">
        <f t="shared" si="1199"/>
        <v>#REF!</v>
      </c>
      <c r="R318" s="25" t="str">
        <f t="shared" si="1200"/>
        <v>#REF!</v>
      </c>
      <c r="S318" s="24" t="str">
        <f t="shared" si="1201"/>
        <v>#REF!</v>
      </c>
      <c r="T318" s="22"/>
      <c r="U318" s="22"/>
      <c r="V318" s="22"/>
      <c r="W318" s="22"/>
      <c r="X318" s="22"/>
      <c r="Y318" s="22"/>
      <c r="Z318" s="22"/>
    </row>
    <row r="319" ht="15.75" customHeight="1" outlineLevel="2">
      <c r="A319" s="22" t="s">
        <v>218</v>
      </c>
      <c r="B319" s="23" t="s">
        <v>53</v>
      </c>
      <c r="C319" s="22" t="s">
        <v>54</v>
      </c>
      <c r="D319" s="24">
        <v>579604.1</v>
      </c>
      <c r="E319" s="24">
        <v>1303888.52</v>
      </c>
      <c r="F319" s="24">
        <f>+D319/D320</f>
        <v>0.08493968241</v>
      </c>
      <c r="G319" s="24" t="str">
        <f t="shared" si="1190"/>
        <v>#REF!</v>
      </c>
      <c r="H319" s="24" t="str">
        <f t="shared" si="1191"/>
        <v>#REF!</v>
      </c>
      <c r="I319" s="24" t="str">
        <f t="shared" si="1192"/>
        <v>#REF!</v>
      </c>
      <c r="J319" s="24" t="str">
        <f t="shared" si="1193"/>
        <v>#REF!</v>
      </c>
      <c r="K319" s="24">
        <v>0.0</v>
      </c>
      <c r="L319" s="24" t="str">
        <f t="shared" si="1194"/>
        <v>#REF!</v>
      </c>
      <c r="M319" s="24" t="str">
        <f t="shared" si="1195"/>
        <v>#REF!</v>
      </c>
      <c r="N319" s="24" t="str">
        <f t="shared" si="1196"/>
        <v>#REF!</v>
      </c>
      <c r="O319" s="24" t="str">
        <f t="shared" si="1197"/>
        <v>#REF!</v>
      </c>
      <c r="P319" s="24" t="str">
        <f t="shared" si="1198"/>
        <v>#REF!</v>
      </c>
      <c r="Q319" s="24" t="str">
        <f t="shared" si="1199"/>
        <v>#REF!</v>
      </c>
      <c r="R319" s="25" t="str">
        <f t="shared" si="1200"/>
        <v>#REF!</v>
      </c>
      <c r="S319" s="24" t="str">
        <f t="shared" si="1201"/>
        <v>#REF!</v>
      </c>
      <c r="T319" s="22"/>
      <c r="U319" s="22"/>
      <c r="V319" s="22"/>
      <c r="W319" s="22"/>
      <c r="X319" s="22"/>
      <c r="Y319" s="22"/>
      <c r="Z319" s="22"/>
    </row>
    <row r="320" ht="15.75" customHeight="1" outlineLevel="1">
      <c r="A320" s="30" t="s">
        <v>219</v>
      </c>
      <c r="B320" s="23"/>
      <c r="C320" s="22"/>
      <c r="D320" s="24">
        <f t="shared" ref="D320:F320" si="1202">SUBTOTAL(9,D317:D319)</f>
        <v>6823714</v>
      </c>
      <c r="E320" s="24">
        <f t="shared" si="1202"/>
        <v>15350758</v>
      </c>
      <c r="F320" s="22">
        <f t="shared" si="1202"/>
        <v>1</v>
      </c>
      <c r="G320" s="24"/>
      <c r="H320" s="24"/>
      <c r="I320" s="24"/>
      <c r="J320" s="24" t="str">
        <f t="shared" ref="J320:K320" si="1203">SUBTOTAL(9,J317:J319)</f>
        <v>#REF!</v>
      </c>
      <c r="K320" s="24" t="str">
        <f t="shared" si="1203"/>
        <v>#REF!</v>
      </c>
      <c r="L320" s="24"/>
      <c r="M320" s="24"/>
      <c r="N320" s="24"/>
      <c r="O320" s="24" t="str">
        <f t="shared" ref="O320:S320" si="1204">SUBTOTAL(9,O317:O319)</f>
        <v>#REF!</v>
      </c>
      <c r="P320" s="24" t="str">
        <f t="shared" si="1204"/>
        <v>#REF!</v>
      </c>
      <c r="Q320" s="24" t="str">
        <f t="shared" si="1204"/>
        <v>#REF!</v>
      </c>
      <c r="R320" s="25" t="str">
        <f t="shared" si="1204"/>
        <v>#REF!</v>
      </c>
      <c r="S320" s="24" t="str">
        <f t="shared" si="1204"/>
        <v>#REF!</v>
      </c>
      <c r="T320" s="22"/>
      <c r="U320" s="22"/>
      <c r="V320" s="22"/>
      <c r="W320" s="22"/>
      <c r="X320" s="22"/>
      <c r="Y320" s="22"/>
      <c r="Z320" s="22"/>
    </row>
    <row r="321" ht="15.75" customHeight="1" outlineLevel="2">
      <c r="A321" s="22" t="s">
        <v>220</v>
      </c>
      <c r="B321" s="23" t="s">
        <v>27</v>
      </c>
      <c r="C321" s="22" t="s">
        <v>28</v>
      </c>
      <c r="D321" s="24">
        <v>0.0</v>
      </c>
      <c r="E321" s="24">
        <v>3.806923349E7</v>
      </c>
      <c r="F321" s="22">
        <v>0.0</v>
      </c>
      <c r="G321" s="24" t="str">
        <f t="shared" ref="G321:G322" si="1205">VLOOKUP(A321,'[1]Hoja1'!$B$1:$F$126,3,0)</f>
        <v>#REF!</v>
      </c>
      <c r="H321" s="24" t="str">
        <f t="shared" ref="H321:H322" si="1206">VLOOKUP(A321,'[1]Hoja1'!$B$1:$F$126,2,0)</f>
        <v>#REF!</v>
      </c>
      <c r="I321" s="24" t="str">
        <f t="shared" ref="I321:I322" si="1207">+G321/11</f>
        <v>#REF!</v>
      </c>
      <c r="J321" s="24" t="str">
        <f t="shared" ref="J321:J322" si="1208">+F321*I321</f>
        <v>#REF!</v>
      </c>
      <c r="K321" s="24" t="str">
        <f t="shared" ref="K321:K322" si="1209">+D321-P321</f>
        <v>#REF!</v>
      </c>
      <c r="L321" s="24" t="str">
        <f t="shared" ref="L321:L322" si="1210">VLOOKUP(A321,'[1]Hoja1'!$B$1:$F$126,5,0)</f>
        <v>#REF!</v>
      </c>
      <c r="M321" s="24" t="str">
        <f t="shared" ref="M321:M322" si="1211">VLOOKUP(A321,'[1]Hoja1'!$B$1:$F$126,4,0)</f>
        <v>#REF!</v>
      </c>
      <c r="N321" s="24" t="str">
        <f t="shared" ref="N321:N322" si="1212">+L321/11</f>
        <v>#REF!</v>
      </c>
      <c r="O321" s="24" t="str">
        <f t="shared" ref="O321:O322" si="1213">+D321-J321</f>
        <v>#REF!</v>
      </c>
      <c r="P321" s="24" t="str">
        <f t="shared" ref="P321:P322" si="1214">+ROUND(O321,0)</f>
        <v>#REF!</v>
      </c>
      <c r="Q321" s="24" t="str">
        <f t="shared" ref="Q321:Q322" si="1215">+K321+P321</f>
        <v>#REF!</v>
      </c>
      <c r="R321" s="25" t="str">
        <f t="shared" ref="R321:R322" si="1216">+IF(D321-K321-P321&gt;1,D321-K321-P321,0)</f>
        <v>#REF!</v>
      </c>
      <c r="S321" s="24" t="str">
        <f t="shared" ref="S321:S322" si="1217">+P321</f>
        <v>#REF!</v>
      </c>
      <c r="T321" s="22"/>
      <c r="U321" s="22"/>
      <c r="V321" s="22"/>
      <c r="W321" s="22"/>
      <c r="X321" s="22"/>
      <c r="Y321" s="22"/>
      <c r="Z321" s="22"/>
    </row>
    <row r="322" ht="15.75" customHeight="1" outlineLevel="2">
      <c r="A322" s="22" t="s">
        <v>220</v>
      </c>
      <c r="B322" s="23" t="s">
        <v>53</v>
      </c>
      <c r="C322" s="22" t="s">
        <v>54</v>
      </c>
      <c r="D322" s="24">
        <v>0.0</v>
      </c>
      <c r="E322" s="24">
        <v>4639987.51</v>
      </c>
      <c r="F322" s="22">
        <v>0.0</v>
      </c>
      <c r="G322" s="24" t="str">
        <f t="shared" si="1205"/>
        <v>#REF!</v>
      </c>
      <c r="H322" s="24" t="str">
        <f t="shared" si="1206"/>
        <v>#REF!</v>
      </c>
      <c r="I322" s="24" t="str">
        <f t="shared" si="1207"/>
        <v>#REF!</v>
      </c>
      <c r="J322" s="24" t="str">
        <f t="shared" si="1208"/>
        <v>#REF!</v>
      </c>
      <c r="K322" s="24" t="str">
        <f t="shared" si="1209"/>
        <v>#REF!</v>
      </c>
      <c r="L322" s="24" t="str">
        <f t="shared" si="1210"/>
        <v>#REF!</v>
      </c>
      <c r="M322" s="24" t="str">
        <f t="shared" si="1211"/>
        <v>#REF!</v>
      </c>
      <c r="N322" s="24" t="str">
        <f t="shared" si="1212"/>
        <v>#REF!</v>
      </c>
      <c r="O322" s="24" t="str">
        <f t="shared" si="1213"/>
        <v>#REF!</v>
      </c>
      <c r="P322" s="24" t="str">
        <f t="shared" si="1214"/>
        <v>#REF!</v>
      </c>
      <c r="Q322" s="24" t="str">
        <f t="shared" si="1215"/>
        <v>#REF!</v>
      </c>
      <c r="R322" s="25" t="str">
        <f t="shared" si="1216"/>
        <v>#REF!</v>
      </c>
      <c r="S322" s="24" t="str">
        <f t="shared" si="1217"/>
        <v>#REF!</v>
      </c>
      <c r="T322" s="22"/>
      <c r="U322" s="22"/>
      <c r="V322" s="22"/>
      <c r="W322" s="22"/>
      <c r="X322" s="22"/>
      <c r="Y322" s="22"/>
      <c r="Z322" s="22"/>
    </row>
    <row r="323" ht="15.75" customHeight="1" outlineLevel="1">
      <c r="A323" s="30" t="s">
        <v>221</v>
      </c>
      <c r="B323" s="23"/>
      <c r="C323" s="22"/>
      <c r="D323" s="24">
        <f t="shared" ref="D323:E323" si="1218">SUBTOTAL(9,D321:D322)</f>
        <v>0</v>
      </c>
      <c r="E323" s="24">
        <f t="shared" si="1218"/>
        <v>42709221</v>
      </c>
      <c r="F323" s="22">
        <v>1.0</v>
      </c>
      <c r="G323" s="24"/>
      <c r="H323" s="24"/>
      <c r="I323" s="24"/>
      <c r="J323" s="24" t="str">
        <f t="shared" ref="J323:K323" si="1219">SUBTOTAL(9,J321:J322)</f>
        <v>#REF!</v>
      </c>
      <c r="K323" s="24" t="str">
        <f t="shared" si="1219"/>
        <v>#REF!</v>
      </c>
      <c r="L323" s="24"/>
      <c r="M323" s="24"/>
      <c r="N323" s="24"/>
      <c r="O323" s="24" t="str">
        <f t="shared" ref="O323:S323" si="1220">SUBTOTAL(9,O321:O322)</f>
        <v>#REF!</v>
      </c>
      <c r="P323" s="24" t="str">
        <f t="shared" si="1220"/>
        <v>#REF!</v>
      </c>
      <c r="Q323" s="24" t="str">
        <f t="shared" si="1220"/>
        <v>#REF!</v>
      </c>
      <c r="R323" s="25" t="str">
        <f t="shared" si="1220"/>
        <v>#REF!</v>
      </c>
      <c r="S323" s="24" t="str">
        <f t="shared" si="1220"/>
        <v>#REF!</v>
      </c>
      <c r="T323" s="22"/>
      <c r="U323" s="22"/>
      <c r="V323" s="22"/>
      <c r="W323" s="22"/>
      <c r="X323" s="22"/>
      <c r="Y323" s="22"/>
      <c r="Z323" s="22"/>
    </row>
    <row r="324" ht="15.75" customHeight="1" outlineLevel="2">
      <c r="A324" s="22" t="s">
        <v>222</v>
      </c>
      <c r="B324" s="23" t="s">
        <v>27</v>
      </c>
      <c r="C324" s="22" t="s">
        <v>28</v>
      </c>
      <c r="D324" s="24">
        <v>2.565375288E7</v>
      </c>
      <c r="E324" s="24">
        <v>2962998.58</v>
      </c>
      <c r="F324" s="24">
        <f>+D324/D327</f>
        <v>0.8688788692</v>
      </c>
      <c r="G324" s="24" t="str">
        <f t="shared" ref="G324:G326" si="1221">VLOOKUP(A324,'[1]Hoja1'!$B$1:$F$126,3,0)</f>
        <v>#REF!</v>
      </c>
      <c r="H324" s="24" t="str">
        <f t="shared" ref="H324:H326" si="1222">VLOOKUP(A324,'[1]Hoja1'!$B$1:$F$126,2,0)</f>
        <v>#REF!</v>
      </c>
      <c r="I324" s="24" t="str">
        <f t="shared" ref="I324:I326" si="1223">+G324/11</f>
        <v>#REF!</v>
      </c>
      <c r="J324" s="24" t="str">
        <f t="shared" ref="J324:J326" si="1224">+F324*I324</f>
        <v>#REF!</v>
      </c>
      <c r="K324" s="24">
        <v>0.0</v>
      </c>
      <c r="L324" s="24" t="str">
        <f t="shared" ref="L324:L326" si="1225">VLOOKUP(A324,'[1]Hoja1'!$B$1:$F$126,5,0)</f>
        <v>#REF!</v>
      </c>
      <c r="M324" s="24" t="str">
        <f t="shared" ref="M324:M326" si="1226">VLOOKUP(A324,'[1]Hoja1'!$B$1:$F$126,4,0)</f>
        <v>#REF!</v>
      </c>
      <c r="N324" s="24" t="str">
        <f t="shared" ref="N324:N326" si="1227">+L324/11</f>
        <v>#REF!</v>
      </c>
      <c r="O324" s="24" t="str">
        <f t="shared" ref="O324:O326" si="1228">+D324-J324</f>
        <v>#REF!</v>
      </c>
      <c r="P324" s="24" t="str">
        <f t="shared" ref="P324:P326" si="1229">+ROUND(O324,0)</f>
        <v>#REF!</v>
      </c>
      <c r="Q324" s="24" t="str">
        <f t="shared" ref="Q324:Q326" si="1230">+K324+P324</f>
        <v>#REF!</v>
      </c>
      <c r="R324" s="25" t="str">
        <f t="shared" ref="R324:R326" si="1231">+IF(D324-K324-P324&gt;1,D324-K324-P324,0)</f>
        <v>#REF!</v>
      </c>
      <c r="S324" s="24" t="str">
        <f t="shared" ref="S324:S326" si="1232">+P324</f>
        <v>#REF!</v>
      </c>
      <c r="T324" s="22"/>
      <c r="U324" s="22"/>
      <c r="V324" s="22"/>
      <c r="W324" s="22"/>
      <c r="X324" s="22"/>
      <c r="Y324" s="22"/>
      <c r="Z324" s="22"/>
    </row>
    <row r="325" ht="15.75" customHeight="1" outlineLevel="2">
      <c r="A325" s="22" t="s">
        <v>222</v>
      </c>
      <c r="B325" s="23" t="s">
        <v>37</v>
      </c>
      <c r="C325" s="22" t="s">
        <v>38</v>
      </c>
      <c r="D325" s="24">
        <v>3389416.62</v>
      </c>
      <c r="E325" s="24">
        <v>391476.32</v>
      </c>
      <c r="F325" s="24">
        <f>+D325/D327</f>
        <v>0.1147977255</v>
      </c>
      <c r="G325" s="24" t="str">
        <f t="shared" si="1221"/>
        <v>#REF!</v>
      </c>
      <c r="H325" s="24" t="str">
        <f t="shared" si="1222"/>
        <v>#REF!</v>
      </c>
      <c r="I325" s="24" t="str">
        <f t="shared" si="1223"/>
        <v>#REF!</v>
      </c>
      <c r="J325" s="24" t="str">
        <f t="shared" si="1224"/>
        <v>#REF!</v>
      </c>
      <c r="K325" s="24">
        <v>0.0</v>
      </c>
      <c r="L325" s="24" t="str">
        <f t="shared" si="1225"/>
        <v>#REF!</v>
      </c>
      <c r="M325" s="24" t="str">
        <f t="shared" si="1226"/>
        <v>#REF!</v>
      </c>
      <c r="N325" s="24" t="str">
        <f t="shared" si="1227"/>
        <v>#REF!</v>
      </c>
      <c r="O325" s="24" t="str">
        <f t="shared" si="1228"/>
        <v>#REF!</v>
      </c>
      <c r="P325" s="24" t="str">
        <f t="shared" si="1229"/>
        <v>#REF!</v>
      </c>
      <c r="Q325" s="24" t="str">
        <f t="shared" si="1230"/>
        <v>#REF!</v>
      </c>
      <c r="R325" s="25" t="str">
        <f t="shared" si="1231"/>
        <v>#REF!</v>
      </c>
      <c r="S325" s="24" t="str">
        <f t="shared" si="1232"/>
        <v>#REF!</v>
      </c>
      <c r="T325" s="22"/>
      <c r="U325" s="22"/>
      <c r="V325" s="22"/>
      <c r="W325" s="22"/>
      <c r="X325" s="22"/>
      <c r="Y325" s="22"/>
      <c r="Z325" s="22"/>
    </row>
    <row r="326" ht="15.75" customHeight="1" outlineLevel="2">
      <c r="A326" s="22" t="s">
        <v>222</v>
      </c>
      <c r="B326" s="23" t="s">
        <v>53</v>
      </c>
      <c r="C326" s="22" t="s">
        <v>54</v>
      </c>
      <c r="D326" s="24">
        <v>481950.5</v>
      </c>
      <c r="E326" s="24">
        <v>55665.1</v>
      </c>
      <c r="F326" s="24">
        <f>+D326/D327</f>
        <v>0.01632340529</v>
      </c>
      <c r="G326" s="24" t="str">
        <f t="shared" si="1221"/>
        <v>#REF!</v>
      </c>
      <c r="H326" s="24" t="str">
        <f t="shared" si="1222"/>
        <v>#REF!</v>
      </c>
      <c r="I326" s="24" t="str">
        <f t="shared" si="1223"/>
        <v>#REF!</v>
      </c>
      <c r="J326" s="24" t="str">
        <f t="shared" si="1224"/>
        <v>#REF!</v>
      </c>
      <c r="K326" s="24">
        <v>0.0</v>
      </c>
      <c r="L326" s="24" t="str">
        <f t="shared" si="1225"/>
        <v>#REF!</v>
      </c>
      <c r="M326" s="24" t="str">
        <f t="shared" si="1226"/>
        <v>#REF!</v>
      </c>
      <c r="N326" s="24" t="str">
        <f t="shared" si="1227"/>
        <v>#REF!</v>
      </c>
      <c r="O326" s="24" t="str">
        <f t="shared" si="1228"/>
        <v>#REF!</v>
      </c>
      <c r="P326" s="24" t="str">
        <f t="shared" si="1229"/>
        <v>#REF!</v>
      </c>
      <c r="Q326" s="24" t="str">
        <f t="shared" si="1230"/>
        <v>#REF!</v>
      </c>
      <c r="R326" s="25" t="str">
        <f t="shared" si="1231"/>
        <v>#REF!</v>
      </c>
      <c r="S326" s="24" t="str">
        <f t="shared" si="1232"/>
        <v>#REF!</v>
      </c>
      <c r="T326" s="22"/>
      <c r="U326" s="22"/>
      <c r="V326" s="22"/>
      <c r="W326" s="22"/>
      <c r="X326" s="22"/>
      <c r="Y326" s="22"/>
      <c r="Z326" s="22"/>
    </row>
    <row r="327" ht="15.75" customHeight="1" outlineLevel="1">
      <c r="A327" s="30" t="s">
        <v>223</v>
      </c>
      <c r="B327" s="23"/>
      <c r="C327" s="22"/>
      <c r="D327" s="24">
        <f t="shared" ref="D327:F327" si="1233">SUBTOTAL(9,D324:D326)</f>
        <v>29525120</v>
      </c>
      <c r="E327" s="24">
        <f t="shared" si="1233"/>
        <v>3410140</v>
      </c>
      <c r="F327" s="22">
        <f t="shared" si="1233"/>
        <v>1</v>
      </c>
      <c r="G327" s="24"/>
      <c r="H327" s="24"/>
      <c r="I327" s="24"/>
      <c r="J327" s="24" t="str">
        <f t="shared" ref="J327:K327" si="1234">SUBTOTAL(9,J324:J326)</f>
        <v>#REF!</v>
      </c>
      <c r="K327" s="24">
        <f t="shared" si="1234"/>
        <v>0</v>
      </c>
      <c r="L327" s="24"/>
      <c r="M327" s="24"/>
      <c r="N327" s="24"/>
      <c r="O327" s="24" t="str">
        <f t="shared" ref="O327:S327" si="1235">SUBTOTAL(9,O324:O326)</f>
        <v>#REF!</v>
      </c>
      <c r="P327" s="24" t="str">
        <f t="shared" si="1235"/>
        <v>#REF!</v>
      </c>
      <c r="Q327" s="24" t="str">
        <f t="shared" si="1235"/>
        <v>#REF!</v>
      </c>
      <c r="R327" s="25" t="str">
        <f t="shared" si="1235"/>
        <v>#REF!</v>
      </c>
      <c r="S327" s="24" t="str">
        <f t="shared" si="1235"/>
        <v>#REF!</v>
      </c>
      <c r="T327" s="22"/>
      <c r="U327" s="22"/>
      <c r="V327" s="22"/>
      <c r="W327" s="22"/>
      <c r="X327" s="22"/>
      <c r="Y327" s="22"/>
      <c r="Z327" s="22"/>
    </row>
    <row r="328" ht="15.75" customHeight="1" outlineLevel="2">
      <c r="A328" s="22" t="s">
        <v>224</v>
      </c>
      <c r="B328" s="23" t="s">
        <v>27</v>
      </c>
      <c r="C328" s="22" t="s">
        <v>28</v>
      </c>
      <c r="D328" s="24">
        <v>0.0</v>
      </c>
      <c r="E328" s="24">
        <v>5.757148265E7</v>
      </c>
      <c r="F328" s="22">
        <v>0.0</v>
      </c>
      <c r="G328" s="24" t="str">
        <f t="shared" ref="G328:G330" si="1236">VLOOKUP(A328,'[1]Hoja1'!$B$1:$F$126,3,0)</f>
        <v>#REF!</v>
      </c>
      <c r="H328" s="24" t="str">
        <f t="shared" ref="H328:H330" si="1237">VLOOKUP(A328,'[1]Hoja1'!$B$1:$F$126,2,0)</f>
        <v>#REF!</v>
      </c>
      <c r="I328" s="24" t="str">
        <f t="shared" ref="I328:I330" si="1238">+G328/11</f>
        <v>#REF!</v>
      </c>
      <c r="J328" s="24" t="str">
        <f t="shared" ref="J328:J330" si="1239">+F328*I328</f>
        <v>#REF!</v>
      </c>
      <c r="K328" s="24" t="str">
        <f t="shared" ref="K328:K330" si="1240">+D328-P328</f>
        <v>#REF!</v>
      </c>
      <c r="L328" s="24" t="str">
        <f t="shared" ref="L328:L330" si="1241">VLOOKUP(A328,'[1]Hoja1'!$B$1:$F$126,5,0)</f>
        <v>#REF!</v>
      </c>
      <c r="M328" s="24" t="str">
        <f t="shared" ref="M328:M330" si="1242">VLOOKUP(A328,'[1]Hoja1'!$B$1:$F$126,4,0)</f>
        <v>#REF!</v>
      </c>
      <c r="N328" s="24" t="str">
        <f t="shared" ref="N328:N330" si="1243">+L328/11</f>
        <v>#REF!</v>
      </c>
      <c r="O328" s="24" t="str">
        <f t="shared" ref="O328:O330" si="1244">+D328-J328</f>
        <v>#REF!</v>
      </c>
      <c r="P328" s="24" t="str">
        <f t="shared" ref="P328:P330" si="1245">+ROUND(O328,0)</f>
        <v>#REF!</v>
      </c>
      <c r="Q328" s="24" t="str">
        <f t="shared" ref="Q328:Q330" si="1246">+K328+P328</f>
        <v>#REF!</v>
      </c>
      <c r="R328" s="25" t="str">
        <f t="shared" ref="R328:R330" si="1247">+IF(D328-K328-P328&gt;1,D328-K328-P328,0)</f>
        <v>#REF!</v>
      </c>
      <c r="S328" s="24" t="str">
        <f t="shared" ref="S328:S330" si="1248">+P328</f>
        <v>#REF!</v>
      </c>
      <c r="T328" s="22"/>
      <c r="U328" s="22"/>
      <c r="V328" s="22"/>
      <c r="W328" s="22"/>
      <c r="X328" s="22"/>
      <c r="Y328" s="22"/>
      <c r="Z328" s="22"/>
    </row>
    <row r="329" ht="15.75" customHeight="1" outlineLevel="2">
      <c r="A329" s="22" t="s">
        <v>224</v>
      </c>
      <c r="B329" s="23" t="s">
        <v>37</v>
      </c>
      <c r="C329" s="22" t="s">
        <v>38</v>
      </c>
      <c r="D329" s="24">
        <v>0.0</v>
      </c>
      <c r="E329" s="24">
        <v>560296.35</v>
      </c>
      <c r="F329" s="22">
        <v>0.0</v>
      </c>
      <c r="G329" s="24" t="str">
        <f t="shared" si="1236"/>
        <v>#REF!</v>
      </c>
      <c r="H329" s="24" t="str">
        <f t="shared" si="1237"/>
        <v>#REF!</v>
      </c>
      <c r="I329" s="24" t="str">
        <f t="shared" si="1238"/>
        <v>#REF!</v>
      </c>
      <c r="J329" s="24" t="str">
        <f t="shared" si="1239"/>
        <v>#REF!</v>
      </c>
      <c r="K329" s="24" t="str">
        <f t="shared" si="1240"/>
        <v>#REF!</v>
      </c>
      <c r="L329" s="24" t="str">
        <f t="shared" si="1241"/>
        <v>#REF!</v>
      </c>
      <c r="M329" s="24" t="str">
        <f t="shared" si="1242"/>
        <v>#REF!</v>
      </c>
      <c r="N329" s="24" t="str">
        <f t="shared" si="1243"/>
        <v>#REF!</v>
      </c>
      <c r="O329" s="24" t="str">
        <f t="shared" si="1244"/>
        <v>#REF!</v>
      </c>
      <c r="P329" s="24" t="str">
        <f t="shared" si="1245"/>
        <v>#REF!</v>
      </c>
      <c r="Q329" s="24" t="str">
        <f t="shared" si="1246"/>
        <v>#REF!</v>
      </c>
      <c r="R329" s="25" t="str">
        <f t="shared" si="1247"/>
        <v>#REF!</v>
      </c>
      <c r="S329" s="24" t="str">
        <f t="shared" si="1248"/>
        <v>#REF!</v>
      </c>
      <c r="T329" s="22"/>
      <c r="U329" s="22"/>
      <c r="V329" s="22"/>
      <c r="W329" s="22"/>
      <c r="X329" s="22"/>
      <c r="Y329" s="22"/>
      <c r="Z329" s="22"/>
    </row>
    <row r="330" ht="15.75" customHeight="1" outlineLevel="2">
      <c r="A330" s="22" t="s">
        <v>224</v>
      </c>
      <c r="B330" s="23" t="s">
        <v>51</v>
      </c>
      <c r="C330" s="22" t="s">
        <v>52</v>
      </c>
      <c r="D330" s="24">
        <v>0.0</v>
      </c>
      <c r="E330" s="24">
        <v>0.0</v>
      </c>
      <c r="F330" s="22">
        <v>0.0</v>
      </c>
      <c r="G330" s="24" t="str">
        <f t="shared" si="1236"/>
        <v>#REF!</v>
      </c>
      <c r="H330" s="24" t="str">
        <f t="shared" si="1237"/>
        <v>#REF!</v>
      </c>
      <c r="I330" s="24" t="str">
        <f t="shared" si="1238"/>
        <v>#REF!</v>
      </c>
      <c r="J330" s="24" t="str">
        <f t="shared" si="1239"/>
        <v>#REF!</v>
      </c>
      <c r="K330" s="24" t="str">
        <f t="shared" si="1240"/>
        <v>#REF!</v>
      </c>
      <c r="L330" s="24" t="str">
        <f t="shared" si="1241"/>
        <v>#REF!</v>
      </c>
      <c r="M330" s="24" t="str">
        <f t="shared" si="1242"/>
        <v>#REF!</v>
      </c>
      <c r="N330" s="24" t="str">
        <f t="shared" si="1243"/>
        <v>#REF!</v>
      </c>
      <c r="O330" s="24" t="str">
        <f t="shared" si="1244"/>
        <v>#REF!</v>
      </c>
      <c r="P330" s="24" t="str">
        <f t="shared" si="1245"/>
        <v>#REF!</v>
      </c>
      <c r="Q330" s="24" t="str">
        <f t="shared" si="1246"/>
        <v>#REF!</v>
      </c>
      <c r="R330" s="25" t="str">
        <f t="shared" si="1247"/>
        <v>#REF!</v>
      </c>
      <c r="S330" s="24" t="str">
        <f t="shared" si="1248"/>
        <v>#REF!</v>
      </c>
      <c r="T330" s="22"/>
      <c r="U330" s="22"/>
      <c r="V330" s="22"/>
      <c r="W330" s="22"/>
      <c r="X330" s="22"/>
      <c r="Y330" s="22"/>
      <c r="Z330" s="22"/>
    </row>
    <row r="331" ht="15.75" customHeight="1" outlineLevel="1">
      <c r="A331" s="30" t="s">
        <v>225</v>
      </c>
      <c r="B331" s="23"/>
      <c r="C331" s="22"/>
      <c r="D331" s="24">
        <f t="shared" ref="D331:E331" si="1249">SUBTOTAL(9,D328:D330)</f>
        <v>0</v>
      </c>
      <c r="E331" s="24">
        <f t="shared" si="1249"/>
        <v>58131779</v>
      </c>
      <c r="F331" s="22">
        <v>1.0</v>
      </c>
      <c r="G331" s="24"/>
      <c r="H331" s="24"/>
      <c r="I331" s="24"/>
      <c r="J331" s="24" t="str">
        <f t="shared" ref="J331:K331" si="1250">SUBTOTAL(9,J328:J330)</f>
        <v>#REF!</v>
      </c>
      <c r="K331" s="24" t="str">
        <f t="shared" si="1250"/>
        <v>#REF!</v>
      </c>
      <c r="L331" s="24"/>
      <c r="M331" s="24"/>
      <c r="N331" s="24"/>
      <c r="O331" s="24" t="str">
        <f t="shared" ref="O331:S331" si="1251">SUBTOTAL(9,O328:O330)</f>
        <v>#REF!</v>
      </c>
      <c r="P331" s="24" t="str">
        <f t="shared" si="1251"/>
        <v>#REF!</v>
      </c>
      <c r="Q331" s="24" t="str">
        <f t="shared" si="1251"/>
        <v>#REF!</v>
      </c>
      <c r="R331" s="25" t="str">
        <f t="shared" si="1251"/>
        <v>#REF!</v>
      </c>
      <c r="S331" s="24" t="str">
        <f t="shared" si="1251"/>
        <v>#REF!</v>
      </c>
      <c r="T331" s="22"/>
      <c r="U331" s="22"/>
      <c r="V331" s="22"/>
      <c r="W331" s="22"/>
      <c r="X331" s="22"/>
      <c r="Y331" s="22"/>
      <c r="Z331" s="22"/>
    </row>
    <row r="332" ht="15.75" customHeight="1" outlineLevel="2">
      <c r="A332" s="22" t="s">
        <v>226</v>
      </c>
      <c r="B332" s="23" t="s">
        <v>27</v>
      </c>
      <c r="C332" s="22" t="s">
        <v>28</v>
      </c>
      <c r="D332" s="24">
        <v>2.388459978E7</v>
      </c>
      <c r="E332" s="24">
        <v>3999699.52</v>
      </c>
      <c r="F332" s="24">
        <f>+D332/D335</f>
        <v>0.4799212876</v>
      </c>
      <c r="G332" s="24" t="str">
        <f t="shared" ref="G332:G334" si="1252">VLOOKUP(A332,'[1]Hoja1'!$B$1:$F$126,3,0)</f>
        <v>#REF!</v>
      </c>
      <c r="H332" s="24" t="str">
        <f t="shared" ref="H332:H334" si="1253">VLOOKUP(A332,'[1]Hoja1'!$B$1:$F$126,2,0)</f>
        <v>#REF!</v>
      </c>
      <c r="I332" s="24" t="str">
        <f t="shared" ref="I332:I334" si="1254">+G332/11</f>
        <v>#REF!</v>
      </c>
      <c r="J332" s="24" t="str">
        <f t="shared" ref="J332:J334" si="1255">+F332*I332</f>
        <v>#REF!</v>
      </c>
      <c r="K332" s="24">
        <v>0.0</v>
      </c>
      <c r="L332" s="24" t="str">
        <f t="shared" ref="L332:L334" si="1256">VLOOKUP(A332,'[1]Hoja1'!$B$1:$F$126,5,0)</f>
        <v>#REF!</v>
      </c>
      <c r="M332" s="24" t="str">
        <f t="shared" ref="M332:M334" si="1257">VLOOKUP(A332,'[1]Hoja1'!$B$1:$F$126,4,0)</f>
        <v>#REF!</v>
      </c>
      <c r="N332" s="24" t="str">
        <f t="shared" ref="N332:N334" si="1258">+L332/11</f>
        <v>#REF!</v>
      </c>
      <c r="O332" s="24" t="str">
        <f>+D332-J332</f>
        <v>#REF!</v>
      </c>
      <c r="P332" s="24" t="str">
        <f t="shared" ref="P332:P334" si="1259">+ROUND(O332,0)</f>
        <v>#REF!</v>
      </c>
      <c r="Q332" s="24" t="str">
        <f t="shared" ref="Q332:Q334" si="1260">+K332+P332</f>
        <v>#REF!</v>
      </c>
      <c r="R332" s="25" t="str">
        <f t="shared" ref="R332:R334" si="1261">+IF(D332-K332-P332&gt;1,D332-K332-P332,0)</f>
        <v>#REF!</v>
      </c>
      <c r="S332" s="24" t="str">
        <f t="shared" ref="S332:S334" si="1262">+P332</f>
        <v>#REF!</v>
      </c>
      <c r="T332" s="22"/>
      <c r="U332" s="22"/>
      <c r="V332" s="22"/>
      <c r="W332" s="22"/>
      <c r="X332" s="22"/>
      <c r="Y332" s="22"/>
      <c r="Z332" s="22"/>
    </row>
    <row r="333" ht="15.75" customHeight="1" outlineLevel="2">
      <c r="A333" s="22" t="s">
        <v>226</v>
      </c>
      <c r="B333" s="23" t="s">
        <v>37</v>
      </c>
      <c r="C333" s="22" t="s">
        <v>38</v>
      </c>
      <c r="D333" s="24">
        <v>1359.6</v>
      </c>
      <c r="E333" s="24">
        <v>227.68</v>
      </c>
      <c r="F333" s="24">
        <f>+D333/D335</f>
        <v>0.00002731889957</v>
      </c>
      <c r="G333" s="24" t="str">
        <f t="shared" si="1252"/>
        <v>#REF!</v>
      </c>
      <c r="H333" s="24" t="str">
        <f t="shared" si="1253"/>
        <v>#REF!</v>
      </c>
      <c r="I333" s="24" t="str">
        <f t="shared" si="1254"/>
        <v>#REF!</v>
      </c>
      <c r="J333" s="24" t="str">
        <f t="shared" si="1255"/>
        <v>#REF!</v>
      </c>
      <c r="K333" s="24">
        <v>0.0</v>
      </c>
      <c r="L333" s="24" t="str">
        <f t="shared" si="1256"/>
        <v>#REF!</v>
      </c>
      <c r="M333" s="24" t="str">
        <f t="shared" si="1257"/>
        <v>#REF!</v>
      </c>
      <c r="N333" s="24" t="str">
        <f t="shared" si="1258"/>
        <v>#REF!</v>
      </c>
      <c r="O333" s="31">
        <v>0.0</v>
      </c>
      <c r="P333" s="24">
        <f t="shared" si="1259"/>
        <v>0</v>
      </c>
      <c r="Q333" s="24">
        <f t="shared" si="1260"/>
        <v>0</v>
      </c>
      <c r="R333" s="25">
        <f t="shared" si="1261"/>
        <v>1359.6</v>
      </c>
      <c r="S333" s="24">
        <f t="shared" si="1262"/>
        <v>0</v>
      </c>
      <c r="T333" s="22"/>
      <c r="U333" s="22"/>
      <c r="V333" s="22"/>
      <c r="W333" s="22"/>
      <c r="X333" s="22"/>
      <c r="Y333" s="22"/>
      <c r="Z333" s="22"/>
    </row>
    <row r="334" ht="15.75" customHeight="1" outlineLevel="2">
      <c r="A334" s="22" t="s">
        <v>226</v>
      </c>
      <c r="B334" s="23" t="s">
        <v>53</v>
      </c>
      <c r="C334" s="22" t="s">
        <v>54</v>
      </c>
      <c r="D334" s="24">
        <v>2.588178462E7</v>
      </c>
      <c r="E334" s="24">
        <v>4334146.8</v>
      </c>
      <c r="F334" s="24">
        <f>+D334/D335</f>
        <v>0.5200513935</v>
      </c>
      <c r="G334" s="24" t="str">
        <f t="shared" si="1252"/>
        <v>#REF!</v>
      </c>
      <c r="H334" s="24" t="str">
        <f t="shared" si="1253"/>
        <v>#REF!</v>
      </c>
      <c r="I334" s="24" t="str">
        <f t="shared" si="1254"/>
        <v>#REF!</v>
      </c>
      <c r="J334" s="24" t="str">
        <f t="shared" si="1255"/>
        <v>#REF!</v>
      </c>
      <c r="K334" s="24">
        <v>0.0</v>
      </c>
      <c r="L334" s="24" t="str">
        <f t="shared" si="1256"/>
        <v>#REF!</v>
      </c>
      <c r="M334" s="24" t="str">
        <f t="shared" si="1257"/>
        <v>#REF!</v>
      </c>
      <c r="N334" s="24" t="str">
        <f t="shared" si="1258"/>
        <v>#REF!</v>
      </c>
      <c r="O334" s="24" t="str">
        <f>+D334-J334</f>
        <v>#REF!</v>
      </c>
      <c r="P334" s="24" t="str">
        <f t="shared" si="1259"/>
        <v>#REF!</v>
      </c>
      <c r="Q334" s="24" t="str">
        <f t="shared" si="1260"/>
        <v>#REF!</v>
      </c>
      <c r="R334" s="25" t="str">
        <f t="shared" si="1261"/>
        <v>#REF!</v>
      </c>
      <c r="S334" s="24" t="str">
        <f t="shared" si="1262"/>
        <v>#REF!</v>
      </c>
      <c r="T334" s="22"/>
      <c r="U334" s="22"/>
      <c r="V334" s="22"/>
      <c r="W334" s="22"/>
      <c r="X334" s="22"/>
      <c r="Y334" s="22"/>
      <c r="Z334" s="22"/>
    </row>
    <row r="335" ht="15.75" customHeight="1" outlineLevel="1">
      <c r="A335" s="30" t="s">
        <v>227</v>
      </c>
      <c r="B335" s="23"/>
      <c r="C335" s="22"/>
      <c r="D335" s="24">
        <f t="shared" ref="D335:F335" si="1263">SUBTOTAL(9,D332:D334)</f>
        <v>49767744</v>
      </c>
      <c r="E335" s="24">
        <f t="shared" si="1263"/>
        <v>8334074</v>
      </c>
      <c r="F335" s="22">
        <f t="shared" si="1263"/>
        <v>1</v>
      </c>
      <c r="G335" s="24"/>
      <c r="H335" s="24"/>
      <c r="I335" s="24"/>
      <c r="J335" s="24" t="str">
        <f t="shared" ref="J335:K335" si="1264">SUBTOTAL(9,J332:J334)</f>
        <v>#REF!</v>
      </c>
      <c r="K335" s="24">
        <f t="shared" si="1264"/>
        <v>0</v>
      </c>
      <c r="L335" s="24"/>
      <c r="M335" s="24"/>
      <c r="N335" s="24"/>
      <c r="O335" s="24" t="str">
        <f t="shared" ref="O335:S335" si="1265">SUBTOTAL(9,O332:O334)</f>
        <v>#REF!</v>
      </c>
      <c r="P335" s="24" t="str">
        <f t="shared" si="1265"/>
        <v>#REF!</v>
      </c>
      <c r="Q335" s="24" t="str">
        <f t="shared" si="1265"/>
        <v>#REF!</v>
      </c>
      <c r="R335" s="25" t="str">
        <f t="shared" si="1265"/>
        <v>#REF!</v>
      </c>
      <c r="S335" s="24" t="str">
        <f t="shared" si="1265"/>
        <v>#REF!</v>
      </c>
      <c r="T335" s="22"/>
      <c r="U335" s="22"/>
      <c r="V335" s="22"/>
      <c r="W335" s="22"/>
      <c r="X335" s="22"/>
      <c r="Y335" s="22"/>
      <c r="Z335" s="22"/>
    </row>
    <row r="336" ht="15.75" customHeight="1" outlineLevel="2">
      <c r="A336" s="22" t="s">
        <v>228</v>
      </c>
      <c r="B336" s="23" t="s">
        <v>27</v>
      </c>
      <c r="C336" s="22" t="s">
        <v>28</v>
      </c>
      <c r="D336" s="24">
        <v>1.157407068E7</v>
      </c>
      <c r="E336" s="24">
        <v>2055942.44</v>
      </c>
      <c r="F336" s="24">
        <f>+D336/D338</f>
        <v>0.7676677535</v>
      </c>
      <c r="G336" s="24" t="str">
        <f t="shared" ref="G336:G337" si="1266">VLOOKUP(A336,'[1]Hoja1'!$B$1:$F$126,3,0)</f>
        <v>#REF!</v>
      </c>
      <c r="H336" s="24" t="str">
        <f t="shared" ref="H336:H337" si="1267">VLOOKUP(A336,'[1]Hoja1'!$B$1:$F$126,2,0)</f>
        <v>#REF!</v>
      </c>
      <c r="I336" s="24" t="str">
        <f t="shared" ref="I336:I337" si="1268">+G336/11</f>
        <v>#REF!</v>
      </c>
      <c r="J336" s="24" t="str">
        <f t="shared" ref="J336:J337" si="1269">+F336*I336</f>
        <v>#REF!</v>
      </c>
      <c r="K336" s="24">
        <v>0.0</v>
      </c>
      <c r="L336" s="24" t="str">
        <f t="shared" ref="L336:L337" si="1270">VLOOKUP(A336,'[1]Hoja1'!$B$1:$F$126,5,0)</f>
        <v>#REF!</v>
      </c>
      <c r="M336" s="24" t="str">
        <f t="shared" ref="M336:M337" si="1271">VLOOKUP(A336,'[1]Hoja1'!$B$1:$F$126,4,0)</f>
        <v>#REF!</v>
      </c>
      <c r="N336" s="24" t="str">
        <f t="shared" ref="N336:N337" si="1272">+L336/11</f>
        <v>#REF!</v>
      </c>
      <c r="O336" s="24" t="str">
        <f t="shared" ref="O336:O337" si="1273">+D336-J336</f>
        <v>#REF!</v>
      </c>
      <c r="P336" s="24" t="str">
        <f t="shared" ref="P336:P337" si="1274">+ROUND(O336,0)</f>
        <v>#REF!</v>
      </c>
      <c r="Q336" s="24" t="str">
        <f t="shared" ref="Q336:Q337" si="1275">+K336+P336</f>
        <v>#REF!</v>
      </c>
      <c r="R336" s="25" t="str">
        <f t="shared" ref="R336:R337" si="1276">+IF(D336-K336-P336&gt;1,D336-K336-P336,0)</f>
        <v>#REF!</v>
      </c>
      <c r="S336" s="24" t="str">
        <f t="shared" ref="S336:S337" si="1277">+P336</f>
        <v>#REF!</v>
      </c>
      <c r="T336" s="22"/>
      <c r="U336" s="22"/>
      <c r="V336" s="22"/>
      <c r="W336" s="22"/>
      <c r="X336" s="22"/>
      <c r="Y336" s="22"/>
      <c r="Z336" s="22"/>
    </row>
    <row r="337" ht="15.75" customHeight="1" outlineLevel="2">
      <c r="A337" s="22" t="s">
        <v>228</v>
      </c>
      <c r="B337" s="23" t="s">
        <v>37</v>
      </c>
      <c r="C337" s="22" t="s">
        <v>38</v>
      </c>
      <c r="D337" s="24">
        <v>3502856.32</v>
      </c>
      <c r="E337" s="24">
        <v>622224.56</v>
      </c>
      <c r="F337" s="24">
        <f>+D337/D338</f>
        <v>0.2323322465</v>
      </c>
      <c r="G337" s="24" t="str">
        <f t="shared" si="1266"/>
        <v>#REF!</v>
      </c>
      <c r="H337" s="24" t="str">
        <f t="shared" si="1267"/>
        <v>#REF!</v>
      </c>
      <c r="I337" s="24" t="str">
        <f t="shared" si="1268"/>
        <v>#REF!</v>
      </c>
      <c r="J337" s="24" t="str">
        <f t="shared" si="1269"/>
        <v>#REF!</v>
      </c>
      <c r="K337" s="24">
        <v>0.0</v>
      </c>
      <c r="L337" s="24" t="str">
        <f t="shared" si="1270"/>
        <v>#REF!</v>
      </c>
      <c r="M337" s="24" t="str">
        <f t="shared" si="1271"/>
        <v>#REF!</v>
      </c>
      <c r="N337" s="24" t="str">
        <f t="shared" si="1272"/>
        <v>#REF!</v>
      </c>
      <c r="O337" s="24" t="str">
        <f t="shared" si="1273"/>
        <v>#REF!</v>
      </c>
      <c r="P337" s="24" t="str">
        <f t="shared" si="1274"/>
        <v>#REF!</v>
      </c>
      <c r="Q337" s="24" t="str">
        <f t="shared" si="1275"/>
        <v>#REF!</v>
      </c>
      <c r="R337" s="25" t="str">
        <f t="shared" si="1276"/>
        <v>#REF!</v>
      </c>
      <c r="S337" s="24" t="str">
        <f t="shared" si="1277"/>
        <v>#REF!</v>
      </c>
      <c r="T337" s="22"/>
      <c r="U337" s="22"/>
      <c r="V337" s="22"/>
      <c r="W337" s="22"/>
      <c r="X337" s="22"/>
      <c r="Y337" s="22"/>
      <c r="Z337" s="22"/>
    </row>
    <row r="338" ht="15.75" customHeight="1" outlineLevel="1">
      <c r="A338" s="30" t="s">
        <v>229</v>
      </c>
      <c r="B338" s="23"/>
      <c r="C338" s="22"/>
      <c r="D338" s="24">
        <f t="shared" ref="D338:F338" si="1278">SUBTOTAL(9,D336:D337)</f>
        <v>15076927</v>
      </c>
      <c r="E338" s="24">
        <f t="shared" si="1278"/>
        <v>2678167</v>
      </c>
      <c r="F338" s="22">
        <f t="shared" si="1278"/>
        <v>1</v>
      </c>
      <c r="G338" s="24"/>
      <c r="H338" s="24"/>
      <c r="I338" s="24"/>
      <c r="J338" s="24" t="str">
        <f t="shared" ref="J338:K338" si="1279">SUBTOTAL(9,J336:J337)</f>
        <v>#REF!</v>
      </c>
      <c r="K338" s="24">
        <f t="shared" si="1279"/>
        <v>0</v>
      </c>
      <c r="L338" s="24"/>
      <c r="M338" s="24"/>
      <c r="N338" s="24"/>
      <c r="O338" s="24" t="str">
        <f t="shared" ref="O338:S338" si="1280">SUBTOTAL(9,O336:O337)</f>
        <v>#REF!</v>
      </c>
      <c r="P338" s="24" t="str">
        <f t="shared" si="1280"/>
        <v>#REF!</v>
      </c>
      <c r="Q338" s="24" t="str">
        <f t="shared" si="1280"/>
        <v>#REF!</v>
      </c>
      <c r="R338" s="25" t="str">
        <f t="shared" si="1280"/>
        <v>#REF!</v>
      </c>
      <c r="S338" s="24" t="str">
        <f t="shared" si="1280"/>
        <v>#REF!</v>
      </c>
      <c r="T338" s="22"/>
      <c r="U338" s="22"/>
      <c r="V338" s="22"/>
      <c r="W338" s="22"/>
      <c r="X338" s="22"/>
      <c r="Y338" s="22"/>
      <c r="Z338" s="22"/>
    </row>
    <row r="339" ht="15.75" customHeight="1" outlineLevel="2">
      <c r="A339" s="22" t="s">
        <v>230</v>
      </c>
      <c r="B339" s="23" t="s">
        <v>27</v>
      </c>
      <c r="C339" s="22" t="s">
        <v>28</v>
      </c>
      <c r="D339" s="24">
        <v>0.0</v>
      </c>
      <c r="E339" s="24">
        <v>4887377.96</v>
      </c>
      <c r="F339" s="22">
        <v>0.0</v>
      </c>
      <c r="G339" s="24" t="str">
        <f t="shared" ref="G339:G340" si="1281">VLOOKUP(A339,'[1]Hoja1'!$B$1:$F$126,3,0)</f>
        <v>#REF!</v>
      </c>
      <c r="H339" s="24" t="str">
        <f t="shared" ref="H339:H340" si="1282">VLOOKUP(A339,'[1]Hoja1'!$B$1:$F$126,2,0)</f>
        <v>#REF!</v>
      </c>
      <c r="I339" s="24" t="str">
        <f t="shared" ref="I339:I340" si="1283">+G339/11</f>
        <v>#REF!</v>
      </c>
      <c r="J339" s="24" t="str">
        <f t="shared" ref="J339:J340" si="1284">+F339*I339</f>
        <v>#REF!</v>
      </c>
      <c r="K339" s="24" t="str">
        <f t="shared" ref="K339:K340" si="1285">+D339-P339</f>
        <v>#REF!</v>
      </c>
      <c r="L339" s="24" t="str">
        <f t="shared" ref="L339:L340" si="1286">VLOOKUP(A339,'[1]Hoja1'!$B$1:$F$126,5,0)</f>
        <v>#REF!</v>
      </c>
      <c r="M339" s="24" t="str">
        <f t="shared" ref="M339:M340" si="1287">VLOOKUP(A339,'[1]Hoja1'!$B$1:$F$126,4,0)</f>
        <v>#REF!</v>
      </c>
      <c r="N339" s="24" t="str">
        <f t="shared" ref="N339:N340" si="1288">+L339/11</f>
        <v>#REF!</v>
      </c>
      <c r="O339" s="24" t="str">
        <f t="shared" ref="O339:O340" si="1289">+D339-J339</f>
        <v>#REF!</v>
      </c>
      <c r="P339" s="24" t="str">
        <f t="shared" ref="P339:P340" si="1290">+ROUND(O339,0)</f>
        <v>#REF!</v>
      </c>
      <c r="Q339" s="24" t="str">
        <f t="shared" ref="Q339:Q340" si="1291">+K339+P339</f>
        <v>#REF!</v>
      </c>
      <c r="R339" s="25" t="str">
        <f t="shared" ref="R339:R340" si="1292">+IF(D339-K339-P339&gt;1,D339-K339-P339,0)</f>
        <v>#REF!</v>
      </c>
      <c r="S339" s="24" t="str">
        <f t="shared" ref="S339:S340" si="1293">+P339</f>
        <v>#REF!</v>
      </c>
      <c r="T339" s="22"/>
      <c r="U339" s="22"/>
      <c r="V339" s="22"/>
      <c r="W339" s="22"/>
      <c r="X339" s="22"/>
      <c r="Y339" s="22"/>
      <c r="Z339" s="22"/>
    </row>
    <row r="340" ht="15.75" customHeight="1" outlineLevel="2">
      <c r="A340" s="22" t="s">
        <v>230</v>
      </c>
      <c r="B340" s="23" t="s">
        <v>53</v>
      </c>
      <c r="C340" s="22" t="s">
        <v>54</v>
      </c>
      <c r="D340" s="24">
        <v>0.0</v>
      </c>
      <c r="E340" s="24">
        <v>2913451.04</v>
      </c>
      <c r="F340" s="22">
        <v>0.0</v>
      </c>
      <c r="G340" s="24" t="str">
        <f t="shared" si="1281"/>
        <v>#REF!</v>
      </c>
      <c r="H340" s="24" t="str">
        <f t="shared" si="1282"/>
        <v>#REF!</v>
      </c>
      <c r="I340" s="24" t="str">
        <f t="shared" si="1283"/>
        <v>#REF!</v>
      </c>
      <c r="J340" s="24" t="str">
        <f t="shared" si="1284"/>
        <v>#REF!</v>
      </c>
      <c r="K340" s="24" t="str">
        <f t="shared" si="1285"/>
        <v>#REF!</v>
      </c>
      <c r="L340" s="24" t="str">
        <f t="shared" si="1286"/>
        <v>#REF!</v>
      </c>
      <c r="M340" s="24" t="str">
        <f t="shared" si="1287"/>
        <v>#REF!</v>
      </c>
      <c r="N340" s="24" t="str">
        <f t="shared" si="1288"/>
        <v>#REF!</v>
      </c>
      <c r="O340" s="24" t="str">
        <f t="shared" si="1289"/>
        <v>#REF!</v>
      </c>
      <c r="P340" s="24" t="str">
        <f t="shared" si="1290"/>
        <v>#REF!</v>
      </c>
      <c r="Q340" s="24" t="str">
        <f t="shared" si="1291"/>
        <v>#REF!</v>
      </c>
      <c r="R340" s="25" t="str">
        <f t="shared" si="1292"/>
        <v>#REF!</v>
      </c>
      <c r="S340" s="24" t="str">
        <f t="shared" si="1293"/>
        <v>#REF!</v>
      </c>
      <c r="T340" s="22"/>
      <c r="U340" s="22"/>
      <c r="V340" s="22"/>
      <c r="W340" s="22"/>
      <c r="X340" s="22"/>
      <c r="Y340" s="22"/>
      <c r="Z340" s="22"/>
    </row>
    <row r="341" ht="15.75" customHeight="1" outlineLevel="1">
      <c r="A341" s="30" t="s">
        <v>231</v>
      </c>
      <c r="B341" s="23"/>
      <c r="C341" s="22"/>
      <c r="D341" s="24">
        <f t="shared" ref="D341:E341" si="1294">SUBTOTAL(9,D339:D340)</f>
        <v>0</v>
      </c>
      <c r="E341" s="24">
        <f t="shared" si="1294"/>
        <v>7800829</v>
      </c>
      <c r="F341" s="22">
        <v>1.0</v>
      </c>
      <c r="G341" s="24"/>
      <c r="H341" s="24"/>
      <c r="I341" s="24"/>
      <c r="J341" s="24" t="str">
        <f t="shared" ref="J341:K341" si="1295">SUBTOTAL(9,J339:J340)</f>
        <v>#REF!</v>
      </c>
      <c r="K341" s="24" t="str">
        <f t="shared" si="1295"/>
        <v>#REF!</v>
      </c>
      <c r="L341" s="24"/>
      <c r="M341" s="24"/>
      <c r="N341" s="24"/>
      <c r="O341" s="24" t="str">
        <f t="shared" ref="O341:S341" si="1296">SUBTOTAL(9,O339:O340)</f>
        <v>#REF!</v>
      </c>
      <c r="P341" s="24" t="str">
        <f t="shared" si="1296"/>
        <v>#REF!</v>
      </c>
      <c r="Q341" s="24" t="str">
        <f t="shared" si="1296"/>
        <v>#REF!</v>
      </c>
      <c r="R341" s="25" t="str">
        <f t="shared" si="1296"/>
        <v>#REF!</v>
      </c>
      <c r="S341" s="24" t="str">
        <f t="shared" si="1296"/>
        <v>#REF!</v>
      </c>
      <c r="T341" s="22"/>
      <c r="U341" s="22"/>
      <c r="V341" s="22"/>
      <c r="W341" s="22"/>
      <c r="X341" s="22"/>
      <c r="Y341" s="22"/>
      <c r="Z341" s="22"/>
    </row>
    <row r="342" ht="15.75" customHeight="1" outlineLevel="2">
      <c r="A342" s="22" t="s">
        <v>232</v>
      </c>
      <c r="B342" s="23" t="s">
        <v>27</v>
      </c>
      <c r="C342" s="22" t="s">
        <v>28</v>
      </c>
      <c r="D342" s="24">
        <v>921318.84</v>
      </c>
      <c r="E342" s="24">
        <v>2928848.66</v>
      </c>
      <c r="F342" s="24">
        <f>+D342/D344</f>
        <v>0.9934160067</v>
      </c>
      <c r="G342" s="24" t="str">
        <f t="shared" ref="G342:G343" si="1297">VLOOKUP(A342,'[1]Hoja1'!$B$1:$F$126,3,0)</f>
        <v>#REF!</v>
      </c>
      <c r="H342" s="24" t="str">
        <f t="shared" ref="H342:H343" si="1298">VLOOKUP(A342,'[1]Hoja1'!$B$1:$F$126,2,0)</f>
        <v>#REF!</v>
      </c>
      <c r="I342" s="24" t="str">
        <f t="shared" ref="I342:I343" si="1299">+G342/11</f>
        <v>#REF!</v>
      </c>
      <c r="J342" s="24" t="str">
        <f t="shared" ref="J342:J343" si="1300">+F342*I342</f>
        <v>#REF!</v>
      </c>
      <c r="K342" s="24">
        <v>0.0</v>
      </c>
      <c r="L342" s="24" t="str">
        <f t="shared" ref="L342:L343" si="1301">VLOOKUP(A342,'[1]Hoja1'!$B$1:$F$126,5,0)</f>
        <v>#REF!</v>
      </c>
      <c r="M342" s="24" t="str">
        <f t="shared" ref="M342:M343" si="1302">VLOOKUP(A342,'[1]Hoja1'!$B$1:$F$126,4,0)</f>
        <v>#REF!</v>
      </c>
      <c r="N342" s="24" t="str">
        <f t="shared" ref="N342:N343" si="1303">+L342/11</f>
        <v>#REF!</v>
      </c>
      <c r="O342" s="24" t="str">
        <f>+D342-J342</f>
        <v>#REF!</v>
      </c>
      <c r="P342" s="24" t="str">
        <f t="shared" ref="P342:P343" si="1304">+ROUND(O342,0)</f>
        <v>#REF!</v>
      </c>
      <c r="Q342" s="24" t="str">
        <f t="shared" ref="Q342:Q343" si="1305">+K342+P342</f>
        <v>#REF!</v>
      </c>
      <c r="R342" s="25" t="str">
        <f t="shared" ref="R342:R343" si="1306">+IF(D342-K342-P342&gt;1,D342-K342-P342,0)</f>
        <v>#REF!</v>
      </c>
      <c r="S342" s="24" t="str">
        <f t="shared" ref="S342:S343" si="1307">+P342</f>
        <v>#REF!</v>
      </c>
      <c r="T342" s="22"/>
      <c r="U342" s="22"/>
      <c r="V342" s="22"/>
      <c r="W342" s="22"/>
      <c r="X342" s="22"/>
      <c r="Y342" s="22"/>
      <c r="Z342" s="22"/>
    </row>
    <row r="343" ht="15.75" customHeight="1" outlineLevel="2">
      <c r="A343" s="22" t="s">
        <v>232</v>
      </c>
      <c r="B343" s="23" t="s">
        <v>37</v>
      </c>
      <c r="C343" s="22" t="s">
        <v>38</v>
      </c>
      <c r="D343" s="24">
        <v>6106.16</v>
      </c>
      <c r="E343" s="24">
        <v>19411.34</v>
      </c>
      <c r="F343" s="24">
        <f>+D343/D344</f>
        <v>0.006583993315</v>
      </c>
      <c r="G343" s="24" t="str">
        <f t="shared" si="1297"/>
        <v>#REF!</v>
      </c>
      <c r="H343" s="24" t="str">
        <f t="shared" si="1298"/>
        <v>#REF!</v>
      </c>
      <c r="I343" s="24" t="str">
        <f t="shared" si="1299"/>
        <v>#REF!</v>
      </c>
      <c r="J343" s="24" t="str">
        <f t="shared" si="1300"/>
        <v>#REF!</v>
      </c>
      <c r="K343" s="24">
        <v>0.0</v>
      </c>
      <c r="L343" s="24" t="str">
        <f t="shared" si="1301"/>
        <v>#REF!</v>
      </c>
      <c r="M343" s="24" t="str">
        <f t="shared" si="1302"/>
        <v>#REF!</v>
      </c>
      <c r="N343" s="24" t="str">
        <f t="shared" si="1303"/>
        <v>#REF!</v>
      </c>
      <c r="O343" s="31">
        <v>0.0</v>
      </c>
      <c r="P343" s="24">
        <f t="shared" si="1304"/>
        <v>0</v>
      </c>
      <c r="Q343" s="24">
        <f t="shared" si="1305"/>
        <v>0</v>
      </c>
      <c r="R343" s="25">
        <f t="shared" si="1306"/>
        <v>6106.16</v>
      </c>
      <c r="S343" s="24">
        <f t="shared" si="1307"/>
        <v>0</v>
      </c>
      <c r="T343" s="22"/>
      <c r="U343" s="22"/>
      <c r="V343" s="22"/>
      <c r="W343" s="22"/>
      <c r="X343" s="22"/>
      <c r="Y343" s="22"/>
      <c r="Z343" s="22"/>
    </row>
    <row r="344" ht="15.75" customHeight="1" outlineLevel="1">
      <c r="A344" s="30" t="s">
        <v>233</v>
      </c>
      <c r="B344" s="23"/>
      <c r="C344" s="22"/>
      <c r="D344" s="24">
        <f t="shared" ref="D344:F344" si="1308">SUBTOTAL(9,D342:D343)</f>
        <v>927425</v>
      </c>
      <c r="E344" s="24">
        <f t="shared" si="1308"/>
        <v>2948260</v>
      </c>
      <c r="F344" s="22">
        <f t="shared" si="1308"/>
        <v>1</v>
      </c>
      <c r="G344" s="24"/>
      <c r="H344" s="24"/>
      <c r="I344" s="24"/>
      <c r="J344" s="24" t="str">
        <f t="shared" ref="J344:K344" si="1309">SUBTOTAL(9,J342:J343)</f>
        <v>#REF!</v>
      </c>
      <c r="K344" s="24">
        <f t="shared" si="1309"/>
        <v>0</v>
      </c>
      <c r="L344" s="24"/>
      <c r="M344" s="24"/>
      <c r="N344" s="24"/>
      <c r="O344" s="24" t="str">
        <f t="shared" ref="O344:S344" si="1310">SUBTOTAL(9,O342:O343)</f>
        <v>#REF!</v>
      </c>
      <c r="P344" s="24" t="str">
        <f t="shared" si="1310"/>
        <v>#REF!</v>
      </c>
      <c r="Q344" s="24" t="str">
        <f t="shared" si="1310"/>
        <v>#REF!</v>
      </c>
      <c r="R344" s="25" t="str">
        <f t="shared" si="1310"/>
        <v>#REF!</v>
      </c>
      <c r="S344" s="24" t="str">
        <f t="shared" si="1310"/>
        <v>#REF!</v>
      </c>
      <c r="T344" s="22"/>
      <c r="U344" s="22"/>
      <c r="V344" s="22"/>
      <c r="W344" s="22"/>
      <c r="X344" s="22"/>
      <c r="Y344" s="22"/>
      <c r="Z344" s="22"/>
    </row>
    <row r="345" ht="15.75" customHeight="1" outlineLevel="2">
      <c r="A345" s="22" t="s">
        <v>234</v>
      </c>
      <c r="B345" s="23" t="s">
        <v>27</v>
      </c>
      <c r="C345" s="22" t="s">
        <v>28</v>
      </c>
      <c r="D345" s="24">
        <v>1.242216496E7</v>
      </c>
      <c r="E345" s="24">
        <v>1445656.29</v>
      </c>
      <c r="F345" s="24">
        <f>+D345/D349</f>
        <v>0.2533480723</v>
      </c>
      <c r="G345" s="24" t="str">
        <f t="shared" ref="G345:G348" si="1311">VLOOKUP(A345,'[1]Hoja1'!$B$1:$F$126,3,0)</f>
        <v>#REF!</v>
      </c>
      <c r="H345" s="24" t="str">
        <f t="shared" ref="H345:H348" si="1312">VLOOKUP(A345,'[1]Hoja1'!$B$1:$F$126,2,0)</f>
        <v>#REF!</v>
      </c>
      <c r="I345" s="24" t="str">
        <f t="shared" ref="I345:I348" si="1313">+G345/11</f>
        <v>#REF!</v>
      </c>
      <c r="J345" s="24" t="str">
        <f t="shared" ref="J345:J348" si="1314">+F345*I345</f>
        <v>#REF!</v>
      </c>
      <c r="K345" s="24" t="str">
        <f t="shared" ref="K345:K348" si="1315">+D345-P345</f>
        <v>#REF!</v>
      </c>
      <c r="L345" s="24" t="str">
        <f t="shared" ref="L345:L348" si="1316">VLOOKUP(A345,'[1]Hoja1'!$B$1:$F$126,5,0)</f>
        <v>#REF!</v>
      </c>
      <c r="M345" s="24" t="str">
        <f t="shared" ref="M345:M348" si="1317">VLOOKUP(A345,'[1]Hoja1'!$B$1:$F$126,4,0)</f>
        <v>#REF!</v>
      </c>
      <c r="N345" s="24" t="str">
        <f t="shared" ref="N345:N348" si="1318">+L345/11</f>
        <v>#REF!</v>
      </c>
      <c r="O345" s="24" t="str">
        <f t="shared" ref="O345:O348" si="1319">+D345-J345</f>
        <v>#REF!</v>
      </c>
      <c r="P345" s="24" t="str">
        <f t="shared" ref="P345:P348" si="1320">+ROUND(O345,0)</f>
        <v>#REF!</v>
      </c>
      <c r="Q345" s="24" t="str">
        <f t="shared" ref="Q345:Q348" si="1321">+K345+P345</f>
        <v>#REF!</v>
      </c>
      <c r="R345" s="25" t="str">
        <f t="shared" ref="R345:R348" si="1322">+IF(D345-K345-P345&gt;1,D345-K345-P345,0)</f>
        <v>#REF!</v>
      </c>
      <c r="S345" s="24" t="str">
        <f t="shared" ref="S345:S348" si="1323">+P345</f>
        <v>#REF!</v>
      </c>
      <c r="T345" s="22"/>
      <c r="U345" s="22"/>
      <c r="V345" s="22"/>
      <c r="W345" s="22"/>
      <c r="X345" s="22"/>
      <c r="Y345" s="22"/>
      <c r="Z345" s="22"/>
    </row>
    <row r="346" ht="15.75" customHeight="1" outlineLevel="2">
      <c r="A346" s="22" t="s">
        <v>234</v>
      </c>
      <c r="B346" s="23" t="s">
        <v>37</v>
      </c>
      <c r="C346" s="22" t="s">
        <v>38</v>
      </c>
      <c r="D346" s="24">
        <v>3.310022877E7</v>
      </c>
      <c r="E346" s="24">
        <v>3852110.65</v>
      </c>
      <c r="F346" s="24">
        <f>+D346/D349</f>
        <v>0.6750738843</v>
      </c>
      <c r="G346" s="24" t="str">
        <f t="shared" si="1311"/>
        <v>#REF!</v>
      </c>
      <c r="H346" s="24" t="str">
        <f t="shared" si="1312"/>
        <v>#REF!</v>
      </c>
      <c r="I346" s="24" t="str">
        <f t="shared" si="1313"/>
        <v>#REF!</v>
      </c>
      <c r="J346" s="24" t="str">
        <f t="shared" si="1314"/>
        <v>#REF!</v>
      </c>
      <c r="K346" s="24" t="str">
        <f t="shared" si="1315"/>
        <v>#REF!</v>
      </c>
      <c r="L346" s="24" t="str">
        <f t="shared" si="1316"/>
        <v>#REF!</v>
      </c>
      <c r="M346" s="24" t="str">
        <f t="shared" si="1317"/>
        <v>#REF!</v>
      </c>
      <c r="N346" s="24" t="str">
        <f t="shared" si="1318"/>
        <v>#REF!</v>
      </c>
      <c r="O346" s="24" t="str">
        <f t="shared" si="1319"/>
        <v>#REF!</v>
      </c>
      <c r="P346" s="24" t="str">
        <f t="shared" si="1320"/>
        <v>#REF!</v>
      </c>
      <c r="Q346" s="24" t="str">
        <f t="shared" si="1321"/>
        <v>#REF!</v>
      </c>
      <c r="R346" s="25" t="str">
        <f t="shared" si="1322"/>
        <v>#REF!</v>
      </c>
      <c r="S346" s="24" t="str">
        <f t="shared" si="1323"/>
        <v>#REF!</v>
      </c>
      <c r="T346" s="22"/>
      <c r="U346" s="22"/>
      <c r="V346" s="22"/>
      <c r="W346" s="22"/>
      <c r="X346" s="22"/>
      <c r="Y346" s="22"/>
      <c r="Z346" s="22"/>
    </row>
    <row r="347" ht="15.75" customHeight="1" outlineLevel="2">
      <c r="A347" s="22" t="s">
        <v>234</v>
      </c>
      <c r="B347" s="23" t="s">
        <v>51</v>
      </c>
      <c r="C347" s="22" t="s">
        <v>52</v>
      </c>
      <c r="D347" s="24">
        <v>0.0</v>
      </c>
      <c r="E347" s="24">
        <v>0.0</v>
      </c>
      <c r="F347" s="24">
        <f>+D347/D349</f>
        <v>0</v>
      </c>
      <c r="G347" s="24" t="str">
        <f t="shared" si="1311"/>
        <v>#REF!</v>
      </c>
      <c r="H347" s="24" t="str">
        <f t="shared" si="1312"/>
        <v>#REF!</v>
      </c>
      <c r="I347" s="24" t="str">
        <f t="shared" si="1313"/>
        <v>#REF!</v>
      </c>
      <c r="J347" s="24" t="str">
        <f t="shared" si="1314"/>
        <v>#REF!</v>
      </c>
      <c r="K347" s="24" t="str">
        <f t="shared" si="1315"/>
        <v>#REF!</v>
      </c>
      <c r="L347" s="24" t="str">
        <f t="shared" si="1316"/>
        <v>#REF!</v>
      </c>
      <c r="M347" s="24" t="str">
        <f t="shared" si="1317"/>
        <v>#REF!</v>
      </c>
      <c r="N347" s="24" t="str">
        <f t="shared" si="1318"/>
        <v>#REF!</v>
      </c>
      <c r="O347" s="24" t="str">
        <f t="shared" si="1319"/>
        <v>#REF!</v>
      </c>
      <c r="P347" s="24" t="str">
        <f t="shared" si="1320"/>
        <v>#REF!</v>
      </c>
      <c r="Q347" s="24" t="str">
        <f t="shared" si="1321"/>
        <v>#REF!</v>
      </c>
      <c r="R347" s="25" t="str">
        <f t="shared" si="1322"/>
        <v>#REF!</v>
      </c>
      <c r="S347" s="24" t="str">
        <f t="shared" si="1323"/>
        <v>#REF!</v>
      </c>
      <c r="T347" s="22"/>
      <c r="U347" s="22"/>
      <c r="V347" s="22"/>
      <c r="W347" s="22"/>
      <c r="X347" s="22"/>
      <c r="Y347" s="22"/>
      <c r="Z347" s="22"/>
    </row>
    <row r="348" ht="15.75" customHeight="1" outlineLevel="2">
      <c r="A348" s="22" t="s">
        <v>234</v>
      </c>
      <c r="B348" s="23" t="s">
        <v>53</v>
      </c>
      <c r="C348" s="22" t="s">
        <v>54</v>
      </c>
      <c r="D348" s="24">
        <v>3509615.27</v>
      </c>
      <c r="E348" s="24">
        <v>408439.06</v>
      </c>
      <c r="F348" s="24">
        <f>+D348/D349</f>
        <v>0.07157804344</v>
      </c>
      <c r="G348" s="24" t="str">
        <f t="shared" si="1311"/>
        <v>#REF!</v>
      </c>
      <c r="H348" s="24" t="str">
        <f t="shared" si="1312"/>
        <v>#REF!</v>
      </c>
      <c r="I348" s="24" t="str">
        <f t="shared" si="1313"/>
        <v>#REF!</v>
      </c>
      <c r="J348" s="24" t="str">
        <f t="shared" si="1314"/>
        <v>#REF!</v>
      </c>
      <c r="K348" s="24" t="str">
        <f t="shared" si="1315"/>
        <v>#REF!</v>
      </c>
      <c r="L348" s="24" t="str">
        <f t="shared" si="1316"/>
        <v>#REF!</v>
      </c>
      <c r="M348" s="24" t="str">
        <f t="shared" si="1317"/>
        <v>#REF!</v>
      </c>
      <c r="N348" s="24" t="str">
        <f t="shared" si="1318"/>
        <v>#REF!</v>
      </c>
      <c r="O348" s="24" t="str">
        <f t="shared" si="1319"/>
        <v>#REF!</v>
      </c>
      <c r="P348" s="24" t="str">
        <f t="shared" si="1320"/>
        <v>#REF!</v>
      </c>
      <c r="Q348" s="24" t="str">
        <f t="shared" si="1321"/>
        <v>#REF!</v>
      </c>
      <c r="R348" s="25" t="str">
        <f t="shared" si="1322"/>
        <v>#REF!</v>
      </c>
      <c r="S348" s="24" t="str">
        <f t="shared" si="1323"/>
        <v>#REF!</v>
      </c>
      <c r="T348" s="22"/>
      <c r="U348" s="22"/>
      <c r="V348" s="22"/>
      <c r="W348" s="22"/>
      <c r="X348" s="22"/>
      <c r="Y348" s="22"/>
      <c r="Z348" s="22"/>
    </row>
    <row r="349" ht="15.75" customHeight="1" outlineLevel="1">
      <c r="A349" s="30" t="s">
        <v>235</v>
      </c>
      <c r="B349" s="23"/>
      <c r="C349" s="22"/>
      <c r="D349" s="24">
        <f t="shared" ref="D349:F349" si="1324">SUBTOTAL(9,D345:D348)</f>
        <v>49032009</v>
      </c>
      <c r="E349" s="24">
        <f t="shared" si="1324"/>
        <v>5706206</v>
      </c>
      <c r="F349" s="22">
        <f t="shared" si="1324"/>
        <v>1</v>
      </c>
      <c r="G349" s="24"/>
      <c r="H349" s="24"/>
      <c r="I349" s="24"/>
      <c r="J349" s="24" t="str">
        <f t="shared" ref="J349:K349" si="1325">SUBTOTAL(9,J345:J348)</f>
        <v>#REF!</v>
      </c>
      <c r="K349" s="24" t="str">
        <f t="shared" si="1325"/>
        <v>#REF!</v>
      </c>
      <c r="L349" s="24"/>
      <c r="M349" s="24"/>
      <c r="N349" s="24"/>
      <c r="O349" s="24" t="str">
        <f t="shared" ref="O349:S349" si="1326">SUBTOTAL(9,O345:O348)</f>
        <v>#REF!</v>
      </c>
      <c r="P349" s="24" t="str">
        <f t="shared" si="1326"/>
        <v>#REF!</v>
      </c>
      <c r="Q349" s="24" t="str">
        <f t="shared" si="1326"/>
        <v>#REF!</v>
      </c>
      <c r="R349" s="25" t="str">
        <f t="shared" si="1326"/>
        <v>#REF!</v>
      </c>
      <c r="S349" s="24" t="str">
        <f t="shared" si="1326"/>
        <v>#REF!</v>
      </c>
      <c r="T349" s="22"/>
      <c r="U349" s="22"/>
      <c r="V349" s="22"/>
      <c r="W349" s="22"/>
      <c r="X349" s="22"/>
      <c r="Y349" s="22"/>
      <c r="Z349" s="22"/>
    </row>
    <row r="350" ht="15.75" customHeight="1" outlineLevel="2">
      <c r="A350" s="22" t="s">
        <v>236</v>
      </c>
      <c r="B350" s="23" t="s">
        <v>27</v>
      </c>
      <c r="C350" s="22" t="s">
        <v>28</v>
      </c>
      <c r="D350" s="24">
        <v>876380.45</v>
      </c>
      <c r="E350" s="24">
        <v>952917.05</v>
      </c>
      <c r="F350" s="24">
        <f>+D350/D352</f>
        <v>0.8652114356</v>
      </c>
      <c r="G350" s="24" t="str">
        <f t="shared" ref="G350:G351" si="1327">VLOOKUP(A350,'[1]Hoja1'!$B$1:$F$126,3,0)</f>
        <v>#REF!</v>
      </c>
      <c r="H350" s="24" t="str">
        <f t="shared" ref="H350:H351" si="1328">VLOOKUP(A350,'[1]Hoja1'!$B$1:$F$126,2,0)</f>
        <v>#REF!</v>
      </c>
      <c r="I350" s="24" t="str">
        <f t="shared" ref="I350:I351" si="1329">+G350/11</f>
        <v>#REF!</v>
      </c>
      <c r="J350" s="24" t="str">
        <f t="shared" ref="J350:J351" si="1330">+F350*I350</f>
        <v>#REF!</v>
      </c>
      <c r="K350" s="24">
        <v>0.0</v>
      </c>
      <c r="L350" s="24" t="str">
        <f t="shared" ref="L350:L351" si="1331">VLOOKUP(A350,'[1]Hoja1'!$B$1:$F$126,5,0)</f>
        <v>#REF!</v>
      </c>
      <c r="M350" s="24" t="str">
        <f t="shared" ref="M350:M351" si="1332">VLOOKUP(A350,'[1]Hoja1'!$B$1:$F$126,4,0)</f>
        <v>#REF!</v>
      </c>
      <c r="N350" s="24" t="str">
        <f t="shared" ref="N350:N351" si="1333">+L350/11</f>
        <v>#REF!</v>
      </c>
      <c r="O350" s="24" t="str">
        <f t="shared" ref="O350:O351" si="1334">+D350-J350</f>
        <v>#REF!</v>
      </c>
      <c r="P350" s="24" t="str">
        <f t="shared" ref="P350:P351" si="1335">+ROUND(O350,0)</f>
        <v>#REF!</v>
      </c>
      <c r="Q350" s="24" t="str">
        <f t="shared" ref="Q350:Q351" si="1336">+K350+P350</f>
        <v>#REF!</v>
      </c>
      <c r="R350" s="25" t="str">
        <f t="shared" ref="R350:R351" si="1337">+IF(D350-K350-P350&gt;1,D350-K350-P350,0)</f>
        <v>#REF!</v>
      </c>
      <c r="S350" s="24" t="str">
        <f t="shared" ref="S350:S351" si="1338">+P350</f>
        <v>#REF!</v>
      </c>
      <c r="T350" s="22"/>
      <c r="U350" s="22"/>
      <c r="V350" s="22"/>
      <c r="W350" s="22"/>
      <c r="X350" s="22"/>
      <c r="Y350" s="22"/>
      <c r="Z350" s="22"/>
    </row>
    <row r="351" ht="15.75" customHeight="1" outlineLevel="2">
      <c r="A351" s="22" t="s">
        <v>236</v>
      </c>
      <c r="B351" s="23" t="s">
        <v>37</v>
      </c>
      <c r="C351" s="22" t="s">
        <v>38</v>
      </c>
      <c r="D351" s="24">
        <v>136528.55</v>
      </c>
      <c r="E351" s="24">
        <v>148451.95</v>
      </c>
      <c r="F351" s="24">
        <f>+D351/D352</f>
        <v>0.1347885644</v>
      </c>
      <c r="G351" s="24" t="str">
        <f t="shared" si="1327"/>
        <v>#REF!</v>
      </c>
      <c r="H351" s="24" t="str">
        <f t="shared" si="1328"/>
        <v>#REF!</v>
      </c>
      <c r="I351" s="24" t="str">
        <f t="shared" si="1329"/>
        <v>#REF!</v>
      </c>
      <c r="J351" s="24" t="str">
        <f t="shared" si="1330"/>
        <v>#REF!</v>
      </c>
      <c r="K351" s="24">
        <v>0.0</v>
      </c>
      <c r="L351" s="24" t="str">
        <f t="shared" si="1331"/>
        <v>#REF!</v>
      </c>
      <c r="M351" s="24" t="str">
        <f t="shared" si="1332"/>
        <v>#REF!</v>
      </c>
      <c r="N351" s="24" t="str">
        <f t="shared" si="1333"/>
        <v>#REF!</v>
      </c>
      <c r="O351" s="24" t="str">
        <f t="shared" si="1334"/>
        <v>#REF!</v>
      </c>
      <c r="P351" s="24" t="str">
        <f t="shared" si="1335"/>
        <v>#REF!</v>
      </c>
      <c r="Q351" s="24" t="str">
        <f t="shared" si="1336"/>
        <v>#REF!</v>
      </c>
      <c r="R351" s="25" t="str">
        <f t="shared" si="1337"/>
        <v>#REF!</v>
      </c>
      <c r="S351" s="24" t="str">
        <f t="shared" si="1338"/>
        <v>#REF!</v>
      </c>
      <c r="T351" s="22"/>
      <c r="U351" s="22"/>
      <c r="V351" s="22"/>
      <c r="W351" s="22"/>
      <c r="X351" s="22"/>
      <c r="Y351" s="22"/>
      <c r="Z351" s="22"/>
    </row>
    <row r="352" ht="15.75" customHeight="1" outlineLevel="1">
      <c r="A352" s="30" t="s">
        <v>237</v>
      </c>
      <c r="B352" s="23"/>
      <c r="C352" s="22"/>
      <c r="D352" s="24">
        <f t="shared" ref="D352:F352" si="1339">SUBTOTAL(9,D350:D351)</f>
        <v>1012909</v>
      </c>
      <c r="E352" s="24">
        <f t="shared" si="1339"/>
        <v>1101369</v>
      </c>
      <c r="F352" s="22">
        <f t="shared" si="1339"/>
        <v>1</v>
      </c>
      <c r="G352" s="24"/>
      <c r="H352" s="24"/>
      <c r="I352" s="24"/>
      <c r="J352" s="24" t="str">
        <f t="shared" ref="J352:K352" si="1340">SUBTOTAL(9,J350:J351)</f>
        <v>#REF!</v>
      </c>
      <c r="K352" s="24">
        <f t="shared" si="1340"/>
        <v>0</v>
      </c>
      <c r="L352" s="24"/>
      <c r="M352" s="24"/>
      <c r="N352" s="24"/>
      <c r="O352" s="24" t="str">
        <f t="shared" ref="O352:S352" si="1341">SUBTOTAL(9,O350:O351)</f>
        <v>#REF!</v>
      </c>
      <c r="P352" s="24" t="str">
        <f t="shared" si="1341"/>
        <v>#REF!</v>
      </c>
      <c r="Q352" s="24" t="str">
        <f t="shared" si="1341"/>
        <v>#REF!</v>
      </c>
      <c r="R352" s="25" t="str">
        <f t="shared" si="1341"/>
        <v>#REF!</v>
      </c>
      <c r="S352" s="24" t="str">
        <f t="shared" si="1341"/>
        <v>#REF!</v>
      </c>
      <c r="T352" s="22"/>
      <c r="U352" s="22"/>
      <c r="V352" s="22"/>
      <c r="W352" s="22"/>
      <c r="X352" s="22"/>
      <c r="Y352" s="22"/>
      <c r="Z352" s="22"/>
    </row>
    <row r="353" ht="15.75" customHeight="1" outlineLevel="2">
      <c r="A353" s="22" t="s">
        <v>238</v>
      </c>
      <c r="B353" s="23" t="s">
        <v>27</v>
      </c>
      <c r="C353" s="22" t="s">
        <v>28</v>
      </c>
      <c r="D353" s="24">
        <v>4.82502154E7</v>
      </c>
      <c r="E353" s="24">
        <v>9191944.3</v>
      </c>
      <c r="F353" s="24">
        <f>+D353/D356</f>
        <v>0.9067679012</v>
      </c>
      <c r="G353" s="24" t="str">
        <f t="shared" ref="G353:G355" si="1342">VLOOKUP(A353,'[1]Hoja1'!$B$1:$F$126,3,0)</f>
        <v>#REF!</v>
      </c>
      <c r="H353" s="24" t="str">
        <f t="shared" ref="H353:H355" si="1343">VLOOKUP(A353,'[1]Hoja1'!$B$1:$F$126,2,0)</f>
        <v>#REF!</v>
      </c>
      <c r="I353" s="24" t="str">
        <f t="shared" ref="I353:I355" si="1344">+G353/11</f>
        <v>#REF!</v>
      </c>
      <c r="J353" s="24" t="str">
        <f t="shared" ref="J353:J355" si="1345">+F353*I353</f>
        <v>#REF!</v>
      </c>
      <c r="K353" s="24">
        <v>0.0</v>
      </c>
      <c r="L353" s="24" t="str">
        <f t="shared" ref="L353:L355" si="1346">VLOOKUP(A353,'[1]Hoja1'!$B$1:$F$126,5,0)</f>
        <v>#REF!</v>
      </c>
      <c r="M353" s="24" t="str">
        <f t="shared" ref="M353:M355" si="1347">VLOOKUP(A353,'[1]Hoja1'!$B$1:$F$126,4,0)</f>
        <v>#REF!</v>
      </c>
      <c r="N353" s="24" t="str">
        <f t="shared" ref="N353:N355" si="1348">+L353/11</f>
        <v>#REF!</v>
      </c>
      <c r="O353" s="24" t="str">
        <f t="shared" ref="O353:O355" si="1349">+D353-J353</f>
        <v>#REF!</v>
      </c>
      <c r="P353" s="24" t="str">
        <f t="shared" ref="P353:P355" si="1350">+ROUND(O353,0)</f>
        <v>#REF!</v>
      </c>
      <c r="Q353" s="24" t="str">
        <f t="shared" ref="Q353:Q355" si="1351">+K353+P353</f>
        <v>#REF!</v>
      </c>
      <c r="R353" s="25" t="str">
        <f t="shared" ref="R353:R355" si="1352">+IF(D353-K353-P353&gt;1,D353-K353-P353,0)</f>
        <v>#REF!</v>
      </c>
      <c r="S353" s="24" t="str">
        <f t="shared" ref="S353:S355" si="1353">+P353</f>
        <v>#REF!</v>
      </c>
      <c r="T353" s="22"/>
      <c r="U353" s="22"/>
      <c r="V353" s="22"/>
      <c r="W353" s="22"/>
      <c r="X353" s="22"/>
      <c r="Y353" s="22"/>
      <c r="Z353" s="22"/>
    </row>
    <row r="354" ht="15.75" customHeight="1" outlineLevel="2">
      <c r="A354" s="22" t="s">
        <v>238</v>
      </c>
      <c r="B354" s="23" t="s">
        <v>37</v>
      </c>
      <c r="C354" s="22" t="s">
        <v>38</v>
      </c>
      <c r="D354" s="24">
        <v>629497.58</v>
      </c>
      <c r="E354" s="24">
        <v>119922.92</v>
      </c>
      <c r="F354" s="24">
        <f>+D354/D356</f>
        <v>0.01183016894</v>
      </c>
      <c r="G354" s="24" t="str">
        <f t="shared" si="1342"/>
        <v>#REF!</v>
      </c>
      <c r="H354" s="24" t="str">
        <f t="shared" si="1343"/>
        <v>#REF!</v>
      </c>
      <c r="I354" s="24" t="str">
        <f t="shared" si="1344"/>
        <v>#REF!</v>
      </c>
      <c r="J354" s="24" t="str">
        <f t="shared" si="1345"/>
        <v>#REF!</v>
      </c>
      <c r="K354" s="24">
        <v>0.0</v>
      </c>
      <c r="L354" s="24" t="str">
        <f t="shared" si="1346"/>
        <v>#REF!</v>
      </c>
      <c r="M354" s="24" t="str">
        <f t="shared" si="1347"/>
        <v>#REF!</v>
      </c>
      <c r="N354" s="24" t="str">
        <f t="shared" si="1348"/>
        <v>#REF!</v>
      </c>
      <c r="O354" s="24" t="str">
        <f t="shared" si="1349"/>
        <v>#REF!</v>
      </c>
      <c r="P354" s="24" t="str">
        <f t="shared" si="1350"/>
        <v>#REF!</v>
      </c>
      <c r="Q354" s="24" t="str">
        <f t="shared" si="1351"/>
        <v>#REF!</v>
      </c>
      <c r="R354" s="25" t="str">
        <f t="shared" si="1352"/>
        <v>#REF!</v>
      </c>
      <c r="S354" s="24" t="str">
        <f t="shared" si="1353"/>
        <v>#REF!</v>
      </c>
      <c r="T354" s="22"/>
      <c r="U354" s="22"/>
      <c r="V354" s="22"/>
      <c r="W354" s="22"/>
      <c r="X354" s="22"/>
      <c r="Y354" s="22"/>
      <c r="Z354" s="22"/>
    </row>
    <row r="355" ht="15.75" customHeight="1" outlineLevel="2">
      <c r="A355" s="22" t="s">
        <v>238</v>
      </c>
      <c r="B355" s="23" t="s">
        <v>67</v>
      </c>
      <c r="C355" s="22" t="s">
        <v>68</v>
      </c>
      <c r="D355" s="24">
        <v>4331495.02</v>
      </c>
      <c r="E355" s="24">
        <v>825174.78</v>
      </c>
      <c r="F355" s="24">
        <f>+D355/D356</f>
        <v>0.08140192983</v>
      </c>
      <c r="G355" s="24" t="str">
        <f t="shared" si="1342"/>
        <v>#REF!</v>
      </c>
      <c r="H355" s="24" t="str">
        <f t="shared" si="1343"/>
        <v>#REF!</v>
      </c>
      <c r="I355" s="24" t="str">
        <f t="shared" si="1344"/>
        <v>#REF!</v>
      </c>
      <c r="J355" s="24" t="str">
        <f t="shared" si="1345"/>
        <v>#REF!</v>
      </c>
      <c r="K355" s="24">
        <v>0.0</v>
      </c>
      <c r="L355" s="24" t="str">
        <f t="shared" si="1346"/>
        <v>#REF!</v>
      </c>
      <c r="M355" s="24" t="str">
        <f t="shared" si="1347"/>
        <v>#REF!</v>
      </c>
      <c r="N355" s="24" t="str">
        <f t="shared" si="1348"/>
        <v>#REF!</v>
      </c>
      <c r="O355" s="24" t="str">
        <f t="shared" si="1349"/>
        <v>#REF!</v>
      </c>
      <c r="P355" s="24" t="str">
        <f t="shared" si="1350"/>
        <v>#REF!</v>
      </c>
      <c r="Q355" s="24" t="str">
        <f t="shared" si="1351"/>
        <v>#REF!</v>
      </c>
      <c r="R355" s="25" t="str">
        <f t="shared" si="1352"/>
        <v>#REF!</v>
      </c>
      <c r="S355" s="24" t="str">
        <f t="shared" si="1353"/>
        <v>#REF!</v>
      </c>
      <c r="T355" s="22"/>
      <c r="U355" s="22"/>
      <c r="V355" s="22"/>
      <c r="W355" s="22"/>
      <c r="X355" s="22"/>
      <c r="Y355" s="22"/>
      <c r="Z355" s="22"/>
    </row>
    <row r="356" ht="15.75" customHeight="1" outlineLevel="1">
      <c r="A356" s="30" t="s">
        <v>239</v>
      </c>
      <c r="B356" s="23"/>
      <c r="C356" s="22"/>
      <c r="D356" s="24">
        <f t="shared" ref="D356:F356" si="1354">SUBTOTAL(9,D353:D355)</f>
        <v>53211208</v>
      </c>
      <c r="E356" s="24">
        <f t="shared" si="1354"/>
        <v>10137042</v>
      </c>
      <c r="F356" s="22">
        <f t="shared" si="1354"/>
        <v>1</v>
      </c>
      <c r="G356" s="24"/>
      <c r="H356" s="24"/>
      <c r="I356" s="24"/>
      <c r="J356" s="24" t="str">
        <f t="shared" ref="J356:K356" si="1355">SUBTOTAL(9,J353:J355)</f>
        <v>#REF!</v>
      </c>
      <c r="K356" s="24">
        <f t="shared" si="1355"/>
        <v>0</v>
      </c>
      <c r="L356" s="24"/>
      <c r="M356" s="24"/>
      <c r="N356" s="24"/>
      <c r="O356" s="24" t="str">
        <f t="shared" ref="O356:S356" si="1356">SUBTOTAL(9,O353:O355)</f>
        <v>#REF!</v>
      </c>
      <c r="P356" s="24" t="str">
        <f t="shared" si="1356"/>
        <v>#REF!</v>
      </c>
      <c r="Q356" s="24" t="str">
        <f t="shared" si="1356"/>
        <v>#REF!</v>
      </c>
      <c r="R356" s="25" t="str">
        <f t="shared" si="1356"/>
        <v>#REF!</v>
      </c>
      <c r="S356" s="24" t="str">
        <f t="shared" si="1356"/>
        <v>#REF!</v>
      </c>
      <c r="T356" s="22"/>
      <c r="U356" s="22"/>
      <c r="V356" s="22"/>
      <c r="W356" s="22"/>
      <c r="X356" s="22"/>
      <c r="Y356" s="22"/>
      <c r="Z356" s="22"/>
    </row>
    <row r="357" ht="15.75" customHeight="1" outlineLevel="2">
      <c r="A357" s="22" t="s">
        <v>240</v>
      </c>
      <c r="B357" s="23" t="s">
        <v>27</v>
      </c>
      <c r="C357" s="22" t="s">
        <v>28</v>
      </c>
      <c r="D357" s="24">
        <v>1.944436214E7</v>
      </c>
      <c r="E357" s="24">
        <v>9810383.37</v>
      </c>
      <c r="F357" s="24">
        <f>+D357/D360</f>
        <v>0.9790736295</v>
      </c>
      <c r="G357" s="24" t="str">
        <f t="shared" ref="G357:G359" si="1357">VLOOKUP(A357,'[1]Hoja1'!$B$1:$F$126,3,0)</f>
        <v>#REF!</v>
      </c>
      <c r="H357" s="24" t="str">
        <f t="shared" ref="H357:H359" si="1358">VLOOKUP(A357,'[1]Hoja1'!$B$1:$F$126,2,0)</f>
        <v>#REF!</v>
      </c>
      <c r="I357" s="24" t="str">
        <f t="shared" ref="I357:I359" si="1359">+G357/11</f>
        <v>#REF!</v>
      </c>
      <c r="J357" s="24" t="str">
        <f t="shared" ref="J357:J359" si="1360">+F357*I357</f>
        <v>#REF!</v>
      </c>
      <c r="K357" s="24">
        <v>0.0</v>
      </c>
      <c r="L357" s="24" t="str">
        <f t="shared" ref="L357:L359" si="1361">VLOOKUP(A357,'[1]Hoja1'!$B$1:$F$126,5,0)</f>
        <v>#REF!</v>
      </c>
      <c r="M357" s="24" t="str">
        <f t="shared" ref="M357:M359" si="1362">VLOOKUP(A357,'[1]Hoja1'!$B$1:$F$126,4,0)</f>
        <v>#REF!</v>
      </c>
      <c r="N357" s="24" t="str">
        <f t="shared" ref="N357:N359" si="1363">+L357/11</f>
        <v>#REF!</v>
      </c>
      <c r="O357" s="24" t="str">
        <f t="shared" ref="O357:O359" si="1364">+D357-J357</f>
        <v>#REF!</v>
      </c>
      <c r="P357" s="24" t="str">
        <f t="shared" ref="P357:P359" si="1365">+ROUND(O357,0)</f>
        <v>#REF!</v>
      </c>
      <c r="Q357" s="24" t="str">
        <f t="shared" ref="Q357:Q359" si="1366">+K357+P357</f>
        <v>#REF!</v>
      </c>
      <c r="R357" s="25" t="str">
        <f t="shared" ref="R357:R359" si="1367">+IF(D357-K357-P357&gt;1,D357-K357-P357,0)</f>
        <v>#REF!</v>
      </c>
      <c r="S357" s="24" t="str">
        <f t="shared" ref="S357:S359" si="1368">+P357</f>
        <v>#REF!</v>
      </c>
      <c r="T357" s="22"/>
      <c r="U357" s="22"/>
      <c r="V357" s="22"/>
      <c r="W357" s="22"/>
      <c r="X357" s="22"/>
      <c r="Y357" s="22"/>
      <c r="Z357" s="22"/>
    </row>
    <row r="358" ht="15.75" customHeight="1" outlineLevel="2">
      <c r="A358" s="22" t="s">
        <v>240</v>
      </c>
      <c r="B358" s="23" t="s">
        <v>37</v>
      </c>
      <c r="C358" s="22" t="s">
        <v>38</v>
      </c>
      <c r="D358" s="24">
        <v>415596.86</v>
      </c>
      <c r="E358" s="24">
        <v>209683.63</v>
      </c>
      <c r="F358" s="24">
        <f>+D358/D360</f>
        <v>0.02092637049</v>
      </c>
      <c r="G358" s="24" t="str">
        <f t="shared" si="1357"/>
        <v>#REF!</v>
      </c>
      <c r="H358" s="24" t="str">
        <f t="shared" si="1358"/>
        <v>#REF!</v>
      </c>
      <c r="I358" s="24" t="str">
        <f t="shared" si="1359"/>
        <v>#REF!</v>
      </c>
      <c r="J358" s="24" t="str">
        <f t="shared" si="1360"/>
        <v>#REF!</v>
      </c>
      <c r="K358" s="24">
        <v>0.0</v>
      </c>
      <c r="L358" s="24" t="str">
        <f t="shared" si="1361"/>
        <v>#REF!</v>
      </c>
      <c r="M358" s="24" t="str">
        <f t="shared" si="1362"/>
        <v>#REF!</v>
      </c>
      <c r="N358" s="24" t="str">
        <f t="shared" si="1363"/>
        <v>#REF!</v>
      </c>
      <c r="O358" s="24" t="str">
        <f t="shared" si="1364"/>
        <v>#REF!</v>
      </c>
      <c r="P358" s="24" t="str">
        <f t="shared" si="1365"/>
        <v>#REF!</v>
      </c>
      <c r="Q358" s="24" t="str">
        <f t="shared" si="1366"/>
        <v>#REF!</v>
      </c>
      <c r="R358" s="25" t="str">
        <f t="shared" si="1367"/>
        <v>#REF!</v>
      </c>
      <c r="S358" s="24" t="str">
        <f t="shared" si="1368"/>
        <v>#REF!</v>
      </c>
      <c r="T358" s="22"/>
      <c r="U358" s="22"/>
      <c r="V358" s="22"/>
      <c r="W358" s="22"/>
      <c r="X358" s="22"/>
      <c r="Y358" s="22"/>
      <c r="Z358" s="22"/>
    </row>
    <row r="359" ht="15.75" customHeight="1" outlineLevel="2">
      <c r="A359" s="22" t="s">
        <v>240</v>
      </c>
      <c r="B359" s="23" t="s">
        <v>51</v>
      </c>
      <c r="C359" s="22" t="s">
        <v>52</v>
      </c>
      <c r="D359" s="24">
        <v>0.0</v>
      </c>
      <c r="E359" s="24">
        <v>0.0</v>
      </c>
      <c r="F359" s="24">
        <f>+D359/D360</f>
        <v>0</v>
      </c>
      <c r="G359" s="24" t="str">
        <f t="shared" si="1357"/>
        <v>#REF!</v>
      </c>
      <c r="H359" s="24" t="str">
        <f t="shared" si="1358"/>
        <v>#REF!</v>
      </c>
      <c r="I359" s="24" t="str">
        <f t="shared" si="1359"/>
        <v>#REF!</v>
      </c>
      <c r="J359" s="24" t="str">
        <f t="shared" si="1360"/>
        <v>#REF!</v>
      </c>
      <c r="K359" s="24" t="str">
        <f>+D359-P359</f>
        <v>#REF!</v>
      </c>
      <c r="L359" s="24" t="str">
        <f t="shared" si="1361"/>
        <v>#REF!</v>
      </c>
      <c r="M359" s="24" t="str">
        <f t="shared" si="1362"/>
        <v>#REF!</v>
      </c>
      <c r="N359" s="24" t="str">
        <f t="shared" si="1363"/>
        <v>#REF!</v>
      </c>
      <c r="O359" s="24" t="str">
        <f t="shared" si="1364"/>
        <v>#REF!</v>
      </c>
      <c r="P359" s="24" t="str">
        <f t="shared" si="1365"/>
        <v>#REF!</v>
      </c>
      <c r="Q359" s="24" t="str">
        <f t="shared" si="1366"/>
        <v>#REF!</v>
      </c>
      <c r="R359" s="25" t="str">
        <f t="shared" si="1367"/>
        <v>#REF!</v>
      </c>
      <c r="S359" s="24" t="str">
        <f t="shared" si="1368"/>
        <v>#REF!</v>
      </c>
      <c r="T359" s="22"/>
      <c r="U359" s="22"/>
      <c r="V359" s="22"/>
      <c r="W359" s="22"/>
      <c r="X359" s="22"/>
      <c r="Y359" s="22"/>
      <c r="Z359" s="22"/>
    </row>
    <row r="360" ht="15.75" customHeight="1" outlineLevel="1">
      <c r="A360" s="30" t="s">
        <v>241</v>
      </c>
      <c r="B360" s="23"/>
      <c r="C360" s="22"/>
      <c r="D360" s="24">
        <f t="shared" ref="D360:F360" si="1369">SUBTOTAL(9,D357:D359)</f>
        <v>19859959</v>
      </c>
      <c r="E360" s="24">
        <f t="shared" si="1369"/>
        <v>10020067</v>
      </c>
      <c r="F360" s="22">
        <f t="shared" si="1369"/>
        <v>1</v>
      </c>
      <c r="G360" s="24"/>
      <c r="H360" s="24"/>
      <c r="I360" s="24"/>
      <c r="J360" s="24" t="str">
        <f t="shared" ref="J360:K360" si="1370">SUBTOTAL(9,J357:J359)</f>
        <v>#REF!</v>
      </c>
      <c r="K360" s="24" t="str">
        <f t="shared" si="1370"/>
        <v>#REF!</v>
      </c>
      <c r="L360" s="24"/>
      <c r="M360" s="24"/>
      <c r="N360" s="24"/>
      <c r="O360" s="24" t="str">
        <f t="shared" ref="O360:S360" si="1371">SUBTOTAL(9,O357:O359)</f>
        <v>#REF!</v>
      </c>
      <c r="P360" s="24" t="str">
        <f t="shared" si="1371"/>
        <v>#REF!</v>
      </c>
      <c r="Q360" s="24" t="str">
        <f t="shared" si="1371"/>
        <v>#REF!</v>
      </c>
      <c r="R360" s="25" t="str">
        <f t="shared" si="1371"/>
        <v>#REF!</v>
      </c>
      <c r="S360" s="24" t="str">
        <f t="shared" si="1371"/>
        <v>#REF!</v>
      </c>
      <c r="T360" s="22"/>
      <c r="U360" s="22"/>
      <c r="V360" s="22"/>
      <c r="W360" s="22"/>
      <c r="X360" s="22"/>
      <c r="Y360" s="22"/>
      <c r="Z360" s="22"/>
    </row>
    <row r="361" ht="15.75" customHeight="1" outlineLevel="2">
      <c r="A361" s="22" t="s">
        <v>242</v>
      </c>
      <c r="B361" s="23" t="s">
        <v>27</v>
      </c>
      <c r="C361" s="22" t="s">
        <v>28</v>
      </c>
      <c r="D361" s="24">
        <v>0.0</v>
      </c>
      <c r="E361" s="24">
        <v>2.0335793E7</v>
      </c>
      <c r="F361" s="22">
        <v>0.0</v>
      </c>
      <c r="G361" s="24" t="str">
        <f>VLOOKUP(A361,'[1]Hoja1'!$B$1:$F$126,3,0)</f>
        <v>#REF!</v>
      </c>
      <c r="H361" s="24" t="str">
        <f>VLOOKUP(A361,'[1]Hoja1'!$B$1:$F$126,2,0)</f>
        <v>#REF!</v>
      </c>
      <c r="I361" s="24" t="str">
        <f>+G361/11</f>
        <v>#REF!</v>
      </c>
      <c r="J361" s="24" t="str">
        <f>+F361*I361</f>
        <v>#REF!</v>
      </c>
      <c r="K361" s="24" t="str">
        <f>+D361-P361</f>
        <v>#REF!</v>
      </c>
      <c r="L361" s="24" t="str">
        <f>VLOOKUP(A361,'[1]Hoja1'!$B$1:$F$126,5,0)</f>
        <v>#REF!</v>
      </c>
      <c r="M361" s="24" t="str">
        <f>VLOOKUP(A361,'[1]Hoja1'!$B$1:$F$126,4,0)</f>
        <v>#REF!</v>
      </c>
      <c r="N361" s="24" t="str">
        <f>+L361/11</f>
        <v>#REF!</v>
      </c>
      <c r="O361" s="24" t="str">
        <f>+D361-J361</f>
        <v>#REF!</v>
      </c>
      <c r="P361" s="24" t="str">
        <f>+ROUND(O361,0)</f>
        <v>#REF!</v>
      </c>
      <c r="Q361" s="24" t="str">
        <f>+K361+P361</f>
        <v>#REF!</v>
      </c>
      <c r="R361" s="25" t="str">
        <f>+IF(D361-K361-P361&gt;1,D361-K361-P361,0)</f>
        <v>#REF!</v>
      </c>
      <c r="S361" s="24" t="str">
        <f>+P361</f>
        <v>#REF!</v>
      </c>
      <c r="T361" s="22"/>
      <c r="U361" s="22"/>
      <c r="V361" s="22"/>
      <c r="W361" s="22"/>
      <c r="X361" s="22"/>
      <c r="Y361" s="22"/>
      <c r="Z361" s="22"/>
    </row>
    <row r="362" ht="15.75" customHeight="1" outlineLevel="1">
      <c r="A362" s="30" t="s">
        <v>243</v>
      </c>
      <c r="B362" s="23"/>
      <c r="C362" s="22"/>
      <c r="D362" s="24">
        <f t="shared" ref="D362:E362" si="1372">SUBTOTAL(9,D361)</f>
        <v>0</v>
      </c>
      <c r="E362" s="24">
        <f t="shared" si="1372"/>
        <v>20335793</v>
      </c>
      <c r="F362" s="22">
        <v>1.0</v>
      </c>
      <c r="G362" s="24"/>
      <c r="H362" s="24"/>
      <c r="I362" s="24"/>
      <c r="J362" s="24" t="str">
        <f t="shared" ref="J362:K362" si="1373">SUBTOTAL(9,J361)</f>
        <v>#REF!</v>
      </c>
      <c r="K362" s="24" t="str">
        <f t="shared" si="1373"/>
        <v>#REF!</v>
      </c>
      <c r="L362" s="24"/>
      <c r="M362" s="24"/>
      <c r="N362" s="24"/>
      <c r="O362" s="24" t="str">
        <f t="shared" ref="O362:S362" si="1374">SUBTOTAL(9,O361)</f>
        <v>#REF!</v>
      </c>
      <c r="P362" s="24" t="str">
        <f t="shared" si="1374"/>
        <v>#REF!</v>
      </c>
      <c r="Q362" s="24" t="str">
        <f t="shared" si="1374"/>
        <v>#REF!</v>
      </c>
      <c r="R362" s="25" t="str">
        <f t="shared" si="1374"/>
        <v>#REF!</v>
      </c>
      <c r="S362" s="24" t="str">
        <f t="shared" si="1374"/>
        <v>#REF!</v>
      </c>
      <c r="T362" s="22"/>
      <c r="U362" s="22"/>
      <c r="V362" s="22"/>
      <c r="W362" s="22"/>
      <c r="X362" s="22"/>
      <c r="Y362" s="22"/>
      <c r="Z362" s="22"/>
    </row>
    <row r="363" ht="15.75" customHeight="1" outlineLevel="2">
      <c r="A363" s="22" t="s">
        <v>244</v>
      </c>
      <c r="B363" s="23" t="s">
        <v>27</v>
      </c>
      <c r="C363" s="22" t="s">
        <v>28</v>
      </c>
      <c r="D363" s="24">
        <v>1.1177606743E8</v>
      </c>
      <c r="E363" s="24">
        <v>1.568473008E7</v>
      </c>
      <c r="F363" s="24">
        <f>+D363/D366</f>
        <v>0.993010635</v>
      </c>
      <c r="G363" s="24" t="str">
        <f t="shared" ref="G363:G365" si="1375">VLOOKUP(A363,'[1]Hoja1'!$B$1:$F$126,3,0)</f>
        <v>#REF!</v>
      </c>
      <c r="H363" s="24" t="str">
        <f t="shared" ref="H363:H365" si="1376">VLOOKUP(A363,'[1]Hoja1'!$B$1:$F$126,2,0)</f>
        <v>#REF!</v>
      </c>
      <c r="I363" s="24" t="str">
        <f t="shared" ref="I363:I365" si="1377">+G363/11</f>
        <v>#REF!</v>
      </c>
      <c r="J363" s="24" t="str">
        <f t="shared" ref="J363:J365" si="1378">+F363*I363</f>
        <v>#REF!</v>
      </c>
      <c r="K363" s="24">
        <v>0.0</v>
      </c>
      <c r="L363" s="24" t="str">
        <f t="shared" ref="L363:L365" si="1379">VLOOKUP(A363,'[1]Hoja1'!$B$1:$F$126,5,0)</f>
        <v>#REF!</v>
      </c>
      <c r="M363" s="24" t="str">
        <f t="shared" ref="M363:M365" si="1380">VLOOKUP(A363,'[1]Hoja1'!$B$1:$F$126,4,0)</f>
        <v>#REF!</v>
      </c>
      <c r="N363" s="24" t="str">
        <f t="shared" ref="N363:N365" si="1381">+L363/11</f>
        <v>#REF!</v>
      </c>
      <c r="O363" s="24" t="str">
        <f t="shared" ref="O363:O365" si="1382">+D363-J363</f>
        <v>#REF!</v>
      </c>
      <c r="P363" s="24" t="str">
        <f t="shared" ref="P363:P365" si="1383">+ROUND(O363,0)</f>
        <v>#REF!</v>
      </c>
      <c r="Q363" s="24" t="str">
        <f t="shared" ref="Q363:Q365" si="1384">+K363+P363</f>
        <v>#REF!</v>
      </c>
      <c r="R363" s="25" t="str">
        <f t="shared" ref="R363:R365" si="1385">+IF(D363-K363-P363&gt;1,D363-K363-P363,0)</f>
        <v>#REF!</v>
      </c>
      <c r="S363" s="24" t="str">
        <f t="shared" ref="S363:S365" si="1386">+P363</f>
        <v>#REF!</v>
      </c>
      <c r="T363" s="22"/>
      <c r="U363" s="22"/>
      <c r="V363" s="22"/>
      <c r="W363" s="22"/>
      <c r="X363" s="22"/>
      <c r="Y363" s="22"/>
      <c r="Z363" s="22"/>
    </row>
    <row r="364" ht="15.75" customHeight="1" outlineLevel="2">
      <c r="A364" s="22" t="s">
        <v>244</v>
      </c>
      <c r="B364" s="23" t="s">
        <v>37</v>
      </c>
      <c r="C364" s="22" t="s">
        <v>38</v>
      </c>
      <c r="D364" s="24">
        <v>786742.57</v>
      </c>
      <c r="E364" s="24">
        <v>110397.92</v>
      </c>
      <c r="F364" s="24">
        <f>+D364/D366</f>
        <v>0.006989365049</v>
      </c>
      <c r="G364" s="24" t="str">
        <f t="shared" si="1375"/>
        <v>#REF!</v>
      </c>
      <c r="H364" s="24" t="str">
        <f t="shared" si="1376"/>
        <v>#REF!</v>
      </c>
      <c r="I364" s="24" t="str">
        <f t="shared" si="1377"/>
        <v>#REF!</v>
      </c>
      <c r="J364" s="24" t="str">
        <f t="shared" si="1378"/>
        <v>#REF!</v>
      </c>
      <c r="K364" s="24">
        <v>0.0</v>
      </c>
      <c r="L364" s="24" t="str">
        <f t="shared" si="1379"/>
        <v>#REF!</v>
      </c>
      <c r="M364" s="24" t="str">
        <f t="shared" si="1380"/>
        <v>#REF!</v>
      </c>
      <c r="N364" s="24" t="str">
        <f t="shared" si="1381"/>
        <v>#REF!</v>
      </c>
      <c r="O364" s="24" t="str">
        <f t="shared" si="1382"/>
        <v>#REF!</v>
      </c>
      <c r="P364" s="24" t="str">
        <f t="shared" si="1383"/>
        <v>#REF!</v>
      </c>
      <c r="Q364" s="24" t="str">
        <f t="shared" si="1384"/>
        <v>#REF!</v>
      </c>
      <c r="R364" s="25" t="str">
        <f t="shared" si="1385"/>
        <v>#REF!</v>
      </c>
      <c r="S364" s="24" t="str">
        <f t="shared" si="1386"/>
        <v>#REF!</v>
      </c>
      <c r="T364" s="22"/>
      <c r="U364" s="22"/>
      <c r="V364" s="22"/>
      <c r="W364" s="22"/>
      <c r="X364" s="22"/>
      <c r="Y364" s="22"/>
      <c r="Z364" s="22"/>
    </row>
    <row r="365" ht="15.75" customHeight="1" outlineLevel="2">
      <c r="A365" s="22" t="s">
        <v>244</v>
      </c>
      <c r="B365" s="23" t="s">
        <v>33</v>
      </c>
      <c r="C365" s="22" t="s">
        <v>34</v>
      </c>
      <c r="D365" s="24">
        <v>0.0</v>
      </c>
      <c r="E365" s="24">
        <v>0.0</v>
      </c>
      <c r="F365" s="24">
        <f>+D365/D366</f>
        <v>0</v>
      </c>
      <c r="G365" s="24" t="str">
        <f t="shared" si="1375"/>
        <v>#REF!</v>
      </c>
      <c r="H365" s="24" t="str">
        <f t="shared" si="1376"/>
        <v>#REF!</v>
      </c>
      <c r="I365" s="24" t="str">
        <f t="shared" si="1377"/>
        <v>#REF!</v>
      </c>
      <c r="J365" s="24" t="str">
        <f t="shared" si="1378"/>
        <v>#REF!</v>
      </c>
      <c r="K365" s="24" t="str">
        <f>+D365-P365</f>
        <v>#REF!</v>
      </c>
      <c r="L365" s="24" t="str">
        <f t="shared" si="1379"/>
        <v>#REF!</v>
      </c>
      <c r="M365" s="24" t="str">
        <f t="shared" si="1380"/>
        <v>#REF!</v>
      </c>
      <c r="N365" s="24" t="str">
        <f t="shared" si="1381"/>
        <v>#REF!</v>
      </c>
      <c r="O365" s="24" t="str">
        <f t="shared" si="1382"/>
        <v>#REF!</v>
      </c>
      <c r="P365" s="24" t="str">
        <f t="shared" si="1383"/>
        <v>#REF!</v>
      </c>
      <c r="Q365" s="24" t="str">
        <f t="shared" si="1384"/>
        <v>#REF!</v>
      </c>
      <c r="R365" s="25" t="str">
        <f t="shared" si="1385"/>
        <v>#REF!</v>
      </c>
      <c r="S365" s="24" t="str">
        <f t="shared" si="1386"/>
        <v>#REF!</v>
      </c>
      <c r="T365" s="22"/>
      <c r="U365" s="22"/>
      <c r="V365" s="22"/>
      <c r="W365" s="22"/>
      <c r="X365" s="22"/>
      <c r="Y365" s="22"/>
      <c r="Z365" s="22"/>
    </row>
    <row r="366" ht="15.75" customHeight="1" outlineLevel="1">
      <c r="A366" s="30" t="s">
        <v>245</v>
      </c>
      <c r="B366" s="23"/>
      <c r="C366" s="22"/>
      <c r="D366" s="24">
        <f t="shared" ref="D366:F366" si="1387">SUBTOTAL(9,D363:D365)</f>
        <v>112562810</v>
      </c>
      <c r="E366" s="24">
        <f t="shared" si="1387"/>
        <v>15795128</v>
      </c>
      <c r="F366" s="22">
        <f t="shared" si="1387"/>
        <v>1</v>
      </c>
      <c r="G366" s="24"/>
      <c r="H366" s="24"/>
      <c r="I366" s="24"/>
      <c r="J366" s="24" t="str">
        <f t="shared" ref="J366:K366" si="1388">SUBTOTAL(9,J363:J365)</f>
        <v>#REF!</v>
      </c>
      <c r="K366" s="24" t="str">
        <f t="shared" si="1388"/>
        <v>#REF!</v>
      </c>
      <c r="L366" s="24"/>
      <c r="M366" s="24"/>
      <c r="N366" s="24"/>
      <c r="O366" s="24" t="str">
        <f t="shared" ref="O366:S366" si="1389">SUBTOTAL(9,O363:O365)</f>
        <v>#REF!</v>
      </c>
      <c r="P366" s="24" t="str">
        <f t="shared" si="1389"/>
        <v>#REF!</v>
      </c>
      <c r="Q366" s="24" t="str">
        <f t="shared" si="1389"/>
        <v>#REF!</v>
      </c>
      <c r="R366" s="25" t="str">
        <f t="shared" si="1389"/>
        <v>#REF!</v>
      </c>
      <c r="S366" s="24" t="str">
        <f t="shared" si="1389"/>
        <v>#REF!</v>
      </c>
      <c r="T366" s="22"/>
      <c r="U366" s="22"/>
      <c r="V366" s="22"/>
      <c r="W366" s="22"/>
      <c r="X366" s="22"/>
      <c r="Y366" s="22"/>
      <c r="Z366" s="22"/>
    </row>
    <row r="367" ht="15.75" customHeight="1" outlineLevel="2">
      <c r="A367" s="22" t="s">
        <v>246</v>
      </c>
      <c r="B367" s="23" t="s">
        <v>27</v>
      </c>
      <c r="C367" s="22" t="s">
        <v>28</v>
      </c>
      <c r="D367" s="24">
        <v>3.587886479E7</v>
      </c>
      <c r="E367" s="24">
        <v>1.245408781E7</v>
      </c>
      <c r="F367" s="24">
        <f>+D367/D369</f>
        <v>0.9312554395</v>
      </c>
      <c r="G367" s="24" t="str">
        <f t="shared" ref="G367:G368" si="1390">VLOOKUP(A367,'[1]Hoja1'!$B$1:$F$126,3,0)</f>
        <v>#REF!</v>
      </c>
      <c r="H367" s="24" t="str">
        <f t="shared" ref="H367:H368" si="1391">VLOOKUP(A367,'[1]Hoja1'!$B$1:$F$126,2,0)</f>
        <v>#REF!</v>
      </c>
      <c r="I367" s="24" t="str">
        <f t="shared" ref="I367:I368" si="1392">+G367/11</f>
        <v>#REF!</v>
      </c>
      <c r="J367" s="24" t="str">
        <f t="shared" ref="J367:J368" si="1393">+F367*I367</f>
        <v>#REF!</v>
      </c>
      <c r="K367" s="24">
        <v>0.0</v>
      </c>
      <c r="L367" s="24" t="str">
        <f t="shared" ref="L367:L368" si="1394">VLOOKUP(A367,'[1]Hoja1'!$B$1:$F$126,5,0)</f>
        <v>#REF!</v>
      </c>
      <c r="M367" s="24" t="str">
        <f t="shared" ref="M367:M368" si="1395">VLOOKUP(A367,'[1]Hoja1'!$B$1:$F$126,4,0)</f>
        <v>#REF!</v>
      </c>
      <c r="N367" s="24" t="str">
        <f t="shared" ref="N367:N368" si="1396">+L367/11</f>
        <v>#REF!</v>
      </c>
      <c r="O367" s="24" t="str">
        <f t="shared" ref="O367:O368" si="1397">+D367-J367</f>
        <v>#REF!</v>
      </c>
      <c r="P367" s="24" t="str">
        <f t="shared" ref="P367:P368" si="1398">+ROUND(O367,0)</f>
        <v>#REF!</v>
      </c>
      <c r="Q367" s="24" t="str">
        <f t="shared" ref="Q367:Q368" si="1399">+K367+P367</f>
        <v>#REF!</v>
      </c>
      <c r="R367" s="25" t="str">
        <f t="shared" ref="R367:R368" si="1400">+IF(D367-K367-P367&gt;1,D367-K367-P367,0)</f>
        <v>#REF!</v>
      </c>
      <c r="S367" s="24" t="str">
        <f t="shared" ref="S367:S368" si="1401">+P367</f>
        <v>#REF!</v>
      </c>
      <c r="T367" s="22"/>
      <c r="U367" s="22"/>
      <c r="V367" s="22"/>
      <c r="W367" s="22"/>
      <c r="X367" s="22"/>
      <c r="Y367" s="22"/>
      <c r="Z367" s="22"/>
    </row>
    <row r="368" ht="15.75" customHeight="1" outlineLevel="2">
      <c r="A368" s="22" t="s">
        <v>246</v>
      </c>
      <c r="B368" s="23" t="s">
        <v>53</v>
      </c>
      <c r="C368" s="22" t="s">
        <v>54</v>
      </c>
      <c r="D368" s="24">
        <v>2648550.21</v>
      </c>
      <c r="E368" s="24">
        <v>919351.19</v>
      </c>
      <c r="F368" s="24">
        <f>+D368/D369</f>
        <v>0.06874456046</v>
      </c>
      <c r="G368" s="24" t="str">
        <f t="shared" si="1390"/>
        <v>#REF!</v>
      </c>
      <c r="H368" s="24" t="str">
        <f t="shared" si="1391"/>
        <v>#REF!</v>
      </c>
      <c r="I368" s="24" t="str">
        <f t="shared" si="1392"/>
        <v>#REF!</v>
      </c>
      <c r="J368" s="24" t="str">
        <f t="shared" si="1393"/>
        <v>#REF!</v>
      </c>
      <c r="K368" s="24">
        <v>0.0</v>
      </c>
      <c r="L368" s="24" t="str">
        <f t="shared" si="1394"/>
        <v>#REF!</v>
      </c>
      <c r="M368" s="24" t="str">
        <f t="shared" si="1395"/>
        <v>#REF!</v>
      </c>
      <c r="N368" s="24" t="str">
        <f t="shared" si="1396"/>
        <v>#REF!</v>
      </c>
      <c r="O368" s="24" t="str">
        <f t="shared" si="1397"/>
        <v>#REF!</v>
      </c>
      <c r="P368" s="24" t="str">
        <f t="shared" si="1398"/>
        <v>#REF!</v>
      </c>
      <c r="Q368" s="24" t="str">
        <f t="shared" si="1399"/>
        <v>#REF!</v>
      </c>
      <c r="R368" s="25" t="str">
        <f t="shared" si="1400"/>
        <v>#REF!</v>
      </c>
      <c r="S368" s="24" t="str">
        <f t="shared" si="1401"/>
        <v>#REF!</v>
      </c>
      <c r="T368" s="22"/>
      <c r="U368" s="22"/>
      <c r="V368" s="22"/>
      <c r="W368" s="22"/>
      <c r="X368" s="22"/>
      <c r="Y368" s="22"/>
      <c r="Z368" s="22"/>
    </row>
    <row r="369" ht="15.75" customHeight="1" outlineLevel="1">
      <c r="A369" s="30" t="s">
        <v>247</v>
      </c>
      <c r="B369" s="23"/>
      <c r="C369" s="22"/>
      <c r="D369" s="24">
        <f t="shared" ref="D369:F369" si="1402">SUBTOTAL(9,D367:D368)</f>
        <v>38527415</v>
      </c>
      <c r="E369" s="24">
        <f t="shared" si="1402"/>
        <v>13373439</v>
      </c>
      <c r="F369" s="22">
        <f t="shared" si="1402"/>
        <v>1</v>
      </c>
      <c r="G369" s="24"/>
      <c r="H369" s="24"/>
      <c r="I369" s="24"/>
      <c r="J369" s="24" t="str">
        <f t="shared" ref="J369:K369" si="1403">SUBTOTAL(9,J367:J368)</f>
        <v>#REF!</v>
      </c>
      <c r="K369" s="24">
        <f t="shared" si="1403"/>
        <v>0</v>
      </c>
      <c r="L369" s="24"/>
      <c r="M369" s="24"/>
      <c r="N369" s="24"/>
      <c r="O369" s="24" t="str">
        <f t="shared" ref="O369:S369" si="1404">SUBTOTAL(9,O367:O368)</f>
        <v>#REF!</v>
      </c>
      <c r="P369" s="24" t="str">
        <f t="shared" si="1404"/>
        <v>#REF!</v>
      </c>
      <c r="Q369" s="24" t="str">
        <f t="shared" si="1404"/>
        <v>#REF!</v>
      </c>
      <c r="R369" s="25" t="str">
        <f t="shared" si="1404"/>
        <v>#REF!</v>
      </c>
      <c r="S369" s="24" t="str">
        <f t="shared" si="1404"/>
        <v>#REF!</v>
      </c>
      <c r="T369" s="22"/>
      <c r="U369" s="22"/>
      <c r="V369" s="22"/>
      <c r="W369" s="22"/>
      <c r="X369" s="22"/>
      <c r="Y369" s="22"/>
      <c r="Z369" s="22"/>
    </row>
    <row r="370" ht="15.75" customHeight="1" outlineLevel="2">
      <c r="A370" s="22" t="s">
        <v>248</v>
      </c>
      <c r="B370" s="23" t="s">
        <v>27</v>
      </c>
      <c r="C370" s="22" t="s">
        <v>28</v>
      </c>
      <c r="D370" s="24">
        <v>6.872722907E7</v>
      </c>
      <c r="E370" s="24">
        <v>1.399960043E7</v>
      </c>
      <c r="F370" s="24">
        <f>+D370/D373</f>
        <v>0.9711195663</v>
      </c>
      <c r="G370" s="24" t="str">
        <f t="shared" ref="G370:G372" si="1405">VLOOKUP(A370,'[1]Hoja1'!$B$1:$F$126,3,0)</f>
        <v>#REF!</v>
      </c>
      <c r="H370" s="24" t="str">
        <f t="shared" ref="H370:H372" si="1406">VLOOKUP(A370,'[1]Hoja1'!$B$1:$F$126,2,0)</f>
        <v>#REF!</v>
      </c>
      <c r="I370" s="24" t="str">
        <f t="shared" ref="I370:I372" si="1407">+G370/11</f>
        <v>#REF!</v>
      </c>
      <c r="J370" s="24" t="str">
        <f t="shared" ref="J370:J372" si="1408">+F370*I370</f>
        <v>#REF!</v>
      </c>
      <c r="K370" s="24" t="str">
        <f t="shared" ref="K370:K372" si="1409">+D370-P370</f>
        <v>#REF!</v>
      </c>
      <c r="L370" s="24" t="str">
        <f t="shared" ref="L370:L372" si="1410">VLOOKUP(A370,'[1]Hoja1'!$B$1:$F$126,5,0)</f>
        <v>#REF!</v>
      </c>
      <c r="M370" s="24" t="str">
        <f t="shared" ref="M370:M372" si="1411">VLOOKUP(A370,'[1]Hoja1'!$B$1:$F$126,4,0)</f>
        <v>#REF!</v>
      </c>
      <c r="N370" s="24" t="str">
        <f t="shared" ref="N370:N372" si="1412">+L370/11</f>
        <v>#REF!</v>
      </c>
      <c r="O370" s="24" t="str">
        <f t="shared" ref="O370:O372" si="1413">+D370-J370</f>
        <v>#REF!</v>
      </c>
      <c r="P370" s="24" t="str">
        <f t="shared" ref="P370:P372" si="1414">+ROUND(O370,0)</f>
        <v>#REF!</v>
      </c>
      <c r="Q370" s="24" t="str">
        <f t="shared" ref="Q370:Q372" si="1415">+K370+P370</f>
        <v>#REF!</v>
      </c>
      <c r="R370" s="25" t="str">
        <f t="shared" ref="R370:R372" si="1416">+IF(D370-K370-P370&gt;1,D370-K370-P370,0)</f>
        <v>#REF!</v>
      </c>
      <c r="S370" s="24" t="str">
        <f t="shared" ref="S370:S372" si="1417">+P370</f>
        <v>#REF!</v>
      </c>
      <c r="T370" s="22"/>
      <c r="U370" s="22"/>
      <c r="V370" s="22"/>
      <c r="W370" s="22"/>
      <c r="X370" s="22"/>
      <c r="Y370" s="22"/>
      <c r="Z370" s="22"/>
    </row>
    <row r="371" ht="15.75" customHeight="1" outlineLevel="2">
      <c r="A371" s="22" t="s">
        <v>248</v>
      </c>
      <c r="B371" s="23" t="s">
        <v>37</v>
      </c>
      <c r="C371" s="22" t="s">
        <v>38</v>
      </c>
      <c r="D371" s="24">
        <v>2043900.93</v>
      </c>
      <c r="E371" s="24">
        <v>416338.57</v>
      </c>
      <c r="F371" s="24">
        <f>+D371/D373</f>
        <v>0.02888043373</v>
      </c>
      <c r="G371" s="24" t="str">
        <f t="shared" si="1405"/>
        <v>#REF!</v>
      </c>
      <c r="H371" s="24" t="str">
        <f t="shared" si="1406"/>
        <v>#REF!</v>
      </c>
      <c r="I371" s="24" t="str">
        <f t="shared" si="1407"/>
        <v>#REF!</v>
      </c>
      <c r="J371" s="24" t="str">
        <f t="shared" si="1408"/>
        <v>#REF!</v>
      </c>
      <c r="K371" s="24" t="str">
        <f t="shared" si="1409"/>
        <v>#REF!</v>
      </c>
      <c r="L371" s="24" t="str">
        <f t="shared" si="1410"/>
        <v>#REF!</v>
      </c>
      <c r="M371" s="24" t="str">
        <f t="shared" si="1411"/>
        <v>#REF!</v>
      </c>
      <c r="N371" s="24" t="str">
        <f t="shared" si="1412"/>
        <v>#REF!</v>
      </c>
      <c r="O371" s="24" t="str">
        <f t="shared" si="1413"/>
        <v>#REF!</v>
      </c>
      <c r="P371" s="24" t="str">
        <f t="shared" si="1414"/>
        <v>#REF!</v>
      </c>
      <c r="Q371" s="24" t="str">
        <f t="shared" si="1415"/>
        <v>#REF!</v>
      </c>
      <c r="R371" s="25" t="str">
        <f t="shared" si="1416"/>
        <v>#REF!</v>
      </c>
      <c r="S371" s="24" t="str">
        <f t="shared" si="1417"/>
        <v>#REF!</v>
      </c>
      <c r="T371" s="22"/>
      <c r="U371" s="22"/>
      <c r="V371" s="22"/>
      <c r="W371" s="22"/>
      <c r="X371" s="22"/>
      <c r="Y371" s="22"/>
      <c r="Z371" s="22"/>
    </row>
    <row r="372" ht="15.75" customHeight="1" outlineLevel="2">
      <c r="A372" s="22" t="s">
        <v>248</v>
      </c>
      <c r="B372" s="23" t="s">
        <v>73</v>
      </c>
      <c r="C372" s="22" t="s">
        <v>74</v>
      </c>
      <c r="D372" s="24">
        <v>0.0</v>
      </c>
      <c r="E372" s="24">
        <v>0.0</v>
      </c>
      <c r="F372" s="24">
        <f>+D372/D373</f>
        <v>0</v>
      </c>
      <c r="G372" s="24" t="str">
        <f t="shared" si="1405"/>
        <v>#REF!</v>
      </c>
      <c r="H372" s="24" t="str">
        <f t="shared" si="1406"/>
        <v>#REF!</v>
      </c>
      <c r="I372" s="24" t="str">
        <f t="shared" si="1407"/>
        <v>#REF!</v>
      </c>
      <c r="J372" s="24" t="str">
        <f t="shared" si="1408"/>
        <v>#REF!</v>
      </c>
      <c r="K372" s="24" t="str">
        <f t="shared" si="1409"/>
        <v>#REF!</v>
      </c>
      <c r="L372" s="24" t="str">
        <f t="shared" si="1410"/>
        <v>#REF!</v>
      </c>
      <c r="M372" s="24" t="str">
        <f t="shared" si="1411"/>
        <v>#REF!</v>
      </c>
      <c r="N372" s="24" t="str">
        <f t="shared" si="1412"/>
        <v>#REF!</v>
      </c>
      <c r="O372" s="24" t="str">
        <f t="shared" si="1413"/>
        <v>#REF!</v>
      </c>
      <c r="P372" s="24" t="str">
        <f t="shared" si="1414"/>
        <v>#REF!</v>
      </c>
      <c r="Q372" s="24" t="str">
        <f t="shared" si="1415"/>
        <v>#REF!</v>
      </c>
      <c r="R372" s="25" t="str">
        <f t="shared" si="1416"/>
        <v>#REF!</v>
      </c>
      <c r="S372" s="24" t="str">
        <f t="shared" si="1417"/>
        <v>#REF!</v>
      </c>
      <c r="T372" s="22"/>
      <c r="U372" s="22"/>
      <c r="V372" s="22"/>
      <c r="W372" s="22"/>
      <c r="X372" s="22"/>
      <c r="Y372" s="22"/>
      <c r="Z372" s="22"/>
    </row>
    <row r="373" ht="15.75" customHeight="1" outlineLevel="1">
      <c r="A373" s="30" t="s">
        <v>249</v>
      </c>
      <c r="B373" s="23"/>
      <c r="C373" s="22"/>
      <c r="D373" s="24">
        <f t="shared" ref="D373:F373" si="1418">SUBTOTAL(9,D370:D372)</f>
        <v>70771130</v>
      </c>
      <c r="E373" s="24">
        <f t="shared" si="1418"/>
        <v>14415939</v>
      </c>
      <c r="F373" s="22">
        <f t="shared" si="1418"/>
        <v>1</v>
      </c>
      <c r="G373" s="24"/>
      <c r="H373" s="24"/>
      <c r="I373" s="24"/>
      <c r="J373" s="24" t="str">
        <f t="shared" ref="J373:K373" si="1419">SUBTOTAL(9,J370:J372)</f>
        <v>#REF!</v>
      </c>
      <c r="K373" s="24" t="str">
        <f t="shared" si="1419"/>
        <v>#REF!</v>
      </c>
      <c r="L373" s="24"/>
      <c r="M373" s="24"/>
      <c r="N373" s="24"/>
      <c r="O373" s="24" t="str">
        <f t="shared" ref="O373:S373" si="1420">SUBTOTAL(9,O370:O372)</f>
        <v>#REF!</v>
      </c>
      <c r="P373" s="24" t="str">
        <f t="shared" si="1420"/>
        <v>#REF!</v>
      </c>
      <c r="Q373" s="24" t="str">
        <f t="shared" si="1420"/>
        <v>#REF!</v>
      </c>
      <c r="R373" s="25" t="str">
        <f t="shared" si="1420"/>
        <v>#REF!</v>
      </c>
      <c r="S373" s="24" t="str">
        <f t="shared" si="1420"/>
        <v>#REF!</v>
      </c>
      <c r="T373" s="22"/>
      <c r="U373" s="22"/>
      <c r="V373" s="22"/>
      <c r="W373" s="22"/>
      <c r="X373" s="22"/>
      <c r="Y373" s="22"/>
      <c r="Z373" s="22"/>
    </row>
    <row r="374" ht="15.75" customHeight="1" outlineLevel="2">
      <c r="A374" s="22" t="s">
        <v>250</v>
      </c>
      <c r="B374" s="23" t="s">
        <v>27</v>
      </c>
      <c r="C374" s="22" t="s">
        <v>28</v>
      </c>
      <c r="D374" s="24">
        <v>1.1820793176E8</v>
      </c>
      <c r="E374" s="24">
        <v>9475356.18</v>
      </c>
      <c r="F374" s="24">
        <f>+D374/D376</f>
        <v>0.9577243682</v>
      </c>
      <c r="G374" s="24" t="str">
        <f t="shared" ref="G374:G375" si="1421">VLOOKUP(A374,'[1]Hoja1'!$B$1:$F$126,3,0)</f>
        <v>#REF!</v>
      </c>
      <c r="H374" s="24" t="str">
        <f t="shared" ref="H374:H375" si="1422">VLOOKUP(A374,'[1]Hoja1'!$B$1:$F$126,2,0)</f>
        <v>#REF!</v>
      </c>
      <c r="I374" s="24" t="str">
        <f t="shared" ref="I374:I375" si="1423">+G374/11</f>
        <v>#REF!</v>
      </c>
      <c r="J374" s="24" t="str">
        <f t="shared" ref="J374:J375" si="1424">+F374*I374</f>
        <v>#REF!</v>
      </c>
      <c r="K374" s="24">
        <v>0.0</v>
      </c>
      <c r="L374" s="24" t="str">
        <f t="shared" ref="L374:L375" si="1425">VLOOKUP(A374,'[1]Hoja1'!$B$1:$F$126,5,0)</f>
        <v>#REF!</v>
      </c>
      <c r="M374" s="24" t="str">
        <f t="shared" ref="M374:M375" si="1426">VLOOKUP(A374,'[1]Hoja1'!$B$1:$F$126,4,0)</f>
        <v>#REF!</v>
      </c>
      <c r="N374" s="24" t="str">
        <f t="shared" ref="N374:N375" si="1427">+L374/11</f>
        <v>#REF!</v>
      </c>
      <c r="O374" s="24" t="str">
        <f t="shared" ref="O374:O375" si="1428">+D374-J374</f>
        <v>#REF!</v>
      </c>
      <c r="P374" s="24" t="str">
        <f t="shared" ref="P374:P375" si="1429">+ROUND(O374,0)</f>
        <v>#REF!</v>
      </c>
      <c r="Q374" s="24" t="str">
        <f t="shared" ref="Q374:Q375" si="1430">+K374+P374</f>
        <v>#REF!</v>
      </c>
      <c r="R374" s="25" t="str">
        <f t="shared" ref="R374:R375" si="1431">+IF(D374-K374-P374&gt;1,D374-K374-P374,0)</f>
        <v>#REF!</v>
      </c>
      <c r="S374" s="24" t="str">
        <f t="shared" ref="S374:S375" si="1432">+P374</f>
        <v>#REF!</v>
      </c>
      <c r="T374" s="22"/>
      <c r="U374" s="22"/>
      <c r="V374" s="22"/>
      <c r="W374" s="22"/>
      <c r="X374" s="22"/>
      <c r="Y374" s="22"/>
      <c r="Z374" s="22"/>
    </row>
    <row r="375" ht="15.75" customHeight="1" outlineLevel="2">
      <c r="A375" s="22" t="s">
        <v>250</v>
      </c>
      <c r="B375" s="23" t="s">
        <v>37</v>
      </c>
      <c r="C375" s="22" t="s">
        <v>38</v>
      </c>
      <c r="D375" s="24">
        <v>5217905.24</v>
      </c>
      <c r="E375" s="24">
        <v>418258.82</v>
      </c>
      <c r="F375" s="24">
        <f>+D375/D376</f>
        <v>0.0422756318</v>
      </c>
      <c r="G375" s="24" t="str">
        <f t="shared" si="1421"/>
        <v>#REF!</v>
      </c>
      <c r="H375" s="24" t="str">
        <f t="shared" si="1422"/>
        <v>#REF!</v>
      </c>
      <c r="I375" s="24" t="str">
        <f t="shared" si="1423"/>
        <v>#REF!</v>
      </c>
      <c r="J375" s="24" t="str">
        <f t="shared" si="1424"/>
        <v>#REF!</v>
      </c>
      <c r="K375" s="24">
        <v>0.0</v>
      </c>
      <c r="L375" s="24" t="str">
        <f t="shared" si="1425"/>
        <v>#REF!</v>
      </c>
      <c r="M375" s="24" t="str">
        <f t="shared" si="1426"/>
        <v>#REF!</v>
      </c>
      <c r="N375" s="24" t="str">
        <f t="shared" si="1427"/>
        <v>#REF!</v>
      </c>
      <c r="O375" s="24" t="str">
        <f t="shared" si="1428"/>
        <v>#REF!</v>
      </c>
      <c r="P375" s="24" t="str">
        <f t="shared" si="1429"/>
        <v>#REF!</v>
      </c>
      <c r="Q375" s="24" t="str">
        <f t="shared" si="1430"/>
        <v>#REF!</v>
      </c>
      <c r="R375" s="25" t="str">
        <f t="shared" si="1431"/>
        <v>#REF!</v>
      </c>
      <c r="S375" s="24" t="str">
        <f t="shared" si="1432"/>
        <v>#REF!</v>
      </c>
      <c r="T375" s="22"/>
      <c r="U375" s="22"/>
      <c r="V375" s="22"/>
      <c r="W375" s="22"/>
      <c r="X375" s="22"/>
      <c r="Y375" s="22"/>
      <c r="Z375" s="22"/>
    </row>
    <row r="376" ht="15.75" customHeight="1" outlineLevel="1">
      <c r="A376" s="30" t="s">
        <v>251</v>
      </c>
      <c r="B376" s="23"/>
      <c r="C376" s="22"/>
      <c r="D376" s="24">
        <f t="shared" ref="D376:F376" si="1433">SUBTOTAL(9,D374:D375)</f>
        <v>123425837</v>
      </c>
      <c r="E376" s="24">
        <f t="shared" si="1433"/>
        <v>9893615</v>
      </c>
      <c r="F376" s="22">
        <f t="shared" si="1433"/>
        <v>1</v>
      </c>
      <c r="G376" s="24"/>
      <c r="H376" s="24"/>
      <c r="I376" s="24"/>
      <c r="J376" s="24" t="str">
        <f t="shared" ref="J376:K376" si="1434">SUBTOTAL(9,J374:J375)</f>
        <v>#REF!</v>
      </c>
      <c r="K376" s="24">
        <f t="shared" si="1434"/>
        <v>0</v>
      </c>
      <c r="L376" s="24"/>
      <c r="M376" s="24"/>
      <c r="N376" s="24"/>
      <c r="O376" s="24" t="str">
        <f t="shared" ref="O376:S376" si="1435">SUBTOTAL(9,O374:O375)</f>
        <v>#REF!</v>
      </c>
      <c r="P376" s="24" t="str">
        <f t="shared" si="1435"/>
        <v>#REF!</v>
      </c>
      <c r="Q376" s="24" t="str">
        <f t="shared" si="1435"/>
        <v>#REF!</v>
      </c>
      <c r="R376" s="25" t="str">
        <f t="shared" si="1435"/>
        <v>#REF!</v>
      </c>
      <c r="S376" s="24" t="str">
        <f t="shared" si="1435"/>
        <v>#REF!</v>
      </c>
      <c r="T376" s="22"/>
      <c r="U376" s="22"/>
      <c r="V376" s="22"/>
      <c r="W376" s="22"/>
      <c r="X376" s="22"/>
      <c r="Y376" s="22"/>
      <c r="Z376" s="22"/>
    </row>
    <row r="377" ht="15.75" customHeight="1" outlineLevel="2">
      <c r="A377" s="22" t="s">
        <v>252</v>
      </c>
      <c r="B377" s="23" t="s">
        <v>27</v>
      </c>
      <c r="C377" s="22" t="s">
        <v>28</v>
      </c>
      <c r="D377" s="24">
        <v>5.047190998E7</v>
      </c>
      <c r="E377" s="24">
        <v>6013549.38</v>
      </c>
      <c r="F377" s="24">
        <f>+D377/D381</f>
        <v>0.5835889727</v>
      </c>
      <c r="G377" s="24" t="str">
        <f t="shared" ref="G377:G380" si="1436">VLOOKUP(A377,'[1]Hoja1'!$B$1:$F$126,3,0)</f>
        <v>#REF!</v>
      </c>
      <c r="H377" s="24" t="str">
        <f t="shared" ref="H377:H380" si="1437">VLOOKUP(A377,'[1]Hoja1'!$B$1:$F$126,2,0)</f>
        <v>#REF!</v>
      </c>
      <c r="I377" s="24" t="str">
        <f t="shared" ref="I377:I380" si="1438">+G377/11</f>
        <v>#REF!</v>
      </c>
      <c r="J377" s="24" t="str">
        <f t="shared" ref="J377:J380" si="1439">+F377*I377</f>
        <v>#REF!</v>
      </c>
      <c r="K377" s="24">
        <v>0.0</v>
      </c>
      <c r="L377" s="24" t="str">
        <f t="shared" ref="L377:L380" si="1440">VLOOKUP(A377,'[1]Hoja1'!$B$1:$F$126,5,0)</f>
        <v>#REF!</v>
      </c>
      <c r="M377" s="24" t="str">
        <f t="shared" ref="M377:M380" si="1441">VLOOKUP(A377,'[1]Hoja1'!$B$1:$F$126,4,0)</f>
        <v>#REF!</v>
      </c>
      <c r="N377" s="24" t="str">
        <f t="shared" ref="N377:N380" si="1442">+L377/11</f>
        <v>#REF!</v>
      </c>
      <c r="O377" s="24" t="str">
        <f t="shared" ref="O377:O380" si="1443">+D377-J377</f>
        <v>#REF!</v>
      </c>
      <c r="P377" s="24" t="str">
        <f t="shared" ref="P377:P380" si="1444">+ROUND(O377,0)</f>
        <v>#REF!</v>
      </c>
      <c r="Q377" s="24" t="str">
        <f t="shared" ref="Q377:Q380" si="1445">+K377+P377</f>
        <v>#REF!</v>
      </c>
      <c r="R377" s="25" t="str">
        <f t="shared" ref="R377:R380" si="1446">+IF(D377-K377-P377&gt;1,D377-K377-P377,0)</f>
        <v>#REF!</v>
      </c>
      <c r="S377" s="24" t="str">
        <f t="shared" ref="S377:S380" si="1447">+P377</f>
        <v>#REF!</v>
      </c>
      <c r="T377" s="22"/>
      <c r="U377" s="22"/>
      <c r="V377" s="22"/>
      <c r="W377" s="22"/>
      <c r="X377" s="22"/>
      <c r="Y377" s="22"/>
      <c r="Z377" s="22"/>
    </row>
    <row r="378" ht="15.75" customHeight="1" outlineLevel="2">
      <c r="A378" s="22" t="s">
        <v>252</v>
      </c>
      <c r="B378" s="23" t="s">
        <v>37</v>
      </c>
      <c r="C378" s="22" t="s">
        <v>38</v>
      </c>
      <c r="D378" s="24">
        <v>0.0</v>
      </c>
      <c r="E378" s="24">
        <v>0.0</v>
      </c>
      <c r="F378" s="24">
        <f>+D378/D381</f>
        <v>0</v>
      </c>
      <c r="G378" s="24" t="str">
        <f t="shared" si="1436"/>
        <v>#REF!</v>
      </c>
      <c r="H378" s="24" t="str">
        <f t="shared" si="1437"/>
        <v>#REF!</v>
      </c>
      <c r="I378" s="24" t="str">
        <f t="shared" si="1438"/>
        <v>#REF!</v>
      </c>
      <c r="J378" s="24" t="str">
        <f t="shared" si="1439"/>
        <v>#REF!</v>
      </c>
      <c r="K378" s="24" t="str">
        <f>+D378-P378</f>
        <v>#REF!</v>
      </c>
      <c r="L378" s="24" t="str">
        <f t="shared" si="1440"/>
        <v>#REF!</v>
      </c>
      <c r="M378" s="24" t="str">
        <f t="shared" si="1441"/>
        <v>#REF!</v>
      </c>
      <c r="N378" s="24" t="str">
        <f t="shared" si="1442"/>
        <v>#REF!</v>
      </c>
      <c r="O378" s="24" t="str">
        <f t="shared" si="1443"/>
        <v>#REF!</v>
      </c>
      <c r="P378" s="24" t="str">
        <f t="shared" si="1444"/>
        <v>#REF!</v>
      </c>
      <c r="Q378" s="24" t="str">
        <f t="shared" si="1445"/>
        <v>#REF!</v>
      </c>
      <c r="R378" s="25" t="str">
        <f t="shared" si="1446"/>
        <v>#REF!</v>
      </c>
      <c r="S378" s="24" t="str">
        <f t="shared" si="1447"/>
        <v>#REF!</v>
      </c>
      <c r="T378" s="22"/>
      <c r="U378" s="22"/>
      <c r="V378" s="22"/>
      <c r="W378" s="22"/>
      <c r="X378" s="22"/>
      <c r="Y378" s="22"/>
      <c r="Z378" s="22"/>
    </row>
    <row r="379" ht="15.75" customHeight="1" outlineLevel="2">
      <c r="A379" s="22" t="s">
        <v>252</v>
      </c>
      <c r="B379" s="23" t="s">
        <v>39</v>
      </c>
      <c r="C379" s="22" t="s">
        <v>40</v>
      </c>
      <c r="D379" s="24">
        <v>2.823534826E7</v>
      </c>
      <c r="E379" s="24">
        <v>3364141.78</v>
      </c>
      <c r="F379" s="24">
        <f>+D379/D381</f>
        <v>0.3264754175</v>
      </c>
      <c r="G379" s="24" t="str">
        <f t="shared" si="1436"/>
        <v>#REF!</v>
      </c>
      <c r="H379" s="24" t="str">
        <f t="shared" si="1437"/>
        <v>#REF!</v>
      </c>
      <c r="I379" s="24" t="str">
        <f t="shared" si="1438"/>
        <v>#REF!</v>
      </c>
      <c r="J379" s="24" t="str">
        <f t="shared" si="1439"/>
        <v>#REF!</v>
      </c>
      <c r="K379" s="24">
        <v>0.0</v>
      </c>
      <c r="L379" s="24" t="str">
        <f t="shared" si="1440"/>
        <v>#REF!</v>
      </c>
      <c r="M379" s="24" t="str">
        <f t="shared" si="1441"/>
        <v>#REF!</v>
      </c>
      <c r="N379" s="24" t="str">
        <f t="shared" si="1442"/>
        <v>#REF!</v>
      </c>
      <c r="O379" s="24" t="str">
        <f t="shared" si="1443"/>
        <v>#REF!</v>
      </c>
      <c r="P379" s="24" t="str">
        <f t="shared" si="1444"/>
        <v>#REF!</v>
      </c>
      <c r="Q379" s="24" t="str">
        <f t="shared" si="1445"/>
        <v>#REF!</v>
      </c>
      <c r="R379" s="25" t="str">
        <f t="shared" si="1446"/>
        <v>#REF!</v>
      </c>
      <c r="S379" s="24" t="str">
        <f t="shared" si="1447"/>
        <v>#REF!</v>
      </c>
      <c r="T379" s="22"/>
      <c r="U379" s="22"/>
      <c r="V379" s="22"/>
      <c r="W379" s="22"/>
      <c r="X379" s="22"/>
      <c r="Y379" s="22"/>
      <c r="Z379" s="22"/>
    </row>
    <row r="380" ht="15.75" customHeight="1" outlineLevel="2">
      <c r="A380" s="22" t="s">
        <v>252</v>
      </c>
      <c r="B380" s="23" t="s">
        <v>53</v>
      </c>
      <c r="C380" s="22" t="s">
        <v>54</v>
      </c>
      <c r="D380" s="24">
        <v>7778114.76</v>
      </c>
      <c r="E380" s="24">
        <v>926734.84</v>
      </c>
      <c r="F380" s="24">
        <f>+D380/D381</f>
        <v>0.08993560981</v>
      </c>
      <c r="G380" s="24" t="str">
        <f t="shared" si="1436"/>
        <v>#REF!</v>
      </c>
      <c r="H380" s="24" t="str">
        <f t="shared" si="1437"/>
        <v>#REF!</v>
      </c>
      <c r="I380" s="24" t="str">
        <f t="shared" si="1438"/>
        <v>#REF!</v>
      </c>
      <c r="J380" s="24" t="str">
        <f t="shared" si="1439"/>
        <v>#REF!</v>
      </c>
      <c r="K380" s="24">
        <v>0.0</v>
      </c>
      <c r="L380" s="24" t="str">
        <f t="shared" si="1440"/>
        <v>#REF!</v>
      </c>
      <c r="M380" s="24" t="str">
        <f t="shared" si="1441"/>
        <v>#REF!</v>
      </c>
      <c r="N380" s="24" t="str">
        <f t="shared" si="1442"/>
        <v>#REF!</v>
      </c>
      <c r="O380" s="24" t="str">
        <f t="shared" si="1443"/>
        <v>#REF!</v>
      </c>
      <c r="P380" s="24" t="str">
        <f t="shared" si="1444"/>
        <v>#REF!</v>
      </c>
      <c r="Q380" s="24" t="str">
        <f t="shared" si="1445"/>
        <v>#REF!</v>
      </c>
      <c r="R380" s="25" t="str">
        <f t="shared" si="1446"/>
        <v>#REF!</v>
      </c>
      <c r="S380" s="24" t="str">
        <f t="shared" si="1447"/>
        <v>#REF!</v>
      </c>
      <c r="T380" s="22"/>
      <c r="U380" s="22"/>
      <c r="V380" s="22"/>
      <c r="W380" s="22"/>
      <c r="X380" s="22"/>
      <c r="Y380" s="22"/>
      <c r="Z380" s="22"/>
    </row>
    <row r="381" ht="15.75" customHeight="1" outlineLevel="1">
      <c r="A381" s="30" t="s">
        <v>253</v>
      </c>
      <c r="B381" s="23"/>
      <c r="C381" s="22"/>
      <c r="D381" s="24">
        <f t="shared" ref="D381:F381" si="1448">SUBTOTAL(9,D377:D380)</f>
        <v>86485373</v>
      </c>
      <c r="E381" s="24">
        <f t="shared" si="1448"/>
        <v>10304426</v>
      </c>
      <c r="F381" s="22">
        <f t="shared" si="1448"/>
        <v>1</v>
      </c>
      <c r="G381" s="24"/>
      <c r="H381" s="24"/>
      <c r="I381" s="24"/>
      <c r="J381" s="24" t="str">
        <f t="shared" ref="J381:K381" si="1449">SUBTOTAL(9,J377:J380)</f>
        <v>#REF!</v>
      </c>
      <c r="K381" s="24" t="str">
        <f t="shared" si="1449"/>
        <v>#REF!</v>
      </c>
      <c r="L381" s="24"/>
      <c r="M381" s="24"/>
      <c r="N381" s="24"/>
      <c r="O381" s="24" t="str">
        <f t="shared" ref="O381:S381" si="1450">SUBTOTAL(9,O377:O380)</f>
        <v>#REF!</v>
      </c>
      <c r="P381" s="24" t="str">
        <f t="shared" si="1450"/>
        <v>#REF!</v>
      </c>
      <c r="Q381" s="24" t="str">
        <f t="shared" si="1450"/>
        <v>#REF!</v>
      </c>
      <c r="R381" s="25" t="str">
        <f t="shared" si="1450"/>
        <v>#REF!</v>
      </c>
      <c r="S381" s="24" t="str">
        <f t="shared" si="1450"/>
        <v>#REF!</v>
      </c>
      <c r="T381" s="22"/>
      <c r="U381" s="22"/>
      <c r="V381" s="22"/>
      <c r="W381" s="22"/>
      <c r="X381" s="22"/>
      <c r="Y381" s="22"/>
      <c r="Z381" s="22"/>
    </row>
    <row r="382" ht="15.75" customHeight="1" outlineLevel="2">
      <c r="A382" s="22" t="s">
        <v>254</v>
      </c>
      <c r="B382" s="23" t="s">
        <v>27</v>
      </c>
      <c r="C382" s="22" t="s">
        <v>28</v>
      </c>
      <c r="D382" s="24">
        <v>1.0537888457E8</v>
      </c>
      <c r="E382" s="24">
        <v>2.54022326E7</v>
      </c>
      <c r="F382" s="24">
        <f>+D382/D385</f>
        <v>0.994624784</v>
      </c>
      <c r="G382" s="24" t="str">
        <f t="shared" ref="G382:G384" si="1451">VLOOKUP(A382,'[1]Hoja1'!$B$1:$F$126,3,0)</f>
        <v>#REF!</v>
      </c>
      <c r="H382" s="24" t="str">
        <f t="shared" ref="H382:H384" si="1452">VLOOKUP(A382,'[1]Hoja1'!$B$1:$F$126,2,0)</f>
        <v>#REF!</v>
      </c>
      <c r="I382" s="24" t="str">
        <f t="shared" ref="I382:I384" si="1453">+G382/11</f>
        <v>#REF!</v>
      </c>
      <c r="J382" s="24" t="str">
        <f t="shared" ref="J382:J384" si="1454">+F382*I382</f>
        <v>#REF!</v>
      </c>
      <c r="K382" s="24">
        <v>0.0</v>
      </c>
      <c r="L382" s="24" t="str">
        <f t="shared" ref="L382:L384" si="1455">VLOOKUP(A382,'[1]Hoja1'!$B$1:$F$126,5,0)</f>
        <v>#REF!</v>
      </c>
      <c r="M382" s="24" t="str">
        <f t="shared" ref="M382:M384" si="1456">VLOOKUP(A382,'[1]Hoja1'!$B$1:$F$126,4,0)</f>
        <v>#REF!</v>
      </c>
      <c r="N382" s="24" t="str">
        <f t="shared" ref="N382:N384" si="1457">+L382/11</f>
        <v>#REF!</v>
      </c>
      <c r="O382" s="24" t="str">
        <f t="shared" ref="O382:O384" si="1458">+D382-J382</f>
        <v>#REF!</v>
      </c>
      <c r="P382" s="24" t="str">
        <f t="shared" ref="P382:P384" si="1459">+ROUND(O382,0)</f>
        <v>#REF!</v>
      </c>
      <c r="Q382" s="24" t="str">
        <f t="shared" ref="Q382:Q384" si="1460">+K382+P382</f>
        <v>#REF!</v>
      </c>
      <c r="R382" s="25" t="str">
        <f t="shared" ref="R382:R384" si="1461">+IF(D382-K382-P382&gt;1,D382-K382-P382,0)</f>
        <v>#REF!</v>
      </c>
      <c r="S382" s="24" t="str">
        <f t="shared" ref="S382:S384" si="1462">+P382</f>
        <v>#REF!</v>
      </c>
      <c r="T382" s="22"/>
      <c r="U382" s="22"/>
      <c r="V382" s="22"/>
      <c r="W382" s="22"/>
      <c r="X382" s="22"/>
      <c r="Y382" s="22"/>
      <c r="Z382" s="22"/>
    </row>
    <row r="383" ht="15.75" customHeight="1" outlineLevel="2">
      <c r="A383" s="22" t="s">
        <v>254</v>
      </c>
      <c r="B383" s="23" t="s">
        <v>37</v>
      </c>
      <c r="C383" s="22" t="s">
        <v>38</v>
      </c>
      <c r="D383" s="24">
        <v>569495.43</v>
      </c>
      <c r="E383" s="24">
        <v>137280.4</v>
      </c>
      <c r="F383" s="24">
        <f>+D383/D385</f>
        <v>0.005375216025</v>
      </c>
      <c r="G383" s="24" t="str">
        <f t="shared" si="1451"/>
        <v>#REF!</v>
      </c>
      <c r="H383" s="24" t="str">
        <f t="shared" si="1452"/>
        <v>#REF!</v>
      </c>
      <c r="I383" s="24" t="str">
        <f t="shared" si="1453"/>
        <v>#REF!</v>
      </c>
      <c r="J383" s="24" t="str">
        <f t="shared" si="1454"/>
        <v>#REF!</v>
      </c>
      <c r="K383" s="24">
        <v>0.0</v>
      </c>
      <c r="L383" s="24" t="str">
        <f t="shared" si="1455"/>
        <v>#REF!</v>
      </c>
      <c r="M383" s="24" t="str">
        <f t="shared" si="1456"/>
        <v>#REF!</v>
      </c>
      <c r="N383" s="24" t="str">
        <f t="shared" si="1457"/>
        <v>#REF!</v>
      </c>
      <c r="O383" s="24" t="str">
        <f t="shared" si="1458"/>
        <v>#REF!</v>
      </c>
      <c r="P383" s="24" t="str">
        <f t="shared" si="1459"/>
        <v>#REF!</v>
      </c>
      <c r="Q383" s="24" t="str">
        <f t="shared" si="1460"/>
        <v>#REF!</v>
      </c>
      <c r="R383" s="25" t="str">
        <f t="shared" si="1461"/>
        <v>#REF!</v>
      </c>
      <c r="S383" s="24" t="str">
        <f t="shared" si="1462"/>
        <v>#REF!</v>
      </c>
      <c r="T383" s="22"/>
      <c r="U383" s="22"/>
      <c r="V383" s="22"/>
      <c r="W383" s="22"/>
      <c r="X383" s="22"/>
      <c r="Y383" s="22"/>
      <c r="Z383" s="22"/>
    </row>
    <row r="384" ht="15.75" customHeight="1" outlineLevel="2">
      <c r="A384" s="22" t="s">
        <v>254</v>
      </c>
      <c r="B384" s="23" t="s">
        <v>51</v>
      </c>
      <c r="C384" s="22" t="s">
        <v>52</v>
      </c>
      <c r="D384" s="24">
        <v>0.0</v>
      </c>
      <c r="E384" s="24">
        <v>0.0</v>
      </c>
      <c r="F384" s="24">
        <f>+D384/D385</f>
        <v>0</v>
      </c>
      <c r="G384" s="24" t="str">
        <f t="shared" si="1451"/>
        <v>#REF!</v>
      </c>
      <c r="H384" s="24" t="str">
        <f t="shared" si="1452"/>
        <v>#REF!</v>
      </c>
      <c r="I384" s="24" t="str">
        <f t="shared" si="1453"/>
        <v>#REF!</v>
      </c>
      <c r="J384" s="24" t="str">
        <f t="shared" si="1454"/>
        <v>#REF!</v>
      </c>
      <c r="K384" s="24" t="str">
        <f>+D384-P384</f>
        <v>#REF!</v>
      </c>
      <c r="L384" s="24" t="str">
        <f t="shared" si="1455"/>
        <v>#REF!</v>
      </c>
      <c r="M384" s="24" t="str">
        <f t="shared" si="1456"/>
        <v>#REF!</v>
      </c>
      <c r="N384" s="24" t="str">
        <f t="shared" si="1457"/>
        <v>#REF!</v>
      </c>
      <c r="O384" s="24" t="str">
        <f t="shared" si="1458"/>
        <v>#REF!</v>
      </c>
      <c r="P384" s="24" t="str">
        <f t="shared" si="1459"/>
        <v>#REF!</v>
      </c>
      <c r="Q384" s="24" t="str">
        <f t="shared" si="1460"/>
        <v>#REF!</v>
      </c>
      <c r="R384" s="25" t="str">
        <f t="shared" si="1461"/>
        <v>#REF!</v>
      </c>
      <c r="S384" s="24" t="str">
        <f t="shared" si="1462"/>
        <v>#REF!</v>
      </c>
      <c r="T384" s="22"/>
      <c r="U384" s="22"/>
      <c r="V384" s="22"/>
      <c r="W384" s="22"/>
      <c r="X384" s="22"/>
      <c r="Y384" s="22"/>
      <c r="Z384" s="22"/>
    </row>
    <row r="385" ht="15.75" customHeight="1" outlineLevel="1">
      <c r="A385" s="30" t="s">
        <v>255</v>
      </c>
      <c r="B385" s="23"/>
      <c r="C385" s="22"/>
      <c r="D385" s="24">
        <f t="shared" ref="D385:F385" si="1463">SUBTOTAL(9,D382:D384)</f>
        <v>105948380</v>
      </c>
      <c r="E385" s="24">
        <f t="shared" si="1463"/>
        <v>25539513</v>
      </c>
      <c r="F385" s="22">
        <f t="shared" si="1463"/>
        <v>1</v>
      </c>
      <c r="G385" s="24"/>
      <c r="H385" s="24"/>
      <c r="I385" s="24"/>
      <c r="J385" s="24" t="str">
        <f t="shared" ref="J385:K385" si="1464">SUBTOTAL(9,J382:J384)</f>
        <v>#REF!</v>
      </c>
      <c r="K385" s="24" t="str">
        <f t="shared" si="1464"/>
        <v>#REF!</v>
      </c>
      <c r="L385" s="24"/>
      <c r="M385" s="24"/>
      <c r="N385" s="24"/>
      <c r="O385" s="24" t="str">
        <f t="shared" ref="O385:S385" si="1465">SUBTOTAL(9,O382:O384)</f>
        <v>#REF!</v>
      </c>
      <c r="P385" s="24" t="str">
        <f t="shared" si="1465"/>
        <v>#REF!</v>
      </c>
      <c r="Q385" s="24" t="str">
        <f t="shared" si="1465"/>
        <v>#REF!</v>
      </c>
      <c r="R385" s="25" t="str">
        <f t="shared" si="1465"/>
        <v>#REF!</v>
      </c>
      <c r="S385" s="24" t="str">
        <f t="shared" si="1465"/>
        <v>#REF!</v>
      </c>
      <c r="T385" s="22"/>
      <c r="U385" s="22"/>
      <c r="V385" s="22"/>
      <c r="W385" s="22"/>
      <c r="X385" s="22"/>
      <c r="Y385" s="22"/>
      <c r="Z385" s="22"/>
    </row>
    <row r="386" ht="15.75" customHeight="1" outlineLevel="2">
      <c r="A386" s="22" t="s">
        <v>256</v>
      </c>
      <c r="B386" s="23" t="s">
        <v>27</v>
      </c>
      <c r="C386" s="22" t="s">
        <v>28</v>
      </c>
      <c r="D386" s="24">
        <v>5.955054965E7</v>
      </c>
      <c r="E386" s="24">
        <v>7312434.9</v>
      </c>
      <c r="F386" s="24">
        <f>+D386/D389</f>
        <v>0.9998662601</v>
      </c>
      <c r="G386" s="24" t="str">
        <f t="shared" ref="G386:G388" si="1466">VLOOKUP(A386,'[1]Hoja1'!$B$1:$F$126,3,0)</f>
        <v>#REF!</v>
      </c>
      <c r="H386" s="24" t="str">
        <f t="shared" ref="H386:H388" si="1467">VLOOKUP(A386,'[1]Hoja1'!$B$1:$F$126,2,0)</f>
        <v>#REF!</v>
      </c>
      <c r="I386" s="24" t="str">
        <f t="shared" ref="I386:I388" si="1468">+G386/11</f>
        <v>#REF!</v>
      </c>
      <c r="J386" s="24" t="str">
        <f t="shared" ref="J386:J388" si="1469">+F386*I386</f>
        <v>#REF!</v>
      </c>
      <c r="K386" s="24">
        <v>0.0</v>
      </c>
      <c r="L386" s="24" t="str">
        <f t="shared" ref="L386:L388" si="1470">VLOOKUP(A386,'[1]Hoja1'!$B$1:$F$126,5,0)</f>
        <v>#REF!</v>
      </c>
      <c r="M386" s="24" t="str">
        <f t="shared" ref="M386:M388" si="1471">VLOOKUP(A386,'[1]Hoja1'!$B$1:$F$126,4,0)</f>
        <v>#REF!</v>
      </c>
      <c r="N386" s="24" t="str">
        <f t="shared" ref="N386:N388" si="1472">+L386/11</f>
        <v>#REF!</v>
      </c>
      <c r="O386" s="24" t="str">
        <f>+D386-J386</f>
        <v>#REF!</v>
      </c>
      <c r="P386" s="24" t="str">
        <f t="shared" ref="P386:P388" si="1473">+ROUND(O386,0)</f>
        <v>#REF!</v>
      </c>
      <c r="Q386" s="24" t="str">
        <f t="shared" ref="Q386:Q388" si="1474">+K386+P386</f>
        <v>#REF!</v>
      </c>
      <c r="R386" s="25" t="str">
        <f t="shared" ref="R386:R388" si="1475">+IF(D386-K386-P386&gt;1,D386-K386-P386,0)</f>
        <v>#REF!</v>
      </c>
      <c r="S386" s="24" t="str">
        <f t="shared" ref="S386:S388" si="1476">+P386</f>
        <v>#REF!</v>
      </c>
      <c r="T386" s="22"/>
      <c r="U386" s="22"/>
      <c r="V386" s="22"/>
      <c r="W386" s="22"/>
      <c r="X386" s="22"/>
      <c r="Y386" s="22"/>
      <c r="Z386" s="22"/>
    </row>
    <row r="387" ht="15.75" customHeight="1" outlineLevel="2">
      <c r="A387" s="22" t="s">
        <v>256</v>
      </c>
      <c r="B387" s="23" t="s">
        <v>37</v>
      </c>
      <c r="C387" s="22" t="s">
        <v>38</v>
      </c>
      <c r="D387" s="24">
        <v>7965.35</v>
      </c>
      <c r="E387" s="24">
        <v>978.1</v>
      </c>
      <c r="F387" s="24">
        <f>+D387/D389</f>
        <v>0.0001337399027</v>
      </c>
      <c r="G387" s="24" t="str">
        <f t="shared" si="1466"/>
        <v>#REF!</v>
      </c>
      <c r="H387" s="24" t="str">
        <f t="shared" si="1467"/>
        <v>#REF!</v>
      </c>
      <c r="I387" s="24" t="str">
        <f t="shared" si="1468"/>
        <v>#REF!</v>
      </c>
      <c r="J387" s="24" t="str">
        <f t="shared" si="1469"/>
        <v>#REF!</v>
      </c>
      <c r="K387" s="24">
        <v>0.0</v>
      </c>
      <c r="L387" s="24" t="str">
        <f t="shared" si="1470"/>
        <v>#REF!</v>
      </c>
      <c r="M387" s="24" t="str">
        <f t="shared" si="1471"/>
        <v>#REF!</v>
      </c>
      <c r="N387" s="24" t="str">
        <f t="shared" si="1472"/>
        <v>#REF!</v>
      </c>
      <c r="O387" s="31">
        <v>0.0</v>
      </c>
      <c r="P387" s="24">
        <f t="shared" si="1473"/>
        <v>0</v>
      </c>
      <c r="Q387" s="24">
        <f t="shared" si="1474"/>
        <v>0</v>
      </c>
      <c r="R387" s="25">
        <f t="shared" si="1475"/>
        <v>7965.35</v>
      </c>
      <c r="S387" s="24">
        <f t="shared" si="1476"/>
        <v>0</v>
      </c>
      <c r="T387" s="22"/>
      <c r="U387" s="22"/>
      <c r="V387" s="22"/>
      <c r="W387" s="22"/>
      <c r="X387" s="22"/>
      <c r="Y387" s="22"/>
      <c r="Z387" s="22"/>
    </row>
    <row r="388" ht="15.75" customHeight="1" outlineLevel="2">
      <c r="A388" s="22" t="s">
        <v>256</v>
      </c>
      <c r="B388" s="23" t="s">
        <v>51</v>
      </c>
      <c r="C388" s="22" t="s">
        <v>52</v>
      </c>
      <c r="D388" s="24">
        <v>0.0</v>
      </c>
      <c r="E388" s="24">
        <v>0.0</v>
      </c>
      <c r="F388" s="24">
        <f>+D388/D389</f>
        <v>0</v>
      </c>
      <c r="G388" s="24" t="str">
        <f t="shared" si="1466"/>
        <v>#REF!</v>
      </c>
      <c r="H388" s="24" t="str">
        <f t="shared" si="1467"/>
        <v>#REF!</v>
      </c>
      <c r="I388" s="24" t="str">
        <f t="shared" si="1468"/>
        <v>#REF!</v>
      </c>
      <c r="J388" s="24" t="str">
        <f t="shared" si="1469"/>
        <v>#REF!</v>
      </c>
      <c r="K388" s="24" t="str">
        <f>+D388-P388</f>
        <v>#REF!</v>
      </c>
      <c r="L388" s="24" t="str">
        <f t="shared" si="1470"/>
        <v>#REF!</v>
      </c>
      <c r="M388" s="24" t="str">
        <f t="shared" si="1471"/>
        <v>#REF!</v>
      </c>
      <c r="N388" s="24" t="str">
        <f t="shared" si="1472"/>
        <v>#REF!</v>
      </c>
      <c r="O388" s="24" t="str">
        <f>+D388-J388</f>
        <v>#REF!</v>
      </c>
      <c r="P388" s="24" t="str">
        <f t="shared" si="1473"/>
        <v>#REF!</v>
      </c>
      <c r="Q388" s="24" t="str">
        <f t="shared" si="1474"/>
        <v>#REF!</v>
      </c>
      <c r="R388" s="25" t="str">
        <f t="shared" si="1475"/>
        <v>#REF!</v>
      </c>
      <c r="S388" s="24" t="str">
        <f t="shared" si="1476"/>
        <v>#REF!</v>
      </c>
      <c r="T388" s="22"/>
      <c r="U388" s="22"/>
      <c r="V388" s="22"/>
      <c r="W388" s="22"/>
      <c r="X388" s="22"/>
      <c r="Y388" s="22"/>
      <c r="Z388" s="22"/>
    </row>
    <row r="389" ht="15.75" customHeight="1" outlineLevel="1">
      <c r="A389" s="30" t="s">
        <v>257</v>
      </c>
      <c r="B389" s="23"/>
      <c r="C389" s="22"/>
      <c r="D389" s="24">
        <f t="shared" ref="D389:F389" si="1477">SUBTOTAL(9,D386:D388)</f>
        <v>59558515</v>
      </c>
      <c r="E389" s="24">
        <f t="shared" si="1477"/>
        <v>7313413</v>
      </c>
      <c r="F389" s="22">
        <f t="shared" si="1477"/>
        <v>1</v>
      </c>
      <c r="G389" s="24"/>
      <c r="H389" s="24"/>
      <c r="I389" s="24"/>
      <c r="J389" s="24" t="str">
        <f t="shared" ref="J389:K389" si="1478">SUBTOTAL(9,J386:J388)</f>
        <v>#REF!</v>
      </c>
      <c r="K389" s="24" t="str">
        <f t="shared" si="1478"/>
        <v>#REF!</v>
      </c>
      <c r="L389" s="24"/>
      <c r="M389" s="24"/>
      <c r="N389" s="24"/>
      <c r="O389" s="24" t="str">
        <f t="shared" ref="O389:S389" si="1479">SUBTOTAL(9,O386:O388)</f>
        <v>#REF!</v>
      </c>
      <c r="P389" s="24" t="str">
        <f t="shared" si="1479"/>
        <v>#REF!</v>
      </c>
      <c r="Q389" s="24" t="str">
        <f t="shared" si="1479"/>
        <v>#REF!</v>
      </c>
      <c r="R389" s="25" t="str">
        <f t="shared" si="1479"/>
        <v>#REF!</v>
      </c>
      <c r="S389" s="24" t="str">
        <f t="shared" si="1479"/>
        <v>#REF!</v>
      </c>
      <c r="T389" s="22"/>
      <c r="U389" s="22"/>
      <c r="V389" s="22"/>
      <c r="W389" s="22"/>
      <c r="X389" s="22"/>
      <c r="Y389" s="22"/>
      <c r="Z389" s="22"/>
    </row>
    <row r="390" ht="15.75" customHeight="1" outlineLevel="2">
      <c r="A390" s="22" t="s">
        <v>258</v>
      </c>
      <c r="B390" s="23" t="s">
        <v>27</v>
      </c>
      <c r="C390" s="22" t="s">
        <v>28</v>
      </c>
      <c r="D390" s="24">
        <v>4.658996404E7</v>
      </c>
      <c r="E390" s="24">
        <v>7343696.18</v>
      </c>
      <c r="F390" s="24">
        <f>+D390/D393</f>
        <v>0.8550569766</v>
      </c>
      <c r="G390" s="24" t="str">
        <f t="shared" ref="G390:G392" si="1480">VLOOKUP(A390,'[1]Hoja1'!$B$1:$F$126,3,0)</f>
        <v>#REF!</v>
      </c>
      <c r="H390" s="24" t="str">
        <f t="shared" ref="H390:H392" si="1481">VLOOKUP(A390,'[1]Hoja1'!$B$1:$F$126,2,0)</f>
        <v>#REF!</v>
      </c>
      <c r="I390" s="24" t="str">
        <f t="shared" ref="I390:I392" si="1482">+G390/11</f>
        <v>#REF!</v>
      </c>
      <c r="J390" s="24" t="str">
        <f t="shared" ref="J390:J392" si="1483">+F390*I390</f>
        <v>#REF!</v>
      </c>
      <c r="K390" s="24">
        <v>0.0</v>
      </c>
      <c r="L390" s="24" t="str">
        <f t="shared" ref="L390:L392" si="1484">VLOOKUP(A390,'[1]Hoja1'!$B$1:$F$126,5,0)</f>
        <v>#REF!</v>
      </c>
      <c r="M390" s="24" t="str">
        <f t="shared" ref="M390:M392" si="1485">VLOOKUP(A390,'[1]Hoja1'!$B$1:$F$126,4,0)</f>
        <v>#REF!</v>
      </c>
      <c r="N390" s="24" t="str">
        <f t="shared" ref="N390:N392" si="1486">+L390/11</f>
        <v>#REF!</v>
      </c>
      <c r="O390" s="24" t="str">
        <f t="shared" ref="O390:O392" si="1487">+D390-J390</f>
        <v>#REF!</v>
      </c>
      <c r="P390" s="24" t="str">
        <f t="shared" ref="P390:P392" si="1488">+ROUND(O390,0)</f>
        <v>#REF!</v>
      </c>
      <c r="Q390" s="24" t="str">
        <f t="shared" ref="Q390:Q392" si="1489">+K390+P390</f>
        <v>#REF!</v>
      </c>
      <c r="R390" s="25" t="str">
        <f t="shared" ref="R390:R392" si="1490">+IF(D390-K390-P390&gt;1,D390-K390-P390,0)</f>
        <v>#REF!</v>
      </c>
      <c r="S390" s="24" t="str">
        <f t="shared" ref="S390:S392" si="1491">+P390</f>
        <v>#REF!</v>
      </c>
      <c r="T390" s="22"/>
      <c r="U390" s="22"/>
      <c r="V390" s="22"/>
      <c r="W390" s="22"/>
      <c r="X390" s="22"/>
      <c r="Y390" s="22"/>
      <c r="Z390" s="22"/>
    </row>
    <row r="391" ht="15.75" customHeight="1" outlineLevel="2">
      <c r="A391" s="22" t="s">
        <v>258</v>
      </c>
      <c r="B391" s="23" t="s">
        <v>37</v>
      </c>
      <c r="C391" s="22" t="s">
        <v>38</v>
      </c>
      <c r="D391" s="24">
        <v>7897590.96</v>
      </c>
      <c r="E391" s="24">
        <v>1244849.82</v>
      </c>
      <c r="F391" s="24">
        <f>+D391/D393</f>
        <v>0.1449430234</v>
      </c>
      <c r="G391" s="24" t="str">
        <f t="shared" si="1480"/>
        <v>#REF!</v>
      </c>
      <c r="H391" s="24" t="str">
        <f t="shared" si="1481"/>
        <v>#REF!</v>
      </c>
      <c r="I391" s="24" t="str">
        <f t="shared" si="1482"/>
        <v>#REF!</v>
      </c>
      <c r="J391" s="24" t="str">
        <f t="shared" si="1483"/>
        <v>#REF!</v>
      </c>
      <c r="K391" s="24">
        <v>0.0</v>
      </c>
      <c r="L391" s="24" t="str">
        <f t="shared" si="1484"/>
        <v>#REF!</v>
      </c>
      <c r="M391" s="24" t="str">
        <f t="shared" si="1485"/>
        <v>#REF!</v>
      </c>
      <c r="N391" s="24" t="str">
        <f t="shared" si="1486"/>
        <v>#REF!</v>
      </c>
      <c r="O391" s="24" t="str">
        <f t="shared" si="1487"/>
        <v>#REF!</v>
      </c>
      <c r="P391" s="24" t="str">
        <f t="shared" si="1488"/>
        <v>#REF!</v>
      </c>
      <c r="Q391" s="24" t="str">
        <f t="shared" si="1489"/>
        <v>#REF!</v>
      </c>
      <c r="R391" s="25" t="str">
        <f t="shared" si="1490"/>
        <v>#REF!</v>
      </c>
      <c r="S391" s="24" t="str">
        <f t="shared" si="1491"/>
        <v>#REF!</v>
      </c>
      <c r="T391" s="22"/>
      <c r="U391" s="22"/>
      <c r="V391" s="22"/>
      <c r="W391" s="22"/>
      <c r="X391" s="22"/>
      <c r="Y391" s="22"/>
      <c r="Z391" s="22"/>
    </row>
    <row r="392" ht="15.75" customHeight="1" outlineLevel="2">
      <c r="A392" s="22" t="s">
        <v>258</v>
      </c>
      <c r="B392" s="23" t="s">
        <v>51</v>
      </c>
      <c r="C392" s="22" t="s">
        <v>52</v>
      </c>
      <c r="D392" s="24">
        <v>0.0</v>
      </c>
      <c r="E392" s="24">
        <v>0.0</v>
      </c>
      <c r="F392" s="24">
        <f>+D392/D393</f>
        <v>0</v>
      </c>
      <c r="G392" s="24" t="str">
        <f t="shared" si="1480"/>
        <v>#REF!</v>
      </c>
      <c r="H392" s="24" t="str">
        <f t="shared" si="1481"/>
        <v>#REF!</v>
      </c>
      <c r="I392" s="24" t="str">
        <f t="shared" si="1482"/>
        <v>#REF!</v>
      </c>
      <c r="J392" s="24" t="str">
        <f t="shared" si="1483"/>
        <v>#REF!</v>
      </c>
      <c r="K392" s="24" t="str">
        <f>+D392-P392</f>
        <v>#REF!</v>
      </c>
      <c r="L392" s="24" t="str">
        <f t="shared" si="1484"/>
        <v>#REF!</v>
      </c>
      <c r="M392" s="24" t="str">
        <f t="shared" si="1485"/>
        <v>#REF!</v>
      </c>
      <c r="N392" s="24" t="str">
        <f t="shared" si="1486"/>
        <v>#REF!</v>
      </c>
      <c r="O392" s="24" t="str">
        <f t="shared" si="1487"/>
        <v>#REF!</v>
      </c>
      <c r="P392" s="24" t="str">
        <f t="shared" si="1488"/>
        <v>#REF!</v>
      </c>
      <c r="Q392" s="24" t="str">
        <f t="shared" si="1489"/>
        <v>#REF!</v>
      </c>
      <c r="R392" s="25" t="str">
        <f t="shared" si="1490"/>
        <v>#REF!</v>
      </c>
      <c r="S392" s="24" t="str">
        <f t="shared" si="1491"/>
        <v>#REF!</v>
      </c>
      <c r="T392" s="22"/>
      <c r="U392" s="22"/>
      <c r="V392" s="22"/>
      <c r="W392" s="22"/>
      <c r="X392" s="22"/>
      <c r="Y392" s="22"/>
      <c r="Z392" s="22"/>
    </row>
    <row r="393" ht="15.75" customHeight="1" outlineLevel="1">
      <c r="A393" s="30" t="s">
        <v>259</v>
      </c>
      <c r="B393" s="23"/>
      <c r="C393" s="22"/>
      <c r="D393" s="24">
        <f t="shared" ref="D393:F393" si="1492">SUBTOTAL(9,D390:D392)</f>
        <v>54487555</v>
      </c>
      <c r="E393" s="24">
        <f t="shared" si="1492"/>
        <v>8588546</v>
      </c>
      <c r="F393" s="22">
        <f t="shared" si="1492"/>
        <v>1</v>
      </c>
      <c r="G393" s="24"/>
      <c r="H393" s="24"/>
      <c r="I393" s="24"/>
      <c r="J393" s="24" t="str">
        <f t="shared" ref="J393:K393" si="1493">SUBTOTAL(9,J390:J392)</f>
        <v>#REF!</v>
      </c>
      <c r="K393" s="24" t="str">
        <f t="shared" si="1493"/>
        <v>#REF!</v>
      </c>
      <c r="L393" s="24"/>
      <c r="M393" s="24"/>
      <c r="N393" s="24"/>
      <c r="O393" s="24" t="str">
        <f t="shared" ref="O393:S393" si="1494">SUBTOTAL(9,O390:O392)</f>
        <v>#REF!</v>
      </c>
      <c r="P393" s="24" t="str">
        <f t="shared" si="1494"/>
        <v>#REF!</v>
      </c>
      <c r="Q393" s="24" t="str">
        <f t="shared" si="1494"/>
        <v>#REF!</v>
      </c>
      <c r="R393" s="25" t="str">
        <f t="shared" si="1494"/>
        <v>#REF!</v>
      </c>
      <c r="S393" s="24" t="str">
        <f t="shared" si="1494"/>
        <v>#REF!</v>
      </c>
      <c r="T393" s="22"/>
      <c r="U393" s="22"/>
      <c r="V393" s="22"/>
      <c r="W393" s="22"/>
      <c r="X393" s="22"/>
      <c r="Y393" s="22"/>
      <c r="Z393" s="22"/>
    </row>
    <row r="394" ht="15.75" customHeight="1" outlineLevel="2">
      <c r="A394" s="22" t="s">
        <v>260</v>
      </c>
      <c r="B394" s="23" t="s">
        <v>27</v>
      </c>
      <c r="C394" s="22" t="s">
        <v>28</v>
      </c>
      <c r="D394" s="24">
        <v>4.23330045E7</v>
      </c>
      <c r="E394" s="24">
        <v>2442613.56</v>
      </c>
      <c r="F394" s="24">
        <f>+D394/D399</f>
        <v>0.2142341853</v>
      </c>
      <c r="G394" s="24" t="str">
        <f t="shared" ref="G394:G398" si="1495">VLOOKUP(A394,'[1]Hoja1'!$B$1:$F$126,3,0)</f>
        <v>#REF!</v>
      </c>
      <c r="H394" s="24" t="str">
        <f t="shared" ref="H394:H398" si="1496">VLOOKUP(A394,'[1]Hoja1'!$B$1:$F$126,2,0)</f>
        <v>#REF!</v>
      </c>
      <c r="I394" s="24" t="str">
        <f t="shared" ref="I394:I398" si="1497">+G394/11</f>
        <v>#REF!</v>
      </c>
      <c r="J394" s="24" t="str">
        <f t="shared" ref="J394:J398" si="1498">+F394*I394</f>
        <v>#REF!</v>
      </c>
      <c r="K394" s="24" t="str">
        <f t="shared" ref="K394:K398" si="1499">+D394-P394</f>
        <v>#REF!</v>
      </c>
      <c r="L394" s="24" t="str">
        <f t="shared" ref="L394:L398" si="1500">VLOOKUP(A394,'[1]Hoja1'!$B$1:$F$126,5,0)</f>
        <v>#REF!</v>
      </c>
      <c r="M394" s="24" t="str">
        <f t="shared" ref="M394:M398" si="1501">VLOOKUP(A394,'[1]Hoja1'!$B$1:$F$126,4,0)</f>
        <v>#REF!</v>
      </c>
      <c r="N394" s="24" t="str">
        <f t="shared" ref="N394:N398" si="1502">+L394/11</f>
        <v>#REF!</v>
      </c>
      <c r="O394" s="24" t="str">
        <f t="shared" ref="O394:O398" si="1503">+D394-J394</f>
        <v>#REF!</v>
      </c>
      <c r="P394" s="24" t="str">
        <f t="shared" ref="P394:P398" si="1504">+ROUND(O394,0)</f>
        <v>#REF!</v>
      </c>
      <c r="Q394" s="24" t="str">
        <f t="shared" ref="Q394:Q398" si="1505">+K394+P394</f>
        <v>#REF!</v>
      </c>
      <c r="R394" s="25" t="str">
        <f t="shared" ref="R394:R398" si="1506">+IF(D394-K394-P394&gt;1,D394-K394-P394,0)</f>
        <v>#REF!</v>
      </c>
      <c r="S394" s="24" t="str">
        <f t="shared" ref="S394:S398" si="1507">+P394</f>
        <v>#REF!</v>
      </c>
      <c r="T394" s="22"/>
      <c r="U394" s="22"/>
      <c r="V394" s="22"/>
      <c r="W394" s="22"/>
      <c r="X394" s="22"/>
      <c r="Y394" s="22"/>
      <c r="Z394" s="22"/>
    </row>
    <row r="395" ht="15.75" customHeight="1" outlineLevel="2">
      <c r="A395" s="22" t="s">
        <v>260</v>
      </c>
      <c r="B395" s="23" t="s">
        <v>37</v>
      </c>
      <c r="C395" s="22" t="s">
        <v>38</v>
      </c>
      <c r="D395" s="24">
        <v>7.025098175E7</v>
      </c>
      <c r="E395" s="24">
        <v>4053480.32</v>
      </c>
      <c r="F395" s="24">
        <f>+D395/D399</f>
        <v>0.3555183956</v>
      </c>
      <c r="G395" s="24" t="str">
        <f t="shared" si="1495"/>
        <v>#REF!</v>
      </c>
      <c r="H395" s="24" t="str">
        <f t="shared" si="1496"/>
        <v>#REF!</v>
      </c>
      <c r="I395" s="24" t="str">
        <f t="shared" si="1497"/>
        <v>#REF!</v>
      </c>
      <c r="J395" s="24" t="str">
        <f t="shared" si="1498"/>
        <v>#REF!</v>
      </c>
      <c r="K395" s="24" t="str">
        <f t="shared" si="1499"/>
        <v>#REF!</v>
      </c>
      <c r="L395" s="24" t="str">
        <f t="shared" si="1500"/>
        <v>#REF!</v>
      </c>
      <c r="M395" s="24" t="str">
        <f t="shared" si="1501"/>
        <v>#REF!</v>
      </c>
      <c r="N395" s="24" t="str">
        <f t="shared" si="1502"/>
        <v>#REF!</v>
      </c>
      <c r="O395" s="24" t="str">
        <f t="shared" si="1503"/>
        <v>#REF!</v>
      </c>
      <c r="P395" s="24" t="str">
        <f t="shared" si="1504"/>
        <v>#REF!</v>
      </c>
      <c r="Q395" s="24" t="str">
        <f t="shared" si="1505"/>
        <v>#REF!</v>
      </c>
      <c r="R395" s="25" t="str">
        <f t="shared" si="1506"/>
        <v>#REF!</v>
      </c>
      <c r="S395" s="24" t="str">
        <f t="shared" si="1507"/>
        <v>#REF!</v>
      </c>
      <c r="T395" s="22"/>
      <c r="U395" s="22"/>
      <c r="V395" s="22"/>
      <c r="W395" s="22"/>
      <c r="X395" s="22"/>
      <c r="Y395" s="22"/>
      <c r="Z395" s="22"/>
    </row>
    <row r="396" ht="15.75" customHeight="1" outlineLevel="2">
      <c r="A396" s="22" t="s">
        <v>260</v>
      </c>
      <c r="B396" s="23" t="s">
        <v>67</v>
      </c>
      <c r="C396" s="22" t="s">
        <v>68</v>
      </c>
      <c r="D396" s="24">
        <v>4971301.64</v>
      </c>
      <c r="E396" s="24">
        <v>286844.01</v>
      </c>
      <c r="F396" s="24">
        <f>+D396/D399</f>
        <v>0.02515821329</v>
      </c>
      <c r="G396" s="24" t="str">
        <f t="shared" si="1495"/>
        <v>#REF!</v>
      </c>
      <c r="H396" s="24" t="str">
        <f t="shared" si="1496"/>
        <v>#REF!</v>
      </c>
      <c r="I396" s="24" t="str">
        <f t="shared" si="1497"/>
        <v>#REF!</v>
      </c>
      <c r="J396" s="24" t="str">
        <f t="shared" si="1498"/>
        <v>#REF!</v>
      </c>
      <c r="K396" s="24" t="str">
        <f t="shared" si="1499"/>
        <v>#REF!</v>
      </c>
      <c r="L396" s="24" t="str">
        <f t="shared" si="1500"/>
        <v>#REF!</v>
      </c>
      <c r="M396" s="24" t="str">
        <f t="shared" si="1501"/>
        <v>#REF!</v>
      </c>
      <c r="N396" s="24" t="str">
        <f t="shared" si="1502"/>
        <v>#REF!</v>
      </c>
      <c r="O396" s="24" t="str">
        <f t="shared" si="1503"/>
        <v>#REF!</v>
      </c>
      <c r="P396" s="24" t="str">
        <f t="shared" si="1504"/>
        <v>#REF!</v>
      </c>
      <c r="Q396" s="24" t="str">
        <f t="shared" si="1505"/>
        <v>#REF!</v>
      </c>
      <c r="R396" s="25" t="str">
        <f t="shared" si="1506"/>
        <v>#REF!</v>
      </c>
      <c r="S396" s="24" t="str">
        <f t="shared" si="1507"/>
        <v>#REF!</v>
      </c>
      <c r="T396" s="22"/>
      <c r="U396" s="22"/>
      <c r="V396" s="22"/>
      <c r="W396" s="22"/>
      <c r="X396" s="22"/>
      <c r="Y396" s="22"/>
      <c r="Z396" s="22"/>
    </row>
    <row r="397" ht="15.75" customHeight="1" outlineLevel="2">
      <c r="A397" s="22" t="s">
        <v>260</v>
      </c>
      <c r="B397" s="23" t="s">
        <v>51</v>
      </c>
      <c r="C397" s="22" t="s">
        <v>52</v>
      </c>
      <c r="D397" s="24">
        <v>0.0</v>
      </c>
      <c r="E397" s="24">
        <v>0.0</v>
      </c>
      <c r="F397" s="24">
        <f>+D397/D399</f>
        <v>0</v>
      </c>
      <c r="G397" s="24" t="str">
        <f t="shared" si="1495"/>
        <v>#REF!</v>
      </c>
      <c r="H397" s="24" t="str">
        <f t="shared" si="1496"/>
        <v>#REF!</v>
      </c>
      <c r="I397" s="24" t="str">
        <f t="shared" si="1497"/>
        <v>#REF!</v>
      </c>
      <c r="J397" s="24" t="str">
        <f t="shared" si="1498"/>
        <v>#REF!</v>
      </c>
      <c r="K397" s="24" t="str">
        <f t="shared" si="1499"/>
        <v>#REF!</v>
      </c>
      <c r="L397" s="24" t="str">
        <f t="shared" si="1500"/>
        <v>#REF!</v>
      </c>
      <c r="M397" s="24" t="str">
        <f t="shared" si="1501"/>
        <v>#REF!</v>
      </c>
      <c r="N397" s="24" t="str">
        <f t="shared" si="1502"/>
        <v>#REF!</v>
      </c>
      <c r="O397" s="24" t="str">
        <f t="shared" si="1503"/>
        <v>#REF!</v>
      </c>
      <c r="P397" s="24" t="str">
        <f t="shared" si="1504"/>
        <v>#REF!</v>
      </c>
      <c r="Q397" s="24" t="str">
        <f t="shared" si="1505"/>
        <v>#REF!</v>
      </c>
      <c r="R397" s="25" t="str">
        <f t="shared" si="1506"/>
        <v>#REF!</v>
      </c>
      <c r="S397" s="24" t="str">
        <f t="shared" si="1507"/>
        <v>#REF!</v>
      </c>
      <c r="T397" s="22"/>
      <c r="U397" s="22"/>
      <c r="V397" s="22"/>
      <c r="W397" s="22"/>
      <c r="X397" s="22"/>
      <c r="Y397" s="22"/>
      <c r="Z397" s="22"/>
    </row>
    <row r="398" ht="15.75" customHeight="1" outlineLevel="2">
      <c r="A398" s="22" t="s">
        <v>260</v>
      </c>
      <c r="B398" s="23" t="s">
        <v>39</v>
      </c>
      <c r="C398" s="22" t="s">
        <v>40</v>
      </c>
      <c r="D398" s="24">
        <v>8.004625011E7</v>
      </c>
      <c r="E398" s="24">
        <v>4618667.11</v>
      </c>
      <c r="F398" s="24">
        <f>+D398/D399</f>
        <v>0.4050892059</v>
      </c>
      <c r="G398" s="24" t="str">
        <f t="shared" si="1495"/>
        <v>#REF!</v>
      </c>
      <c r="H398" s="24" t="str">
        <f t="shared" si="1496"/>
        <v>#REF!</v>
      </c>
      <c r="I398" s="24" t="str">
        <f t="shared" si="1497"/>
        <v>#REF!</v>
      </c>
      <c r="J398" s="24" t="str">
        <f t="shared" si="1498"/>
        <v>#REF!</v>
      </c>
      <c r="K398" s="24" t="str">
        <f t="shared" si="1499"/>
        <v>#REF!</v>
      </c>
      <c r="L398" s="24" t="str">
        <f t="shared" si="1500"/>
        <v>#REF!</v>
      </c>
      <c r="M398" s="24" t="str">
        <f t="shared" si="1501"/>
        <v>#REF!</v>
      </c>
      <c r="N398" s="24" t="str">
        <f t="shared" si="1502"/>
        <v>#REF!</v>
      </c>
      <c r="O398" s="24" t="str">
        <f t="shared" si="1503"/>
        <v>#REF!</v>
      </c>
      <c r="P398" s="24" t="str">
        <f t="shared" si="1504"/>
        <v>#REF!</v>
      </c>
      <c r="Q398" s="24" t="str">
        <f t="shared" si="1505"/>
        <v>#REF!</v>
      </c>
      <c r="R398" s="25" t="str">
        <f t="shared" si="1506"/>
        <v>#REF!</v>
      </c>
      <c r="S398" s="24" t="str">
        <f t="shared" si="1507"/>
        <v>#REF!</v>
      </c>
      <c r="T398" s="22"/>
      <c r="U398" s="22"/>
      <c r="V398" s="22"/>
      <c r="W398" s="22"/>
      <c r="X398" s="22"/>
      <c r="Y398" s="22"/>
      <c r="Z398" s="22"/>
    </row>
    <row r="399" ht="15.75" customHeight="1" outlineLevel="1">
      <c r="A399" s="30" t="s">
        <v>261</v>
      </c>
      <c r="B399" s="23"/>
      <c r="C399" s="22"/>
      <c r="D399" s="24">
        <f t="shared" ref="D399:F399" si="1508">SUBTOTAL(9,D394:D398)</f>
        <v>197601538</v>
      </c>
      <c r="E399" s="24">
        <f t="shared" si="1508"/>
        <v>11401605</v>
      </c>
      <c r="F399" s="22">
        <f t="shared" si="1508"/>
        <v>1</v>
      </c>
      <c r="G399" s="24"/>
      <c r="H399" s="24"/>
      <c r="I399" s="24"/>
      <c r="J399" s="24" t="str">
        <f t="shared" ref="J399:K399" si="1509">SUBTOTAL(9,J394:J398)</f>
        <v>#REF!</v>
      </c>
      <c r="K399" s="24" t="str">
        <f t="shared" si="1509"/>
        <v>#REF!</v>
      </c>
      <c r="L399" s="24"/>
      <c r="M399" s="24"/>
      <c r="N399" s="24"/>
      <c r="O399" s="24" t="str">
        <f t="shared" ref="O399:S399" si="1510">SUBTOTAL(9,O394:O398)</f>
        <v>#REF!</v>
      </c>
      <c r="P399" s="24" t="str">
        <f t="shared" si="1510"/>
        <v>#REF!</v>
      </c>
      <c r="Q399" s="24" t="str">
        <f t="shared" si="1510"/>
        <v>#REF!</v>
      </c>
      <c r="R399" s="25" t="str">
        <f t="shared" si="1510"/>
        <v>#REF!</v>
      </c>
      <c r="S399" s="24" t="str">
        <f t="shared" si="1510"/>
        <v>#REF!</v>
      </c>
      <c r="T399" s="22"/>
      <c r="U399" s="22"/>
      <c r="V399" s="22"/>
      <c r="W399" s="22"/>
      <c r="X399" s="22"/>
      <c r="Y399" s="22"/>
      <c r="Z399" s="22"/>
    </row>
    <row r="400" ht="15.75" customHeight="1" outlineLevel="2">
      <c r="A400" s="22" t="s">
        <v>262</v>
      </c>
      <c r="B400" s="23" t="s">
        <v>27</v>
      </c>
      <c r="C400" s="22" t="s">
        <v>28</v>
      </c>
      <c r="D400" s="24">
        <v>1.3052032275E8</v>
      </c>
      <c r="E400" s="24">
        <v>2.050405876E7</v>
      </c>
      <c r="F400" s="24">
        <f>+D400/D404</f>
        <v>0.8727627861</v>
      </c>
      <c r="G400" s="24" t="str">
        <f t="shared" ref="G400:G403" si="1511">VLOOKUP(A400,'[1]Hoja1'!$B$1:$F$126,3,0)</f>
        <v>#REF!</v>
      </c>
      <c r="H400" s="24" t="str">
        <f t="shared" ref="H400:H403" si="1512">VLOOKUP(A400,'[1]Hoja1'!$B$1:$F$126,2,0)</f>
        <v>#REF!</v>
      </c>
      <c r="I400" s="24" t="str">
        <f t="shared" ref="I400:I403" si="1513">+G400/11</f>
        <v>#REF!</v>
      </c>
      <c r="J400" s="24" t="str">
        <f t="shared" ref="J400:J403" si="1514">+F400*I400</f>
        <v>#REF!</v>
      </c>
      <c r="K400" s="24" t="str">
        <f t="shared" ref="K400:K403" si="1515">+D400-P400</f>
        <v>#REF!</v>
      </c>
      <c r="L400" s="24" t="str">
        <f t="shared" ref="L400:L403" si="1516">VLOOKUP(A400,'[1]Hoja1'!$B$1:$F$126,5,0)</f>
        <v>#REF!</v>
      </c>
      <c r="M400" s="24" t="str">
        <f t="shared" ref="M400:M403" si="1517">VLOOKUP(A400,'[1]Hoja1'!$B$1:$F$126,4,0)</f>
        <v>#REF!</v>
      </c>
      <c r="N400" s="24" t="str">
        <f t="shared" ref="N400:N403" si="1518">+L400/11</f>
        <v>#REF!</v>
      </c>
      <c r="O400" s="24" t="str">
        <f t="shared" ref="O400:O403" si="1519">+D400-J400</f>
        <v>#REF!</v>
      </c>
      <c r="P400" s="24" t="str">
        <f t="shared" ref="P400:P403" si="1520">+ROUND(O400,0)</f>
        <v>#REF!</v>
      </c>
      <c r="Q400" s="24" t="str">
        <f t="shared" ref="Q400:Q403" si="1521">+K400+P400</f>
        <v>#REF!</v>
      </c>
      <c r="R400" s="25" t="str">
        <f t="shared" ref="R400:R403" si="1522">+IF(D400-K400-P400&gt;1,D400-K400-P400,0)</f>
        <v>#REF!</v>
      </c>
      <c r="S400" s="24" t="str">
        <f t="shared" ref="S400:S403" si="1523">+P400</f>
        <v>#REF!</v>
      </c>
      <c r="T400" s="22"/>
      <c r="U400" s="22"/>
      <c r="V400" s="22"/>
      <c r="W400" s="22"/>
      <c r="X400" s="22"/>
      <c r="Y400" s="22"/>
      <c r="Z400" s="22"/>
    </row>
    <row r="401" ht="15.75" customHeight="1" outlineLevel="2">
      <c r="A401" s="22" t="s">
        <v>262</v>
      </c>
      <c r="B401" s="23" t="s">
        <v>37</v>
      </c>
      <c r="C401" s="22" t="s">
        <v>38</v>
      </c>
      <c r="D401" s="24">
        <v>1.499245502E7</v>
      </c>
      <c r="E401" s="24">
        <v>2355236.12</v>
      </c>
      <c r="F401" s="24">
        <f>+D401/D404</f>
        <v>0.1002514899</v>
      </c>
      <c r="G401" s="24" t="str">
        <f t="shared" si="1511"/>
        <v>#REF!</v>
      </c>
      <c r="H401" s="24" t="str">
        <f t="shared" si="1512"/>
        <v>#REF!</v>
      </c>
      <c r="I401" s="24" t="str">
        <f t="shared" si="1513"/>
        <v>#REF!</v>
      </c>
      <c r="J401" s="24" t="str">
        <f t="shared" si="1514"/>
        <v>#REF!</v>
      </c>
      <c r="K401" s="24" t="str">
        <f t="shared" si="1515"/>
        <v>#REF!</v>
      </c>
      <c r="L401" s="24" t="str">
        <f t="shared" si="1516"/>
        <v>#REF!</v>
      </c>
      <c r="M401" s="24" t="str">
        <f t="shared" si="1517"/>
        <v>#REF!</v>
      </c>
      <c r="N401" s="24" t="str">
        <f t="shared" si="1518"/>
        <v>#REF!</v>
      </c>
      <c r="O401" s="24" t="str">
        <f t="shared" si="1519"/>
        <v>#REF!</v>
      </c>
      <c r="P401" s="24" t="str">
        <f t="shared" si="1520"/>
        <v>#REF!</v>
      </c>
      <c r="Q401" s="24" t="str">
        <f t="shared" si="1521"/>
        <v>#REF!</v>
      </c>
      <c r="R401" s="25" t="str">
        <f t="shared" si="1522"/>
        <v>#REF!</v>
      </c>
      <c r="S401" s="24" t="str">
        <f t="shared" si="1523"/>
        <v>#REF!</v>
      </c>
      <c r="T401" s="22"/>
      <c r="U401" s="22"/>
      <c r="V401" s="22"/>
      <c r="W401" s="22"/>
      <c r="X401" s="22"/>
      <c r="Y401" s="22"/>
      <c r="Z401" s="22"/>
    </row>
    <row r="402" ht="15.75" customHeight="1" outlineLevel="2">
      <c r="A402" s="22" t="s">
        <v>262</v>
      </c>
      <c r="B402" s="23" t="s">
        <v>73</v>
      </c>
      <c r="C402" s="22" t="s">
        <v>74</v>
      </c>
      <c r="D402" s="24">
        <v>0.0</v>
      </c>
      <c r="E402" s="24">
        <v>0.0</v>
      </c>
      <c r="F402" s="24">
        <f>+D402/D404</f>
        <v>0</v>
      </c>
      <c r="G402" s="24" t="str">
        <f t="shared" si="1511"/>
        <v>#REF!</v>
      </c>
      <c r="H402" s="24" t="str">
        <f t="shared" si="1512"/>
        <v>#REF!</v>
      </c>
      <c r="I402" s="24" t="str">
        <f t="shared" si="1513"/>
        <v>#REF!</v>
      </c>
      <c r="J402" s="24" t="str">
        <f t="shared" si="1514"/>
        <v>#REF!</v>
      </c>
      <c r="K402" s="24" t="str">
        <f t="shared" si="1515"/>
        <v>#REF!</v>
      </c>
      <c r="L402" s="24" t="str">
        <f t="shared" si="1516"/>
        <v>#REF!</v>
      </c>
      <c r="M402" s="24" t="str">
        <f t="shared" si="1517"/>
        <v>#REF!</v>
      </c>
      <c r="N402" s="24" t="str">
        <f t="shared" si="1518"/>
        <v>#REF!</v>
      </c>
      <c r="O402" s="24" t="str">
        <f t="shared" si="1519"/>
        <v>#REF!</v>
      </c>
      <c r="P402" s="24" t="str">
        <f t="shared" si="1520"/>
        <v>#REF!</v>
      </c>
      <c r="Q402" s="24" t="str">
        <f t="shared" si="1521"/>
        <v>#REF!</v>
      </c>
      <c r="R402" s="25" t="str">
        <f t="shared" si="1522"/>
        <v>#REF!</v>
      </c>
      <c r="S402" s="24" t="str">
        <f t="shared" si="1523"/>
        <v>#REF!</v>
      </c>
      <c r="T402" s="22"/>
      <c r="U402" s="22"/>
      <c r="V402" s="22"/>
      <c r="W402" s="22"/>
      <c r="X402" s="22"/>
      <c r="Y402" s="22"/>
      <c r="Z402" s="22"/>
    </row>
    <row r="403" ht="15.75" customHeight="1" outlineLevel="2">
      <c r="A403" s="22" t="s">
        <v>262</v>
      </c>
      <c r="B403" s="23" t="s">
        <v>53</v>
      </c>
      <c r="C403" s="22" t="s">
        <v>54</v>
      </c>
      <c r="D403" s="24">
        <v>4035673.23</v>
      </c>
      <c r="E403" s="24">
        <v>633983.12</v>
      </c>
      <c r="F403" s="24">
        <f>+D403/D404</f>
        <v>0.02698572404</v>
      </c>
      <c r="G403" s="24" t="str">
        <f t="shared" si="1511"/>
        <v>#REF!</v>
      </c>
      <c r="H403" s="24" t="str">
        <f t="shared" si="1512"/>
        <v>#REF!</v>
      </c>
      <c r="I403" s="24" t="str">
        <f t="shared" si="1513"/>
        <v>#REF!</v>
      </c>
      <c r="J403" s="24" t="str">
        <f t="shared" si="1514"/>
        <v>#REF!</v>
      </c>
      <c r="K403" s="24" t="str">
        <f t="shared" si="1515"/>
        <v>#REF!</v>
      </c>
      <c r="L403" s="24" t="str">
        <f t="shared" si="1516"/>
        <v>#REF!</v>
      </c>
      <c r="M403" s="24" t="str">
        <f t="shared" si="1517"/>
        <v>#REF!</v>
      </c>
      <c r="N403" s="24" t="str">
        <f t="shared" si="1518"/>
        <v>#REF!</v>
      </c>
      <c r="O403" s="24" t="str">
        <f t="shared" si="1519"/>
        <v>#REF!</v>
      </c>
      <c r="P403" s="24" t="str">
        <f t="shared" si="1520"/>
        <v>#REF!</v>
      </c>
      <c r="Q403" s="24" t="str">
        <f t="shared" si="1521"/>
        <v>#REF!</v>
      </c>
      <c r="R403" s="25" t="str">
        <f t="shared" si="1522"/>
        <v>#REF!</v>
      </c>
      <c r="S403" s="24" t="str">
        <f t="shared" si="1523"/>
        <v>#REF!</v>
      </c>
      <c r="T403" s="22"/>
      <c r="U403" s="22"/>
      <c r="V403" s="22"/>
      <c r="W403" s="22"/>
      <c r="X403" s="22"/>
      <c r="Y403" s="22"/>
      <c r="Z403" s="22"/>
    </row>
    <row r="404" ht="15.75" customHeight="1" outlineLevel="1">
      <c r="A404" s="30" t="s">
        <v>263</v>
      </c>
      <c r="B404" s="23"/>
      <c r="C404" s="22"/>
      <c r="D404" s="24">
        <f t="shared" ref="D404:F404" si="1524">SUBTOTAL(9,D400:D403)</f>
        <v>149548451</v>
      </c>
      <c r="E404" s="24">
        <f t="shared" si="1524"/>
        <v>23493278</v>
      </c>
      <c r="F404" s="22">
        <f t="shared" si="1524"/>
        <v>1</v>
      </c>
      <c r="G404" s="24"/>
      <c r="H404" s="24"/>
      <c r="I404" s="24"/>
      <c r="J404" s="24" t="str">
        <f t="shared" ref="J404:K404" si="1525">SUBTOTAL(9,J400:J403)</f>
        <v>#REF!</v>
      </c>
      <c r="K404" s="24" t="str">
        <f t="shared" si="1525"/>
        <v>#REF!</v>
      </c>
      <c r="L404" s="24"/>
      <c r="M404" s="24"/>
      <c r="N404" s="24"/>
      <c r="O404" s="24" t="str">
        <f t="shared" ref="O404:S404" si="1526">SUBTOTAL(9,O400:O403)</f>
        <v>#REF!</v>
      </c>
      <c r="P404" s="24" t="str">
        <f t="shared" si="1526"/>
        <v>#REF!</v>
      </c>
      <c r="Q404" s="24" t="str">
        <f t="shared" si="1526"/>
        <v>#REF!</v>
      </c>
      <c r="R404" s="25" t="str">
        <f t="shared" si="1526"/>
        <v>#REF!</v>
      </c>
      <c r="S404" s="24" t="str">
        <f t="shared" si="1526"/>
        <v>#REF!</v>
      </c>
      <c r="T404" s="22"/>
      <c r="U404" s="22"/>
      <c r="V404" s="22"/>
      <c r="W404" s="22"/>
      <c r="X404" s="22"/>
      <c r="Y404" s="22"/>
      <c r="Z404" s="22"/>
    </row>
    <row r="405" ht="15.75" customHeight="1" outlineLevel="2">
      <c r="A405" s="22" t="s">
        <v>264</v>
      </c>
      <c r="B405" s="23" t="s">
        <v>27</v>
      </c>
      <c r="C405" s="22" t="s">
        <v>28</v>
      </c>
      <c r="D405" s="24">
        <v>8.45911767E7</v>
      </c>
      <c r="E405" s="24">
        <v>4774313.48</v>
      </c>
      <c r="F405" s="24">
        <f>+D405/D407</f>
        <v>0.5853774707</v>
      </c>
      <c r="G405" s="24" t="str">
        <f t="shared" ref="G405:G406" si="1527">VLOOKUP(A405,'[1]Hoja1'!$B$1:$F$126,3,0)</f>
        <v>#REF!</v>
      </c>
      <c r="H405" s="24" t="str">
        <f t="shared" ref="H405:H406" si="1528">VLOOKUP(A405,'[1]Hoja1'!$B$1:$F$126,2,0)</f>
        <v>#REF!</v>
      </c>
      <c r="I405" s="24" t="str">
        <f t="shared" ref="I405:I406" si="1529">+G405/11</f>
        <v>#REF!</v>
      </c>
      <c r="J405" s="24" t="str">
        <f t="shared" ref="J405:J406" si="1530">+F405*I405</f>
        <v>#REF!</v>
      </c>
      <c r="K405" s="24">
        <v>0.0</v>
      </c>
      <c r="L405" s="24" t="str">
        <f t="shared" ref="L405:L406" si="1531">VLOOKUP(A405,'[1]Hoja1'!$B$1:$F$126,5,0)</f>
        <v>#REF!</v>
      </c>
      <c r="M405" s="24" t="str">
        <f t="shared" ref="M405:M406" si="1532">VLOOKUP(A405,'[1]Hoja1'!$B$1:$F$126,4,0)</f>
        <v>#REF!</v>
      </c>
      <c r="N405" s="24" t="str">
        <f t="shared" ref="N405:N406" si="1533">+L405/11</f>
        <v>#REF!</v>
      </c>
      <c r="O405" s="24" t="str">
        <f t="shared" ref="O405:O406" si="1534">+D405-J405</f>
        <v>#REF!</v>
      </c>
      <c r="P405" s="24" t="str">
        <f t="shared" ref="P405:P406" si="1535">+ROUND(O405,0)</f>
        <v>#REF!</v>
      </c>
      <c r="Q405" s="24" t="str">
        <f t="shared" ref="Q405:Q406" si="1536">+K405+P405</f>
        <v>#REF!</v>
      </c>
      <c r="R405" s="25" t="str">
        <f t="shared" ref="R405:R406" si="1537">+IF(D405-K405-P405&gt;1,D405-K405-P405,0)</f>
        <v>#REF!</v>
      </c>
      <c r="S405" s="24" t="str">
        <f t="shared" ref="S405:S406" si="1538">+P405</f>
        <v>#REF!</v>
      </c>
      <c r="T405" s="22"/>
      <c r="U405" s="22"/>
      <c r="V405" s="22"/>
      <c r="W405" s="22"/>
      <c r="X405" s="22"/>
      <c r="Y405" s="22"/>
      <c r="Z405" s="22"/>
    </row>
    <row r="406" ht="15.75" customHeight="1" outlineLevel="2">
      <c r="A406" s="22" t="s">
        <v>264</v>
      </c>
      <c r="B406" s="23" t="s">
        <v>37</v>
      </c>
      <c r="C406" s="22" t="s">
        <v>38</v>
      </c>
      <c r="D406" s="24">
        <v>5.99158823E7</v>
      </c>
      <c r="E406" s="24">
        <v>3381643.52</v>
      </c>
      <c r="F406" s="24">
        <f>+D406/D407</f>
        <v>0.4146225293</v>
      </c>
      <c r="G406" s="24" t="str">
        <f t="shared" si="1527"/>
        <v>#REF!</v>
      </c>
      <c r="H406" s="24" t="str">
        <f t="shared" si="1528"/>
        <v>#REF!</v>
      </c>
      <c r="I406" s="24" t="str">
        <f t="shared" si="1529"/>
        <v>#REF!</v>
      </c>
      <c r="J406" s="24" t="str">
        <f t="shared" si="1530"/>
        <v>#REF!</v>
      </c>
      <c r="K406" s="24">
        <v>0.0</v>
      </c>
      <c r="L406" s="24" t="str">
        <f t="shared" si="1531"/>
        <v>#REF!</v>
      </c>
      <c r="M406" s="24" t="str">
        <f t="shared" si="1532"/>
        <v>#REF!</v>
      </c>
      <c r="N406" s="24" t="str">
        <f t="shared" si="1533"/>
        <v>#REF!</v>
      </c>
      <c r="O406" s="24" t="str">
        <f t="shared" si="1534"/>
        <v>#REF!</v>
      </c>
      <c r="P406" s="24" t="str">
        <f t="shared" si="1535"/>
        <v>#REF!</v>
      </c>
      <c r="Q406" s="24" t="str">
        <f t="shared" si="1536"/>
        <v>#REF!</v>
      </c>
      <c r="R406" s="25" t="str">
        <f t="shared" si="1537"/>
        <v>#REF!</v>
      </c>
      <c r="S406" s="24" t="str">
        <f t="shared" si="1538"/>
        <v>#REF!</v>
      </c>
      <c r="T406" s="22"/>
      <c r="U406" s="22"/>
      <c r="V406" s="22"/>
      <c r="W406" s="22"/>
      <c r="X406" s="22"/>
      <c r="Y406" s="22"/>
      <c r="Z406" s="22"/>
    </row>
    <row r="407" ht="15.75" customHeight="1" outlineLevel="1">
      <c r="A407" s="30" t="s">
        <v>265</v>
      </c>
      <c r="B407" s="23"/>
      <c r="C407" s="22"/>
      <c r="D407" s="24">
        <f t="shared" ref="D407:F407" si="1539">SUBTOTAL(9,D405:D406)</f>
        <v>144507059</v>
      </c>
      <c r="E407" s="24">
        <f t="shared" si="1539"/>
        <v>8155957</v>
      </c>
      <c r="F407" s="22">
        <f t="shared" si="1539"/>
        <v>1</v>
      </c>
      <c r="G407" s="24"/>
      <c r="H407" s="24"/>
      <c r="I407" s="24"/>
      <c r="J407" s="24" t="str">
        <f t="shared" ref="J407:K407" si="1540">SUBTOTAL(9,J405:J406)</f>
        <v>#REF!</v>
      </c>
      <c r="K407" s="24">
        <f t="shared" si="1540"/>
        <v>0</v>
      </c>
      <c r="L407" s="24"/>
      <c r="M407" s="24"/>
      <c r="N407" s="24"/>
      <c r="O407" s="24" t="str">
        <f t="shared" ref="O407:S407" si="1541">SUBTOTAL(9,O405:O406)</f>
        <v>#REF!</v>
      </c>
      <c r="P407" s="24" t="str">
        <f t="shared" si="1541"/>
        <v>#REF!</v>
      </c>
      <c r="Q407" s="24" t="str">
        <f t="shared" si="1541"/>
        <v>#REF!</v>
      </c>
      <c r="R407" s="25" t="str">
        <f t="shared" si="1541"/>
        <v>#REF!</v>
      </c>
      <c r="S407" s="24" t="str">
        <f t="shared" si="1541"/>
        <v>#REF!</v>
      </c>
      <c r="T407" s="22"/>
      <c r="U407" s="22"/>
      <c r="V407" s="22"/>
      <c r="W407" s="22"/>
      <c r="X407" s="22"/>
      <c r="Y407" s="22"/>
      <c r="Z407" s="22"/>
    </row>
    <row r="408" ht="15.75" customHeight="1" outlineLevel="2">
      <c r="A408" s="22" t="s">
        <v>266</v>
      </c>
      <c r="B408" s="23" t="s">
        <v>27</v>
      </c>
      <c r="C408" s="22" t="s">
        <v>28</v>
      </c>
      <c r="D408" s="24">
        <v>5014100.51</v>
      </c>
      <c r="E408" s="24">
        <v>1301764.22</v>
      </c>
      <c r="F408" s="24">
        <f>+D408/D411</f>
        <v>0.09255269579</v>
      </c>
      <c r="G408" s="24" t="str">
        <f t="shared" ref="G408:G410" si="1542">VLOOKUP(A408,'[1]Hoja1'!$B$1:$F$126,3,0)</f>
        <v>#REF!</v>
      </c>
      <c r="H408" s="24" t="str">
        <f t="shared" ref="H408:H410" si="1543">VLOOKUP(A408,'[1]Hoja1'!$B$1:$F$126,2,0)</f>
        <v>#REF!</v>
      </c>
      <c r="I408" s="24" t="str">
        <f t="shared" ref="I408:I410" si="1544">+G408/11</f>
        <v>#REF!</v>
      </c>
      <c r="J408" s="24" t="str">
        <f t="shared" ref="J408:J410" si="1545">+F408*I408</f>
        <v>#REF!</v>
      </c>
      <c r="K408" s="24">
        <v>0.0</v>
      </c>
      <c r="L408" s="24" t="str">
        <f t="shared" ref="L408:L410" si="1546">VLOOKUP(A408,'[1]Hoja1'!$B$1:$F$126,5,0)</f>
        <v>#REF!</v>
      </c>
      <c r="M408" s="24" t="str">
        <f t="shared" ref="M408:M410" si="1547">VLOOKUP(A408,'[1]Hoja1'!$B$1:$F$126,4,0)</f>
        <v>#REF!</v>
      </c>
      <c r="N408" s="24" t="str">
        <f t="shared" ref="N408:N410" si="1548">+L408/11</f>
        <v>#REF!</v>
      </c>
      <c r="O408" s="24" t="str">
        <f t="shared" ref="O408:O410" si="1549">+D408-J408</f>
        <v>#REF!</v>
      </c>
      <c r="P408" s="24" t="str">
        <f t="shared" ref="P408:P410" si="1550">+ROUND(O408,0)</f>
        <v>#REF!</v>
      </c>
      <c r="Q408" s="24" t="str">
        <f t="shared" ref="Q408:Q410" si="1551">+K408+P408</f>
        <v>#REF!</v>
      </c>
      <c r="R408" s="25" t="str">
        <f t="shared" ref="R408:R410" si="1552">+IF(D408-K408-P408&gt;1,D408-K408-P408,0)</f>
        <v>#REF!</v>
      </c>
      <c r="S408" s="24" t="str">
        <f t="shared" ref="S408:S410" si="1553">+P408</f>
        <v>#REF!</v>
      </c>
      <c r="T408" s="22"/>
      <c r="U408" s="22"/>
      <c r="V408" s="22"/>
      <c r="W408" s="22"/>
      <c r="X408" s="22"/>
      <c r="Y408" s="22"/>
      <c r="Z408" s="22"/>
    </row>
    <row r="409" ht="15.75" customHeight="1" outlineLevel="2">
      <c r="A409" s="22" t="s">
        <v>266</v>
      </c>
      <c r="B409" s="23" t="s">
        <v>37</v>
      </c>
      <c r="C409" s="22" t="s">
        <v>38</v>
      </c>
      <c r="D409" s="24">
        <v>0.0</v>
      </c>
      <c r="E409" s="24">
        <v>0.0</v>
      </c>
      <c r="F409" s="24">
        <f>+D409/D411</f>
        <v>0</v>
      </c>
      <c r="G409" s="24" t="str">
        <f t="shared" si="1542"/>
        <v>#REF!</v>
      </c>
      <c r="H409" s="24" t="str">
        <f t="shared" si="1543"/>
        <v>#REF!</v>
      </c>
      <c r="I409" s="24" t="str">
        <f t="shared" si="1544"/>
        <v>#REF!</v>
      </c>
      <c r="J409" s="24" t="str">
        <f t="shared" si="1545"/>
        <v>#REF!</v>
      </c>
      <c r="K409" s="24" t="str">
        <f>+D409-P409</f>
        <v>#REF!</v>
      </c>
      <c r="L409" s="24" t="str">
        <f t="shared" si="1546"/>
        <v>#REF!</v>
      </c>
      <c r="M409" s="24" t="str">
        <f t="shared" si="1547"/>
        <v>#REF!</v>
      </c>
      <c r="N409" s="24" t="str">
        <f t="shared" si="1548"/>
        <v>#REF!</v>
      </c>
      <c r="O409" s="24" t="str">
        <f t="shared" si="1549"/>
        <v>#REF!</v>
      </c>
      <c r="P409" s="24" t="str">
        <f t="shared" si="1550"/>
        <v>#REF!</v>
      </c>
      <c r="Q409" s="24" t="str">
        <f t="shared" si="1551"/>
        <v>#REF!</v>
      </c>
      <c r="R409" s="25" t="str">
        <f t="shared" si="1552"/>
        <v>#REF!</v>
      </c>
      <c r="S409" s="24" t="str">
        <f t="shared" si="1553"/>
        <v>#REF!</v>
      </c>
      <c r="T409" s="22"/>
      <c r="U409" s="22"/>
      <c r="V409" s="22"/>
      <c r="W409" s="22"/>
      <c r="X409" s="22"/>
      <c r="Y409" s="22"/>
      <c r="Z409" s="22"/>
    </row>
    <row r="410" ht="15.75" customHeight="1" outlineLevel="2">
      <c r="A410" s="22" t="s">
        <v>266</v>
      </c>
      <c r="B410" s="23" t="s">
        <v>39</v>
      </c>
      <c r="C410" s="22" t="s">
        <v>40</v>
      </c>
      <c r="D410" s="24">
        <v>4.916152849E7</v>
      </c>
      <c r="E410" s="24">
        <v>1.276334978E7</v>
      </c>
      <c r="F410" s="24">
        <f>+D410/D411</f>
        <v>0.9074473042</v>
      </c>
      <c r="G410" s="24" t="str">
        <f t="shared" si="1542"/>
        <v>#REF!</v>
      </c>
      <c r="H410" s="24" t="str">
        <f t="shared" si="1543"/>
        <v>#REF!</v>
      </c>
      <c r="I410" s="24" t="str">
        <f t="shared" si="1544"/>
        <v>#REF!</v>
      </c>
      <c r="J410" s="24" t="str">
        <f t="shared" si="1545"/>
        <v>#REF!</v>
      </c>
      <c r="K410" s="24">
        <v>0.0</v>
      </c>
      <c r="L410" s="24" t="str">
        <f t="shared" si="1546"/>
        <v>#REF!</v>
      </c>
      <c r="M410" s="24" t="str">
        <f t="shared" si="1547"/>
        <v>#REF!</v>
      </c>
      <c r="N410" s="24" t="str">
        <f t="shared" si="1548"/>
        <v>#REF!</v>
      </c>
      <c r="O410" s="24" t="str">
        <f t="shared" si="1549"/>
        <v>#REF!</v>
      </c>
      <c r="P410" s="24" t="str">
        <f t="shared" si="1550"/>
        <v>#REF!</v>
      </c>
      <c r="Q410" s="24" t="str">
        <f t="shared" si="1551"/>
        <v>#REF!</v>
      </c>
      <c r="R410" s="25" t="str">
        <f t="shared" si="1552"/>
        <v>#REF!</v>
      </c>
      <c r="S410" s="24" t="str">
        <f t="shared" si="1553"/>
        <v>#REF!</v>
      </c>
      <c r="T410" s="22"/>
      <c r="U410" s="22"/>
      <c r="V410" s="22"/>
      <c r="W410" s="22"/>
      <c r="X410" s="22"/>
      <c r="Y410" s="22"/>
      <c r="Z410" s="22"/>
    </row>
    <row r="411" ht="15.75" customHeight="1" outlineLevel="1">
      <c r="A411" s="30" t="s">
        <v>267</v>
      </c>
      <c r="B411" s="23"/>
      <c r="C411" s="22"/>
      <c r="D411" s="24">
        <f t="shared" ref="D411:F411" si="1554">SUBTOTAL(9,D408:D410)</f>
        <v>54175629</v>
      </c>
      <c r="E411" s="24">
        <f t="shared" si="1554"/>
        <v>14065114</v>
      </c>
      <c r="F411" s="22">
        <f t="shared" si="1554"/>
        <v>1</v>
      </c>
      <c r="G411" s="24"/>
      <c r="H411" s="24"/>
      <c r="I411" s="24"/>
      <c r="J411" s="24" t="str">
        <f t="shared" ref="J411:K411" si="1555">SUBTOTAL(9,J408:J410)</f>
        <v>#REF!</v>
      </c>
      <c r="K411" s="24" t="str">
        <f t="shared" si="1555"/>
        <v>#REF!</v>
      </c>
      <c r="L411" s="24"/>
      <c r="M411" s="24"/>
      <c r="N411" s="24"/>
      <c r="O411" s="24" t="str">
        <f t="shared" ref="O411:S411" si="1556">SUBTOTAL(9,O408:O410)</f>
        <v>#REF!</v>
      </c>
      <c r="P411" s="24" t="str">
        <f t="shared" si="1556"/>
        <v>#REF!</v>
      </c>
      <c r="Q411" s="24" t="str">
        <f t="shared" si="1556"/>
        <v>#REF!</v>
      </c>
      <c r="R411" s="25" t="str">
        <f t="shared" si="1556"/>
        <v>#REF!</v>
      </c>
      <c r="S411" s="24" t="str">
        <f t="shared" si="1556"/>
        <v>#REF!</v>
      </c>
      <c r="T411" s="22"/>
      <c r="U411" s="22"/>
      <c r="V411" s="22"/>
      <c r="W411" s="22"/>
      <c r="X411" s="22"/>
      <c r="Y411" s="22"/>
      <c r="Z411" s="22"/>
    </row>
    <row r="412" ht="15.75" customHeight="1" outlineLevel="2">
      <c r="A412" s="22" t="s">
        <v>268</v>
      </c>
      <c r="B412" s="23" t="s">
        <v>27</v>
      </c>
      <c r="C412" s="22" t="s">
        <v>28</v>
      </c>
      <c r="D412" s="24">
        <v>2.0544874733E8</v>
      </c>
      <c r="E412" s="24">
        <v>4479249.45</v>
      </c>
      <c r="F412" s="24">
        <f>+D412/D416</f>
        <v>0.2670689661</v>
      </c>
      <c r="G412" s="24" t="str">
        <f t="shared" ref="G412:G415" si="1557">VLOOKUP(A412,'[1]Hoja1'!$B$1:$F$126,3,0)</f>
        <v>#REF!</v>
      </c>
      <c r="H412" s="24" t="str">
        <f t="shared" ref="H412:H415" si="1558">VLOOKUP(A412,'[1]Hoja1'!$B$1:$F$126,2,0)</f>
        <v>#REF!</v>
      </c>
      <c r="I412" s="24" t="str">
        <f t="shared" ref="I412:I415" si="1559">+G412/11</f>
        <v>#REF!</v>
      </c>
      <c r="J412" s="24" t="str">
        <f t="shared" ref="J412:J415" si="1560">+F412*I412</f>
        <v>#REF!</v>
      </c>
      <c r="K412" s="24" t="str">
        <f t="shared" ref="K412:K415" si="1561">+D412-P412</f>
        <v>#REF!</v>
      </c>
      <c r="L412" s="24" t="str">
        <f t="shared" ref="L412:L415" si="1562">VLOOKUP(A412,'[1]Hoja1'!$B$1:$F$126,5,0)</f>
        <v>#REF!</v>
      </c>
      <c r="M412" s="24" t="str">
        <f t="shared" ref="M412:M415" si="1563">VLOOKUP(A412,'[1]Hoja1'!$B$1:$F$126,4,0)</f>
        <v>#REF!</v>
      </c>
      <c r="N412" s="24" t="str">
        <f t="shared" ref="N412:N415" si="1564">+L412/11</f>
        <v>#REF!</v>
      </c>
      <c r="O412" s="24" t="str">
        <f t="shared" ref="O412:O415" si="1565">+D412-J412</f>
        <v>#REF!</v>
      </c>
      <c r="P412" s="24" t="str">
        <f t="shared" ref="P412:P415" si="1566">+ROUND(O412,0)</f>
        <v>#REF!</v>
      </c>
      <c r="Q412" s="24" t="str">
        <f t="shared" ref="Q412:Q415" si="1567">+K412+P412</f>
        <v>#REF!</v>
      </c>
      <c r="R412" s="25" t="str">
        <f t="shared" ref="R412:R415" si="1568">+IF(D412-K412-P412&gt;1,D412-K412-P412,0)</f>
        <v>#REF!</v>
      </c>
      <c r="S412" s="24" t="str">
        <f t="shared" ref="S412:S415" si="1569">+P412</f>
        <v>#REF!</v>
      </c>
      <c r="T412" s="22"/>
      <c r="U412" s="22"/>
      <c r="V412" s="22"/>
      <c r="W412" s="22"/>
      <c r="X412" s="22"/>
      <c r="Y412" s="22"/>
      <c r="Z412" s="22"/>
    </row>
    <row r="413" ht="15.75" customHeight="1" outlineLevel="2">
      <c r="A413" s="22" t="s">
        <v>268</v>
      </c>
      <c r="B413" s="23" t="s">
        <v>37</v>
      </c>
      <c r="C413" s="22" t="s">
        <v>38</v>
      </c>
      <c r="D413" s="24">
        <v>2263763.9</v>
      </c>
      <c r="E413" s="24">
        <v>49355.2</v>
      </c>
      <c r="F413" s="24">
        <f>+D413/D416</f>
        <v>0.002942734342</v>
      </c>
      <c r="G413" s="24" t="str">
        <f t="shared" si="1557"/>
        <v>#REF!</v>
      </c>
      <c r="H413" s="24" t="str">
        <f t="shared" si="1558"/>
        <v>#REF!</v>
      </c>
      <c r="I413" s="24" t="str">
        <f t="shared" si="1559"/>
        <v>#REF!</v>
      </c>
      <c r="J413" s="24" t="str">
        <f t="shared" si="1560"/>
        <v>#REF!</v>
      </c>
      <c r="K413" s="24" t="str">
        <f t="shared" si="1561"/>
        <v>#REF!</v>
      </c>
      <c r="L413" s="24" t="str">
        <f t="shared" si="1562"/>
        <v>#REF!</v>
      </c>
      <c r="M413" s="24" t="str">
        <f t="shared" si="1563"/>
        <v>#REF!</v>
      </c>
      <c r="N413" s="24" t="str">
        <f t="shared" si="1564"/>
        <v>#REF!</v>
      </c>
      <c r="O413" s="24" t="str">
        <f t="shared" si="1565"/>
        <v>#REF!</v>
      </c>
      <c r="P413" s="24" t="str">
        <f t="shared" si="1566"/>
        <v>#REF!</v>
      </c>
      <c r="Q413" s="24" t="str">
        <f t="shared" si="1567"/>
        <v>#REF!</v>
      </c>
      <c r="R413" s="25" t="str">
        <f t="shared" si="1568"/>
        <v>#REF!</v>
      </c>
      <c r="S413" s="24" t="str">
        <f t="shared" si="1569"/>
        <v>#REF!</v>
      </c>
      <c r="T413" s="22"/>
      <c r="U413" s="22"/>
      <c r="V413" s="22"/>
      <c r="W413" s="22"/>
      <c r="X413" s="22"/>
      <c r="Y413" s="22"/>
      <c r="Z413" s="22"/>
    </row>
    <row r="414" ht="15.75" customHeight="1" outlineLevel="2">
      <c r="A414" s="22" t="s">
        <v>268</v>
      </c>
      <c r="B414" s="23" t="s">
        <v>33</v>
      </c>
      <c r="C414" s="22" t="s">
        <v>34</v>
      </c>
      <c r="D414" s="24">
        <v>0.0</v>
      </c>
      <c r="E414" s="24">
        <v>0.0</v>
      </c>
      <c r="F414" s="24">
        <f>+D414/D416</f>
        <v>0</v>
      </c>
      <c r="G414" s="24" t="str">
        <f t="shared" si="1557"/>
        <v>#REF!</v>
      </c>
      <c r="H414" s="24" t="str">
        <f t="shared" si="1558"/>
        <v>#REF!</v>
      </c>
      <c r="I414" s="24" t="str">
        <f t="shared" si="1559"/>
        <v>#REF!</v>
      </c>
      <c r="J414" s="24" t="str">
        <f t="shared" si="1560"/>
        <v>#REF!</v>
      </c>
      <c r="K414" s="24" t="str">
        <f t="shared" si="1561"/>
        <v>#REF!</v>
      </c>
      <c r="L414" s="24" t="str">
        <f t="shared" si="1562"/>
        <v>#REF!</v>
      </c>
      <c r="M414" s="24" t="str">
        <f t="shared" si="1563"/>
        <v>#REF!</v>
      </c>
      <c r="N414" s="24" t="str">
        <f t="shared" si="1564"/>
        <v>#REF!</v>
      </c>
      <c r="O414" s="24" t="str">
        <f t="shared" si="1565"/>
        <v>#REF!</v>
      </c>
      <c r="P414" s="24" t="str">
        <f t="shared" si="1566"/>
        <v>#REF!</v>
      </c>
      <c r="Q414" s="24" t="str">
        <f t="shared" si="1567"/>
        <v>#REF!</v>
      </c>
      <c r="R414" s="25" t="str">
        <f t="shared" si="1568"/>
        <v>#REF!</v>
      </c>
      <c r="S414" s="24" t="str">
        <f t="shared" si="1569"/>
        <v>#REF!</v>
      </c>
      <c r="T414" s="22"/>
      <c r="U414" s="22"/>
      <c r="V414" s="22"/>
      <c r="W414" s="22"/>
      <c r="X414" s="22"/>
      <c r="Y414" s="22"/>
      <c r="Z414" s="22"/>
    </row>
    <row r="415" ht="15.75" customHeight="1" outlineLevel="2">
      <c r="A415" s="22" t="s">
        <v>268</v>
      </c>
      <c r="B415" s="23" t="s">
        <v>39</v>
      </c>
      <c r="C415" s="22" t="s">
        <v>40</v>
      </c>
      <c r="D415" s="24">
        <v>5.6155974949E8</v>
      </c>
      <c r="E415" s="24">
        <v>1.224327835E7</v>
      </c>
      <c r="F415" s="24">
        <f>+D415/D416</f>
        <v>0.7299882995</v>
      </c>
      <c r="G415" s="24" t="str">
        <f t="shared" si="1557"/>
        <v>#REF!</v>
      </c>
      <c r="H415" s="24" t="str">
        <f t="shared" si="1558"/>
        <v>#REF!</v>
      </c>
      <c r="I415" s="24" t="str">
        <f t="shared" si="1559"/>
        <v>#REF!</v>
      </c>
      <c r="J415" s="24" t="str">
        <f t="shared" si="1560"/>
        <v>#REF!</v>
      </c>
      <c r="K415" s="24" t="str">
        <f t="shared" si="1561"/>
        <v>#REF!</v>
      </c>
      <c r="L415" s="24" t="str">
        <f t="shared" si="1562"/>
        <v>#REF!</v>
      </c>
      <c r="M415" s="24" t="str">
        <f t="shared" si="1563"/>
        <v>#REF!</v>
      </c>
      <c r="N415" s="24" t="str">
        <f t="shared" si="1564"/>
        <v>#REF!</v>
      </c>
      <c r="O415" s="24" t="str">
        <f t="shared" si="1565"/>
        <v>#REF!</v>
      </c>
      <c r="P415" s="24" t="str">
        <f t="shared" si="1566"/>
        <v>#REF!</v>
      </c>
      <c r="Q415" s="24" t="str">
        <f t="shared" si="1567"/>
        <v>#REF!</v>
      </c>
      <c r="R415" s="25" t="str">
        <f t="shared" si="1568"/>
        <v>#REF!</v>
      </c>
      <c r="S415" s="24" t="str">
        <f t="shared" si="1569"/>
        <v>#REF!</v>
      </c>
      <c r="T415" s="22"/>
      <c r="U415" s="22"/>
      <c r="V415" s="22"/>
      <c r="W415" s="22"/>
      <c r="X415" s="22"/>
      <c r="Y415" s="22"/>
      <c r="Z415" s="22"/>
    </row>
    <row r="416" ht="15.75" customHeight="1" outlineLevel="1">
      <c r="A416" s="30" t="s">
        <v>269</v>
      </c>
      <c r="B416" s="23"/>
      <c r="C416" s="22"/>
      <c r="D416" s="24">
        <f t="shared" ref="D416:F416" si="1570">SUBTOTAL(9,D412:D415)</f>
        <v>769272260.7</v>
      </c>
      <c r="E416" s="24">
        <f t="shared" si="1570"/>
        <v>16771883</v>
      </c>
      <c r="F416" s="22">
        <f t="shared" si="1570"/>
        <v>1</v>
      </c>
      <c r="G416" s="24"/>
      <c r="H416" s="24"/>
      <c r="I416" s="24"/>
      <c r="J416" s="24" t="str">
        <f t="shared" ref="J416:K416" si="1571">SUBTOTAL(9,J412:J415)</f>
        <v>#REF!</v>
      </c>
      <c r="K416" s="24" t="str">
        <f t="shared" si="1571"/>
        <v>#REF!</v>
      </c>
      <c r="L416" s="24"/>
      <c r="M416" s="24"/>
      <c r="N416" s="24"/>
      <c r="O416" s="24" t="str">
        <f t="shared" ref="O416:S416" si="1572">SUBTOTAL(9,O412:O415)</f>
        <v>#REF!</v>
      </c>
      <c r="P416" s="24" t="str">
        <f t="shared" si="1572"/>
        <v>#REF!</v>
      </c>
      <c r="Q416" s="24" t="str">
        <f t="shared" si="1572"/>
        <v>#REF!</v>
      </c>
      <c r="R416" s="25" t="str">
        <f t="shared" si="1572"/>
        <v>#REF!</v>
      </c>
      <c r="S416" s="24" t="str">
        <f t="shared" si="1572"/>
        <v>#REF!</v>
      </c>
      <c r="T416" s="22"/>
      <c r="U416" s="22"/>
      <c r="V416" s="22"/>
      <c r="W416" s="22"/>
      <c r="X416" s="22"/>
      <c r="Y416" s="22"/>
      <c r="Z416" s="22"/>
    </row>
    <row r="417" ht="15.75" customHeight="1" outlineLevel="2">
      <c r="A417" s="22" t="s">
        <v>270</v>
      </c>
      <c r="B417" s="23" t="s">
        <v>27</v>
      </c>
      <c r="C417" s="22" t="s">
        <v>28</v>
      </c>
      <c r="D417" s="24">
        <v>1.3013826E7</v>
      </c>
      <c r="E417" s="24">
        <v>1901300.0</v>
      </c>
      <c r="F417" s="24">
        <f>+D417/D419</f>
        <v>1</v>
      </c>
      <c r="G417" s="24" t="str">
        <f t="shared" ref="G417:G418" si="1573">VLOOKUP(A417,'[1]Hoja1'!$B$1:$F$126,3,0)</f>
        <v>#REF!</v>
      </c>
      <c r="H417" s="24" t="str">
        <f t="shared" ref="H417:H418" si="1574">VLOOKUP(A417,'[1]Hoja1'!$B$1:$F$126,2,0)</f>
        <v>#REF!</v>
      </c>
      <c r="I417" s="24" t="str">
        <f t="shared" ref="I417:I418" si="1575">+G417/11</f>
        <v>#REF!</v>
      </c>
      <c r="J417" s="24" t="str">
        <f t="shared" ref="J417:J418" si="1576">+F417*I417</f>
        <v>#REF!</v>
      </c>
      <c r="K417" s="24" t="str">
        <f t="shared" ref="K417:K418" si="1577">+D417-P417</f>
        <v>#REF!</v>
      </c>
      <c r="L417" s="24" t="str">
        <f t="shared" ref="L417:L418" si="1578">VLOOKUP(A417,'[1]Hoja1'!$B$1:$F$126,5,0)</f>
        <v>#REF!</v>
      </c>
      <c r="M417" s="24" t="str">
        <f t="shared" ref="M417:M418" si="1579">VLOOKUP(A417,'[1]Hoja1'!$B$1:$F$126,4,0)</f>
        <v>#REF!</v>
      </c>
      <c r="N417" s="24" t="str">
        <f t="shared" ref="N417:N418" si="1580">+L417/11</f>
        <v>#REF!</v>
      </c>
      <c r="O417" s="24" t="str">
        <f t="shared" ref="O417:O418" si="1581">+D417-J417</f>
        <v>#REF!</v>
      </c>
      <c r="P417" s="24" t="str">
        <f t="shared" ref="P417:P418" si="1582">+ROUND(O417,0)</f>
        <v>#REF!</v>
      </c>
      <c r="Q417" s="24" t="str">
        <f t="shared" ref="Q417:Q418" si="1583">+K417+P417</f>
        <v>#REF!</v>
      </c>
      <c r="R417" s="25" t="str">
        <f t="shared" ref="R417:R418" si="1584">+IF(D417-K417-P417&gt;1,D417-K417-P417,0)</f>
        <v>#REF!</v>
      </c>
      <c r="S417" s="24" t="str">
        <f t="shared" ref="S417:S418" si="1585">+P417</f>
        <v>#REF!</v>
      </c>
      <c r="T417" s="22"/>
      <c r="U417" s="22"/>
      <c r="V417" s="22"/>
      <c r="W417" s="22"/>
      <c r="X417" s="22"/>
      <c r="Y417" s="22"/>
      <c r="Z417" s="22"/>
    </row>
    <row r="418" ht="15.75" customHeight="1" outlineLevel="2">
      <c r="A418" s="22" t="s">
        <v>270</v>
      </c>
      <c r="B418" s="23" t="s">
        <v>51</v>
      </c>
      <c r="C418" s="22" t="s">
        <v>52</v>
      </c>
      <c r="D418" s="24">
        <v>0.0</v>
      </c>
      <c r="E418" s="24">
        <v>0.0</v>
      </c>
      <c r="F418" s="24">
        <f>+D418/D419</f>
        <v>0</v>
      </c>
      <c r="G418" s="24" t="str">
        <f t="shared" si="1573"/>
        <v>#REF!</v>
      </c>
      <c r="H418" s="24" t="str">
        <f t="shared" si="1574"/>
        <v>#REF!</v>
      </c>
      <c r="I418" s="24" t="str">
        <f t="shared" si="1575"/>
        <v>#REF!</v>
      </c>
      <c r="J418" s="24" t="str">
        <f t="shared" si="1576"/>
        <v>#REF!</v>
      </c>
      <c r="K418" s="24" t="str">
        <f t="shared" si="1577"/>
        <v>#REF!</v>
      </c>
      <c r="L418" s="24" t="str">
        <f t="shared" si="1578"/>
        <v>#REF!</v>
      </c>
      <c r="M418" s="24" t="str">
        <f t="shared" si="1579"/>
        <v>#REF!</v>
      </c>
      <c r="N418" s="24" t="str">
        <f t="shared" si="1580"/>
        <v>#REF!</v>
      </c>
      <c r="O418" s="24" t="str">
        <f t="shared" si="1581"/>
        <v>#REF!</v>
      </c>
      <c r="P418" s="24" t="str">
        <f t="shared" si="1582"/>
        <v>#REF!</v>
      </c>
      <c r="Q418" s="24" t="str">
        <f t="shared" si="1583"/>
        <v>#REF!</v>
      </c>
      <c r="R418" s="25" t="str">
        <f t="shared" si="1584"/>
        <v>#REF!</v>
      </c>
      <c r="S418" s="24" t="str">
        <f t="shared" si="1585"/>
        <v>#REF!</v>
      </c>
      <c r="T418" s="22"/>
      <c r="U418" s="22"/>
      <c r="V418" s="22"/>
      <c r="W418" s="22"/>
      <c r="X418" s="22"/>
      <c r="Y418" s="22"/>
      <c r="Z418" s="22"/>
    </row>
    <row r="419" ht="15.75" customHeight="1" outlineLevel="1">
      <c r="A419" s="30" t="s">
        <v>271</v>
      </c>
      <c r="B419" s="23"/>
      <c r="C419" s="22"/>
      <c r="D419" s="24">
        <f t="shared" ref="D419:F419" si="1586">SUBTOTAL(9,D417:D418)</f>
        <v>13013826</v>
      </c>
      <c r="E419" s="24">
        <f t="shared" si="1586"/>
        <v>1901300</v>
      </c>
      <c r="F419" s="22">
        <f t="shared" si="1586"/>
        <v>1</v>
      </c>
      <c r="G419" s="24"/>
      <c r="H419" s="24"/>
      <c r="I419" s="24"/>
      <c r="J419" s="24" t="str">
        <f t="shared" ref="J419:K419" si="1587">SUBTOTAL(9,J417:J418)</f>
        <v>#REF!</v>
      </c>
      <c r="K419" s="24" t="str">
        <f t="shared" si="1587"/>
        <v>#REF!</v>
      </c>
      <c r="L419" s="24"/>
      <c r="M419" s="24"/>
      <c r="N419" s="24"/>
      <c r="O419" s="24" t="str">
        <f t="shared" ref="O419:S419" si="1588">SUBTOTAL(9,O417:O418)</f>
        <v>#REF!</v>
      </c>
      <c r="P419" s="24" t="str">
        <f t="shared" si="1588"/>
        <v>#REF!</v>
      </c>
      <c r="Q419" s="24" t="str">
        <f t="shared" si="1588"/>
        <v>#REF!</v>
      </c>
      <c r="R419" s="25" t="str">
        <f t="shared" si="1588"/>
        <v>#REF!</v>
      </c>
      <c r="S419" s="24" t="str">
        <f t="shared" si="1588"/>
        <v>#REF!</v>
      </c>
      <c r="T419" s="22"/>
      <c r="U419" s="22"/>
      <c r="V419" s="22"/>
      <c r="W419" s="22"/>
      <c r="X419" s="22"/>
      <c r="Y419" s="22"/>
      <c r="Z419" s="22"/>
    </row>
    <row r="420" ht="15.75" customHeight="1" outlineLevel="2">
      <c r="A420" s="22" t="s">
        <v>272</v>
      </c>
      <c r="B420" s="23" t="s">
        <v>27</v>
      </c>
      <c r="C420" s="22" t="s">
        <v>28</v>
      </c>
      <c r="D420" s="24">
        <v>5451288.06</v>
      </c>
      <c r="E420" s="24">
        <v>6651420.82</v>
      </c>
      <c r="F420" s="24">
        <f>+D420/D422</f>
        <v>0.8657817122</v>
      </c>
      <c r="G420" s="24" t="str">
        <f t="shared" ref="G420:G421" si="1589">VLOOKUP(A420,'[1]Hoja1'!$B$1:$F$126,3,0)</f>
        <v>#REF!</v>
      </c>
      <c r="H420" s="24" t="str">
        <f t="shared" ref="H420:H421" si="1590">VLOOKUP(A420,'[1]Hoja1'!$B$1:$F$126,2,0)</f>
        <v>#REF!</v>
      </c>
      <c r="I420" s="24" t="str">
        <f t="shared" ref="I420:I421" si="1591">+G420/11</f>
        <v>#REF!</v>
      </c>
      <c r="J420" s="24" t="str">
        <f t="shared" ref="J420:J421" si="1592">+F420*I420</f>
        <v>#REF!</v>
      </c>
      <c r="K420" s="24">
        <v>0.0</v>
      </c>
      <c r="L420" s="24" t="str">
        <f t="shared" ref="L420:L421" si="1593">VLOOKUP(A420,'[1]Hoja1'!$B$1:$F$126,5,0)</f>
        <v>#REF!</v>
      </c>
      <c r="M420" s="24" t="str">
        <f t="shared" ref="M420:M421" si="1594">VLOOKUP(A420,'[1]Hoja1'!$B$1:$F$126,4,0)</f>
        <v>#REF!</v>
      </c>
      <c r="N420" s="24" t="str">
        <f t="shared" ref="N420:N421" si="1595">+L420/11</f>
        <v>#REF!</v>
      </c>
      <c r="O420" s="24" t="str">
        <f t="shared" ref="O420:O421" si="1596">+D420-J420</f>
        <v>#REF!</v>
      </c>
      <c r="P420" s="24" t="str">
        <f t="shared" ref="P420:P421" si="1597">+ROUND(O420,0)</f>
        <v>#REF!</v>
      </c>
      <c r="Q420" s="24" t="str">
        <f t="shared" ref="Q420:Q421" si="1598">+K420+P420</f>
        <v>#REF!</v>
      </c>
      <c r="R420" s="25" t="str">
        <f t="shared" ref="R420:R421" si="1599">+IF(D420-K420-P420&gt;1,D420-K420-P420,0)</f>
        <v>#REF!</v>
      </c>
      <c r="S420" s="24" t="str">
        <f t="shared" ref="S420:S421" si="1600">+P420</f>
        <v>#REF!</v>
      </c>
      <c r="T420" s="22"/>
      <c r="U420" s="22"/>
      <c r="V420" s="22"/>
      <c r="W420" s="22"/>
      <c r="X420" s="22"/>
      <c r="Y420" s="22"/>
      <c r="Z420" s="22"/>
    </row>
    <row r="421" ht="15.75" customHeight="1" outlineLevel="2">
      <c r="A421" s="22" t="s">
        <v>272</v>
      </c>
      <c r="B421" s="23" t="s">
        <v>37</v>
      </c>
      <c r="C421" s="22" t="s">
        <v>38</v>
      </c>
      <c r="D421" s="24">
        <v>845088.94</v>
      </c>
      <c r="E421" s="24">
        <v>1031140.18</v>
      </c>
      <c r="F421" s="24">
        <f>+D421/D422</f>
        <v>0.1342182878</v>
      </c>
      <c r="G421" s="24" t="str">
        <f t="shared" si="1589"/>
        <v>#REF!</v>
      </c>
      <c r="H421" s="24" t="str">
        <f t="shared" si="1590"/>
        <v>#REF!</v>
      </c>
      <c r="I421" s="24" t="str">
        <f t="shared" si="1591"/>
        <v>#REF!</v>
      </c>
      <c r="J421" s="24" t="str">
        <f t="shared" si="1592"/>
        <v>#REF!</v>
      </c>
      <c r="K421" s="24">
        <v>0.0</v>
      </c>
      <c r="L421" s="24" t="str">
        <f t="shared" si="1593"/>
        <v>#REF!</v>
      </c>
      <c r="M421" s="24" t="str">
        <f t="shared" si="1594"/>
        <v>#REF!</v>
      </c>
      <c r="N421" s="24" t="str">
        <f t="shared" si="1595"/>
        <v>#REF!</v>
      </c>
      <c r="O421" s="24" t="str">
        <f t="shared" si="1596"/>
        <v>#REF!</v>
      </c>
      <c r="P421" s="24" t="str">
        <f t="shared" si="1597"/>
        <v>#REF!</v>
      </c>
      <c r="Q421" s="24" t="str">
        <f t="shared" si="1598"/>
        <v>#REF!</v>
      </c>
      <c r="R421" s="25" t="str">
        <f t="shared" si="1599"/>
        <v>#REF!</v>
      </c>
      <c r="S421" s="24" t="str">
        <f t="shared" si="1600"/>
        <v>#REF!</v>
      </c>
      <c r="T421" s="22"/>
      <c r="U421" s="22"/>
      <c r="V421" s="22"/>
      <c r="W421" s="22"/>
      <c r="X421" s="22"/>
      <c r="Y421" s="22"/>
      <c r="Z421" s="22"/>
    </row>
    <row r="422" ht="15.75" customHeight="1" outlineLevel="1">
      <c r="A422" s="30" t="s">
        <v>273</v>
      </c>
      <c r="B422" s="23"/>
      <c r="C422" s="22"/>
      <c r="D422" s="24">
        <f t="shared" ref="D422:F422" si="1601">SUBTOTAL(9,D420:D421)</f>
        <v>6296377</v>
      </c>
      <c r="E422" s="24">
        <f t="shared" si="1601"/>
        <v>7682561</v>
      </c>
      <c r="F422" s="22">
        <f t="shared" si="1601"/>
        <v>1</v>
      </c>
      <c r="G422" s="24"/>
      <c r="H422" s="24"/>
      <c r="I422" s="24"/>
      <c r="J422" s="24" t="str">
        <f t="shared" ref="J422:K422" si="1602">SUBTOTAL(9,J420:J421)</f>
        <v>#REF!</v>
      </c>
      <c r="K422" s="24">
        <f t="shared" si="1602"/>
        <v>0</v>
      </c>
      <c r="L422" s="24"/>
      <c r="M422" s="24"/>
      <c r="N422" s="24"/>
      <c r="O422" s="24" t="str">
        <f t="shared" ref="O422:S422" si="1603">SUBTOTAL(9,O420:O421)</f>
        <v>#REF!</v>
      </c>
      <c r="P422" s="24" t="str">
        <f t="shared" si="1603"/>
        <v>#REF!</v>
      </c>
      <c r="Q422" s="24" t="str">
        <f t="shared" si="1603"/>
        <v>#REF!</v>
      </c>
      <c r="R422" s="25" t="str">
        <f t="shared" si="1603"/>
        <v>#REF!</v>
      </c>
      <c r="S422" s="24" t="str">
        <f t="shared" si="1603"/>
        <v>#REF!</v>
      </c>
      <c r="T422" s="22"/>
      <c r="U422" s="22"/>
      <c r="V422" s="22"/>
      <c r="W422" s="22"/>
      <c r="X422" s="22"/>
      <c r="Y422" s="22"/>
      <c r="Z422" s="22"/>
    </row>
    <row r="423" ht="15.75" customHeight="1" outlineLevel="2">
      <c r="A423" s="22" t="s">
        <v>274</v>
      </c>
      <c r="B423" s="23" t="s">
        <v>27</v>
      </c>
      <c r="C423" s="22" t="s">
        <v>28</v>
      </c>
      <c r="D423" s="24">
        <v>462263.97</v>
      </c>
      <c r="E423" s="24">
        <v>1570342.26</v>
      </c>
      <c r="F423" s="24">
        <f>+D423/D425</f>
        <v>0.7052738241</v>
      </c>
      <c r="G423" s="24" t="str">
        <f t="shared" ref="G423:G424" si="1604">VLOOKUP(A423,'[1]Hoja1'!$B$1:$F$126,3,0)</f>
        <v>#REF!</v>
      </c>
      <c r="H423" s="24" t="str">
        <f t="shared" ref="H423:H424" si="1605">VLOOKUP(A423,'[1]Hoja1'!$B$1:$F$126,2,0)</f>
        <v>#REF!</v>
      </c>
      <c r="I423" s="24" t="str">
        <f t="shared" ref="I423:I424" si="1606">+G423/11</f>
        <v>#REF!</v>
      </c>
      <c r="J423" s="24" t="str">
        <f t="shared" ref="J423:J424" si="1607">+F423*I423</f>
        <v>#REF!</v>
      </c>
      <c r="K423" s="24">
        <v>0.0</v>
      </c>
      <c r="L423" s="24" t="str">
        <f t="shared" ref="L423:L424" si="1608">VLOOKUP(A423,'[1]Hoja1'!$B$1:$F$126,5,0)</f>
        <v>#REF!</v>
      </c>
      <c r="M423" s="24" t="str">
        <f t="shared" ref="M423:M424" si="1609">VLOOKUP(A423,'[1]Hoja1'!$B$1:$F$126,4,0)</f>
        <v>#REF!</v>
      </c>
      <c r="N423" s="24" t="str">
        <f t="shared" ref="N423:N424" si="1610">+L423/11</f>
        <v>#REF!</v>
      </c>
      <c r="O423" s="24" t="str">
        <f t="shared" ref="O423:O424" si="1611">+D423-J423</f>
        <v>#REF!</v>
      </c>
      <c r="P423" s="24" t="str">
        <f t="shared" ref="P423:P424" si="1612">+ROUND(O423,0)</f>
        <v>#REF!</v>
      </c>
      <c r="Q423" s="24" t="str">
        <f t="shared" ref="Q423:Q424" si="1613">+K423+P423</f>
        <v>#REF!</v>
      </c>
      <c r="R423" s="25" t="str">
        <f t="shared" ref="R423:R424" si="1614">+IF(D423-K423-P423&gt;1,D423-K423-P423,0)</f>
        <v>#REF!</v>
      </c>
      <c r="S423" s="24" t="str">
        <f t="shared" ref="S423:S424" si="1615">+P423</f>
        <v>#REF!</v>
      </c>
      <c r="T423" s="22"/>
      <c r="U423" s="22"/>
      <c r="V423" s="22"/>
      <c r="W423" s="22"/>
      <c r="X423" s="22"/>
      <c r="Y423" s="22"/>
      <c r="Z423" s="22"/>
    </row>
    <row r="424" ht="15.75" customHeight="1" outlineLevel="2">
      <c r="A424" s="22" t="s">
        <v>274</v>
      </c>
      <c r="B424" s="23" t="s">
        <v>37</v>
      </c>
      <c r="C424" s="22" t="s">
        <v>38</v>
      </c>
      <c r="D424" s="24">
        <v>193175.03</v>
      </c>
      <c r="E424" s="24">
        <v>656228.74</v>
      </c>
      <c r="F424" s="24">
        <f>+D424/D425</f>
        <v>0.2947261759</v>
      </c>
      <c r="G424" s="24" t="str">
        <f t="shared" si="1604"/>
        <v>#REF!</v>
      </c>
      <c r="H424" s="24" t="str">
        <f t="shared" si="1605"/>
        <v>#REF!</v>
      </c>
      <c r="I424" s="24" t="str">
        <f t="shared" si="1606"/>
        <v>#REF!</v>
      </c>
      <c r="J424" s="24" t="str">
        <f t="shared" si="1607"/>
        <v>#REF!</v>
      </c>
      <c r="K424" s="24">
        <v>0.0</v>
      </c>
      <c r="L424" s="24" t="str">
        <f t="shared" si="1608"/>
        <v>#REF!</v>
      </c>
      <c r="M424" s="24" t="str">
        <f t="shared" si="1609"/>
        <v>#REF!</v>
      </c>
      <c r="N424" s="24" t="str">
        <f t="shared" si="1610"/>
        <v>#REF!</v>
      </c>
      <c r="O424" s="24" t="str">
        <f t="shared" si="1611"/>
        <v>#REF!</v>
      </c>
      <c r="P424" s="24" t="str">
        <f t="shared" si="1612"/>
        <v>#REF!</v>
      </c>
      <c r="Q424" s="24" t="str">
        <f t="shared" si="1613"/>
        <v>#REF!</v>
      </c>
      <c r="R424" s="25" t="str">
        <f t="shared" si="1614"/>
        <v>#REF!</v>
      </c>
      <c r="S424" s="24" t="str">
        <f t="shared" si="1615"/>
        <v>#REF!</v>
      </c>
      <c r="T424" s="22"/>
      <c r="U424" s="22"/>
      <c r="V424" s="22"/>
      <c r="W424" s="22"/>
      <c r="X424" s="22"/>
      <c r="Y424" s="22"/>
      <c r="Z424" s="22"/>
    </row>
    <row r="425" ht="15.75" customHeight="1" outlineLevel="1">
      <c r="A425" s="30" t="s">
        <v>275</v>
      </c>
      <c r="B425" s="23"/>
      <c r="C425" s="22"/>
      <c r="D425" s="24">
        <f t="shared" ref="D425:F425" si="1616">SUBTOTAL(9,D423:D424)</f>
        <v>655439</v>
      </c>
      <c r="E425" s="24">
        <f t="shared" si="1616"/>
        <v>2226571</v>
      </c>
      <c r="F425" s="22">
        <f t="shared" si="1616"/>
        <v>1</v>
      </c>
      <c r="G425" s="24"/>
      <c r="H425" s="24"/>
      <c r="I425" s="24"/>
      <c r="J425" s="24" t="str">
        <f t="shared" ref="J425:K425" si="1617">SUBTOTAL(9,J423:J424)</f>
        <v>#REF!</v>
      </c>
      <c r="K425" s="24">
        <f t="shared" si="1617"/>
        <v>0</v>
      </c>
      <c r="L425" s="24"/>
      <c r="M425" s="24"/>
      <c r="N425" s="24"/>
      <c r="O425" s="24" t="str">
        <f t="shared" ref="O425:S425" si="1618">SUBTOTAL(9,O423:O424)</f>
        <v>#REF!</v>
      </c>
      <c r="P425" s="24" t="str">
        <f t="shared" si="1618"/>
        <v>#REF!</v>
      </c>
      <c r="Q425" s="24" t="str">
        <f t="shared" si="1618"/>
        <v>#REF!</v>
      </c>
      <c r="R425" s="25" t="str">
        <f t="shared" si="1618"/>
        <v>#REF!</v>
      </c>
      <c r="S425" s="24" t="str">
        <f t="shared" si="1618"/>
        <v>#REF!</v>
      </c>
      <c r="T425" s="22"/>
      <c r="U425" s="22"/>
      <c r="V425" s="22"/>
      <c r="W425" s="22"/>
      <c r="X425" s="22"/>
      <c r="Y425" s="22"/>
      <c r="Z425" s="22"/>
    </row>
    <row r="426" ht="15.75" customHeight="1" outlineLevel="2">
      <c r="A426" s="22" t="s">
        <v>276</v>
      </c>
      <c r="B426" s="23" t="s">
        <v>27</v>
      </c>
      <c r="C426" s="22" t="s">
        <v>28</v>
      </c>
      <c r="D426" s="24">
        <v>1.6152226156E8</v>
      </c>
      <c r="E426" s="24">
        <v>1.970995857E7</v>
      </c>
      <c r="F426" s="24">
        <f>+D426/D433</f>
        <v>0.3952431507</v>
      </c>
      <c r="G426" s="24" t="str">
        <f t="shared" ref="G426:G432" si="1619">VLOOKUP(A426,'[1]Hoja1'!$B$1:$F$126,3,0)</f>
        <v>#REF!</v>
      </c>
      <c r="H426" s="24" t="str">
        <f t="shared" ref="H426:H432" si="1620">VLOOKUP(A426,'[1]Hoja1'!$B$1:$F$126,2,0)</f>
        <v>#REF!</v>
      </c>
      <c r="I426" s="24" t="str">
        <f t="shared" ref="I426:I432" si="1621">+G426/11</f>
        <v>#REF!</v>
      </c>
      <c r="J426" s="24" t="str">
        <f t="shared" ref="J426:J432" si="1622">+F426*I426</f>
        <v>#REF!</v>
      </c>
      <c r="K426" s="24" t="str">
        <f t="shared" ref="K426:K432" si="1623">+D426-P426</f>
        <v>#REF!</v>
      </c>
      <c r="L426" s="24" t="str">
        <f t="shared" ref="L426:L432" si="1624">VLOOKUP(A426,'[1]Hoja1'!$B$1:$F$126,5,0)</f>
        <v>#REF!</v>
      </c>
      <c r="M426" s="24" t="str">
        <f t="shared" ref="M426:M432" si="1625">VLOOKUP(A426,'[1]Hoja1'!$B$1:$F$126,4,0)</f>
        <v>#REF!</v>
      </c>
      <c r="N426" s="24" t="str">
        <f t="shared" ref="N426:N432" si="1626">+L426/11</f>
        <v>#REF!</v>
      </c>
      <c r="O426" s="24" t="str">
        <f t="shared" ref="O426:O432" si="1627">+D426-J426</f>
        <v>#REF!</v>
      </c>
      <c r="P426" s="24" t="str">
        <f t="shared" ref="P426:P432" si="1628">+ROUND(O426,0)</f>
        <v>#REF!</v>
      </c>
      <c r="Q426" s="24" t="str">
        <f t="shared" ref="Q426:Q432" si="1629">+K426+P426</f>
        <v>#REF!</v>
      </c>
      <c r="R426" s="25" t="str">
        <f t="shared" ref="R426:R432" si="1630">+IF(D426-K426-P426&gt;1,D426-K426-P426,0)</f>
        <v>#REF!</v>
      </c>
      <c r="S426" s="24" t="str">
        <f t="shared" ref="S426:S432" si="1631">+P426</f>
        <v>#REF!</v>
      </c>
      <c r="T426" s="22"/>
      <c r="U426" s="22"/>
      <c r="V426" s="22"/>
      <c r="W426" s="22"/>
      <c r="X426" s="22"/>
      <c r="Y426" s="22"/>
      <c r="Z426" s="22"/>
    </row>
    <row r="427" ht="15.75" customHeight="1" outlineLevel="2">
      <c r="A427" s="22" t="s">
        <v>276</v>
      </c>
      <c r="B427" s="23" t="s">
        <v>37</v>
      </c>
      <c r="C427" s="22" t="s">
        <v>38</v>
      </c>
      <c r="D427" s="24">
        <v>6.039507836E7</v>
      </c>
      <c r="E427" s="24">
        <v>7369785.94</v>
      </c>
      <c r="F427" s="24">
        <f>+D427/D433</f>
        <v>0.147786075</v>
      </c>
      <c r="G427" s="24" t="str">
        <f t="shared" si="1619"/>
        <v>#REF!</v>
      </c>
      <c r="H427" s="24" t="str">
        <f t="shared" si="1620"/>
        <v>#REF!</v>
      </c>
      <c r="I427" s="24" t="str">
        <f t="shared" si="1621"/>
        <v>#REF!</v>
      </c>
      <c r="J427" s="24" t="str">
        <f t="shared" si="1622"/>
        <v>#REF!</v>
      </c>
      <c r="K427" s="24" t="str">
        <f t="shared" si="1623"/>
        <v>#REF!</v>
      </c>
      <c r="L427" s="24" t="str">
        <f t="shared" si="1624"/>
        <v>#REF!</v>
      </c>
      <c r="M427" s="24" t="str">
        <f t="shared" si="1625"/>
        <v>#REF!</v>
      </c>
      <c r="N427" s="24" t="str">
        <f t="shared" si="1626"/>
        <v>#REF!</v>
      </c>
      <c r="O427" s="24" t="str">
        <f t="shared" si="1627"/>
        <v>#REF!</v>
      </c>
      <c r="P427" s="24" t="str">
        <f t="shared" si="1628"/>
        <v>#REF!</v>
      </c>
      <c r="Q427" s="24" t="str">
        <f t="shared" si="1629"/>
        <v>#REF!</v>
      </c>
      <c r="R427" s="25" t="str">
        <f t="shared" si="1630"/>
        <v>#REF!</v>
      </c>
      <c r="S427" s="24" t="str">
        <f t="shared" si="1631"/>
        <v>#REF!</v>
      </c>
      <c r="T427" s="22"/>
      <c r="U427" s="22"/>
      <c r="V427" s="22"/>
      <c r="W427" s="22"/>
      <c r="X427" s="22"/>
      <c r="Y427" s="22"/>
      <c r="Z427" s="22"/>
    </row>
    <row r="428" ht="15.75" customHeight="1" outlineLevel="2">
      <c r="A428" s="22" t="s">
        <v>276</v>
      </c>
      <c r="B428" s="23" t="s">
        <v>97</v>
      </c>
      <c r="C428" s="22" t="s">
        <v>98</v>
      </c>
      <c r="D428" s="24">
        <v>0.0</v>
      </c>
      <c r="E428" s="24">
        <v>0.0</v>
      </c>
      <c r="F428" s="24">
        <f>+D428/D433</f>
        <v>0</v>
      </c>
      <c r="G428" s="24" t="str">
        <f t="shared" si="1619"/>
        <v>#REF!</v>
      </c>
      <c r="H428" s="24" t="str">
        <f t="shared" si="1620"/>
        <v>#REF!</v>
      </c>
      <c r="I428" s="24" t="str">
        <f t="shared" si="1621"/>
        <v>#REF!</v>
      </c>
      <c r="J428" s="24" t="str">
        <f t="shared" si="1622"/>
        <v>#REF!</v>
      </c>
      <c r="K428" s="24" t="str">
        <f t="shared" si="1623"/>
        <v>#REF!</v>
      </c>
      <c r="L428" s="24" t="str">
        <f t="shared" si="1624"/>
        <v>#REF!</v>
      </c>
      <c r="M428" s="24" t="str">
        <f t="shared" si="1625"/>
        <v>#REF!</v>
      </c>
      <c r="N428" s="24" t="str">
        <f t="shared" si="1626"/>
        <v>#REF!</v>
      </c>
      <c r="O428" s="24" t="str">
        <f t="shared" si="1627"/>
        <v>#REF!</v>
      </c>
      <c r="P428" s="24" t="str">
        <f t="shared" si="1628"/>
        <v>#REF!</v>
      </c>
      <c r="Q428" s="24" t="str">
        <f t="shared" si="1629"/>
        <v>#REF!</v>
      </c>
      <c r="R428" s="25" t="str">
        <f t="shared" si="1630"/>
        <v>#REF!</v>
      </c>
      <c r="S428" s="24" t="str">
        <f t="shared" si="1631"/>
        <v>#REF!</v>
      </c>
      <c r="T428" s="22"/>
      <c r="U428" s="22"/>
      <c r="V428" s="22"/>
      <c r="W428" s="22"/>
      <c r="X428" s="22"/>
      <c r="Y428" s="22"/>
      <c r="Z428" s="22"/>
    </row>
    <row r="429" ht="15.75" customHeight="1" outlineLevel="2">
      <c r="A429" s="22" t="s">
        <v>276</v>
      </c>
      <c r="B429" s="23" t="s">
        <v>121</v>
      </c>
      <c r="C429" s="22" t="s">
        <v>122</v>
      </c>
      <c r="D429" s="24">
        <v>0.0</v>
      </c>
      <c r="E429" s="24">
        <v>0.0</v>
      </c>
      <c r="F429" s="24">
        <f>+D429/D433</f>
        <v>0</v>
      </c>
      <c r="G429" s="24" t="str">
        <f t="shared" si="1619"/>
        <v>#REF!</v>
      </c>
      <c r="H429" s="24" t="str">
        <f t="shared" si="1620"/>
        <v>#REF!</v>
      </c>
      <c r="I429" s="24" t="str">
        <f t="shared" si="1621"/>
        <v>#REF!</v>
      </c>
      <c r="J429" s="24" t="str">
        <f t="shared" si="1622"/>
        <v>#REF!</v>
      </c>
      <c r="K429" s="24" t="str">
        <f t="shared" si="1623"/>
        <v>#REF!</v>
      </c>
      <c r="L429" s="24" t="str">
        <f t="shared" si="1624"/>
        <v>#REF!</v>
      </c>
      <c r="M429" s="24" t="str">
        <f t="shared" si="1625"/>
        <v>#REF!</v>
      </c>
      <c r="N429" s="24" t="str">
        <f t="shared" si="1626"/>
        <v>#REF!</v>
      </c>
      <c r="O429" s="24" t="str">
        <f t="shared" si="1627"/>
        <v>#REF!</v>
      </c>
      <c r="P429" s="24" t="str">
        <f t="shared" si="1628"/>
        <v>#REF!</v>
      </c>
      <c r="Q429" s="24" t="str">
        <f t="shared" si="1629"/>
        <v>#REF!</v>
      </c>
      <c r="R429" s="25" t="str">
        <f t="shared" si="1630"/>
        <v>#REF!</v>
      </c>
      <c r="S429" s="24" t="str">
        <f t="shared" si="1631"/>
        <v>#REF!</v>
      </c>
      <c r="T429" s="22"/>
      <c r="U429" s="22"/>
      <c r="V429" s="22"/>
      <c r="W429" s="22"/>
      <c r="X429" s="22"/>
      <c r="Y429" s="22"/>
      <c r="Z429" s="22"/>
    </row>
    <row r="430" ht="15.75" customHeight="1" outlineLevel="2">
      <c r="A430" s="22" t="s">
        <v>276</v>
      </c>
      <c r="B430" s="23" t="s">
        <v>67</v>
      </c>
      <c r="C430" s="22" t="s">
        <v>68</v>
      </c>
      <c r="D430" s="24">
        <v>5877582.59</v>
      </c>
      <c r="E430" s="24">
        <v>717219.46</v>
      </c>
      <c r="F430" s="24">
        <f>+D430/D433</f>
        <v>0.01438237825</v>
      </c>
      <c r="G430" s="24" t="str">
        <f t="shared" si="1619"/>
        <v>#REF!</v>
      </c>
      <c r="H430" s="24" t="str">
        <f t="shared" si="1620"/>
        <v>#REF!</v>
      </c>
      <c r="I430" s="24" t="str">
        <f t="shared" si="1621"/>
        <v>#REF!</v>
      </c>
      <c r="J430" s="24" t="str">
        <f t="shared" si="1622"/>
        <v>#REF!</v>
      </c>
      <c r="K430" s="24" t="str">
        <f t="shared" si="1623"/>
        <v>#REF!</v>
      </c>
      <c r="L430" s="24" t="str">
        <f t="shared" si="1624"/>
        <v>#REF!</v>
      </c>
      <c r="M430" s="24" t="str">
        <f t="shared" si="1625"/>
        <v>#REF!</v>
      </c>
      <c r="N430" s="24" t="str">
        <f t="shared" si="1626"/>
        <v>#REF!</v>
      </c>
      <c r="O430" s="24" t="str">
        <f t="shared" si="1627"/>
        <v>#REF!</v>
      </c>
      <c r="P430" s="24" t="str">
        <f t="shared" si="1628"/>
        <v>#REF!</v>
      </c>
      <c r="Q430" s="24" t="str">
        <f t="shared" si="1629"/>
        <v>#REF!</v>
      </c>
      <c r="R430" s="25" t="str">
        <f t="shared" si="1630"/>
        <v>#REF!</v>
      </c>
      <c r="S430" s="24" t="str">
        <f t="shared" si="1631"/>
        <v>#REF!</v>
      </c>
      <c r="T430" s="22"/>
      <c r="U430" s="22"/>
      <c r="V430" s="22"/>
      <c r="W430" s="22"/>
      <c r="X430" s="22"/>
      <c r="Y430" s="22"/>
      <c r="Z430" s="22"/>
    </row>
    <row r="431" ht="15.75" customHeight="1" outlineLevel="2">
      <c r="A431" s="22" t="s">
        <v>276</v>
      </c>
      <c r="B431" s="23" t="s">
        <v>51</v>
      </c>
      <c r="C431" s="22" t="s">
        <v>52</v>
      </c>
      <c r="D431" s="24">
        <v>0.0</v>
      </c>
      <c r="E431" s="24">
        <v>0.0</v>
      </c>
      <c r="F431" s="24">
        <f>+D431/D433</f>
        <v>0</v>
      </c>
      <c r="G431" s="24" t="str">
        <f t="shared" si="1619"/>
        <v>#REF!</v>
      </c>
      <c r="H431" s="24" t="str">
        <f t="shared" si="1620"/>
        <v>#REF!</v>
      </c>
      <c r="I431" s="24" t="str">
        <f t="shared" si="1621"/>
        <v>#REF!</v>
      </c>
      <c r="J431" s="24" t="str">
        <f t="shared" si="1622"/>
        <v>#REF!</v>
      </c>
      <c r="K431" s="24" t="str">
        <f t="shared" si="1623"/>
        <v>#REF!</v>
      </c>
      <c r="L431" s="24" t="str">
        <f t="shared" si="1624"/>
        <v>#REF!</v>
      </c>
      <c r="M431" s="24" t="str">
        <f t="shared" si="1625"/>
        <v>#REF!</v>
      </c>
      <c r="N431" s="24" t="str">
        <f t="shared" si="1626"/>
        <v>#REF!</v>
      </c>
      <c r="O431" s="24" t="str">
        <f t="shared" si="1627"/>
        <v>#REF!</v>
      </c>
      <c r="P431" s="24" t="str">
        <f t="shared" si="1628"/>
        <v>#REF!</v>
      </c>
      <c r="Q431" s="24" t="str">
        <f t="shared" si="1629"/>
        <v>#REF!</v>
      </c>
      <c r="R431" s="25" t="str">
        <f t="shared" si="1630"/>
        <v>#REF!</v>
      </c>
      <c r="S431" s="24" t="str">
        <f t="shared" si="1631"/>
        <v>#REF!</v>
      </c>
      <c r="T431" s="22"/>
      <c r="U431" s="22"/>
      <c r="V431" s="22"/>
      <c r="W431" s="22"/>
      <c r="X431" s="22"/>
      <c r="Y431" s="22"/>
      <c r="Z431" s="22"/>
    </row>
    <row r="432" ht="15.75" customHeight="1" outlineLevel="2">
      <c r="A432" s="22" t="s">
        <v>276</v>
      </c>
      <c r="B432" s="23" t="s">
        <v>33</v>
      </c>
      <c r="C432" s="22" t="s">
        <v>34</v>
      </c>
      <c r="D432" s="24">
        <v>1.8087063249E8</v>
      </c>
      <c r="E432" s="24">
        <v>2.207096803E7</v>
      </c>
      <c r="F432" s="24">
        <f>+D432/D433</f>
        <v>0.442588396</v>
      </c>
      <c r="G432" s="24" t="str">
        <f t="shared" si="1619"/>
        <v>#REF!</v>
      </c>
      <c r="H432" s="24" t="str">
        <f t="shared" si="1620"/>
        <v>#REF!</v>
      </c>
      <c r="I432" s="24" t="str">
        <f t="shared" si="1621"/>
        <v>#REF!</v>
      </c>
      <c r="J432" s="24" t="str">
        <f t="shared" si="1622"/>
        <v>#REF!</v>
      </c>
      <c r="K432" s="24" t="str">
        <f t="shared" si="1623"/>
        <v>#REF!</v>
      </c>
      <c r="L432" s="24" t="str">
        <f t="shared" si="1624"/>
        <v>#REF!</v>
      </c>
      <c r="M432" s="24" t="str">
        <f t="shared" si="1625"/>
        <v>#REF!</v>
      </c>
      <c r="N432" s="24" t="str">
        <f t="shared" si="1626"/>
        <v>#REF!</v>
      </c>
      <c r="O432" s="24" t="str">
        <f t="shared" si="1627"/>
        <v>#REF!</v>
      </c>
      <c r="P432" s="24" t="str">
        <f t="shared" si="1628"/>
        <v>#REF!</v>
      </c>
      <c r="Q432" s="24" t="str">
        <f t="shared" si="1629"/>
        <v>#REF!</v>
      </c>
      <c r="R432" s="25" t="str">
        <f t="shared" si="1630"/>
        <v>#REF!</v>
      </c>
      <c r="S432" s="24" t="str">
        <f t="shared" si="1631"/>
        <v>#REF!</v>
      </c>
      <c r="T432" s="22"/>
      <c r="U432" s="22"/>
      <c r="V432" s="22"/>
      <c r="W432" s="22"/>
      <c r="X432" s="22"/>
      <c r="Y432" s="22"/>
      <c r="Z432" s="22"/>
    </row>
    <row r="433" ht="15.75" customHeight="1" outlineLevel="1">
      <c r="A433" s="30" t="s">
        <v>277</v>
      </c>
      <c r="B433" s="23"/>
      <c r="C433" s="22"/>
      <c r="D433" s="24">
        <f t="shared" ref="D433:F433" si="1632">SUBTOTAL(9,D426:D432)</f>
        <v>408665555</v>
      </c>
      <c r="E433" s="24">
        <f t="shared" si="1632"/>
        <v>49867932</v>
      </c>
      <c r="F433" s="22">
        <f t="shared" si="1632"/>
        <v>1</v>
      </c>
      <c r="G433" s="24"/>
      <c r="H433" s="24"/>
      <c r="I433" s="24"/>
      <c r="J433" s="24" t="str">
        <f t="shared" ref="J433:K433" si="1633">SUBTOTAL(9,J426:J432)</f>
        <v>#REF!</v>
      </c>
      <c r="K433" s="24" t="str">
        <f t="shared" si="1633"/>
        <v>#REF!</v>
      </c>
      <c r="L433" s="24"/>
      <c r="M433" s="24"/>
      <c r="N433" s="24"/>
      <c r="O433" s="24" t="str">
        <f t="shared" ref="O433:S433" si="1634">SUBTOTAL(9,O426:O432)</f>
        <v>#REF!</v>
      </c>
      <c r="P433" s="24" t="str">
        <f t="shared" si="1634"/>
        <v>#REF!</v>
      </c>
      <c r="Q433" s="24" t="str">
        <f t="shared" si="1634"/>
        <v>#REF!</v>
      </c>
      <c r="R433" s="25" t="str">
        <f t="shared" si="1634"/>
        <v>#REF!</v>
      </c>
      <c r="S433" s="24" t="str">
        <f t="shared" si="1634"/>
        <v>#REF!</v>
      </c>
      <c r="T433" s="22"/>
      <c r="U433" s="22"/>
      <c r="V433" s="22"/>
      <c r="W433" s="22"/>
      <c r="X433" s="22"/>
      <c r="Y433" s="22"/>
      <c r="Z433" s="22"/>
    </row>
    <row r="434" ht="15.75" customHeight="1" outlineLevel="2">
      <c r="A434" s="22" t="s">
        <v>278</v>
      </c>
      <c r="B434" s="23" t="s">
        <v>37</v>
      </c>
      <c r="C434" s="22" t="s">
        <v>38</v>
      </c>
      <c r="D434" s="24">
        <v>2043551.67</v>
      </c>
      <c r="E434" s="24">
        <v>166066.39</v>
      </c>
      <c r="F434" s="24">
        <f>+D434/D438</f>
        <v>0.06023377571</v>
      </c>
      <c r="G434" s="24" t="str">
        <f t="shared" ref="G434:G437" si="1635">VLOOKUP(A434,'[1]Hoja1'!$B$1:$F$126,3,0)</f>
        <v>#REF!</v>
      </c>
      <c r="H434" s="24" t="str">
        <f t="shared" ref="H434:H437" si="1636">VLOOKUP(A434,'[1]Hoja1'!$B$1:$F$126,2,0)</f>
        <v>#REF!</v>
      </c>
      <c r="I434" s="24" t="str">
        <f t="shared" ref="I434:I437" si="1637">+G434/11</f>
        <v>#REF!</v>
      </c>
      <c r="J434" s="24" t="str">
        <f t="shared" ref="J434:J437" si="1638">+F434*I434</f>
        <v>#REF!</v>
      </c>
      <c r="K434" s="24" t="str">
        <f t="shared" ref="K434:K437" si="1639">+D434-P434</f>
        <v>#REF!</v>
      </c>
      <c r="L434" s="24" t="str">
        <f t="shared" ref="L434:L437" si="1640">VLOOKUP(A434,'[1]Hoja1'!$B$1:$F$126,5,0)</f>
        <v>#REF!</v>
      </c>
      <c r="M434" s="24" t="str">
        <f t="shared" ref="M434:M437" si="1641">VLOOKUP(A434,'[1]Hoja1'!$B$1:$F$126,4,0)</f>
        <v>#REF!</v>
      </c>
      <c r="N434" s="24" t="str">
        <f t="shared" ref="N434:N437" si="1642">+L434/11</f>
        <v>#REF!</v>
      </c>
      <c r="O434" s="24" t="str">
        <f t="shared" ref="O434:O437" si="1643">+D434-J434</f>
        <v>#REF!</v>
      </c>
      <c r="P434" s="24" t="str">
        <f t="shared" ref="P434:P437" si="1644">+ROUND(O434,0)</f>
        <v>#REF!</v>
      </c>
      <c r="Q434" s="24" t="str">
        <f t="shared" ref="Q434:Q437" si="1645">+K434+P434</f>
        <v>#REF!</v>
      </c>
      <c r="R434" s="25" t="str">
        <f t="shared" ref="R434:R437" si="1646">+IF(D434-K434-P434&gt;1,D434-K434-P434,0)</f>
        <v>#REF!</v>
      </c>
      <c r="S434" s="24" t="str">
        <f t="shared" ref="S434:S437" si="1647">+P434</f>
        <v>#REF!</v>
      </c>
      <c r="T434" s="22"/>
      <c r="U434" s="22"/>
      <c r="V434" s="22"/>
      <c r="W434" s="22"/>
      <c r="X434" s="22"/>
      <c r="Y434" s="22"/>
      <c r="Z434" s="22"/>
    </row>
    <row r="435" ht="15.75" customHeight="1" outlineLevel="2">
      <c r="A435" s="22" t="s">
        <v>278</v>
      </c>
      <c r="B435" s="23" t="s">
        <v>67</v>
      </c>
      <c r="C435" s="22" t="s">
        <v>68</v>
      </c>
      <c r="D435" s="24">
        <v>1488083.74</v>
      </c>
      <c r="E435" s="24">
        <v>120927.06</v>
      </c>
      <c r="F435" s="24">
        <f>+D435/D438</f>
        <v>0.04386133395</v>
      </c>
      <c r="G435" s="24" t="str">
        <f t="shared" si="1635"/>
        <v>#REF!</v>
      </c>
      <c r="H435" s="24" t="str">
        <f t="shared" si="1636"/>
        <v>#REF!</v>
      </c>
      <c r="I435" s="24" t="str">
        <f t="shared" si="1637"/>
        <v>#REF!</v>
      </c>
      <c r="J435" s="24" t="str">
        <f t="shared" si="1638"/>
        <v>#REF!</v>
      </c>
      <c r="K435" s="24" t="str">
        <f t="shared" si="1639"/>
        <v>#REF!</v>
      </c>
      <c r="L435" s="24" t="str">
        <f t="shared" si="1640"/>
        <v>#REF!</v>
      </c>
      <c r="M435" s="24" t="str">
        <f t="shared" si="1641"/>
        <v>#REF!</v>
      </c>
      <c r="N435" s="24" t="str">
        <f t="shared" si="1642"/>
        <v>#REF!</v>
      </c>
      <c r="O435" s="24" t="str">
        <f t="shared" si="1643"/>
        <v>#REF!</v>
      </c>
      <c r="P435" s="24" t="str">
        <f t="shared" si="1644"/>
        <v>#REF!</v>
      </c>
      <c r="Q435" s="24" t="str">
        <f t="shared" si="1645"/>
        <v>#REF!</v>
      </c>
      <c r="R435" s="25" t="str">
        <f t="shared" si="1646"/>
        <v>#REF!</v>
      </c>
      <c r="S435" s="24" t="str">
        <f t="shared" si="1647"/>
        <v>#REF!</v>
      </c>
      <c r="T435" s="22"/>
      <c r="U435" s="22"/>
      <c r="V435" s="22"/>
      <c r="W435" s="22"/>
      <c r="X435" s="22"/>
      <c r="Y435" s="22"/>
      <c r="Z435" s="22"/>
    </row>
    <row r="436" ht="15.75" customHeight="1" outlineLevel="2">
      <c r="A436" s="22" t="s">
        <v>278</v>
      </c>
      <c r="B436" s="23" t="s">
        <v>39</v>
      </c>
      <c r="C436" s="22" t="s">
        <v>40</v>
      </c>
      <c r="D436" s="24">
        <v>3.039537059E7</v>
      </c>
      <c r="E436" s="24">
        <v>2470037.55</v>
      </c>
      <c r="F436" s="24">
        <f>+D436/D438</f>
        <v>0.8959048903</v>
      </c>
      <c r="G436" s="24" t="str">
        <f t="shared" si="1635"/>
        <v>#REF!</v>
      </c>
      <c r="H436" s="24" t="str">
        <f t="shared" si="1636"/>
        <v>#REF!</v>
      </c>
      <c r="I436" s="24" t="str">
        <f t="shared" si="1637"/>
        <v>#REF!</v>
      </c>
      <c r="J436" s="24" t="str">
        <f t="shared" si="1638"/>
        <v>#REF!</v>
      </c>
      <c r="K436" s="24" t="str">
        <f t="shared" si="1639"/>
        <v>#REF!</v>
      </c>
      <c r="L436" s="24" t="str">
        <f t="shared" si="1640"/>
        <v>#REF!</v>
      </c>
      <c r="M436" s="24" t="str">
        <f t="shared" si="1641"/>
        <v>#REF!</v>
      </c>
      <c r="N436" s="24" t="str">
        <f t="shared" si="1642"/>
        <v>#REF!</v>
      </c>
      <c r="O436" s="24" t="str">
        <f t="shared" si="1643"/>
        <v>#REF!</v>
      </c>
      <c r="P436" s="24" t="str">
        <f t="shared" si="1644"/>
        <v>#REF!</v>
      </c>
      <c r="Q436" s="24" t="str">
        <f t="shared" si="1645"/>
        <v>#REF!</v>
      </c>
      <c r="R436" s="25" t="str">
        <f t="shared" si="1646"/>
        <v>#REF!</v>
      </c>
      <c r="S436" s="24" t="str">
        <f t="shared" si="1647"/>
        <v>#REF!</v>
      </c>
      <c r="T436" s="22"/>
      <c r="U436" s="22"/>
      <c r="V436" s="22"/>
      <c r="W436" s="22"/>
      <c r="X436" s="22"/>
      <c r="Y436" s="22"/>
      <c r="Z436" s="22"/>
    </row>
    <row r="437" ht="15.75" customHeight="1" outlineLevel="2">
      <c r="A437" s="22" t="s">
        <v>278</v>
      </c>
      <c r="B437" s="23" t="s">
        <v>73</v>
      </c>
      <c r="C437" s="22" t="s">
        <v>74</v>
      </c>
      <c r="D437" s="24">
        <v>0.0</v>
      </c>
      <c r="E437" s="24">
        <v>0.0</v>
      </c>
      <c r="F437" s="24">
        <f>+D437/D438</f>
        <v>0</v>
      </c>
      <c r="G437" s="24" t="str">
        <f t="shared" si="1635"/>
        <v>#REF!</v>
      </c>
      <c r="H437" s="24" t="str">
        <f t="shared" si="1636"/>
        <v>#REF!</v>
      </c>
      <c r="I437" s="24" t="str">
        <f t="shared" si="1637"/>
        <v>#REF!</v>
      </c>
      <c r="J437" s="24" t="str">
        <f t="shared" si="1638"/>
        <v>#REF!</v>
      </c>
      <c r="K437" s="24" t="str">
        <f t="shared" si="1639"/>
        <v>#REF!</v>
      </c>
      <c r="L437" s="24" t="str">
        <f t="shared" si="1640"/>
        <v>#REF!</v>
      </c>
      <c r="M437" s="24" t="str">
        <f t="shared" si="1641"/>
        <v>#REF!</v>
      </c>
      <c r="N437" s="24" t="str">
        <f t="shared" si="1642"/>
        <v>#REF!</v>
      </c>
      <c r="O437" s="24" t="str">
        <f t="shared" si="1643"/>
        <v>#REF!</v>
      </c>
      <c r="P437" s="24" t="str">
        <f t="shared" si="1644"/>
        <v>#REF!</v>
      </c>
      <c r="Q437" s="24" t="str">
        <f t="shared" si="1645"/>
        <v>#REF!</v>
      </c>
      <c r="R437" s="25" t="str">
        <f t="shared" si="1646"/>
        <v>#REF!</v>
      </c>
      <c r="S437" s="24" t="str">
        <f t="shared" si="1647"/>
        <v>#REF!</v>
      </c>
      <c r="T437" s="22"/>
      <c r="U437" s="22"/>
      <c r="V437" s="22"/>
      <c r="W437" s="22"/>
      <c r="X437" s="22"/>
      <c r="Y437" s="22"/>
      <c r="Z437" s="22"/>
    </row>
    <row r="438" ht="15.75" customHeight="1" outlineLevel="1">
      <c r="A438" s="30" t="s">
        <v>279</v>
      </c>
      <c r="B438" s="23"/>
      <c r="C438" s="22"/>
      <c r="D438" s="24">
        <f t="shared" ref="D438:F438" si="1648">SUBTOTAL(9,D434:D437)</f>
        <v>33927006</v>
      </c>
      <c r="E438" s="24">
        <f t="shared" si="1648"/>
        <v>2757031</v>
      </c>
      <c r="F438" s="22">
        <f t="shared" si="1648"/>
        <v>1</v>
      </c>
      <c r="G438" s="24"/>
      <c r="H438" s="24"/>
      <c r="I438" s="24"/>
      <c r="J438" s="24" t="str">
        <f t="shared" ref="J438:K438" si="1649">SUBTOTAL(9,J434:J437)</f>
        <v>#REF!</v>
      </c>
      <c r="K438" s="24" t="str">
        <f t="shared" si="1649"/>
        <v>#REF!</v>
      </c>
      <c r="L438" s="24"/>
      <c r="M438" s="24"/>
      <c r="N438" s="24"/>
      <c r="O438" s="24" t="str">
        <f t="shared" ref="O438:S438" si="1650">SUBTOTAL(9,O434:O437)</f>
        <v>#REF!</v>
      </c>
      <c r="P438" s="24" t="str">
        <f t="shared" si="1650"/>
        <v>#REF!</v>
      </c>
      <c r="Q438" s="24" t="str">
        <f t="shared" si="1650"/>
        <v>#REF!</v>
      </c>
      <c r="R438" s="25" t="str">
        <f t="shared" si="1650"/>
        <v>#REF!</v>
      </c>
      <c r="S438" s="24" t="str">
        <f t="shared" si="1650"/>
        <v>#REF!</v>
      </c>
      <c r="T438" s="22"/>
      <c r="U438" s="22"/>
      <c r="V438" s="22"/>
      <c r="W438" s="22"/>
      <c r="X438" s="22"/>
      <c r="Y438" s="22"/>
      <c r="Z438" s="22"/>
    </row>
    <row r="439" ht="15.75" customHeight="1" outlineLevel="2">
      <c r="A439" s="22" t="s">
        <v>280</v>
      </c>
      <c r="B439" s="23" t="s">
        <v>27</v>
      </c>
      <c r="C439" s="22" t="s">
        <v>28</v>
      </c>
      <c r="D439" s="24">
        <v>1.1978241522E8</v>
      </c>
      <c r="E439" s="24">
        <v>1.581969671E7</v>
      </c>
      <c r="F439" s="24">
        <f>+D439/D442</f>
        <v>0.7908004602</v>
      </c>
      <c r="G439" s="24" t="str">
        <f t="shared" ref="G439:G441" si="1651">VLOOKUP(A439,'[1]Hoja1'!$B$1:$F$126,3,0)</f>
        <v>#REF!</v>
      </c>
      <c r="H439" s="24" t="str">
        <f t="shared" ref="H439:H441" si="1652">VLOOKUP(A439,'[1]Hoja1'!$B$1:$F$126,2,0)</f>
        <v>#REF!</v>
      </c>
      <c r="I439" s="24" t="str">
        <f t="shared" ref="I439:I441" si="1653">+G439/11</f>
        <v>#REF!</v>
      </c>
      <c r="J439" s="24" t="str">
        <f t="shared" ref="J439:J441" si="1654">+F439*I439</f>
        <v>#REF!</v>
      </c>
      <c r="K439" s="24">
        <v>0.0</v>
      </c>
      <c r="L439" s="24" t="str">
        <f t="shared" ref="L439:L441" si="1655">VLOOKUP(A439,'[1]Hoja1'!$B$1:$F$126,5,0)</f>
        <v>#REF!</v>
      </c>
      <c r="M439" s="24" t="str">
        <f t="shared" ref="M439:M441" si="1656">VLOOKUP(A439,'[1]Hoja1'!$B$1:$F$126,4,0)</f>
        <v>#REF!</v>
      </c>
      <c r="N439" s="24" t="str">
        <f t="shared" ref="N439:N441" si="1657">+L439/11</f>
        <v>#REF!</v>
      </c>
      <c r="O439" s="24" t="str">
        <f t="shared" ref="O439:O441" si="1658">+D439-J439</f>
        <v>#REF!</v>
      </c>
      <c r="P439" s="24" t="str">
        <f t="shared" ref="P439:P441" si="1659">+ROUND(O439,0)</f>
        <v>#REF!</v>
      </c>
      <c r="Q439" s="24" t="str">
        <f t="shared" ref="Q439:Q441" si="1660">+K439+P439</f>
        <v>#REF!</v>
      </c>
      <c r="R439" s="25" t="str">
        <f t="shared" ref="R439:R441" si="1661">+IF(D439-K439-P439&gt;1,D439-K439-P439,0)</f>
        <v>#REF!</v>
      </c>
      <c r="S439" s="24" t="str">
        <f t="shared" ref="S439:S441" si="1662">+P439</f>
        <v>#REF!</v>
      </c>
      <c r="T439" s="22"/>
      <c r="U439" s="22"/>
      <c r="V439" s="22"/>
      <c r="W439" s="22"/>
      <c r="X439" s="22"/>
      <c r="Y439" s="22"/>
      <c r="Z439" s="22"/>
    </row>
    <row r="440" ht="15.75" customHeight="1" outlineLevel="2">
      <c r="A440" s="22" t="s">
        <v>280</v>
      </c>
      <c r="B440" s="23" t="s">
        <v>37</v>
      </c>
      <c r="C440" s="22" t="s">
        <v>38</v>
      </c>
      <c r="D440" s="24">
        <v>3.168741978E7</v>
      </c>
      <c r="E440" s="24">
        <v>4184966.29</v>
      </c>
      <c r="F440" s="24">
        <f>+D440/D442</f>
        <v>0.2091995398</v>
      </c>
      <c r="G440" s="24" t="str">
        <f t="shared" si="1651"/>
        <v>#REF!</v>
      </c>
      <c r="H440" s="24" t="str">
        <f t="shared" si="1652"/>
        <v>#REF!</v>
      </c>
      <c r="I440" s="24" t="str">
        <f t="shared" si="1653"/>
        <v>#REF!</v>
      </c>
      <c r="J440" s="24" t="str">
        <f t="shared" si="1654"/>
        <v>#REF!</v>
      </c>
      <c r="K440" s="24">
        <v>0.0</v>
      </c>
      <c r="L440" s="24" t="str">
        <f t="shared" si="1655"/>
        <v>#REF!</v>
      </c>
      <c r="M440" s="24" t="str">
        <f t="shared" si="1656"/>
        <v>#REF!</v>
      </c>
      <c r="N440" s="24" t="str">
        <f t="shared" si="1657"/>
        <v>#REF!</v>
      </c>
      <c r="O440" s="24" t="str">
        <f t="shared" si="1658"/>
        <v>#REF!</v>
      </c>
      <c r="P440" s="24" t="str">
        <f t="shared" si="1659"/>
        <v>#REF!</v>
      </c>
      <c r="Q440" s="24" t="str">
        <f t="shared" si="1660"/>
        <v>#REF!</v>
      </c>
      <c r="R440" s="25" t="str">
        <f t="shared" si="1661"/>
        <v>#REF!</v>
      </c>
      <c r="S440" s="24" t="str">
        <f t="shared" si="1662"/>
        <v>#REF!</v>
      </c>
      <c r="T440" s="22"/>
      <c r="U440" s="22"/>
      <c r="V440" s="22"/>
      <c r="W440" s="22"/>
      <c r="X440" s="22"/>
      <c r="Y440" s="22"/>
      <c r="Z440" s="22"/>
    </row>
    <row r="441" ht="15.75" customHeight="1" outlineLevel="2">
      <c r="A441" s="22" t="s">
        <v>280</v>
      </c>
      <c r="B441" s="23" t="s">
        <v>51</v>
      </c>
      <c r="C441" s="22" t="s">
        <v>52</v>
      </c>
      <c r="D441" s="24">
        <v>0.0</v>
      </c>
      <c r="E441" s="24">
        <v>0.0</v>
      </c>
      <c r="F441" s="24">
        <f>+D441/D442</f>
        <v>0</v>
      </c>
      <c r="G441" s="24" t="str">
        <f t="shared" si="1651"/>
        <v>#REF!</v>
      </c>
      <c r="H441" s="24" t="str">
        <f t="shared" si="1652"/>
        <v>#REF!</v>
      </c>
      <c r="I441" s="24" t="str">
        <f t="shared" si="1653"/>
        <v>#REF!</v>
      </c>
      <c r="J441" s="24" t="str">
        <f t="shared" si="1654"/>
        <v>#REF!</v>
      </c>
      <c r="K441" s="24" t="str">
        <f>+D441-P441</f>
        <v>#REF!</v>
      </c>
      <c r="L441" s="24" t="str">
        <f t="shared" si="1655"/>
        <v>#REF!</v>
      </c>
      <c r="M441" s="24" t="str">
        <f t="shared" si="1656"/>
        <v>#REF!</v>
      </c>
      <c r="N441" s="24" t="str">
        <f t="shared" si="1657"/>
        <v>#REF!</v>
      </c>
      <c r="O441" s="24" t="str">
        <f t="shared" si="1658"/>
        <v>#REF!</v>
      </c>
      <c r="P441" s="24" t="str">
        <f t="shared" si="1659"/>
        <v>#REF!</v>
      </c>
      <c r="Q441" s="24" t="str">
        <f t="shared" si="1660"/>
        <v>#REF!</v>
      </c>
      <c r="R441" s="25" t="str">
        <f t="shared" si="1661"/>
        <v>#REF!</v>
      </c>
      <c r="S441" s="24" t="str">
        <f t="shared" si="1662"/>
        <v>#REF!</v>
      </c>
      <c r="T441" s="22"/>
      <c r="U441" s="22"/>
      <c r="V441" s="22"/>
      <c r="W441" s="22"/>
      <c r="X441" s="22"/>
      <c r="Y441" s="22"/>
      <c r="Z441" s="22"/>
    </row>
    <row r="442" ht="15.75" customHeight="1" outlineLevel="1">
      <c r="A442" s="30" t="s">
        <v>281</v>
      </c>
      <c r="B442" s="23"/>
      <c r="C442" s="22"/>
      <c r="D442" s="24">
        <f t="shared" ref="D442:F442" si="1663">SUBTOTAL(9,D439:D441)</f>
        <v>151469835</v>
      </c>
      <c r="E442" s="24">
        <f t="shared" si="1663"/>
        <v>20004663</v>
      </c>
      <c r="F442" s="22">
        <f t="shared" si="1663"/>
        <v>1</v>
      </c>
      <c r="G442" s="24"/>
      <c r="H442" s="24"/>
      <c r="I442" s="24"/>
      <c r="J442" s="24" t="str">
        <f t="shared" ref="J442:K442" si="1664">SUBTOTAL(9,J439:J441)</f>
        <v>#REF!</v>
      </c>
      <c r="K442" s="24" t="str">
        <f t="shared" si="1664"/>
        <v>#REF!</v>
      </c>
      <c r="L442" s="24"/>
      <c r="M442" s="24"/>
      <c r="N442" s="24"/>
      <c r="O442" s="24" t="str">
        <f t="shared" ref="O442:S442" si="1665">SUBTOTAL(9,O439:O441)</f>
        <v>#REF!</v>
      </c>
      <c r="P442" s="24" t="str">
        <f t="shared" si="1665"/>
        <v>#REF!</v>
      </c>
      <c r="Q442" s="24" t="str">
        <f t="shared" si="1665"/>
        <v>#REF!</v>
      </c>
      <c r="R442" s="25" t="str">
        <f t="shared" si="1665"/>
        <v>#REF!</v>
      </c>
      <c r="S442" s="24" t="str">
        <f t="shared" si="1665"/>
        <v>#REF!</v>
      </c>
      <c r="T442" s="22"/>
      <c r="U442" s="22"/>
      <c r="V442" s="22"/>
      <c r="W442" s="22"/>
      <c r="X442" s="22"/>
      <c r="Y442" s="22"/>
      <c r="Z442" s="22"/>
    </row>
    <row r="443" ht="15.75" customHeight="1" outlineLevel="2">
      <c r="A443" s="22" t="s">
        <v>282</v>
      </c>
      <c r="B443" s="23" t="s">
        <v>37</v>
      </c>
      <c r="C443" s="22" t="s">
        <v>38</v>
      </c>
      <c r="D443" s="24">
        <v>1.02582919E7</v>
      </c>
      <c r="E443" s="24">
        <v>516466.76</v>
      </c>
      <c r="F443" s="24">
        <f>+D443/D445</f>
        <v>0.07689807235</v>
      </c>
      <c r="G443" s="24" t="str">
        <f t="shared" ref="G443:G444" si="1666">VLOOKUP(A443,'[1]Hoja1'!$B$1:$F$126,3,0)</f>
        <v>#REF!</v>
      </c>
      <c r="H443" s="24" t="str">
        <f t="shared" ref="H443:H444" si="1667">VLOOKUP(A443,'[1]Hoja1'!$B$1:$F$126,2,0)</f>
        <v>#REF!</v>
      </c>
      <c r="I443" s="24" t="str">
        <f t="shared" ref="I443:I444" si="1668">+G443/11</f>
        <v>#REF!</v>
      </c>
      <c r="J443" s="24" t="str">
        <f t="shared" ref="J443:J444" si="1669">+F443*I443</f>
        <v>#REF!</v>
      </c>
      <c r="K443" s="24">
        <v>0.0</v>
      </c>
      <c r="L443" s="24" t="str">
        <f t="shared" ref="L443:L444" si="1670">VLOOKUP(A443,'[1]Hoja1'!$B$1:$F$126,5,0)</f>
        <v>#REF!</v>
      </c>
      <c r="M443" s="24" t="str">
        <f t="shared" ref="M443:M444" si="1671">VLOOKUP(A443,'[1]Hoja1'!$B$1:$F$126,4,0)</f>
        <v>#REF!</v>
      </c>
      <c r="N443" s="24" t="str">
        <f t="shared" ref="N443:N444" si="1672">+L443/11</f>
        <v>#REF!</v>
      </c>
      <c r="O443" s="24" t="str">
        <f t="shared" ref="O443:O444" si="1673">+D443-J443</f>
        <v>#REF!</v>
      </c>
      <c r="P443" s="24" t="str">
        <f t="shared" ref="P443:P444" si="1674">+ROUND(O443,0)</f>
        <v>#REF!</v>
      </c>
      <c r="Q443" s="24" t="str">
        <f t="shared" ref="Q443:Q444" si="1675">+K443+P443</f>
        <v>#REF!</v>
      </c>
      <c r="R443" s="25" t="str">
        <f t="shared" ref="R443:R444" si="1676">+IF(D443-K443-P443&gt;1,D443-K443-P443,0)</f>
        <v>#REF!</v>
      </c>
      <c r="S443" s="24" t="str">
        <f t="shared" ref="S443:S444" si="1677">+P443</f>
        <v>#REF!</v>
      </c>
      <c r="T443" s="22"/>
      <c r="U443" s="22"/>
      <c r="V443" s="22"/>
      <c r="W443" s="22"/>
      <c r="X443" s="22"/>
      <c r="Y443" s="22"/>
      <c r="Z443" s="22"/>
    </row>
    <row r="444" ht="15.75" customHeight="1" outlineLevel="2">
      <c r="A444" s="22" t="s">
        <v>282</v>
      </c>
      <c r="B444" s="23" t="s">
        <v>39</v>
      </c>
      <c r="C444" s="22" t="s">
        <v>40</v>
      </c>
      <c r="D444" s="24">
        <v>1.231428661E8</v>
      </c>
      <c r="E444" s="24">
        <v>6199784.24</v>
      </c>
      <c r="F444" s="24">
        <f>+D444/D445</f>
        <v>0.9231019276</v>
      </c>
      <c r="G444" s="24" t="str">
        <f t="shared" si="1666"/>
        <v>#REF!</v>
      </c>
      <c r="H444" s="24" t="str">
        <f t="shared" si="1667"/>
        <v>#REF!</v>
      </c>
      <c r="I444" s="24" t="str">
        <f t="shared" si="1668"/>
        <v>#REF!</v>
      </c>
      <c r="J444" s="24" t="str">
        <f t="shared" si="1669"/>
        <v>#REF!</v>
      </c>
      <c r="K444" s="24">
        <v>0.0</v>
      </c>
      <c r="L444" s="24" t="str">
        <f t="shared" si="1670"/>
        <v>#REF!</v>
      </c>
      <c r="M444" s="24" t="str">
        <f t="shared" si="1671"/>
        <v>#REF!</v>
      </c>
      <c r="N444" s="24" t="str">
        <f t="shared" si="1672"/>
        <v>#REF!</v>
      </c>
      <c r="O444" s="24" t="str">
        <f t="shared" si="1673"/>
        <v>#REF!</v>
      </c>
      <c r="P444" s="24" t="str">
        <f t="shared" si="1674"/>
        <v>#REF!</v>
      </c>
      <c r="Q444" s="24" t="str">
        <f t="shared" si="1675"/>
        <v>#REF!</v>
      </c>
      <c r="R444" s="25" t="str">
        <f t="shared" si="1676"/>
        <v>#REF!</v>
      </c>
      <c r="S444" s="24" t="str">
        <f t="shared" si="1677"/>
        <v>#REF!</v>
      </c>
      <c r="T444" s="22"/>
      <c r="U444" s="22"/>
      <c r="V444" s="22"/>
      <c r="W444" s="22"/>
      <c r="X444" s="22"/>
      <c r="Y444" s="22"/>
      <c r="Z444" s="22"/>
    </row>
    <row r="445" ht="15.75" customHeight="1" outlineLevel="1">
      <c r="A445" s="30" t="s">
        <v>283</v>
      </c>
      <c r="B445" s="23"/>
      <c r="C445" s="22"/>
      <c r="D445" s="24">
        <f t="shared" ref="D445:F445" si="1678">SUBTOTAL(9,D443:D444)</f>
        <v>133401158</v>
      </c>
      <c r="E445" s="24">
        <f t="shared" si="1678"/>
        <v>6716251</v>
      </c>
      <c r="F445" s="22">
        <f t="shared" si="1678"/>
        <v>1</v>
      </c>
      <c r="G445" s="24"/>
      <c r="H445" s="24"/>
      <c r="I445" s="24"/>
      <c r="J445" s="24" t="str">
        <f t="shared" ref="J445:K445" si="1679">SUBTOTAL(9,J443:J444)</f>
        <v>#REF!</v>
      </c>
      <c r="K445" s="24">
        <f t="shared" si="1679"/>
        <v>0</v>
      </c>
      <c r="L445" s="24"/>
      <c r="M445" s="24"/>
      <c r="N445" s="24"/>
      <c r="O445" s="24" t="str">
        <f t="shared" ref="O445:S445" si="1680">SUBTOTAL(9,O443:O444)</f>
        <v>#REF!</v>
      </c>
      <c r="P445" s="24" t="str">
        <f t="shared" si="1680"/>
        <v>#REF!</v>
      </c>
      <c r="Q445" s="24" t="str">
        <f t="shared" si="1680"/>
        <v>#REF!</v>
      </c>
      <c r="R445" s="25" t="str">
        <f t="shared" si="1680"/>
        <v>#REF!</v>
      </c>
      <c r="S445" s="24" t="str">
        <f t="shared" si="1680"/>
        <v>#REF!</v>
      </c>
      <c r="T445" s="22"/>
      <c r="U445" s="22"/>
      <c r="V445" s="22"/>
      <c r="W445" s="22"/>
      <c r="X445" s="22"/>
      <c r="Y445" s="22"/>
      <c r="Z445" s="22"/>
    </row>
    <row r="446" ht="15.75" customHeight="1" outlineLevel="2">
      <c r="A446" s="22" t="s">
        <v>284</v>
      </c>
      <c r="B446" s="23" t="s">
        <v>27</v>
      </c>
      <c r="C446" s="22" t="s">
        <v>28</v>
      </c>
      <c r="D446" s="24">
        <v>3499149.34</v>
      </c>
      <c r="E446" s="24">
        <v>1639834.93</v>
      </c>
      <c r="F446" s="24">
        <f>+D446/D450</f>
        <v>0.7428248685</v>
      </c>
      <c r="G446" s="24" t="str">
        <f t="shared" ref="G446:G449" si="1681">VLOOKUP(A446,'[1]Hoja1'!$B$1:$F$126,3,0)</f>
        <v>#REF!</v>
      </c>
      <c r="H446" s="24" t="str">
        <f t="shared" ref="H446:H449" si="1682">VLOOKUP(A446,'[1]Hoja1'!$B$1:$F$126,2,0)</f>
        <v>#REF!</v>
      </c>
      <c r="I446" s="24" t="str">
        <f t="shared" ref="I446:I449" si="1683">+G446/11</f>
        <v>#REF!</v>
      </c>
      <c r="J446" s="24" t="str">
        <f t="shared" ref="J446:J449" si="1684">+F446*I446</f>
        <v>#REF!</v>
      </c>
      <c r="K446" s="24">
        <v>0.0</v>
      </c>
      <c r="L446" s="24" t="str">
        <f t="shared" ref="L446:L449" si="1685">VLOOKUP(A446,'[1]Hoja1'!$B$1:$F$126,5,0)</f>
        <v>#REF!</v>
      </c>
      <c r="M446" s="24" t="str">
        <f t="shared" ref="M446:M449" si="1686">VLOOKUP(A446,'[1]Hoja1'!$B$1:$F$126,4,0)</f>
        <v>#REF!</v>
      </c>
      <c r="N446" s="24" t="str">
        <f t="shared" ref="N446:N449" si="1687">+L446/11</f>
        <v>#REF!</v>
      </c>
      <c r="O446" s="24" t="str">
        <f t="shared" ref="O446:O449" si="1688">+D446-J446</f>
        <v>#REF!</v>
      </c>
      <c r="P446" s="24" t="str">
        <f t="shared" ref="P446:P449" si="1689">+ROUND(O446,0)</f>
        <v>#REF!</v>
      </c>
      <c r="Q446" s="24" t="str">
        <f t="shared" ref="Q446:Q449" si="1690">+K446+P446</f>
        <v>#REF!</v>
      </c>
      <c r="R446" s="25" t="str">
        <f t="shared" ref="R446:R449" si="1691">+IF(D446-K446-P446&gt;1,D446-K446-P446,0)</f>
        <v>#REF!</v>
      </c>
      <c r="S446" s="24" t="str">
        <f t="shared" ref="S446:S449" si="1692">+P446</f>
        <v>#REF!</v>
      </c>
      <c r="T446" s="22"/>
      <c r="U446" s="22"/>
      <c r="V446" s="22"/>
      <c r="W446" s="22"/>
      <c r="X446" s="22"/>
      <c r="Y446" s="22"/>
      <c r="Z446" s="22"/>
    </row>
    <row r="447" ht="15.75" customHeight="1" outlineLevel="2">
      <c r="A447" s="22" t="s">
        <v>284</v>
      </c>
      <c r="B447" s="23" t="s">
        <v>37</v>
      </c>
      <c r="C447" s="22" t="s">
        <v>38</v>
      </c>
      <c r="D447" s="24">
        <v>947651.26</v>
      </c>
      <c r="E447" s="24">
        <v>444105.54</v>
      </c>
      <c r="F447" s="24">
        <f>+D447/D450</f>
        <v>0.201174301</v>
      </c>
      <c r="G447" s="24" t="str">
        <f t="shared" si="1681"/>
        <v>#REF!</v>
      </c>
      <c r="H447" s="24" t="str">
        <f t="shared" si="1682"/>
        <v>#REF!</v>
      </c>
      <c r="I447" s="24" t="str">
        <f t="shared" si="1683"/>
        <v>#REF!</v>
      </c>
      <c r="J447" s="24" t="str">
        <f t="shared" si="1684"/>
        <v>#REF!</v>
      </c>
      <c r="K447" s="24">
        <v>0.0</v>
      </c>
      <c r="L447" s="24" t="str">
        <f t="shared" si="1685"/>
        <v>#REF!</v>
      </c>
      <c r="M447" s="24" t="str">
        <f t="shared" si="1686"/>
        <v>#REF!</v>
      </c>
      <c r="N447" s="24" t="str">
        <f t="shared" si="1687"/>
        <v>#REF!</v>
      </c>
      <c r="O447" s="24" t="str">
        <f t="shared" si="1688"/>
        <v>#REF!</v>
      </c>
      <c r="P447" s="24" t="str">
        <f t="shared" si="1689"/>
        <v>#REF!</v>
      </c>
      <c r="Q447" s="24" t="str">
        <f t="shared" si="1690"/>
        <v>#REF!</v>
      </c>
      <c r="R447" s="25" t="str">
        <f t="shared" si="1691"/>
        <v>#REF!</v>
      </c>
      <c r="S447" s="24" t="str">
        <f t="shared" si="1692"/>
        <v>#REF!</v>
      </c>
      <c r="T447" s="22"/>
      <c r="U447" s="22"/>
      <c r="V447" s="22"/>
      <c r="W447" s="22"/>
      <c r="X447" s="22"/>
      <c r="Y447" s="22"/>
      <c r="Z447" s="22"/>
    </row>
    <row r="448" ht="15.75" customHeight="1" outlineLevel="2">
      <c r="A448" s="22" t="s">
        <v>284</v>
      </c>
      <c r="B448" s="23" t="s">
        <v>67</v>
      </c>
      <c r="C448" s="22" t="s">
        <v>68</v>
      </c>
      <c r="D448" s="24">
        <v>263797.4</v>
      </c>
      <c r="E448" s="24">
        <v>123625.53</v>
      </c>
      <c r="F448" s="24">
        <f>+D448/D450</f>
        <v>0.05600083047</v>
      </c>
      <c r="G448" s="24" t="str">
        <f t="shared" si="1681"/>
        <v>#REF!</v>
      </c>
      <c r="H448" s="24" t="str">
        <f t="shared" si="1682"/>
        <v>#REF!</v>
      </c>
      <c r="I448" s="24" t="str">
        <f t="shared" si="1683"/>
        <v>#REF!</v>
      </c>
      <c r="J448" s="24" t="str">
        <f t="shared" si="1684"/>
        <v>#REF!</v>
      </c>
      <c r="K448" s="24">
        <v>0.0</v>
      </c>
      <c r="L448" s="24" t="str">
        <f t="shared" si="1685"/>
        <v>#REF!</v>
      </c>
      <c r="M448" s="24" t="str">
        <f t="shared" si="1686"/>
        <v>#REF!</v>
      </c>
      <c r="N448" s="24" t="str">
        <f t="shared" si="1687"/>
        <v>#REF!</v>
      </c>
      <c r="O448" s="24" t="str">
        <f t="shared" si="1688"/>
        <v>#REF!</v>
      </c>
      <c r="P448" s="24" t="str">
        <f t="shared" si="1689"/>
        <v>#REF!</v>
      </c>
      <c r="Q448" s="24" t="str">
        <f t="shared" si="1690"/>
        <v>#REF!</v>
      </c>
      <c r="R448" s="25" t="str">
        <f t="shared" si="1691"/>
        <v>#REF!</v>
      </c>
      <c r="S448" s="24" t="str">
        <f t="shared" si="1692"/>
        <v>#REF!</v>
      </c>
      <c r="T448" s="22"/>
      <c r="U448" s="22"/>
      <c r="V448" s="22"/>
      <c r="W448" s="22"/>
      <c r="X448" s="22"/>
      <c r="Y448" s="22"/>
      <c r="Z448" s="22"/>
    </row>
    <row r="449" ht="15.75" customHeight="1" outlineLevel="2">
      <c r="A449" s="22" t="s">
        <v>284</v>
      </c>
      <c r="B449" s="23" t="s">
        <v>51</v>
      </c>
      <c r="C449" s="22" t="s">
        <v>52</v>
      </c>
      <c r="D449" s="24">
        <v>0.0</v>
      </c>
      <c r="E449" s="24">
        <v>0.0</v>
      </c>
      <c r="F449" s="24">
        <f>+D449/D450</f>
        <v>0</v>
      </c>
      <c r="G449" s="24" t="str">
        <f t="shared" si="1681"/>
        <v>#REF!</v>
      </c>
      <c r="H449" s="24" t="str">
        <f t="shared" si="1682"/>
        <v>#REF!</v>
      </c>
      <c r="I449" s="24" t="str">
        <f t="shared" si="1683"/>
        <v>#REF!</v>
      </c>
      <c r="J449" s="24" t="str">
        <f t="shared" si="1684"/>
        <v>#REF!</v>
      </c>
      <c r="K449" s="24" t="str">
        <f>+D449-P449</f>
        <v>#REF!</v>
      </c>
      <c r="L449" s="24" t="str">
        <f t="shared" si="1685"/>
        <v>#REF!</v>
      </c>
      <c r="M449" s="24" t="str">
        <f t="shared" si="1686"/>
        <v>#REF!</v>
      </c>
      <c r="N449" s="24" t="str">
        <f t="shared" si="1687"/>
        <v>#REF!</v>
      </c>
      <c r="O449" s="24" t="str">
        <f t="shared" si="1688"/>
        <v>#REF!</v>
      </c>
      <c r="P449" s="24" t="str">
        <f t="shared" si="1689"/>
        <v>#REF!</v>
      </c>
      <c r="Q449" s="24" t="str">
        <f t="shared" si="1690"/>
        <v>#REF!</v>
      </c>
      <c r="R449" s="25" t="str">
        <f t="shared" si="1691"/>
        <v>#REF!</v>
      </c>
      <c r="S449" s="24" t="str">
        <f t="shared" si="1692"/>
        <v>#REF!</v>
      </c>
      <c r="T449" s="22"/>
      <c r="U449" s="22"/>
      <c r="V449" s="22"/>
      <c r="W449" s="22"/>
      <c r="X449" s="22"/>
      <c r="Y449" s="22"/>
      <c r="Z449" s="22"/>
    </row>
    <row r="450" ht="15.75" customHeight="1" outlineLevel="1">
      <c r="A450" s="30" t="s">
        <v>285</v>
      </c>
      <c r="B450" s="23"/>
      <c r="C450" s="22"/>
      <c r="D450" s="24">
        <f t="shared" ref="D450:F450" si="1693">SUBTOTAL(9,D446:D449)</f>
        <v>4710598</v>
      </c>
      <c r="E450" s="24">
        <f t="shared" si="1693"/>
        <v>2207566</v>
      </c>
      <c r="F450" s="22">
        <f t="shared" si="1693"/>
        <v>1</v>
      </c>
      <c r="G450" s="24"/>
      <c r="H450" s="24"/>
      <c r="I450" s="24"/>
      <c r="J450" s="24" t="str">
        <f t="shared" ref="J450:K450" si="1694">SUBTOTAL(9,J446:J449)</f>
        <v>#REF!</v>
      </c>
      <c r="K450" s="24" t="str">
        <f t="shared" si="1694"/>
        <v>#REF!</v>
      </c>
      <c r="L450" s="24"/>
      <c r="M450" s="24"/>
      <c r="N450" s="24"/>
      <c r="O450" s="24" t="str">
        <f t="shared" ref="O450:S450" si="1695">SUBTOTAL(9,O446:O449)</f>
        <v>#REF!</v>
      </c>
      <c r="P450" s="24" t="str">
        <f t="shared" si="1695"/>
        <v>#REF!</v>
      </c>
      <c r="Q450" s="24" t="str">
        <f t="shared" si="1695"/>
        <v>#REF!</v>
      </c>
      <c r="R450" s="25" t="str">
        <f t="shared" si="1695"/>
        <v>#REF!</v>
      </c>
      <c r="S450" s="24" t="str">
        <f t="shared" si="1695"/>
        <v>#REF!</v>
      </c>
      <c r="T450" s="22"/>
      <c r="U450" s="22"/>
      <c r="V450" s="22"/>
      <c r="W450" s="22"/>
      <c r="X450" s="22"/>
      <c r="Y450" s="22"/>
      <c r="Z450" s="22"/>
    </row>
    <row r="451" ht="15.75" customHeight="1" outlineLevel="2">
      <c r="A451" s="22" t="s">
        <v>286</v>
      </c>
      <c r="B451" s="23" t="s">
        <v>27</v>
      </c>
      <c r="C451" s="22" t="s">
        <v>28</v>
      </c>
      <c r="D451" s="24">
        <v>2.99772579E7</v>
      </c>
      <c r="E451" s="24">
        <v>5070515.46</v>
      </c>
      <c r="F451" s="24">
        <f>+D451/D453</f>
        <v>0.8043770567</v>
      </c>
      <c r="G451" s="24" t="str">
        <f t="shared" ref="G451:G452" si="1696">VLOOKUP(A451,'[1]Hoja1'!$B$1:$F$126,3,0)</f>
        <v>#REF!</v>
      </c>
      <c r="H451" s="24" t="str">
        <f t="shared" ref="H451:H452" si="1697">VLOOKUP(A451,'[1]Hoja1'!$B$1:$F$126,2,0)</f>
        <v>#REF!</v>
      </c>
      <c r="I451" s="24" t="str">
        <f t="shared" ref="I451:I452" si="1698">+G451/11</f>
        <v>#REF!</v>
      </c>
      <c r="J451" s="24" t="str">
        <f t="shared" ref="J451:J452" si="1699">+F451*I451</f>
        <v>#REF!</v>
      </c>
      <c r="K451" s="24" t="str">
        <f t="shared" ref="K451:K452" si="1700">+D451-P451</f>
        <v>#REF!</v>
      </c>
      <c r="L451" s="24" t="str">
        <f t="shared" ref="L451:L452" si="1701">VLOOKUP(A451,'[1]Hoja1'!$B$1:$F$126,5,0)</f>
        <v>#REF!</v>
      </c>
      <c r="M451" s="24" t="str">
        <f t="shared" ref="M451:M452" si="1702">VLOOKUP(A451,'[1]Hoja1'!$B$1:$F$126,4,0)</f>
        <v>#REF!</v>
      </c>
      <c r="N451" s="24" t="str">
        <f t="shared" ref="N451:N452" si="1703">+L451/11</f>
        <v>#REF!</v>
      </c>
      <c r="O451" s="24" t="str">
        <f t="shared" ref="O451:O452" si="1704">+D451-J451</f>
        <v>#REF!</v>
      </c>
      <c r="P451" s="24" t="str">
        <f t="shared" ref="P451:P452" si="1705">+ROUND(O451,0)</f>
        <v>#REF!</v>
      </c>
      <c r="Q451" s="24" t="str">
        <f t="shared" ref="Q451:Q452" si="1706">+K451+P451</f>
        <v>#REF!</v>
      </c>
      <c r="R451" s="25" t="str">
        <f t="shared" ref="R451:R452" si="1707">+IF(D451-K451-P451&gt;1,D451-K451-P451,0)</f>
        <v>#REF!</v>
      </c>
      <c r="S451" s="24" t="str">
        <f t="shared" ref="S451:S452" si="1708">+P451</f>
        <v>#REF!</v>
      </c>
      <c r="T451" s="22"/>
      <c r="U451" s="22"/>
      <c r="V451" s="22"/>
      <c r="W451" s="22"/>
      <c r="X451" s="22"/>
      <c r="Y451" s="22"/>
      <c r="Z451" s="22"/>
    </row>
    <row r="452" ht="15.75" customHeight="1" outlineLevel="2">
      <c r="A452" s="22" t="s">
        <v>286</v>
      </c>
      <c r="B452" s="23" t="s">
        <v>37</v>
      </c>
      <c r="C452" s="22" t="s">
        <v>38</v>
      </c>
      <c r="D452" s="24">
        <v>7290411.1</v>
      </c>
      <c r="E452" s="24">
        <v>1233139.54</v>
      </c>
      <c r="F452" s="24">
        <f>+D452/D453</f>
        <v>0.1956229433</v>
      </c>
      <c r="G452" s="24" t="str">
        <f t="shared" si="1696"/>
        <v>#REF!</v>
      </c>
      <c r="H452" s="24" t="str">
        <f t="shared" si="1697"/>
        <v>#REF!</v>
      </c>
      <c r="I452" s="24" t="str">
        <f t="shared" si="1698"/>
        <v>#REF!</v>
      </c>
      <c r="J452" s="24" t="str">
        <f t="shared" si="1699"/>
        <v>#REF!</v>
      </c>
      <c r="K452" s="24" t="str">
        <f t="shared" si="1700"/>
        <v>#REF!</v>
      </c>
      <c r="L452" s="24" t="str">
        <f t="shared" si="1701"/>
        <v>#REF!</v>
      </c>
      <c r="M452" s="24" t="str">
        <f t="shared" si="1702"/>
        <v>#REF!</v>
      </c>
      <c r="N452" s="24" t="str">
        <f t="shared" si="1703"/>
        <v>#REF!</v>
      </c>
      <c r="O452" s="24" t="str">
        <f t="shared" si="1704"/>
        <v>#REF!</v>
      </c>
      <c r="P452" s="24" t="str">
        <f t="shared" si="1705"/>
        <v>#REF!</v>
      </c>
      <c r="Q452" s="24" t="str">
        <f t="shared" si="1706"/>
        <v>#REF!</v>
      </c>
      <c r="R452" s="25" t="str">
        <f t="shared" si="1707"/>
        <v>#REF!</v>
      </c>
      <c r="S452" s="24" t="str">
        <f t="shared" si="1708"/>
        <v>#REF!</v>
      </c>
      <c r="T452" s="22"/>
      <c r="U452" s="22"/>
      <c r="V452" s="22"/>
      <c r="W452" s="22"/>
      <c r="X452" s="22"/>
      <c r="Y452" s="22"/>
      <c r="Z452" s="22"/>
    </row>
    <row r="453" ht="15.75" customHeight="1" outlineLevel="1">
      <c r="A453" s="30" t="s">
        <v>287</v>
      </c>
      <c r="B453" s="23"/>
      <c r="C453" s="22"/>
      <c r="D453" s="24">
        <f t="shared" ref="D453:F453" si="1709">SUBTOTAL(9,D451:D452)</f>
        <v>37267669</v>
      </c>
      <c r="E453" s="24">
        <f t="shared" si="1709"/>
        <v>6303655</v>
      </c>
      <c r="F453" s="22">
        <f t="shared" si="1709"/>
        <v>1</v>
      </c>
      <c r="G453" s="24"/>
      <c r="H453" s="24"/>
      <c r="I453" s="24"/>
      <c r="J453" s="24" t="str">
        <f t="shared" ref="J453:K453" si="1710">SUBTOTAL(9,J451:J452)</f>
        <v>#REF!</v>
      </c>
      <c r="K453" s="24" t="str">
        <f t="shared" si="1710"/>
        <v>#REF!</v>
      </c>
      <c r="L453" s="24"/>
      <c r="M453" s="24"/>
      <c r="N453" s="24"/>
      <c r="O453" s="24" t="str">
        <f t="shared" ref="O453:S453" si="1711">SUBTOTAL(9,O451:O452)</f>
        <v>#REF!</v>
      </c>
      <c r="P453" s="24" t="str">
        <f t="shared" si="1711"/>
        <v>#REF!</v>
      </c>
      <c r="Q453" s="24" t="str">
        <f t="shared" si="1711"/>
        <v>#REF!</v>
      </c>
      <c r="R453" s="25" t="str">
        <f t="shared" si="1711"/>
        <v>#REF!</v>
      </c>
      <c r="S453" s="24" t="str">
        <f t="shared" si="1711"/>
        <v>#REF!</v>
      </c>
      <c r="T453" s="22"/>
      <c r="U453" s="22"/>
      <c r="V453" s="22"/>
      <c r="W453" s="22"/>
      <c r="X453" s="22"/>
      <c r="Y453" s="22"/>
      <c r="Z453" s="22"/>
    </row>
    <row r="454" ht="15.75" customHeight="1" outlineLevel="2">
      <c r="A454" s="22" t="s">
        <v>288</v>
      </c>
      <c r="B454" s="23" t="s">
        <v>27</v>
      </c>
      <c r="C454" s="22" t="s">
        <v>28</v>
      </c>
      <c r="D454" s="24">
        <v>3.3117235E7</v>
      </c>
      <c r="E454" s="24">
        <v>6375331.0</v>
      </c>
      <c r="F454" s="24">
        <f>+D454/D456</f>
        <v>1</v>
      </c>
      <c r="G454" s="24" t="str">
        <f t="shared" ref="G454:G455" si="1712">VLOOKUP(A454,'[1]Hoja1'!$B$1:$F$126,3,0)</f>
        <v>#REF!</v>
      </c>
      <c r="H454" s="24" t="str">
        <f t="shared" ref="H454:H455" si="1713">VLOOKUP(A454,'[1]Hoja1'!$B$1:$F$126,2,0)</f>
        <v>#REF!</v>
      </c>
      <c r="I454" s="24" t="str">
        <f t="shared" ref="I454:I455" si="1714">+G454/11</f>
        <v>#REF!</v>
      </c>
      <c r="J454" s="24" t="str">
        <f t="shared" ref="J454:J455" si="1715">+F454*I454</f>
        <v>#REF!</v>
      </c>
      <c r="K454" s="24" t="str">
        <f t="shared" ref="K454:K455" si="1716">+D454-P454</f>
        <v>#REF!</v>
      </c>
      <c r="L454" s="24" t="str">
        <f t="shared" ref="L454:L455" si="1717">VLOOKUP(A454,'[1]Hoja1'!$B$1:$F$126,5,0)</f>
        <v>#REF!</v>
      </c>
      <c r="M454" s="24" t="str">
        <f t="shared" ref="M454:M455" si="1718">VLOOKUP(A454,'[1]Hoja1'!$B$1:$F$126,4,0)</f>
        <v>#REF!</v>
      </c>
      <c r="N454" s="24" t="str">
        <f t="shared" ref="N454:N455" si="1719">+L454/11</f>
        <v>#REF!</v>
      </c>
      <c r="O454" s="24" t="str">
        <f t="shared" ref="O454:O455" si="1720">+D454-J454</f>
        <v>#REF!</v>
      </c>
      <c r="P454" s="24" t="str">
        <f t="shared" ref="P454:P455" si="1721">+ROUND(O454,0)</f>
        <v>#REF!</v>
      </c>
      <c r="Q454" s="24" t="str">
        <f t="shared" ref="Q454:Q455" si="1722">+K454+P454</f>
        <v>#REF!</v>
      </c>
      <c r="R454" s="25" t="str">
        <f t="shared" ref="R454:R455" si="1723">+IF(D454-K454-P454&gt;1,D454-K454-P454,0)</f>
        <v>#REF!</v>
      </c>
      <c r="S454" s="24" t="str">
        <f t="shared" ref="S454:S455" si="1724">+P454</f>
        <v>#REF!</v>
      </c>
      <c r="T454" s="22"/>
      <c r="U454" s="22"/>
      <c r="V454" s="22"/>
      <c r="W454" s="22"/>
      <c r="X454" s="22"/>
      <c r="Y454" s="22"/>
      <c r="Z454" s="22"/>
    </row>
    <row r="455" ht="15.75" customHeight="1" outlineLevel="2">
      <c r="A455" s="22" t="s">
        <v>288</v>
      </c>
      <c r="B455" s="23" t="s">
        <v>51</v>
      </c>
      <c r="C455" s="22" t="s">
        <v>52</v>
      </c>
      <c r="D455" s="24">
        <v>0.0</v>
      </c>
      <c r="E455" s="24">
        <v>0.0</v>
      </c>
      <c r="F455" s="24">
        <f>+D455/D456</f>
        <v>0</v>
      </c>
      <c r="G455" s="24" t="str">
        <f t="shared" si="1712"/>
        <v>#REF!</v>
      </c>
      <c r="H455" s="24" t="str">
        <f t="shared" si="1713"/>
        <v>#REF!</v>
      </c>
      <c r="I455" s="24" t="str">
        <f t="shared" si="1714"/>
        <v>#REF!</v>
      </c>
      <c r="J455" s="24" t="str">
        <f t="shared" si="1715"/>
        <v>#REF!</v>
      </c>
      <c r="K455" s="24" t="str">
        <f t="shared" si="1716"/>
        <v>#REF!</v>
      </c>
      <c r="L455" s="24" t="str">
        <f t="shared" si="1717"/>
        <v>#REF!</v>
      </c>
      <c r="M455" s="24" t="str">
        <f t="shared" si="1718"/>
        <v>#REF!</v>
      </c>
      <c r="N455" s="24" t="str">
        <f t="shared" si="1719"/>
        <v>#REF!</v>
      </c>
      <c r="O455" s="24" t="str">
        <f t="shared" si="1720"/>
        <v>#REF!</v>
      </c>
      <c r="P455" s="24" t="str">
        <f t="shared" si="1721"/>
        <v>#REF!</v>
      </c>
      <c r="Q455" s="24" t="str">
        <f t="shared" si="1722"/>
        <v>#REF!</v>
      </c>
      <c r="R455" s="25" t="str">
        <f t="shared" si="1723"/>
        <v>#REF!</v>
      </c>
      <c r="S455" s="24" t="str">
        <f t="shared" si="1724"/>
        <v>#REF!</v>
      </c>
      <c r="T455" s="22"/>
      <c r="U455" s="22"/>
      <c r="V455" s="22"/>
      <c r="W455" s="22"/>
      <c r="X455" s="22"/>
      <c r="Y455" s="22"/>
      <c r="Z455" s="22"/>
    </row>
    <row r="456" ht="15.75" customHeight="1" outlineLevel="1">
      <c r="A456" s="30" t="s">
        <v>289</v>
      </c>
      <c r="B456" s="23"/>
      <c r="C456" s="22"/>
      <c r="D456" s="24">
        <f t="shared" ref="D456:F456" si="1725">SUBTOTAL(9,D454:D455)</f>
        <v>33117235</v>
      </c>
      <c r="E456" s="24">
        <f t="shared" si="1725"/>
        <v>6375331</v>
      </c>
      <c r="F456" s="22">
        <f t="shared" si="1725"/>
        <v>1</v>
      </c>
      <c r="G456" s="24"/>
      <c r="H456" s="24"/>
      <c r="I456" s="24"/>
      <c r="J456" s="24" t="str">
        <f t="shared" ref="J456:K456" si="1726">SUBTOTAL(9,J454:J455)</f>
        <v>#REF!</v>
      </c>
      <c r="K456" s="24" t="str">
        <f t="shared" si="1726"/>
        <v>#REF!</v>
      </c>
      <c r="L456" s="24"/>
      <c r="M456" s="24"/>
      <c r="N456" s="24"/>
      <c r="O456" s="24" t="str">
        <f t="shared" ref="O456:S456" si="1727">SUBTOTAL(9,O454:O455)</f>
        <v>#REF!</v>
      </c>
      <c r="P456" s="24" t="str">
        <f t="shared" si="1727"/>
        <v>#REF!</v>
      </c>
      <c r="Q456" s="24" t="str">
        <f t="shared" si="1727"/>
        <v>#REF!</v>
      </c>
      <c r="R456" s="25" t="str">
        <f t="shared" si="1727"/>
        <v>#REF!</v>
      </c>
      <c r="S456" s="24" t="str">
        <f t="shared" si="1727"/>
        <v>#REF!</v>
      </c>
      <c r="T456" s="22"/>
      <c r="U456" s="22"/>
      <c r="V456" s="22"/>
      <c r="W456" s="22"/>
      <c r="X456" s="22"/>
      <c r="Y456" s="22"/>
      <c r="Z456" s="22"/>
    </row>
    <row r="457" ht="15.75" customHeight="1" outlineLevel="2">
      <c r="A457" s="22" t="s">
        <v>290</v>
      </c>
      <c r="B457" s="23" t="s">
        <v>27</v>
      </c>
      <c r="C457" s="22" t="s">
        <v>28</v>
      </c>
      <c r="D457" s="24">
        <v>2.862111165E7</v>
      </c>
      <c r="E457" s="24">
        <v>2922386.5</v>
      </c>
      <c r="F457" s="24">
        <f>+D457/D459</f>
        <v>0.9015682189</v>
      </c>
      <c r="G457" s="24" t="str">
        <f t="shared" ref="G457:G458" si="1728">VLOOKUP(A457,'[1]Hoja1'!$B$1:$F$126,3,0)</f>
        <v>#REF!</v>
      </c>
      <c r="H457" s="24" t="str">
        <f t="shared" ref="H457:H458" si="1729">VLOOKUP(A457,'[1]Hoja1'!$B$1:$F$126,2,0)</f>
        <v>#REF!</v>
      </c>
      <c r="I457" s="24" t="str">
        <f t="shared" ref="I457:I458" si="1730">+G457/11</f>
        <v>#REF!</v>
      </c>
      <c r="J457" s="24" t="str">
        <f t="shared" ref="J457:J458" si="1731">+F457*I457</f>
        <v>#REF!</v>
      </c>
      <c r="K457" s="24">
        <v>0.0</v>
      </c>
      <c r="L457" s="24" t="str">
        <f t="shared" ref="L457:L458" si="1732">VLOOKUP(A457,'[1]Hoja1'!$B$1:$F$126,5,0)</f>
        <v>#REF!</v>
      </c>
      <c r="M457" s="24" t="str">
        <f t="shared" ref="M457:M458" si="1733">VLOOKUP(A457,'[1]Hoja1'!$B$1:$F$126,4,0)</f>
        <v>#REF!</v>
      </c>
      <c r="N457" s="24" t="str">
        <f t="shared" ref="N457:N458" si="1734">+L457/11</f>
        <v>#REF!</v>
      </c>
      <c r="O457" s="24" t="str">
        <f t="shared" ref="O457:O458" si="1735">+D457-J457</f>
        <v>#REF!</v>
      </c>
      <c r="P457" s="24" t="str">
        <f t="shared" ref="P457:P458" si="1736">+ROUND(O457,0)</f>
        <v>#REF!</v>
      </c>
      <c r="Q457" s="24" t="str">
        <f t="shared" ref="Q457:Q458" si="1737">+K457+P457</f>
        <v>#REF!</v>
      </c>
      <c r="R457" s="25" t="str">
        <f t="shared" ref="R457:R458" si="1738">+IF(D457-K457-P457&gt;1,D457-K457-P457,0)</f>
        <v>#REF!</v>
      </c>
      <c r="S457" s="24" t="str">
        <f t="shared" ref="S457:S458" si="1739">+P457</f>
        <v>#REF!</v>
      </c>
      <c r="T457" s="22"/>
      <c r="U457" s="22"/>
      <c r="V457" s="22"/>
      <c r="W457" s="22"/>
      <c r="X457" s="22"/>
      <c r="Y457" s="22"/>
      <c r="Z457" s="22"/>
    </row>
    <row r="458" ht="15.75" customHeight="1" outlineLevel="2">
      <c r="A458" s="22" t="s">
        <v>290</v>
      </c>
      <c r="B458" s="23" t="s">
        <v>67</v>
      </c>
      <c r="C458" s="22" t="s">
        <v>68</v>
      </c>
      <c r="D458" s="24">
        <v>3124807.35</v>
      </c>
      <c r="E458" s="24">
        <v>319061.5</v>
      </c>
      <c r="F458" s="24">
        <f>+D458/D459</f>
        <v>0.09843178111</v>
      </c>
      <c r="G458" s="24" t="str">
        <f t="shared" si="1728"/>
        <v>#REF!</v>
      </c>
      <c r="H458" s="24" t="str">
        <f t="shared" si="1729"/>
        <v>#REF!</v>
      </c>
      <c r="I458" s="24" t="str">
        <f t="shared" si="1730"/>
        <v>#REF!</v>
      </c>
      <c r="J458" s="24" t="str">
        <f t="shared" si="1731"/>
        <v>#REF!</v>
      </c>
      <c r="K458" s="24">
        <v>0.0</v>
      </c>
      <c r="L458" s="24" t="str">
        <f t="shared" si="1732"/>
        <v>#REF!</v>
      </c>
      <c r="M458" s="24" t="str">
        <f t="shared" si="1733"/>
        <v>#REF!</v>
      </c>
      <c r="N458" s="24" t="str">
        <f t="shared" si="1734"/>
        <v>#REF!</v>
      </c>
      <c r="O458" s="24" t="str">
        <f t="shared" si="1735"/>
        <v>#REF!</v>
      </c>
      <c r="P458" s="24" t="str">
        <f t="shared" si="1736"/>
        <v>#REF!</v>
      </c>
      <c r="Q458" s="24" t="str">
        <f t="shared" si="1737"/>
        <v>#REF!</v>
      </c>
      <c r="R458" s="25" t="str">
        <f t="shared" si="1738"/>
        <v>#REF!</v>
      </c>
      <c r="S458" s="24" t="str">
        <f t="shared" si="1739"/>
        <v>#REF!</v>
      </c>
      <c r="T458" s="22"/>
      <c r="U458" s="22"/>
      <c r="V458" s="22"/>
      <c r="W458" s="22"/>
      <c r="X458" s="22"/>
      <c r="Y458" s="22"/>
      <c r="Z458" s="22"/>
    </row>
    <row r="459" ht="15.75" customHeight="1" outlineLevel="1">
      <c r="A459" s="30" t="s">
        <v>291</v>
      </c>
      <c r="B459" s="23"/>
      <c r="C459" s="22"/>
      <c r="D459" s="24">
        <f t="shared" ref="D459:F459" si="1740">SUBTOTAL(9,D457:D458)</f>
        <v>31745919</v>
      </c>
      <c r="E459" s="24">
        <f t="shared" si="1740"/>
        <v>3241448</v>
      </c>
      <c r="F459" s="22">
        <f t="shared" si="1740"/>
        <v>1</v>
      </c>
      <c r="G459" s="24"/>
      <c r="H459" s="24"/>
      <c r="I459" s="24"/>
      <c r="J459" s="24" t="str">
        <f t="shared" ref="J459:K459" si="1741">SUBTOTAL(9,J457:J458)</f>
        <v>#REF!</v>
      </c>
      <c r="K459" s="24">
        <f t="shared" si="1741"/>
        <v>0</v>
      </c>
      <c r="L459" s="24"/>
      <c r="M459" s="24"/>
      <c r="N459" s="24"/>
      <c r="O459" s="24" t="str">
        <f t="shared" ref="O459:S459" si="1742">SUBTOTAL(9,O457:O458)</f>
        <v>#REF!</v>
      </c>
      <c r="P459" s="24" t="str">
        <f t="shared" si="1742"/>
        <v>#REF!</v>
      </c>
      <c r="Q459" s="24" t="str">
        <f t="shared" si="1742"/>
        <v>#REF!</v>
      </c>
      <c r="R459" s="25" t="str">
        <f t="shared" si="1742"/>
        <v>#REF!</v>
      </c>
      <c r="S459" s="24" t="str">
        <f t="shared" si="1742"/>
        <v>#REF!</v>
      </c>
      <c r="T459" s="22"/>
      <c r="U459" s="22"/>
      <c r="V459" s="22"/>
      <c r="W459" s="22"/>
      <c r="X459" s="22"/>
      <c r="Y459" s="22"/>
      <c r="Z459" s="22"/>
    </row>
    <row r="460" ht="15.75" customHeight="1" outlineLevel="2">
      <c r="A460" s="22" t="s">
        <v>292</v>
      </c>
      <c r="B460" s="23" t="s">
        <v>27</v>
      </c>
      <c r="C460" s="22" t="s">
        <v>28</v>
      </c>
      <c r="D460" s="24">
        <v>1.526391614E7</v>
      </c>
      <c r="E460" s="24">
        <v>2237769.06</v>
      </c>
      <c r="F460" s="24">
        <f>+D460/D463</f>
        <v>0.4781316721</v>
      </c>
      <c r="G460" s="24" t="str">
        <f t="shared" ref="G460:G462" si="1743">VLOOKUP(A460,'[1]Hoja1'!$B$1:$F$126,3,0)</f>
        <v>#REF!</v>
      </c>
      <c r="H460" s="24" t="str">
        <f t="shared" ref="H460:H462" si="1744">VLOOKUP(A460,'[1]Hoja1'!$B$1:$F$126,2,0)</f>
        <v>#REF!</v>
      </c>
      <c r="I460" s="24" t="str">
        <f t="shared" ref="I460:I462" si="1745">+G460/11</f>
        <v>#REF!</v>
      </c>
      <c r="J460" s="24" t="str">
        <f t="shared" ref="J460:J462" si="1746">+F460*I460</f>
        <v>#REF!</v>
      </c>
      <c r="K460" s="24" t="str">
        <f t="shared" ref="K460:K462" si="1747">+D460-P460</f>
        <v>#REF!</v>
      </c>
      <c r="L460" s="24" t="str">
        <f t="shared" ref="L460:L462" si="1748">VLOOKUP(A460,'[1]Hoja1'!$B$1:$F$126,5,0)</f>
        <v>#REF!</v>
      </c>
      <c r="M460" s="24" t="str">
        <f t="shared" ref="M460:M462" si="1749">VLOOKUP(A460,'[1]Hoja1'!$B$1:$F$126,4,0)</f>
        <v>#REF!</v>
      </c>
      <c r="N460" s="24" t="str">
        <f t="shared" ref="N460:N462" si="1750">+L460/11</f>
        <v>#REF!</v>
      </c>
      <c r="O460" s="24" t="str">
        <f t="shared" ref="O460:O462" si="1751">+D460-J460</f>
        <v>#REF!</v>
      </c>
      <c r="P460" s="24" t="str">
        <f t="shared" ref="P460:P462" si="1752">+ROUND(O460,0)</f>
        <v>#REF!</v>
      </c>
      <c r="Q460" s="24" t="str">
        <f t="shared" ref="Q460:Q462" si="1753">+K460+P460</f>
        <v>#REF!</v>
      </c>
      <c r="R460" s="25" t="str">
        <f t="shared" ref="R460:R462" si="1754">+IF(D460-K460-P460&gt;1,D460-K460-P460,0)</f>
        <v>#REF!</v>
      </c>
      <c r="S460" s="24" t="str">
        <f t="shared" ref="S460:S462" si="1755">+P460</f>
        <v>#REF!</v>
      </c>
      <c r="T460" s="22"/>
      <c r="U460" s="22"/>
      <c r="V460" s="22"/>
      <c r="W460" s="22"/>
      <c r="X460" s="22"/>
      <c r="Y460" s="22"/>
      <c r="Z460" s="22"/>
    </row>
    <row r="461" ht="15.75" customHeight="1" outlineLevel="2">
      <c r="A461" s="22" t="s">
        <v>292</v>
      </c>
      <c r="B461" s="23" t="s">
        <v>37</v>
      </c>
      <c r="C461" s="22" t="s">
        <v>38</v>
      </c>
      <c r="D461" s="24">
        <v>6626543.2</v>
      </c>
      <c r="E461" s="24">
        <v>971485.51</v>
      </c>
      <c r="F461" s="24">
        <f>+D461/D463</f>
        <v>0.2075719069</v>
      </c>
      <c r="G461" s="24" t="str">
        <f t="shared" si="1743"/>
        <v>#REF!</v>
      </c>
      <c r="H461" s="24" t="str">
        <f t="shared" si="1744"/>
        <v>#REF!</v>
      </c>
      <c r="I461" s="24" t="str">
        <f t="shared" si="1745"/>
        <v>#REF!</v>
      </c>
      <c r="J461" s="24" t="str">
        <f t="shared" si="1746"/>
        <v>#REF!</v>
      </c>
      <c r="K461" s="24" t="str">
        <f t="shared" si="1747"/>
        <v>#REF!</v>
      </c>
      <c r="L461" s="24" t="str">
        <f t="shared" si="1748"/>
        <v>#REF!</v>
      </c>
      <c r="M461" s="24" t="str">
        <f t="shared" si="1749"/>
        <v>#REF!</v>
      </c>
      <c r="N461" s="24" t="str">
        <f t="shared" si="1750"/>
        <v>#REF!</v>
      </c>
      <c r="O461" s="24" t="str">
        <f t="shared" si="1751"/>
        <v>#REF!</v>
      </c>
      <c r="P461" s="24" t="str">
        <f t="shared" si="1752"/>
        <v>#REF!</v>
      </c>
      <c r="Q461" s="24" t="str">
        <f t="shared" si="1753"/>
        <v>#REF!</v>
      </c>
      <c r="R461" s="25" t="str">
        <f t="shared" si="1754"/>
        <v>#REF!</v>
      </c>
      <c r="S461" s="24" t="str">
        <f t="shared" si="1755"/>
        <v>#REF!</v>
      </c>
      <c r="T461" s="22"/>
      <c r="U461" s="22"/>
      <c r="V461" s="22"/>
      <c r="W461" s="22"/>
      <c r="X461" s="22"/>
      <c r="Y461" s="22"/>
      <c r="Z461" s="22"/>
    </row>
    <row r="462" ht="15.75" customHeight="1" outlineLevel="2">
      <c r="A462" s="22" t="s">
        <v>292</v>
      </c>
      <c r="B462" s="23" t="s">
        <v>33</v>
      </c>
      <c r="C462" s="22" t="s">
        <v>34</v>
      </c>
      <c r="D462" s="24">
        <v>1.003362566E7</v>
      </c>
      <c r="E462" s="24">
        <v>1470981.43</v>
      </c>
      <c r="F462" s="24">
        <f>+D462/D463</f>
        <v>0.314296421</v>
      </c>
      <c r="G462" s="24" t="str">
        <f t="shared" si="1743"/>
        <v>#REF!</v>
      </c>
      <c r="H462" s="24" t="str">
        <f t="shared" si="1744"/>
        <v>#REF!</v>
      </c>
      <c r="I462" s="24" t="str">
        <f t="shared" si="1745"/>
        <v>#REF!</v>
      </c>
      <c r="J462" s="24" t="str">
        <f t="shared" si="1746"/>
        <v>#REF!</v>
      </c>
      <c r="K462" s="24" t="str">
        <f t="shared" si="1747"/>
        <v>#REF!</v>
      </c>
      <c r="L462" s="24" t="str">
        <f t="shared" si="1748"/>
        <v>#REF!</v>
      </c>
      <c r="M462" s="24" t="str">
        <f t="shared" si="1749"/>
        <v>#REF!</v>
      </c>
      <c r="N462" s="24" t="str">
        <f t="shared" si="1750"/>
        <v>#REF!</v>
      </c>
      <c r="O462" s="24" t="str">
        <f t="shared" si="1751"/>
        <v>#REF!</v>
      </c>
      <c r="P462" s="24" t="str">
        <f t="shared" si="1752"/>
        <v>#REF!</v>
      </c>
      <c r="Q462" s="24" t="str">
        <f t="shared" si="1753"/>
        <v>#REF!</v>
      </c>
      <c r="R462" s="25" t="str">
        <f t="shared" si="1754"/>
        <v>#REF!</v>
      </c>
      <c r="S462" s="24" t="str">
        <f t="shared" si="1755"/>
        <v>#REF!</v>
      </c>
      <c r="T462" s="22"/>
      <c r="U462" s="22"/>
      <c r="V462" s="22"/>
      <c r="W462" s="22"/>
      <c r="X462" s="22"/>
      <c r="Y462" s="22"/>
      <c r="Z462" s="22"/>
    </row>
    <row r="463" ht="15.75" customHeight="1" outlineLevel="1">
      <c r="A463" s="30" t="s">
        <v>293</v>
      </c>
      <c r="B463" s="23"/>
      <c r="C463" s="22"/>
      <c r="D463" s="24">
        <f t="shared" ref="D463:F463" si="1756">SUBTOTAL(9,D460:D462)</f>
        <v>31924085</v>
      </c>
      <c r="E463" s="24">
        <f t="shared" si="1756"/>
        <v>4680236</v>
      </c>
      <c r="F463" s="22">
        <f t="shared" si="1756"/>
        <v>1</v>
      </c>
      <c r="G463" s="24"/>
      <c r="H463" s="24"/>
      <c r="I463" s="24"/>
      <c r="J463" s="24" t="str">
        <f t="shared" ref="J463:K463" si="1757">SUBTOTAL(9,J460:J462)</f>
        <v>#REF!</v>
      </c>
      <c r="K463" s="24" t="str">
        <f t="shared" si="1757"/>
        <v>#REF!</v>
      </c>
      <c r="L463" s="24"/>
      <c r="M463" s="24"/>
      <c r="N463" s="24"/>
      <c r="O463" s="24" t="str">
        <f t="shared" ref="O463:S463" si="1758">SUBTOTAL(9,O460:O462)</f>
        <v>#REF!</v>
      </c>
      <c r="P463" s="24" t="str">
        <f t="shared" si="1758"/>
        <v>#REF!</v>
      </c>
      <c r="Q463" s="24" t="str">
        <f t="shared" si="1758"/>
        <v>#REF!</v>
      </c>
      <c r="R463" s="25" t="str">
        <f t="shared" si="1758"/>
        <v>#REF!</v>
      </c>
      <c r="S463" s="24" t="str">
        <f t="shared" si="1758"/>
        <v>#REF!</v>
      </c>
      <c r="T463" s="22"/>
      <c r="U463" s="22"/>
      <c r="V463" s="22"/>
      <c r="W463" s="22"/>
      <c r="X463" s="22"/>
      <c r="Y463" s="22"/>
      <c r="Z463" s="22"/>
    </row>
    <row r="464" ht="15.75" customHeight="1" outlineLevel="2">
      <c r="A464" s="22" t="s">
        <v>294</v>
      </c>
      <c r="B464" s="23" t="s">
        <v>27</v>
      </c>
      <c r="C464" s="22" t="s">
        <v>28</v>
      </c>
      <c r="D464" s="24">
        <v>1.2420857418E8</v>
      </c>
      <c r="E464" s="24">
        <v>2.842258819E7</v>
      </c>
      <c r="F464" s="24">
        <f>+D464/D467</f>
        <v>0.7600484374</v>
      </c>
      <c r="G464" s="24" t="str">
        <f t="shared" ref="G464:G466" si="1759">VLOOKUP(A464,'[1]Hoja1'!$B$1:$F$126,3,0)</f>
        <v>#REF!</v>
      </c>
      <c r="H464" s="24" t="str">
        <f t="shared" ref="H464:H466" si="1760">VLOOKUP(A464,'[1]Hoja1'!$B$1:$F$126,2,0)</f>
        <v>#REF!</v>
      </c>
      <c r="I464" s="24" t="str">
        <f t="shared" ref="I464:I466" si="1761">+G464/11</f>
        <v>#REF!</v>
      </c>
      <c r="J464" s="24" t="str">
        <f t="shared" ref="J464:J466" si="1762">+F464*I464</f>
        <v>#REF!</v>
      </c>
      <c r="K464" s="24" t="str">
        <f t="shared" ref="K464:K466" si="1763">+D464-P464</f>
        <v>#REF!</v>
      </c>
      <c r="L464" s="24" t="str">
        <f t="shared" ref="L464:L466" si="1764">VLOOKUP(A464,'[1]Hoja1'!$B$1:$F$126,5,0)</f>
        <v>#REF!</v>
      </c>
      <c r="M464" s="24" t="str">
        <f t="shared" ref="M464:M466" si="1765">VLOOKUP(A464,'[1]Hoja1'!$B$1:$F$126,4,0)</f>
        <v>#REF!</v>
      </c>
      <c r="N464" s="24" t="str">
        <f t="shared" ref="N464:N466" si="1766">+L464/11</f>
        <v>#REF!</v>
      </c>
      <c r="O464" s="24" t="str">
        <f t="shared" ref="O464:O466" si="1767">+D464-J464</f>
        <v>#REF!</v>
      </c>
      <c r="P464" s="24" t="str">
        <f t="shared" ref="P464:P466" si="1768">+ROUND(O464,0)</f>
        <v>#REF!</v>
      </c>
      <c r="Q464" s="24" t="str">
        <f t="shared" ref="Q464:Q466" si="1769">+K464+P464</f>
        <v>#REF!</v>
      </c>
      <c r="R464" s="25" t="str">
        <f t="shared" ref="R464:R466" si="1770">+IF(D464-K464-P464&gt;1,D464-K464-P464,0)</f>
        <v>#REF!</v>
      </c>
      <c r="S464" s="24" t="str">
        <f t="shared" ref="S464:S466" si="1771">+P464</f>
        <v>#REF!</v>
      </c>
      <c r="T464" s="22"/>
      <c r="U464" s="22"/>
      <c r="V464" s="22"/>
      <c r="W464" s="22"/>
      <c r="X464" s="22"/>
      <c r="Y464" s="22"/>
      <c r="Z464" s="22"/>
    </row>
    <row r="465" ht="15.75" customHeight="1" outlineLevel="2">
      <c r="A465" s="22" t="s">
        <v>294</v>
      </c>
      <c r="B465" s="23" t="s">
        <v>37</v>
      </c>
      <c r="C465" s="22" t="s">
        <v>38</v>
      </c>
      <c r="D465" s="24">
        <v>6423799.63</v>
      </c>
      <c r="E465" s="24">
        <v>1469954.98</v>
      </c>
      <c r="F465" s="24">
        <f>+D465/D467</f>
        <v>0.03930806632</v>
      </c>
      <c r="G465" s="24" t="str">
        <f t="shared" si="1759"/>
        <v>#REF!</v>
      </c>
      <c r="H465" s="24" t="str">
        <f t="shared" si="1760"/>
        <v>#REF!</v>
      </c>
      <c r="I465" s="24" t="str">
        <f t="shared" si="1761"/>
        <v>#REF!</v>
      </c>
      <c r="J465" s="24" t="str">
        <f t="shared" si="1762"/>
        <v>#REF!</v>
      </c>
      <c r="K465" s="24" t="str">
        <f t="shared" si="1763"/>
        <v>#REF!</v>
      </c>
      <c r="L465" s="24" t="str">
        <f t="shared" si="1764"/>
        <v>#REF!</v>
      </c>
      <c r="M465" s="24" t="str">
        <f t="shared" si="1765"/>
        <v>#REF!</v>
      </c>
      <c r="N465" s="24" t="str">
        <f t="shared" si="1766"/>
        <v>#REF!</v>
      </c>
      <c r="O465" s="24" t="str">
        <f t="shared" si="1767"/>
        <v>#REF!</v>
      </c>
      <c r="P465" s="24" t="str">
        <f t="shared" si="1768"/>
        <v>#REF!</v>
      </c>
      <c r="Q465" s="24" t="str">
        <f t="shared" si="1769"/>
        <v>#REF!</v>
      </c>
      <c r="R465" s="25" t="str">
        <f t="shared" si="1770"/>
        <v>#REF!</v>
      </c>
      <c r="S465" s="24" t="str">
        <f t="shared" si="1771"/>
        <v>#REF!</v>
      </c>
      <c r="T465" s="22"/>
      <c r="U465" s="22"/>
      <c r="V465" s="22"/>
      <c r="W465" s="22"/>
      <c r="X465" s="22"/>
      <c r="Y465" s="22"/>
      <c r="Z465" s="22"/>
    </row>
    <row r="466" ht="15.75" customHeight="1" outlineLevel="2">
      <c r="A466" s="22" t="s">
        <v>294</v>
      </c>
      <c r="B466" s="23" t="s">
        <v>39</v>
      </c>
      <c r="C466" s="22" t="s">
        <v>40</v>
      </c>
      <c r="D466" s="24">
        <v>3.278954519E7</v>
      </c>
      <c r="E466" s="24">
        <v>7503215.83</v>
      </c>
      <c r="F466" s="24">
        <f>+D466/D467</f>
        <v>0.2006434962</v>
      </c>
      <c r="G466" s="24" t="str">
        <f t="shared" si="1759"/>
        <v>#REF!</v>
      </c>
      <c r="H466" s="24" t="str">
        <f t="shared" si="1760"/>
        <v>#REF!</v>
      </c>
      <c r="I466" s="24" t="str">
        <f t="shared" si="1761"/>
        <v>#REF!</v>
      </c>
      <c r="J466" s="24" t="str">
        <f t="shared" si="1762"/>
        <v>#REF!</v>
      </c>
      <c r="K466" s="24" t="str">
        <f t="shared" si="1763"/>
        <v>#REF!</v>
      </c>
      <c r="L466" s="24" t="str">
        <f t="shared" si="1764"/>
        <v>#REF!</v>
      </c>
      <c r="M466" s="24" t="str">
        <f t="shared" si="1765"/>
        <v>#REF!</v>
      </c>
      <c r="N466" s="24" t="str">
        <f t="shared" si="1766"/>
        <v>#REF!</v>
      </c>
      <c r="O466" s="24" t="str">
        <f t="shared" si="1767"/>
        <v>#REF!</v>
      </c>
      <c r="P466" s="24" t="str">
        <f t="shared" si="1768"/>
        <v>#REF!</v>
      </c>
      <c r="Q466" s="24" t="str">
        <f t="shared" si="1769"/>
        <v>#REF!</v>
      </c>
      <c r="R466" s="25" t="str">
        <f t="shared" si="1770"/>
        <v>#REF!</v>
      </c>
      <c r="S466" s="24" t="str">
        <f t="shared" si="1771"/>
        <v>#REF!</v>
      </c>
      <c r="T466" s="22"/>
      <c r="U466" s="22"/>
      <c r="V466" s="22"/>
      <c r="W466" s="22"/>
      <c r="X466" s="22"/>
      <c r="Y466" s="22"/>
      <c r="Z466" s="22"/>
    </row>
    <row r="467" ht="15.75" customHeight="1" outlineLevel="1">
      <c r="A467" s="30" t="s">
        <v>295</v>
      </c>
      <c r="B467" s="23"/>
      <c r="C467" s="22"/>
      <c r="D467" s="24">
        <f t="shared" ref="D467:F467" si="1772">SUBTOTAL(9,D464:D466)</f>
        <v>163421919</v>
      </c>
      <c r="E467" s="24">
        <f t="shared" si="1772"/>
        <v>37395759</v>
      </c>
      <c r="F467" s="22">
        <f t="shared" si="1772"/>
        <v>1</v>
      </c>
      <c r="G467" s="24"/>
      <c r="H467" s="24"/>
      <c r="I467" s="24"/>
      <c r="J467" s="24" t="str">
        <f t="shared" ref="J467:K467" si="1773">SUBTOTAL(9,J464:J466)</f>
        <v>#REF!</v>
      </c>
      <c r="K467" s="24" t="str">
        <f t="shared" si="1773"/>
        <v>#REF!</v>
      </c>
      <c r="L467" s="24"/>
      <c r="M467" s="24"/>
      <c r="N467" s="24"/>
      <c r="O467" s="24" t="str">
        <f t="shared" ref="O467:S467" si="1774">SUBTOTAL(9,O464:O466)</f>
        <v>#REF!</v>
      </c>
      <c r="P467" s="24" t="str">
        <f t="shared" si="1774"/>
        <v>#REF!</v>
      </c>
      <c r="Q467" s="24" t="str">
        <f t="shared" si="1774"/>
        <v>#REF!</v>
      </c>
      <c r="R467" s="25" t="str">
        <f t="shared" si="1774"/>
        <v>#REF!</v>
      </c>
      <c r="S467" s="24" t="str">
        <f t="shared" si="1774"/>
        <v>#REF!</v>
      </c>
      <c r="T467" s="22"/>
      <c r="U467" s="22"/>
      <c r="V467" s="22"/>
      <c r="W467" s="22"/>
      <c r="X467" s="22"/>
      <c r="Y467" s="22"/>
      <c r="Z467" s="22"/>
    </row>
    <row r="468" ht="15.75" customHeight="1" outlineLevel="2">
      <c r="A468" s="22" t="s">
        <v>296</v>
      </c>
      <c r="B468" s="23" t="s">
        <v>27</v>
      </c>
      <c r="C468" s="22" t="s">
        <v>28</v>
      </c>
      <c r="D468" s="24">
        <v>6.617265698E7</v>
      </c>
      <c r="E468" s="24">
        <v>5590096.23</v>
      </c>
      <c r="F468" s="24">
        <f>+D468/D471</f>
        <v>0.4852614338</v>
      </c>
      <c r="G468" s="24" t="str">
        <f t="shared" ref="G468:G470" si="1775">VLOOKUP(A468,'[1]Hoja1'!$B$1:$F$126,3,0)</f>
        <v>#REF!</v>
      </c>
      <c r="H468" s="24" t="str">
        <f t="shared" ref="H468:H470" si="1776">VLOOKUP(A468,'[1]Hoja1'!$B$1:$F$126,2,0)</f>
        <v>#REF!</v>
      </c>
      <c r="I468" s="24" t="str">
        <f t="shared" ref="I468:I470" si="1777">+G468/11</f>
        <v>#REF!</v>
      </c>
      <c r="J468" s="24" t="str">
        <f t="shared" ref="J468:J470" si="1778">+F468*I468</f>
        <v>#REF!</v>
      </c>
      <c r="K468" s="24">
        <v>0.0</v>
      </c>
      <c r="L468" s="24" t="str">
        <f t="shared" ref="L468:L470" si="1779">VLOOKUP(A468,'[1]Hoja1'!$B$1:$F$126,5,0)</f>
        <v>#REF!</v>
      </c>
      <c r="M468" s="24" t="str">
        <f t="shared" ref="M468:M470" si="1780">VLOOKUP(A468,'[1]Hoja1'!$B$1:$F$126,4,0)</f>
        <v>#REF!</v>
      </c>
      <c r="N468" s="24" t="str">
        <f t="shared" ref="N468:N470" si="1781">+L468/11</f>
        <v>#REF!</v>
      </c>
      <c r="O468" s="24" t="str">
        <f t="shared" ref="O468:O470" si="1782">+D468-J468</f>
        <v>#REF!</v>
      </c>
      <c r="P468" s="24" t="str">
        <f t="shared" ref="P468:P470" si="1783">+ROUND(O468,0)</f>
        <v>#REF!</v>
      </c>
      <c r="Q468" s="24" t="str">
        <f t="shared" ref="Q468:Q470" si="1784">+K468+P468</f>
        <v>#REF!</v>
      </c>
      <c r="R468" s="25" t="str">
        <f t="shared" ref="R468:R470" si="1785">+IF(D468-K468-P468&gt;1,D468-K468-P468,0)</f>
        <v>#REF!</v>
      </c>
      <c r="S468" s="24" t="str">
        <f t="shared" ref="S468:S470" si="1786">+P468</f>
        <v>#REF!</v>
      </c>
      <c r="T468" s="22"/>
      <c r="U468" s="22"/>
      <c r="V468" s="22"/>
      <c r="W468" s="22"/>
      <c r="X468" s="22"/>
      <c r="Y468" s="22"/>
      <c r="Z468" s="22"/>
    </row>
    <row r="469" ht="15.75" customHeight="1" outlineLevel="2">
      <c r="A469" s="22" t="s">
        <v>296</v>
      </c>
      <c r="B469" s="23" t="s">
        <v>37</v>
      </c>
      <c r="C469" s="22" t="s">
        <v>38</v>
      </c>
      <c r="D469" s="24">
        <v>3.102093155E7</v>
      </c>
      <c r="E469" s="24">
        <v>2620568.68</v>
      </c>
      <c r="F469" s="24">
        <f>+D469/D471</f>
        <v>0.2274846199</v>
      </c>
      <c r="G469" s="24" t="str">
        <f t="shared" si="1775"/>
        <v>#REF!</v>
      </c>
      <c r="H469" s="24" t="str">
        <f t="shared" si="1776"/>
        <v>#REF!</v>
      </c>
      <c r="I469" s="24" t="str">
        <f t="shared" si="1777"/>
        <v>#REF!</v>
      </c>
      <c r="J469" s="24" t="str">
        <f t="shared" si="1778"/>
        <v>#REF!</v>
      </c>
      <c r="K469" s="24">
        <v>0.0</v>
      </c>
      <c r="L469" s="24" t="str">
        <f t="shared" si="1779"/>
        <v>#REF!</v>
      </c>
      <c r="M469" s="24" t="str">
        <f t="shared" si="1780"/>
        <v>#REF!</v>
      </c>
      <c r="N469" s="24" t="str">
        <f t="shared" si="1781"/>
        <v>#REF!</v>
      </c>
      <c r="O469" s="24" t="str">
        <f t="shared" si="1782"/>
        <v>#REF!</v>
      </c>
      <c r="P469" s="24" t="str">
        <f t="shared" si="1783"/>
        <v>#REF!</v>
      </c>
      <c r="Q469" s="24" t="str">
        <f t="shared" si="1784"/>
        <v>#REF!</v>
      </c>
      <c r="R469" s="25" t="str">
        <f t="shared" si="1785"/>
        <v>#REF!</v>
      </c>
      <c r="S469" s="24" t="str">
        <f t="shared" si="1786"/>
        <v>#REF!</v>
      </c>
      <c r="T469" s="22"/>
      <c r="U469" s="22"/>
      <c r="V469" s="22"/>
      <c r="W469" s="22"/>
      <c r="X469" s="22"/>
      <c r="Y469" s="22"/>
      <c r="Z469" s="22"/>
    </row>
    <row r="470" ht="15.75" customHeight="1" outlineLevel="2">
      <c r="A470" s="22" t="s">
        <v>296</v>
      </c>
      <c r="B470" s="23" t="s">
        <v>39</v>
      </c>
      <c r="C470" s="22" t="s">
        <v>40</v>
      </c>
      <c r="D470" s="24">
        <v>3.917137347E7</v>
      </c>
      <c r="E470" s="24">
        <v>3309097.09</v>
      </c>
      <c r="F470" s="24">
        <f>+D470/D471</f>
        <v>0.2872539463</v>
      </c>
      <c r="G470" s="24" t="str">
        <f t="shared" si="1775"/>
        <v>#REF!</v>
      </c>
      <c r="H470" s="24" t="str">
        <f t="shared" si="1776"/>
        <v>#REF!</v>
      </c>
      <c r="I470" s="24" t="str">
        <f t="shared" si="1777"/>
        <v>#REF!</v>
      </c>
      <c r="J470" s="24" t="str">
        <f t="shared" si="1778"/>
        <v>#REF!</v>
      </c>
      <c r="K470" s="24">
        <v>0.0</v>
      </c>
      <c r="L470" s="24" t="str">
        <f t="shared" si="1779"/>
        <v>#REF!</v>
      </c>
      <c r="M470" s="24" t="str">
        <f t="shared" si="1780"/>
        <v>#REF!</v>
      </c>
      <c r="N470" s="24" t="str">
        <f t="shared" si="1781"/>
        <v>#REF!</v>
      </c>
      <c r="O470" s="24" t="str">
        <f t="shared" si="1782"/>
        <v>#REF!</v>
      </c>
      <c r="P470" s="24" t="str">
        <f t="shared" si="1783"/>
        <v>#REF!</v>
      </c>
      <c r="Q470" s="24" t="str">
        <f t="shared" si="1784"/>
        <v>#REF!</v>
      </c>
      <c r="R470" s="25" t="str">
        <f t="shared" si="1785"/>
        <v>#REF!</v>
      </c>
      <c r="S470" s="24" t="str">
        <f t="shared" si="1786"/>
        <v>#REF!</v>
      </c>
      <c r="T470" s="22"/>
      <c r="U470" s="22"/>
      <c r="V470" s="22"/>
      <c r="W470" s="22"/>
      <c r="X470" s="22"/>
      <c r="Y470" s="22"/>
      <c r="Z470" s="22"/>
    </row>
    <row r="471" ht="15.75" customHeight="1" outlineLevel="1">
      <c r="A471" s="30" t="s">
        <v>297</v>
      </c>
      <c r="B471" s="23"/>
      <c r="C471" s="22"/>
      <c r="D471" s="24">
        <f t="shared" ref="D471:F471" si="1787">SUBTOTAL(9,D468:D470)</f>
        <v>136364962</v>
      </c>
      <c r="E471" s="24">
        <f t="shared" si="1787"/>
        <v>11519762</v>
      </c>
      <c r="F471" s="22">
        <f t="shared" si="1787"/>
        <v>1</v>
      </c>
      <c r="G471" s="24"/>
      <c r="H471" s="24"/>
      <c r="I471" s="24"/>
      <c r="J471" s="24" t="str">
        <f t="shared" ref="J471:K471" si="1788">SUBTOTAL(9,J468:J470)</f>
        <v>#REF!</v>
      </c>
      <c r="K471" s="24">
        <f t="shared" si="1788"/>
        <v>0</v>
      </c>
      <c r="L471" s="24"/>
      <c r="M471" s="24"/>
      <c r="N471" s="24"/>
      <c r="O471" s="24" t="str">
        <f t="shared" ref="O471:S471" si="1789">SUBTOTAL(9,O468:O470)</f>
        <v>#REF!</v>
      </c>
      <c r="P471" s="24" t="str">
        <f t="shared" si="1789"/>
        <v>#REF!</v>
      </c>
      <c r="Q471" s="24" t="str">
        <f t="shared" si="1789"/>
        <v>#REF!</v>
      </c>
      <c r="R471" s="25" t="str">
        <f t="shared" si="1789"/>
        <v>#REF!</v>
      </c>
      <c r="S471" s="24" t="str">
        <f t="shared" si="1789"/>
        <v>#REF!</v>
      </c>
      <c r="T471" s="22"/>
      <c r="U471" s="22"/>
      <c r="V471" s="22"/>
      <c r="W471" s="22"/>
      <c r="X471" s="22"/>
      <c r="Y471" s="22"/>
      <c r="Z471" s="22"/>
    </row>
    <row r="472" ht="15.75" customHeight="1" outlineLevel="2">
      <c r="A472" s="22" t="s">
        <v>298</v>
      </c>
      <c r="B472" s="23" t="s">
        <v>27</v>
      </c>
      <c r="C472" s="22" t="s">
        <v>28</v>
      </c>
      <c r="D472" s="24">
        <v>1.304275808E7</v>
      </c>
      <c r="E472" s="24">
        <v>2583014.61</v>
      </c>
      <c r="F472" s="24">
        <f>+D472/D474</f>
        <v>0.4819629897</v>
      </c>
      <c r="G472" s="24" t="str">
        <f t="shared" ref="G472:G473" si="1790">VLOOKUP(A472,'[1]Hoja1'!$B$1:$F$126,3,0)</f>
        <v>#REF!</v>
      </c>
      <c r="H472" s="24" t="str">
        <f t="shared" ref="H472:H473" si="1791">VLOOKUP(A472,'[1]Hoja1'!$B$1:$F$126,2,0)</f>
        <v>#REF!</v>
      </c>
      <c r="I472" s="24" t="str">
        <f t="shared" ref="I472:I473" si="1792">+G472/11</f>
        <v>#REF!</v>
      </c>
      <c r="J472" s="24" t="str">
        <f t="shared" ref="J472:J473" si="1793">+F472*I472</f>
        <v>#REF!</v>
      </c>
      <c r="K472" s="24">
        <v>0.0</v>
      </c>
      <c r="L472" s="24" t="str">
        <f t="shared" ref="L472:L473" si="1794">VLOOKUP(A472,'[1]Hoja1'!$B$1:$F$126,5,0)</f>
        <v>#REF!</v>
      </c>
      <c r="M472" s="24" t="str">
        <f t="shared" ref="M472:M473" si="1795">VLOOKUP(A472,'[1]Hoja1'!$B$1:$F$126,4,0)</f>
        <v>#REF!</v>
      </c>
      <c r="N472" s="24" t="str">
        <f t="shared" ref="N472:N473" si="1796">+L472/11</f>
        <v>#REF!</v>
      </c>
      <c r="O472" s="24" t="str">
        <f t="shared" ref="O472:O473" si="1797">+D472-J472</f>
        <v>#REF!</v>
      </c>
      <c r="P472" s="24" t="str">
        <f t="shared" ref="P472:P473" si="1798">+ROUND(O472,0)</f>
        <v>#REF!</v>
      </c>
      <c r="Q472" s="24" t="str">
        <f t="shared" ref="Q472:Q473" si="1799">+K472+P472</f>
        <v>#REF!</v>
      </c>
      <c r="R472" s="25" t="str">
        <f t="shared" ref="R472:R473" si="1800">+IF(D472-K472-P472&gt;1,D472-K472-P472,0)</f>
        <v>#REF!</v>
      </c>
      <c r="S472" s="24" t="str">
        <f t="shared" ref="S472:S473" si="1801">+P472</f>
        <v>#REF!</v>
      </c>
      <c r="T472" s="22"/>
      <c r="U472" s="22"/>
      <c r="V472" s="22"/>
      <c r="W472" s="22"/>
      <c r="X472" s="22"/>
      <c r="Y472" s="22"/>
      <c r="Z472" s="22"/>
    </row>
    <row r="473" ht="15.75" customHeight="1" outlineLevel="2">
      <c r="A473" s="22" t="s">
        <v>298</v>
      </c>
      <c r="B473" s="23" t="s">
        <v>37</v>
      </c>
      <c r="C473" s="22" t="s">
        <v>38</v>
      </c>
      <c r="D473" s="24">
        <v>1.401898392E7</v>
      </c>
      <c r="E473" s="24">
        <v>2776348.39</v>
      </c>
      <c r="F473" s="24">
        <f>+D473/D474</f>
        <v>0.5180370103</v>
      </c>
      <c r="G473" s="24" t="str">
        <f t="shared" si="1790"/>
        <v>#REF!</v>
      </c>
      <c r="H473" s="24" t="str">
        <f t="shared" si="1791"/>
        <v>#REF!</v>
      </c>
      <c r="I473" s="24" t="str">
        <f t="shared" si="1792"/>
        <v>#REF!</v>
      </c>
      <c r="J473" s="24" t="str">
        <f t="shared" si="1793"/>
        <v>#REF!</v>
      </c>
      <c r="K473" s="24">
        <v>0.0</v>
      </c>
      <c r="L473" s="24" t="str">
        <f t="shared" si="1794"/>
        <v>#REF!</v>
      </c>
      <c r="M473" s="24" t="str">
        <f t="shared" si="1795"/>
        <v>#REF!</v>
      </c>
      <c r="N473" s="24" t="str">
        <f t="shared" si="1796"/>
        <v>#REF!</v>
      </c>
      <c r="O473" s="24" t="str">
        <f t="shared" si="1797"/>
        <v>#REF!</v>
      </c>
      <c r="P473" s="24" t="str">
        <f t="shared" si="1798"/>
        <v>#REF!</v>
      </c>
      <c r="Q473" s="24" t="str">
        <f t="shared" si="1799"/>
        <v>#REF!</v>
      </c>
      <c r="R473" s="25" t="str">
        <f t="shared" si="1800"/>
        <v>#REF!</v>
      </c>
      <c r="S473" s="24" t="str">
        <f t="shared" si="1801"/>
        <v>#REF!</v>
      </c>
      <c r="T473" s="22"/>
      <c r="U473" s="22"/>
      <c r="V473" s="22"/>
      <c r="W473" s="22"/>
      <c r="X473" s="22"/>
      <c r="Y473" s="22"/>
      <c r="Z473" s="22"/>
    </row>
    <row r="474" ht="15.75" customHeight="1" outlineLevel="1">
      <c r="A474" s="30" t="s">
        <v>299</v>
      </c>
      <c r="B474" s="23"/>
      <c r="C474" s="22"/>
      <c r="D474" s="24">
        <f t="shared" ref="D474:F474" si="1802">SUBTOTAL(9,D472:D473)</f>
        <v>27061742</v>
      </c>
      <c r="E474" s="24">
        <f t="shared" si="1802"/>
        <v>5359363</v>
      </c>
      <c r="F474" s="22">
        <f t="shared" si="1802"/>
        <v>1</v>
      </c>
      <c r="G474" s="24"/>
      <c r="H474" s="24"/>
      <c r="I474" s="24"/>
      <c r="J474" s="24" t="str">
        <f t="shared" ref="J474:K474" si="1803">SUBTOTAL(9,J472:J473)</f>
        <v>#REF!</v>
      </c>
      <c r="K474" s="24">
        <f t="shared" si="1803"/>
        <v>0</v>
      </c>
      <c r="L474" s="24"/>
      <c r="M474" s="24"/>
      <c r="N474" s="24"/>
      <c r="O474" s="24" t="str">
        <f t="shared" ref="O474:S474" si="1804">SUBTOTAL(9,O472:O473)</f>
        <v>#REF!</v>
      </c>
      <c r="P474" s="24" t="str">
        <f t="shared" si="1804"/>
        <v>#REF!</v>
      </c>
      <c r="Q474" s="24" t="str">
        <f t="shared" si="1804"/>
        <v>#REF!</v>
      </c>
      <c r="R474" s="25" t="str">
        <f t="shared" si="1804"/>
        <v>#REF!</v>
      </c>
      <c r="S474" s="24" t="str">
        <f t="shared" si="1804"/>
        <v>#REF!</v>
      </c>
      <c r="T474" s="22"/>
      <c r="U474" s="22"/>
      <c r="V474" s="22"/>
      <c r="W474" s="22"/>
      <c r="X474" s="22"/>
      <c r="Y474" s="22"/>
      <c r="Z474" s="22"/>
    </row>
    <row r="475" ht="15.75" customHeight="1" outlineLevel="2">
      <c r="A475" s="22" t="s">
        <v>300</v>
      </c>
      <c r="B475" s="23" t="s">
        <v>27</v>
      </c>
      <c r="C475" s="22" t="s">
        <v>28</v>
      </c>
      <c r="D475" s="24">
        <v>1.23045798E7</v>
      </c>
      <c r="E475" s="24">
        <v>1578900.87</v>
      </c>
      <c r="F475" s="24">
        <f>+D475/D479</f>
        <v>0.1315288287</v>
      </c>
      <c r="G475" s="24" t="str">
        <f t="shared" ref="G475:G478" si="1805">VLOOKUP(A475,'[1]Hoja1'!$B$1:$F$126,3,0)</f>
        <v>#REF!</v>
      </c>
      <c r="H475" s="24" t="str">
        <f t="shared" ref="H475:H478" si="1806">VLOOKUP(A475,'[1]Hoja1'!$B$1:$F$126,2,0)</f>
        <v>#REF!</v>
      </c>
      <c r="I475" s="24" t="str">
        <f t="shared" ref="I475:I478" si="1807">+G475/11</f>
        <v>#REF!</v>
      </c>
      <c r="J475" s="24" t="str">
        <f t="shared" ref="J475:J478" si="1808">+F475*I475</f>
        <v>#REF!</v>
      </c>
      <c r="K475" s="24" t="str">
        <f t="shared" ref="K475:K478" si="1809">+D475-P475</f>
        <v>#REF!</v>
      </c>
      <c r="L475" s="24" t="str">
        <f t="shared" ref="L475:L478" si="1810">VLOOKUP(A475,'[1]Hoja1'!$B$1:$F$126,5,0)</f>
        <v>#REF!</v>
      </c>
      <c r="M475" s="24" t="str">
        <f t="shared" ref="M475:M478" si="1811">VLOOKUP(A475,'[1]Hoja1'!$B$1:$F$126,4,0)</f>
        <v>#REF!</v>
      </c>
      <c r="N475" s="24" t="str">
        <f t="shared" ref="N475:N478" si="1812">+L475/11</f>
        <v>#REF!</v>
      </c>
      <c r="O475" s="24" t="str">
        <f t="shared" ref="O475:O478" si="1813">+D475-J475</f>
        <v>#REF!</v>
      </c>
      <c r="P475" s="24" t="str">
        <f t="shared" ref="P475:P478" si="1814">+ROUND(O475,0)</f>
        <v>#REF!</v>
      </c>
      <c r="Q475" s="24" t="str">
        <f t="shared" ref="Q475:Q478" si="1815">+K475+P475</f>
        <v>#REF!</v>
      </c>
      <c r="R475" s="25" t="str">
        <f t="shared" ref="R475:R478" si="1816">+IF(D475-K475-P475&gt;1,D475-K475-P475,0)</f>
        <v>#REF!</v>
      </c>
      <c r="S475" s="24" t="str">
        <f t="shared" ref="S475:S478" si="1817">+P475</f>
        <v>#REF!</v>
      </c>
      <c r="T475" s="22"/>
      <c r="U475" s="22"/>
      <c r="V475" s="22"/>
      <c r="W475" s="22"/>
      <c r="X475" s="22"/>
      <c r="Y475" s="22"/>
      <c r="Z475" s="22"/>
    </row>
    <row r="476" ht="15.75" customHeight="1" outlineLevel="2">
      <c r="A476" s="22" t="s">
        <v>300</v>
      </c>
      <c r="B476" s="23" t="s">
        <v>37</v>
      </c>
      <c r="C476" s="22" t="s">
        <v>38</v>
      </c>
      <c r="D476" s="24">
        <v>1.182553563E7</v>
      </c>
      <c r="E476" s="24">
        <v>1517430.81</v>
      </c>
      <c r="F476" s="24">
        <f>+D476/D479</f>
        <v>0.1264081241</v>
      </c>
      <c r="G476" s="24" t="str">
        <f t="shared" si="1805"/>
        <v>#REF!</v>
      </c>
      <c r="H476" s="24" t="str">
        <f t="shared" si="1806"/>
        <v>#REF!</v>
      </c>
      <c r="I476" s="24" t="str">
        <f t="shared" si="1807"/>
        <v>#REF!</v>
      </c>
      <c r="J476" s="24" t="str">
        <f t="shared" si="1808"/>
        <v>#REF!</v>
      </c>
      <c r="K476" s="24" t="str">
        <f t="shared" si="1809"/>
        <v>#REF!</v>
      </c>
      <c r="L476" s="24" t="str">
        <f t="shared" si="1810"/>
        <v>#REF!</v>
      </c>
      <c r="M476" s="24" t="str">
        <f t="shared" si="1811"/>
        <v>#REF!</v>
      </c>
      <c r="N476" s="24" t="str">
        <f t="shared" si="1812"/>
        <v>#REF!</v>
      </c>
      <c r="O476" s="24" t="str">
        <f t="shared" si="1813"/>
        <v>#REF!</v>
      </c>
      <c r="P476" s="24" t="str">
        <f t="shared" si="1814"/>
        <v>#REF!</v>
      </c>
      <c r="Q476" s="24" t="str">
        <f t="shared" si="1815"/>
        <v>#REF!</v>
      </c>
      <c r="R476" s="25" t="str">
        <f t="shared" si="1816"/>
        <v>#REF!</v>
      </c>
      <c r="S476" s="24" t="str">
        <f t="shared" si="1817"/>
        <v>#REF!</v>
      </c>
      <c r="T476" s="22"/>
      <c r="U476" s="22"/>
      <c r="V476" s="22"/>
      <c r="W476" s="22"/>
      <c r="X476" s="22"/>
      <c r="Y476" s="22"/>
      <c r="Z476" s="22"/>
    </row>
    <row r="477" ht="15.75" customHeight="1" outlineLevel="2">
      <c r="A477" s="22" t="s">
        <v>300</v>
      </c>
      <c r="B477" s="23" t="s">
        <v>67</v>
      </c>
      <c r="C477" s="22" t="s">
        <v>68</v>
      </c>
      <c r="D477" s="24">
        <v>9066406.21</v>
      </c>
      <c r="E477" s="24">
        <v>1163384.43</v>
      </c>
      <c r="F477" s="24">
        <f>+D477/D479</f>
        <v>0.09691462926</v>
      </c>
      <c r="G477" s="24" t="str">
        <f t="shared" si="1805"/>
        <v>#REF!</v>
      </c>
      <c r="H477" s="24" t="str">
        <f t="shared" si="1806"/>
        <v>#REF!</v>
      </c>
      <c r="I477" s="24" t="str">
        <f t="shared" si="1807"/>
        <v>#REF!</v>
      </c>
      <c r="J477" s="24" t="str">
        <f t="shared" si="1808"/>
        <v>#REF!</v>
      </c>
      <c r="K477" s="24" t="str">
        <f t="shared" si="1809"/>
        <v>#REF!</v>
      </c>
      <c r="L477" s="24" t="str">
        <f t="shared" si="1810"/>
        <v>#REF!</v>
      </c>
      <c r="M477" s="24" t="str">
        <f t="shared" si="1811"/>
        <v>#REF!</v>
      </c>
      <c r="N477" s="24" t="str">
        <f t="shared" si="1812"/>
        <v>#REF!</v>
      </c>
      <c r="O477" s="24" t="str">
        <f t="shared" si="1813"/>
        <v>#REF!</v>
      </c>
      <c r="P477" s="24" t="str">
        <f t="shared" si="1814"/>
        <v>#REF!</v>
      </c>
      <c r="Q477" s="24" t="str">
        <f t="shared" si="1815"/>
        <v>#REF!</v>
      </c>
      <c r="R477" s="25" t="str">
        <f t="shared" si="1816"/>
        <v>#REF!</v>
      </c>
      <c r="S477" s="24" t="str">
        <f t="shared" si="1817"/>
        <v>#REF!</v>
      </c>
      <c r="T477" s="22"/>
      <c r="U477" s="22"/>
      <c r="V477" s="22"/>
      <c r="W477" s="22"/>
      <c r="X477" s="22"/>
      <c r="Y477" s="22"/>
      <c r="Z477" s="22"/>
    </row>
    <row r="478" ht="15.75" customHeight="1" outlineLevel="2">
      <c r="A478" s="22" t="s">
        <v>300</v>
      </c>
      <c r="B478" s="23" t="s">
        <v>39</v>
      </c>
      <c r="C478" s="22" t="s">
        <v>40</v>
      </c>
      <c r="D478" s="24">
        <v>6.035391836E7</v>
      </c>
      <c r="E478" s="24">
        <v>7744502.89</v>
      </c>
      <c r="F478" s="24">
        <f>+D478/D479</f>
        <v>0.6451484179</v>
      </c>
      <c r="G478" s="24" t="str">
        <f t="shared" si="1805"/>
        <v>#REF!</v>
      </c>
      <c r="H478" s="24" t="str">
        <f t="shared" si="1806"/>
        <v>#REF!</v>
      </c>
      <c r="I478" s="24" t="str">
        <f t="shared" si="1807"/>
        <v>#REF!</v>
      </c>
      <c r="J478" s="24" t="str">
        <f t="shared" si="1808"/>
        <v>#REF!</v>
      </c>
      <c r="K478" s="24" t="str">
        <f t="shared" si="1809"/>
        <v>#REF!</v>
      </c>
      <c r="L478" s="24" t="str">
        <f t="shared" si="1810"/>
        <v>#REF!</v>
      </c>
      <c r="M478" s="24" t="str">
        <f t="shared" si="1811"/>
        <v>#REF!</v>
      </c>
      <c r="N478" s="24" t="str">
        <f t="shared" si="1812"/>
        <v>#REF!</v>
      </c>
      <c r="O478" s="24" t="str">
        <f t="shared" si="1813"/>
        <v>#REF!</v>
      </c>
      <c r="P478" s="24" t="str">
        <f t="shared" si="1814"/>
        <v>#REF!</v>
      </c>
      <c r="Q478" s="24" t="str">
        <f t="shared" si="1815"/>
        <v>#REF!</v>
      </c>
      <c r="R478" s="25" t="str">
        <f t="shared" si="1816"/>
        <v>#REF!</v>
      </c>
      <c r="S478" s="24" t="str">
        <f t="shared" si="1817"/>
        <v>#REF!</v>
      </c>
      <c r="T478" s="22"/>
      <c r="U478" s="22"/>
      <c r="V478" s="22"/>
      <c r="W478" s="22"/>
      <c r="X478" s="22"/>
      <c r="Y478" s="22"/>
      <c r="Z478" s="22"/>
    </row>
    <row r="479" ht="15.75" customHeight="1" outlineLevel="1">
      <c r="A479" s="30" t="s">
        <v>301</v>
      </c>
      <c r="B479" s="23"/>
      <c r="C479" s="22"/>
      <c r="D479" s="24">
        <f t="shared" ref="D479:F479" si="1818">SUBTOTAL(9,D475:D478)</f>
        <v>93550440</v>
      </c>
      <c r="E479" s="24">
        <f t="shared" si="1818"/>
        <v>12004219</v>
      </c>
      <c r="F479" s="22">
        <f t="shared" si="1818"/>
        <v>1</v>
      </c>
      <c r="G479" s="24"/>
      <c r="H479" s="24"/>
      <c r="I479" s="24"/>
      <c r="J479" s="24" t="str">
        <f t="shared" ref="J479:K479" si="1819">SUBTOTAL(9,J475:J478)</f>
        <v>#REF!</v>
      </c>
      <c r="K479" s="24" t="str">
        <f t="shared" si="1819"/>
        <v>#REF!</v>
      </c>
      <c r="L479" s="24"/>
      <c r="M479" s="24"/>
      <c r="N479" s="24"/>
      <c r="O479" s="24" t="str">
        <f t="shared" ref="O479:S479" si="1820">SUBTOTAL(9,O475:O478)</f>
        <v>#REF!</v>
      </c>
      <c r="P479" s="24" t="str">
        <f t="shared" si="1820"/>
        <v>#REF!</v>
      </c>
      <c r="Q479" s="24" t="str">
        <f t="shared" si="1820"/>
        <v>#REF!</v>
      </c>
      <c r="R479" s="25" t="str">
        <f t="shared" si="1820"/>
        <v>#REF!</v>
      </c>
      <c r="S479" s="24" t="str">
        <f t="shared" si="1820"/>
        <v>#REF!</v>
      </c>
      <c r="T479" s="22"/>
      <c r="U479" s="22"/>
      <c r="V479" s="22"/>
      <c r="W479" s="22"/>
      <c r="X479" s="22"/>
      <c r="Y479" s="22"/>
      <c r="Z479" s="22"/>
    </row>
    <row r="480" ht="15.75" customHeight="1">
      <c r="B480" s="1"/>
      <c r="I480" s="2"/>
      <c r="J480" s="2"/>
      <c r="K480" s="2"/>
      <c r="L480" s="2"/>
      <c r="M480" s="2"/>
      <c r="N480" s="2"/>
    </row>
    <row r="481" ht="15.75" customHeight="1">
      <c r="B481" s="1"/>
      <c r="I481" s="2"/>
      <c r="J481" s="2"/>
      <c r="K481" s="2"/>
      <c r="L481" s="2"/>
      <c r="M481" s="2"/>
      <c r="N481" s="2"/>
    </row>
    <row r="482" ht="15.75" customHeight="1">
      <c r="B482" s="1"/>
      <c r="I482" s="2"/>
      <c r="J482" s="2"/>
      <c r="K482" s="2"/>
      <c r="L482" s="2"/>
      <c r="M482" s="2"/>
      <c r="N482" s="2"/>
    </row>
    <row r="483" ht="15.75" customHeight="1">
      <c r="B483" s="1"/>
      <c r="I483" s="2"/>
      <c r="J483" s="2"/>
      <c r="K483" s="2"/>
      <c r="L483" s="2"/>
      <c r="M483" s="2"/>
      <c r="N483" s="2"/>
    </row>
    <row r="484" ht="15.75" customHeight="1">
      <c r="B484" s="1"/>
      <c r="I484" s="2"/>
      <c r="J484" s="2"/>
      <c r="K484" s="2"/>
      <c r="L484" s="2"/>
      <c r="M484" s="2"/>
      <c r="N484" s="2"/>
    </row>
    <row r="485" ht="15.75" customHeight="1">
      <c r="B485" s="1"/>
      <c r="I485" s="2"/>
      <c r="J485" s="2"/>
      <c r="K485" s="2"/>
      <c r="L485" s="2"/>
      <c r="M485" s="2"/>
      <c r="N485" s="2"/>
    </row>
    <row r="486" ht="15.75" customHeight="1">
      <c r="B486" s="1"/>
      <c r="I486" s="2"/>
      <c r="J486" s="2"/>
      <c r="K486" s="2"/>
      <c r="L486" s="2"/>
      <c r="M486" s="2"/>
      <c r="N486" s="2"/>
    </row>
    <row r="487" ht="15.75" customHeight="1">
      <c r="B487" s="1"/>
      <c r="I487" s="2"/>
      <c r="J487" s="2"/>
      <c r="K487" s="2"/>
      <c r="L487" s="2"/>
      <c r="M487" s="2"/>
      <c r="N487" s="2"/>
    </row>
    <row r="488" ht="15.75" customHeight="1">
      <c r="B488" s="1"/>
      <c r="I488" s="2"/>
      <c r="J488" s="2"/>
      <c r="K488" s="2"/>
      <c r="L488" s="2"/>
      <c r="M488" s="2"/>
      <c r="N488" s="2"/>
    </row>
    <row r="489" ht="15.75" customHeight="1">
      <c r="B489" s="1"/>
      <c r="I489" s="2"/>
      <c r="J489" s="2"/>
      <c r="K489" s="2"/>
      <c r="L489" s="2"/>
      <c r="M489" s="2"/>
      <c r="N489" s="2"/>
    </row>
    <row r="490" ht="15.75" customHeight="1">
      <c r="B490" s="1"/>
      <c r="I490" s="2"/>
      <c r="J490" s="2"/>
      <c r="K490" s="2"/>
      <c r="L490" s="2"/>
      <c r="M490" s="2"/>
      <c r="N490" s="2"/>
    </row>
    <row r="491" ht="15.75" customHeight="1">
      <c r="B491" s="1"/>
      <c r="I491" s="2"/>
      <c r="J491" s="2"/>
      <c r="K491" s="2"/>
      <c r="L491" s="2"/>
      <c r="M491" s="2"/>
      <c r="N491" s="2"/>
    </row>
    <row r="492" ht="15.75" customHeight="1">
      <c r="B492" s="1"/>
      <c r="I492" s="2"/>
      <c r="J492" s="2"/>
      <c r="K492" s="2"/>
      <c r="L492" s="2"/>
      <c r="M492" s="2"/>
      <c r="N492" s="2"/>
    </row>
    <row r="493" ht="15.75" customHeight="1">
      <c r="B493" s="1"/>
      <c r="I493" s="2"/>
      <c r="J493" s="2"/>
      <c r="K493" s="2"/>
      <c r="L493" s="2"/>
      <c r="M493" s="2"/>
      <c r="N493" s="2"/>
    </row>
    <row r="494" ht="15.75" customHeight="1">
      <c r="B494" s="1"/>
      <c r="I494" s="2"/>
      <c r="J494" s="2"/>
      <c r="K494" s="2"/>
      <c r="L494" s="2"/>
      <c r="M494" s="2"/>
      <c r="N494" s="2"/>
    </row>
    <row r="495" ht="15.75" customHeight="1">
      <c r="B495" s="1"/>
      <c r="I495" s="2"/>
      <c r="J495" s="2"/>
      <c r="K495" s="2"/>
      <c r="L495" s="2"/>
      <c r="M495" s="2"/>
      <c r="N495" s="2"/>
    </row>
    <row r="496" ht="15.75" customHeight="1">
      <c r="B496" s="1"/>
      <c r="I496" s="2"/>
      <c r="J496" s="2"/>
      <c r="K496" s="2"/>
      <c r="L496" s="2"/>
      <c r="M496" s="2"/>
      <c r="N496" s="2"/>
    </row>
    <row r="497" ht="15.75" customHeight="1">
      <c r="B497" s="1"/>
      <c r="I497" s="2"/>
      <c r="J497" s="2"/>
      <c r="K497" s="2"/>
      <c r="L497" s="2"/>
      <c r="M497" s="2"/>
      <c r="N497" s="2"/>
    </row>
    <row r="498" ht="15.75" customHeight="1">
      <c r="B498" s="1"/>
      <c r="I498" s="2"/>
      <c r="J498" s="2"/>
      <c r="K498" s="2"/>
      <c r="L498" s="2"/>
      <c r="M498" s="2"/>
      <c r="N498" s="2"/>
    </row>
    <row r="499" ht="15.75" customHeight="1">
      <c r="B499" s="1"/>
      <c r="I499" s="2"/>
      <c r="J499" s="2"/>
      <c r="K499" s="2"/>
      <c r="L499" s="2"/>
      <c r="M499" s="2"/>
      <c r="N499" s="2"/>
    </row>
    <row r="500" ht="15.75" customHeight="1">
      <c r="B500" s="1"/>
      <c r="I500" s="2"/>
      <c r="J500" s="2"/>
      <c r="K500" s="2"/>
      <c r="L500" s="2"/>
      <c r="M500" s="2"/>
      <c r="N500" s="2"/>
    </row>
    <row r="501" ht="15.75" customHeight="1">
      <c r="B501" s="1"/>
      <c r="I501" s="2"/>
      <c r="J501" s="2"/>
      <c r="K501" s="2"/>
      <c r="L501" s="2"/>
      <c r="M501" s="2"/>
      <c r="N501" s="2"/>
    </row>
    <row r="502" ht="15.75" customHeight="1">
      <c r="B502" s="1"/>
      <c r="I502" s="2"/>
      <c r="J502" s="2"/>
      <c r="K502" s="2"/>
      <c r="L502" s="2"/>
      <c r="M502" s="2"/>
      <c r="N502" s="2"/>
    </row>
    <row r="503" ht="15.75" customHeight="1">
      <c r="B503" s="1"/>
      <c r="I503" s="2"/>
      <c r="J503" s="2"/>
      <c r="K503" s="2"/>
      <c r="L503" s="2"/>
      <c r="M503" s="2"/>
      <c r="N503" s="2"/>
    </row>
    <row r="504" ht="15.75" customHeight="1">
      <c r="B504" s="1"/>
      <c r="I504" s="2"/>
      <c r="J504" s="2"/>
      <c r="K504" s="2"/>
      <c r="L504" s="2"/>
      <c r="M504" s="2"/>
      <c r="N504" s="2"/>
    </row>
    <row r="505" ht="15.75" customHeight="1">
      <c r="B505" s="1"/>
      <c r="I505" s="2"/>
      <c r="J505" s="2"/>
      <c r="K505" s="2"/>
      <c r="L505" s="2"/>
      <c r="M505" s="2"/>
      <c r="N505" s="2"/>
    </row>
    <row r="506" ht="15.75" customHeight="1">
      <c r="B506" s="1"/>
      <c r="I506" s="2"/>
      <c r="J506" s="2"/>
      <c r="K506" s="2"/>
      <c r="L506" s="2"/>
      <c r="M506" s="2"/>
      <c r="N506" s="2"/>
    </row>
    <row r="507" ht="15.75" customHeight="1">
      <c r="B507" s="1"/>
      <c r="I507" s="2"/>
      <c r="J507" s="2"/>
      <c r="K507" s="2"/>
      <c r="L507" s="2"/>
      <c r="M507" s="2"/>
      <c r="N507" s="2"/>
    </row>
    <row r="508" ht="15.75" customHeight="1">
      <c r="B508" s="1"/>
      <c r="I508" s="2"/>
      <c r="J508" s="2"/>
      <c r="K508" s="2"/>
      <c r="L508" s="2"/>
      <c r="M508" s="2"/>
      <c r="N508" s="2"/>
    </row>
    <row r="509" ht="15.75" customHeight="1">
      <c r="B509" s="1"/>
      <c r="I509" s="2"/>
      <c r="J509" s="2"/>
      <c r="K509" s="2"/>
      <c r="L509" s="2"/>
      <c r="M509" s="2"/>
      <c r="N509" s="2"/>
    </row>
    <row r="510" ht="15.75" customHeight="1">
      <c r="B510" s="1"/>
      <c r="I510" s="2"/>
      <c r="J510" s="2"/>
      <c r="K510" s="2"/>
      <c r="L510" s="2"/>
      <c r="M510" s="2"/>
      <c r="N510" s="2"/>
    </row>
    <row r="511" ht="15.75" customHeight="1">
      <c r="B511" s="1"/>
      <c r="I511" s="2"/>
      <c r="J511" s="2"/>
      <c r="K511" s="2"/>
      <c r="L511" s="2"/>
      <c r="M511" s="2"/>
      <c r="N511" s="2"/>
    </row>
    <row r="512" ht="15.75" customHeight="1">
      <c r="B512" s="1"/>
      <c r="I512" s="2"/>
      <c r="J512" s="2"/>
      <c r="K512" s="2"/>
      <c r="L512" s="2"/>
      <c r="M512" s="2"/>
      <c r="N512" s="2"/>
    </row>
    <row r="513" ht="15.75" customHeight="1">
      <c r="B513" s="1"/>
      <c r="I513" s="2"/>
      <c r="J513" s="2"/>
      <c r="K513" s="2"/>
      <c r="L513" s="2"/>
      <c r="M513" s="2"/>
      <c r="N513" s="2"/>
    </row>
    <row r="514" ht="15.75" customHeight="1">
      <c r="B514" s="1"/>
      <c r="I514" s="2"/>
      <c r="J514" s="2"/>
      <c r="K514" s="2"/>
      <c r="L514" s="2"/>
      <c r="M514" s="2"/>
      <c r="N514" s="2"/>
    </row>
    <row r="515" ht="15.75" customHeight="1">
      <c r="B515" s="1"/>
      <c r="I515" s="2"/>
      <c r="J515" s="2"/>
      <c r="K515" s="2"/>
      <c r="L515" s="2"/>
      <c r="M515" s="2"/>
      <c r="N515" s="2"/>
    </row>
    <row r="516" ht="15.75" customHeight="1">
      <c r="B516" s="1"/>
      <c r="I516" s="2"/>
      <c r="J516" s="2"/>
      <c r="K516" s="2"/>
      <c r="L516" s="2"/>
      <c r="M516" s="2"/>
      <c r="N516" s="2"/>
    </row>
    <row r="517" ht="15.75" customHeight="1">
      <c r="B517" s="1"/>
      <c r="I517" s="2"/>
      <c r="J517" s="2"/>
      <c r="K517" s="2"/>
      <c r="L517" s="2"/>
      <c r="M517" s="2"/>
      <c r="N517" s="2"/>
    </row>
    <row r="518" ht="15.75" customHeight="1">
      <c r="B518" s="1"/>
      <c r="I518" s="2"/>
      <c r="J518" s="2"/>
      <c r="K518" s="2"/>
      <c r="L518" s="2"/>
      <c r="M518" s="2"/>
      <c r="N518" s="2"/>
    </row>
    <row r="519" ht="15.75" customHeight="1">
      <c r="B519" s="1"/>
      <c r="I519" s="2"/>
      <c r="J519" s="2"/>
      <c r="K519" s="2"/>
      <c r="L519" s="2"/>
      <c r="M519" s="2"/>
      <c r="N519" s="2"/>
    </row>
    <row r="520" ht="15.75" customHeight="1">
      <c r="B520" s="1"/>
      <c r="I520" s="2"/>
      <c r="J520" s="2"/>
      <c r="K520" s="2"/>
      <c r="L520" s="2"/>
      <c r="M520" s="2"/>
      <c r="N520" s="2"/>
    </row>
    <row r="521" ht="15.75" customHeight="1">
      <c r="B521" s="1"/>
      <c r="I521" s="2"/>
      <c r="J521" s="2"/>
      <c r="K521" s="2"/>
      <c r="L521" s="2"/>
      <c r="M521" s="2"/>
      <c r="N521" s="2"/>
    </row>
    <row r="522" ht="15.75" customHeight="1">
      <c r="B522" s="1"/>
      <c r="I522" s="2"/>
      <c r="J522" s="2"/>
      <c r="K522" s="2"/>
      <c r="L522" s="2"/>
      <c r="M522" s="2"/>
      <c r="N522" s="2"/>
    </row>
    <row r="523" ht="15.75" customHeight="1">
      <c r="B523" s="1"/>
      <c r="I523" s="2"/>
      <c r="J523" s="2"/>
      <c r="K523" s="2"/>
      <c r="L523" s="2"/>
      <c r="M523" s="2"/>
      <c r="N523" s="2"/>
    </row>
    <row r="524" ht="15.75" customHeight="1">
      <c r="B524" s="1"/>
      <c r="I524" s="2"/>
      <c r="J524" s="2"/>
      <c r="K524" s="2"/>
      <c r="L524" s="2"/>
      <c r="M524" s="2"/>
      <c r="N524" s="2"/>
    </row>
    <row r="525" ht="15.75" customHeight="1">
      <c r="B525" s="1"/>
      <c r="I525" s="2"/>
      <c r="J525" s="2"/>
      <c r="K525" s="2"/>
      <c r="L525" s="2"/>
      <c r="M525" s="2"/>
      <c r="N525" s="2"/>
    </row>
    <row r="526" ht="15.75" customHeight="1">
      <c r="B526" s="1"/>
      <c r="I526" s="2"/>
      <c r="J526" s="2"/>
      <c r="K526" s="2"/>
      <c r="L526" s="2"/>
      <c r="M526" s="2"/>
      <c r="N526" s="2"/>
    </row>
    <row r="527" ht="15.75" customHeight="1">
      <c r="B527" s="1"/>
      <c r="I527" s="2"/>
      <c r="J527" s="2"/>
      <c r="K527" s="2"/>
      <c r="L527" s="2"/>
      <c r="M527" s="2"/>
      <c r="N527" s="2"/>
    </row>
    <row r="528" ht="15.75" customHeight="1">
      <c r="B528" s="1"/>
      <c r="I528" s="2"/>
      <c r="J528" s="2"/>
      <c r="K528" s="2"/>
      <c r="L528" s="2"/>
      <c r="M528" s="2"/>
      <c r="N528" s="2"/>
    </row>
    <row r="529" ht="15.75" customHeight="1">
      <c r="B529" s="1"/>
      <c r="I529" s="2"/>
      <c r="J529" s="2"/>
      <c r="K529" s="2"/>
      <c r="L529" s="2"/>
      <c r="M529" s="2"/>
      <c r="N529" s="2"/>
    </row>
    <row r="530" ht="15.75" customHeight="1">
      <c r="B530" s="1"/>
      <c r="I530" s="2"/>
      <c r="J530" s="2"/>
      <c r="K530" s="2"/>
      <c r="L530" s="2"/>
      <c r="M530" s="2"/>
      <c r="N530" s="2"/>
    </row>
    <row r="531" ht="15.75" customHeight="1">
      <c r="B531" s="1"/>
      <c r="I531" s="2"/>
      <c r="J531" s="2"/>
      <c r="K531" s="2"/>
      <c r="L531" s="2"/>
      <c r="M531" s="2"/>
      <c r="N531" s="2"/>
    </row>
    <row r="532" ht="15.75" customHeight="1">
      <c r="B532" s="1"/>
      <c r="I532" s="2"/>
      <c r="J532" s="2"/>
      <c r="K532" s="2"/>
      <c r="L532" s="2"/>
      <c r="M532" s="2"/>
      <c r="N532" s="2"/>
    </row>
    <row r="533" ht="15.75" customHeight="1">
      <c r="B533" s="1"/>
      <c r="I533" s="2"/>
      <c r="J533" s="2"/>
      <c r="K533" s="2"/>
      <c r="L533" s="2"/>
      <c r="M533" s="2"/>
      <c r="N533" s="2"/>
    </row>
    <row r="534" ht="15.75" customHeight="1">
      <c r="B534" s="1"/>
      <c r="I534" s="2"/>
      <c r="J534" s="2"/>
      <c r="K534" s="2"/>
      <c r="L534" s="2"/>
      <c r="M534" s="2"/>
      <c r="N534" s="2"/>
    </row>
    <row r="535" ht="15.75" customHeight="1">
      <c r="B535" s="1"/>
      <c r="I535" s="2"/>
      <c r="J535" s="2"/>
      <c r="K535" s="2"/>
      <c r="L535" s="2"/>
      <c r="M535" s="2"/>
      <c r="N535" s="2"/>
    </row>
    <row r="536" ht="15.75" customHeight="1">
      <c r="B536" s="1"/>
      <c r="I536" s="2"/>
      <c r="J536" s="2"/>
      <c r="K536" s="2"/>
      <c r="L536" s="2"/>
      <c r="M536" s="2"/>
      <c r="N536" s="2"/>
    </row>
    <row r="537" ht="15.75" customHeight="1">
      <c r="B537" s="1"/>
      <c r="I537" s="2"/>
      <c r="J537" s="2"/>
      <c r="K537" s="2"/>
      <c r="L537" s="2"/>
      <c r="M537" s="2"/>
      <c r="N537" s="2"/>
    </row>
    <row r="538" ht="15.75" customHeight="1">
      <c r="B538" s="1"/>
      <c r="I538" s="2"/>
      <c r="J538" s="2"/>
      <c r="K538" s="2"/>
      <c r="L538" s="2"/>
      <c r="M538" s="2"/>
      <c r="N538" s="2"/>
    </row>
    <row r="539" ht="15.75" customHeight="1">
      <c r="B539" s="1"/>
      <c r="I539" s="2"/>
      <c r="J539" s="2"/>
      <c r="K539" s="2"/>
      <c r="L539" s="2"/>
      <c r="M539" s="2"/>
      <c r="N539" s="2"/>
    </row>
    <row r="540" ht="15.75" customHeight="1">
      <c r="B540" s="1"/>
      <c r="I540" s="2"/>
      <c r="J540" s="2"/>
      <c r="K540" s="2"/>
      <c r="L540" s="2"/>
      <c r="M540" s="2"/>
      <c r="N540" s="2"/>
    </row>
    <row r="541" ht="15.75" customHeight="1">
      <c r="B541" s="1"/>
      <c r="I541" s="2"/>
      <c r="J541" s="2"/>
      <c r="K541" s="2"/>
      <c r="L541" s="2"/>
      <c r="M541" s="2"/>
      <c r="N541" s="2"/>
    </row>
    <row r="542" ht="15.75" customHeight="1">
      <c r="B542" s="1"/>
      <c r="I542" s="2"/>
      <c r="J542" s="2"/>
      <c r="K542" s="2"/>
      <c r="L542" s="2"/>
      <c r="M542" s="2"/>
      <c r="N542" s="2"/>
    </row>
    <row r="543" ht="15.75" customHeight="1">
      <c r="B543" s="1"/>
      <c r="I543" s="2"/>
      <c r="J543" s="2"/>
      <c r="K543" s="2"/>
      <c r="L543" s="2"/>
      <c r="M543" s="2"/>
      <c r="N543" s="2"/>
    </row>
    <row r="544" ht="15.75" customHeight="1">
      <c r="B544" s="1"/>
      <c r="I544" s="2"/>
      <c r="J544" s="2"/>
      <c r="K544" s="2"/>
      <c r="L544" s="2"/>
      <c r="M544" s="2"/>
      <c r="N544" s="2"/>
    </row>
    <row r="545" ht="15.75" customHeight="1">
      <c r="B545" s="1"/>
      <c r="I545" s="2"/>
      <c r="J545" s="2"/>
      <c r="K545" s="2"/>
      <c r="L545" s="2"/>
      <c r="M545" s="2"/>
      <c r="N545" s="2"/>
    </row>
    <row r="546" ht="15.75" customHeight="1">
      <c r="B546" s="1"/>
      <c r="I546" s="2"/>
      <c r="J546" s="2"/>
      <c r="K546" s="2"/>
      <c r="L546" s="2"/>
      <c r="M546" s="2"/>
      <c r="N546" s="2"/>
    </row>
    <row r="547" ht="15.75" customHeight="1">
      <c r="B547" s="1"/>
      <c r="I547" s="2"/>
      <c r="J547" s="2"/>
      <c r="K547" s="2"/>
      <c r="L547" s="2"/>
      <c r="M547" s="2"/>
      <c r="N547" s="2"/>
    </row>
    <row r="548" ht="15.75" customHeight="1">
      <c r="B548" s="1"/>
      <c r="I548" s="2"/>
      <c r="J548" s="2"/>
      <c r="K548" s="2"/>
      <c r="L548" s="2"/>
      <c r="M548" s="2"/>
      <c r="N548" s="2"/>
    </row>
    <row r="549" ht="15.75" customHeight="1">
      <c r="B549" s="1"/>
      <c r="I549" s="2"/>
      <c r="J549" s="2"/>
      <c r="K549" s="2"/>
      <c r="L549" s="2"/>
      <c r="M549" s="2"/>
      <c r="N549" s="2"/>
    </row>
    <row r="550" ht="15.75" customHeight="1">
      <c r="B550" s="1"/>
      <c r="I550" s="2"/>
      <c r="J550" s="2"/>
      <c r="K550" s="2"/>
      <c r="L550" s="2"/>
      <c r="M550" s="2"/>
      <c r="N550" s="2"/>
    </row>
    <row r="551" ht="15.75" customHeight="1">
      <c r="B551" s="1"/>
      <c r="I551" s="2"/>
      <c r="J551" s="2"/>
      <c r="K551" s="2"/>
      <c r="L551" s="2"/>
      <c r="M551" s="2"/>
      <c r="N551" s="2"/>
    </row>
    <row r="552" ht="15.75" customHeight="1">
      <c r="B552" s="1"/>
      <c r="I552" s="2"/>
      <c r="J552" s="2"/>
      <c r="K552" s="2"/>
      <c r="L552" s="2"/>
      <c r="M552" s="2"/>
      <c r="N552" s="2"/>
    </row>
    <row r="553" ht="15.75" customHeight="1">
      <c r="B553" s="1"/>
      <c r="I553" s="2"/>
      <c r="J553" s="2"/>
      <c r="K553" s="2"/>
      <c r="L553" s="2"/>
      <c r="M553" s="2"/>
      <c r="N553" s="2"/>
    </row>
    <row r="554" ht="15.75" customHeight="1">
      <c r="B554" s="1"/>
      <c r="I554" s="2"/>
      <c r="J554" s="2"/>
      <c r="K554" s="2"/>
      <c r="L554" s="2"/>
      <c r="M554" s="2"/>
      <c r="N554" s="2"/>
    </row>
    <row r="555" ht="15.75" customHeight="1">
      <c r="B555" s="1"/>
      <c r="I555" s="2"/>
      <c r="J555" s="2"/>
      <c r="K555" s="2"/>
      <c r="L555" s="2"/>
      <c r="M555" s="2"/>
      <c r="N555" s="2"/>
    </row>
    <row r="556" ht="15.75" customHeight="1">
      <c r="B556" s="1"/>
      <c r="I556" s="2"/>
      <c r="J556" s="2"/>
      <c r="K556" s="2"/>
      <c r="L556" s="2"/>
      <c r="M556" s="2"/>
      <c r="N556" s="2"/>
    </row>
    <row r="557" ht="15.75" customHeight="1">
      <c r="B557" s="1"/>
      <c r="I557" s="2"/>
      <c r="J557" s="2"/>
      <c r="K557" s="2"/>
      <c r="L557" s="2"/>
      <c r="M557" s="2"/>
      <c r="N557" s="2"/>
    </row>
    <row r="558" ht="15.75" customHeight="1">
      <c r="B558" s="1"/>
      <c r="I558" s="2"/>
      <c r="J558" s="2"/>
      <c r="K558" s="2"/>
      <c r="L558" s="2"/>
      <c r="M558" s="2"/>
      <c r="N558" s="2"/>
    </row>
    <row r="559" ht="15.75" customHeight="1">
      <c r="B559" s="1"/>
      <c r="I559" s="2"/>
      <c r="J559" s="2"/>
      <c r="K559" s="2"/>
      <c r="L559" s="2"/>
      <c r="M559" s="2"/>
      <c r="N559" s="2"/>
    </row>
    <row r="560" ht="15.75" customHeight="1">
      <c r="B560" s="1"/>
      <c r="I560" s="2"/>
      <c r="J560" s="2"/>
      <c r="K560" s="2"/>
      <c r="L560" s="2"/>
      <c r="M560" s="2"/>
      <c r="N560" s="2"/>
    </row>
    <row r="561" ht="15.75" customHeight="1">
      <c r="B561" s="1"/>
      <c r="I561" s="2"/>
      <c r="J561" s="2"/>
      <c r="K561" s="2"/>
      <c r="L561" s="2"/>
      <c r="M561" s="2"/>
      <c r="N561" s="2"/>
    </row>
    <row r="562" ht="15.75" customHeight="1">
      <c r="B562" s="1"/>
      <c r="I562" s="2"/>
      <c r="J562" s="2"/>
      <c r="K562" s="2"/>
      <c r="L562" s="2"/>
      <c r="M562" s="2"/>
      <c r="N562" s="2"/>
    </row>
    <row r="563" ht="15.75" customHeight="1">
      <c r="B563" s="1"/>
      <c r="I563" s="2"/>
      <c r="J563" s="2"/>
      <c r="K563" s="2"/>
      <c r="L563" s="2"/>
      <c r="M563" s="2"/>
      <c r="N563" s="2"/>
    </row>
    <row r="564" ht="15.75" customHeight="1">
      <c r="B564" s="1"/>
      <c r="I564" s="2"/>
      <c r="J564" s="2"/>
      <c r="K564" s="2"/>
      <c r="L564" s="2"/>
      <c r="M564" s="2"/>
      <c r="N564" s="2"/>
    </row>
    <row r="565" ht="15.75" customHeight="1">
      <c r="B565" s="1"/>
      <c r="I565" s="2"/>
      <c r="J565" s="2"/>
      <c r="K565" s="2"/>
      <c r="L565" s="2"/>
      <c r="M565" s="2"/>
      <c r="N565" s="2"/>
    </row>
    <row r="566" ht="15.75" customHeight="1">
      <c r="B566" s="1"/>
      <c r="I566" s="2"/>
      <c r="J566" s="2"/>
      <c r="K566" s="2"/>
      <c r="L566" s="2"/>
      <c r="M566" s="2"/>
      <c r="N566" s="2"/>
    </row>
    <row r="567" ht="15.75" customHeight="1">
      <c r="B567" s="1"/>
      <c r="I567" s="2"/>
      <c r="J567" s="2"/>
      <c r="K567" s="2"/>
      <c r="L567" s="2"/>
      <c r="M567" s="2"/>
      <c r="N567" s="2"/>
    </row>
    <row r="568" ht="15.75" customHeight="1">
      <c r="B568" s="1"/>
      <c r="I568" s="2"/>
      <c r="J568" s="2"/>
      <c r="K568" s="2"/>
      <c r="L568" s="2"/>
      <c r="M568" s="2"/>
      <c r="N568" s="2"/>
    </row>
    <row r="569" ht="15.75" customHeight="1">
      <c r="B569" s="1"/>
      <c r="I569" s="2"/>
      <c r="J569" s="2"/>
      <c r="K569" s="2"/>
      <c r="L569" s="2"/>
      <c r="M569" s="2"/>
      <c r="N569" s="2"/>
    </row>
    <row r="570" ht="15.75" customHeight="1">
      <c r="B570" s="1"/>
      <c r="I570" s="2"/>
      <c r="J570" s="2"/>
      <c r="K570" s="2"/>
      <c r="L570" s="2"/>
      <c r="M570" s="2"/>
      <c r="N570" s="2"/>
    </row>
    <row r="571" ht="15.75" customHeight="1">
      <c r="B571" s="1"/>
      <c r="I571" s="2"/>
      <c r="J571" s="2"/>
      <c r="K571" s="2"/>
      <c r="L571" s="2"/>
      <c r="M571" s="2"/>
      <c r="N571" s="2"/>
    </row>
    <row r="572" ht="15.75" customHeight="1">
      <c r="B572" s="1"/>
      <c r="I572" s="2"/>
      <c r="J572" s="2"/>
      <c r="K572" s="2"/>
      <c r="L572" s="2"/>
      <c r="M572" s="2"/>
      <c r="N572" s="2"/>
    </row>
    <row r="573" ht="15.75" customHeight="1">
      <c r="B573" s="1"/>
      <c r="I573" s="2"/>
      <c r="J573" s="2"/>
      <c r="K573" s="2"/>
      <c r="L573" s="2"/>
      <c r="M573" s="2"/>
      <c r="N573" s="2"/>
    </row>
    <row r="574" ht="15.75" customHeight="1">
      <c r="B574" s="1"/>
      <c r="I574" s="2"/>
      <c r="J574" s="2"/>
      <c r="K574" s="2"/>
      <c r="L574" s="2"/>
      <c r="M574" s="2"/>
      <c r="N574" s="2"/>
    </row>
    <row r="575" ht="15.75" customHeight="1">
      <c r="B575" s="1"/>
      <c r="I575" s="2"/>
      <c r="J575" s="2"/>
      <c r="K575" s="2"/>
      <c r="L575" s="2"/>
      <c r="M575" s="2"/>
      <c r="N575" s="2"/>
    </row>
    <row r="576" ht="15.75" customHeight="1">
      <c r="B576" s="1"/>
      <c r="I576" s="2"/>
      <c r="J576" s="2"/>
      <c r="K576" s="2"/>
      <c r="L576" s="2"/>
      <c r="M576" s="2"/>
      <c r="N576" s="2"/>
    </row>
    <row r="577" ht="15.75" customHeight="1">
      <c r="B577" s="1"/>
      <c r="I577" s="2"/>
      <c r="J577" s="2"/>
      <c r="K577" s="2"/>
      <c r="L577" s="2"/>
      <c r="M577" s="2"/>
      <c r="N577" s="2"/>
    </row>
    <row r="578" ht="15.75" customHeight="1">
      <c r="B578" s="1"/>
      <c r="I578" s="2"/>
      <c r="J578" s="2"/>
      <c r="K578" s="2"/>
      <c r="L578" s="2"/>
      <c r="M578" s="2"/>
      <c r="N578" s="2"/>
    </row>
    <row r="579" ht="15.75" customHeight="1">
      <c r="B579" s="1"/>
      <c r="I579" s="2"/>
      <c r="J579" s="2"/>
      <c r="K579" s="2"/>
      <c r="L579" s="2"/>
      <c r="M579" s="2"/>
      <c r="N579" s="2"/>
    </row>
    <row r="580" ht="15.75" customHeight="1">
      <c r="B580" s="1"/>
      <c r="I580" s="2"/>
      <c r="J580" s="2"/>
      <c r="K580" s="2"/>
      <c r="L580" s="2"/>
      <c r="M580" s="2"/>
      <c r="N580" s="2"/>
    </row>
    <row r="581" ht="15.75" customHeight="1">
      <c r="B581" s="1"/>
      <c r="I581" s="2"/>
      <c r="J581" s="2"/>
      <c r="K581" s="2"/>
      <c r="L581" s="2"/>
      <c r="M581" s="2"/>
      <c r="N581" s="2"/>
    </row>
    <row r="582" ht="15.75" customHeight="1">
      <c r="B582" s="1"/>
      <c r="I582" s="2"/>
      <c r="J582" s="2"/>
      <c r="K582" s="2"/>
      <c r="L582" s="2"/>
      <c r="M582" s="2"/>
      <c r="N582" s="2"/>
    </row>
    <row r="583" ht="15.75" customHeight="1">
      <c r="B583" s="1"/>
      <c r="I583" s="2"/>
      <c r="J583" s="2"/>
      <c r="K583" s="2"/>
      <c r="L583" s="2"/>
      <c r="M583" s="2"/>
      <c r="N583" s="2"/>
    </row>
    <row r="584" ht="15.75" customHeight="1">
      <c r="B584" s="1"/>
      <c r="I584" s="2"/>
      <c r="J584" s="2"/>
      <c r="K584" s="2"/>
      <c r="L584" s="2"/>
      <c r="M584" s="2"/>
      <c r="N584" s="2"/>
    </row>
    <row r="585" ht="15.75" customHeight="1">
      <c r="B585" s="1"/>
      <c r="I585" s="2"/>
      <c r="J585" s="2"/>
      <c r="K585" s="2"/>
      <c r="L585" s="2"/>
      <c r="M585" s="2"/>
      <c r="N585" s="2"/>
    </row>
    <row r="586" ht="15.75" customHeight="1">
      <c r="B586" s="1"/>
      <c r="I586" s="2"/>
      <c r="J586" s="2"/>
      <c r="K586" s="2"/>
      <c r="L586" s="2"/>
      <c r="M586" s="2"/>
      <c r="N586" s="2"/>
    </row>
    <row r="587" ht="15.75" customHeight="1">
      <c r="B587" s="1"/>
      <c r="I587" s="2"/>
      <c r="J587" s="2"/>
      <c r="K587" s="2"/>
      <c r="L587" s="2"/>
      <c r="M587" s="2"/>
      <c r="N587" s="2"/>
    </row>
    <row r="588" ht="15.75" customHeight="1">
      <c r="B588" s="1"/>
      <c r="I588" s="2"/>
      <c r="J588" s="2"/>
      <c r="K588" s="2"/>
      <c r="L588" s="2"/>
      <c r="M588" s="2"/>
      <c r="N588" s="2"/>
    </row>
    <row r="589" ht="15.75" customHeight="1">
      <c r="B589" s="1"/>
      <c r="I589" s="2"/>
      <c r="J589" s="2"/>
      <c r="K589" s="2"/>
      <c r="L589" s="2"/>
      <c r="M589" s="2"/>
      <c r="N589" s="2"/>
    </row>
    <row r="590" ht="15.75" customHeight="1">
      <c r="B590" s="1"/>
      <c r="I590" s="2"/>
      <c r="J590" s="2"/>
      <c r="K590" s="2"/>
      <c r="L590" s="2"/>
      <c r="M590" s="2"/>
      <c r="N590" s="2"/>
    </row>
    <row r="591" ht="15.75" customHeight="1">
      <c r="B591" s="1"/>
      <c r="I591" s="2"/>
      <c r="J591" s="2"/>
      <c r="K591" s="2"/>
      <c r="L591" s="2"/>
      <c r="M591" s="2"/>
      <c r="N591" s="2"/>
    </row>
    <row r="592" ht="15.75" customHeight="1">
      <c r="B592" s="1"/>
      <c r="I592" s="2"/>
      <c r="J592" s="2"/>
      <c r="K592" s="2"/>
      <c r="L592" s="2"/>
      <c r="M592" s="2"/>
      <c r="N592" s="2"/>
    </row>
    <row r="593" ht="15.75" customHeight="1">
      <c r="B593" s="1"/>
      <c r="I593" s="2"/>
      <c r="J593" s="2"/>
      <c r="K593" s="2"/>
      <c r="L593" s="2"/>
      <c r="M593" s="2"/>
      <c r="N593" s="2"/>
    </row>
    <row r="594" ht="15.75" customHeight="1">
      <c r="B594" s="1"/>
      <c r="I594" s="2"/>
      <c r="J594" s="2"/>
      <c r="K594" s="2"/>
      <c r="L594" s="2"/>
      <c r="M594" s="2"/>
      <c r="N594" s="2"/>
    </row>
    <row r="595" ht="15.75" customHeight="1">
      <c r="B595" s="1"/>
      <c r="I595" s="2"/>
      <c r="J595" s="2"/>
      <c r="K595" s="2"/>
      <c r="L595" s="2"/>
      <c r="M595" s="2"/>
      <c r="N595" s="2"/>
    </row>
    <row r="596" ht="15.75" customHeight="1">
      <c r="B596" s="1"/>
      <c r="I596" s="2"/>
      <c r="J596" s="2"/>
      <c r="K596" s="2"/>
      <c r="L596" s="2"/>
      <c r="M596" s="2"/>
      <c r="N596" s="2"/>
    </row>
    <row r="597" ht="15.75" customHeight="1">
      <c r="B597" s="1"/>
      <c r="I597" s="2"/>
      <c r="J597" s="2"/>
      <c r="K597" s="2"/>
      <c r="L597" s="2"/>
      <c r="M597" s="2"/>
      <c r="N597" s="2"/>
    </row>
    <row r="598" ht="15.75" customHeight="1">
      <c r="B598" s="1"/>
      <c r="I598" s="2"/>
      <c r="J598" s="2"/>
      <c r="K598" s="2"/>
      <c r="L598" s="2"/>
      <c r="M598" s="2"/>
      <c r="N598" s="2"/>
    </row>
    <row r="599" ht="15.75" customHeight="1">
      <c r="B599" s="1"/>
      <c r="I599" s="2"/>
      <c r="J599" s="2"/>
      <c r="K599" s="2"/>
      <c r="L599" s="2"/>
      <c r="M599" s="2"/>
      <c r="N599" s="2"/>
    </row>
    <row r="600" ht="15.75" customHeight="1">
      <c r="B600" s="1"/>
      <c r="I600" s="2"/>
      <c r="J600" s="2"/>
      <c r="K600" s="2"/>
      <c r="L600" s="2"/>
      <c r="M600" s="2"/>
      <c r="N600" s="2"/>
    </row>
    <row r="601" ht="15.75" customHeight="1">
      <c r="B601" s="1"/>
      <c r="I601" s="2"/>
      <c r="J601" s="2"/>
      <c r="K601" s="2"/>
      <c r="L601" s="2"/>
      <c r="M601" s="2"/>
      <c r="N601" s="2"/>
    </row>
    <row r="602" ht="15.75" customHeight="1">
      <c r="B602" s="1"/>
      <c r="I602" s="2"/>
      <c r="J602" s="2"/>
      <c r="K602" s="2"/>
      <c r="L602" s="2"/>
      <c r="M602" s="2"/>
      <c r="N602" s="2"/>
    </row>
    <row r="603" ht="15.75" customHeight="1">
      <c r="B603" s="1"/>
      <c r="I603" s="2"/>
      <c r="J603" s="2"/>
      <c r="K603" s="2"/>
      <c r="L603" s="2"/>
      <c r="M603" s="2"/>
      <c r="N603" s="2"/>
    </row>
    <row r="604" ht="15.75" customHeight="1">
      <c r="B604" s="1"/>
      <c r="I604" s="2"/>
      <c r="J604" s="2"/>
      <c r="K604" s="2"/>
      <c r="L604" s="2"/>
      <c r="M604" s="2"/>
      <c r="N604" s="2"/>
    </row>
    <row r="605" ht="15.75" customHeight="1">
      <c r="B605" s="1"/>
      <c r="I605" s="2"/>
      <c r="J605" s="2"/>
      <c r="K605" s="2"/>
      <c r="L605" s="2"/>
      <c r="M605" s="2"/>
      <c r="N605" s="2"/>
    </row>
    <row r="606" ht="15.75" customHeight="1">
      <c r="B606" s="1"/>
      <c r="I606" s="2"/>
      <c r="J606" s="2"/>
      <c r="K606" s="2"/>
      <c r="L606" s="2"/>
      <c r="M606" s="2"/>
      <c r="N606" s="2"/>
    </row>
    <row r="607" ht="15.75" customHeight="1">
      <c r="B607" s="1"/>
      <c r="I607" s="2"/>
      <c r="J607" s="2"/>
      <c r="K607" s="2"/>
      <c r="L607" s="2"/>
      <c r="M607" s="2"/>
      <c r="N607" s="2"/>
    </row>
    <row r="608" ht="15.75" customHeight="1">
      <c r="B608" s="1"/>
      <c r="I608" s="2"/>
      <c r="J608" s="2"/>
      <c r="K608" s="2"/>
      <c r="L608" s="2"/>
      <c r="M608" s="2"/>
      <c r="N608" s="2"/>
    </row>
    <row r="609" ht="15.75" customHeight="1">
      <c r="B609" s="1"/>
      <c r="I609" s="2"/>
      <c r="J609" s="2"/>
      <c r="K609" s="2"/>
      <c r="L609" s="2"/>
      <c r="M609" s="2"/>
      <c r="N609" s="2"/>
    </row>
    <row r="610" ht="15.75" customHeight="1">
      <c r="B610" s="1"/>
      <c r="I610" s="2"/>
      <c r="J610" s="2"/>
      <c r="K610" s="2"/>
      <c r="L610" s="2"/>
      <c r="M610" s="2"/>
      <c r="N610" s="2"/>
    </row>
    <row r="611" ht="15.75" customHeight="1">
      <c r="B611" s="1"/>
      <c r="I611" s="2"/>
      <c r="J611" s="2"/>
      <c r="K611" s="2"/>
      <c r="L611" s="2"/>
      <c r="M611" s="2"/>
      <c r="N611" s="2"/>
    </row>
    <row r="612" ht="15.75" customHeight="1">
      <c r="B612" s="1"/>
      <c r="I612" s="2"/>
      <c r="J612" s="2"/>
      <c r="K612" s="2"/>
      <c r="L612" s="2"/>
      <c r="M612" s="2"/>
      <c r="N612" s="2"/>
    </row>
    <row r="613" ht="15.75" customHeight="1">
      <c r="B613" s="1"/>
      <c r="I613" s="2"/>
      <c r="J613" s="2"/>
      <c r="K613" s="2"/>
      <c r="L613" s="2"/>
      <c r="M613" s="2"/>
      <c r="N613" s="2"/>
    </row>
    <row r="614" ht="15.75" customHeight="1">
      <c r="B614" s="1"/>
      <c r="I614" s="2"/>
      <c r="J614" s="2"/>
      <c r="K614" s="2"/>
      <c r="L614" s="2"/>
      <c r="M614" s="2"/>
      <c r="N614" s="2"/>
    </row>
    <row r="615" ht="15.75" customHeight="1">
      <c r="B615" s="1"/>
      <c r="I615" s="2"/>
      <c r="J615" s="2"/>
      <c r="K615" s="2"/>
      <c r="L615" s="2"/>
      <c r="M615" s="2"/>
      <c r="N615" s="2"/>
    </row>
    <row r="616" ht="15.75" customHeight="1">
      <c r="B616" s="1"/>
      <c r="I616" s="2"/>
      <c r="J616" s="2"/>
      <c r="K616" s="2"/>
      <c r="L616" s="2"/>
      <c r="M616" s="2"/>
      <c r="N616" s="2"/>
    </row>
    <row r="617" ht="15.75" customHeight="1">
      <c r="B617" s="1"/>
      <c r="I617" s="2"/>
      <c r="J617" s="2"/>
      <c r="K617" s="2"/>
      <c r="L617" s="2"/>
      <c r="M617" s="2"/>
      <c r="N617" s="2"/>
    </row>
    <row r="618" ht="15.75" customHeight="1">
      <c r="B618" s="1"/>
      <c r="I618" s="2"/>
      <c r="J618" s="2"/>
      <c r="K618" s="2"/>
      <c r="L618" s="2"/>
      <c r="M618" s="2"/>
      <c r="N618" s="2"/>
    </row>
    <row r="619" ht="15.75" customHeight="1">
      <c r="B619" s="1"/>
      <c r="I619" s="2"/>
      <c r="J619" s="2"/>
      <c r="K619" s="2"/>
      <c r="L619" s="2"/>
      <c r="M619" s="2"/>
      <c r="N619" s="2"/>
    </row>
    <row r="620" ht="15.75" customHeight="1">
      <c r="B620" s="1"/>
      <c r="I620" s="2"/>
      <c r="J620" s="2"/>
      <c r="K620" s="2"/>
      <c r="L620" s="2"/>
      <c r="M620" s="2"/>
      <c r="N620" s="2"/>
    </row>
    <row r="621" ht="15.75" customHeight="1">
      <c r="B621" s="1"/>
      <c r="I621" s="2"/>
      <c r="J621" s="2"/>
      <c r="K621" s="2"/>
      <c r="L621" s="2"/>
      <c r="M621" s="2"/>
      <c r="N621" s="2"/>
    </row>
    <row r="622" ht="15.75" customHeight="1">
      <c r="B622" s="1"/>
      <c r="I622" s="2"/>
      <c r="J622" s="2"/>
      <c r="K622" s="2"/>
      <c r="L622" s="2"/>
      <c r="M622" s="2"/>
      <c r="N622" s="2"/>
    </row>
    <row r="623" ht="15.75" customHeight="1">
      <c r="B623" s="1"/>
      <c r="I623" s="2"/>
      <c r="J623" s="2"/>
      <c r="K623" s="2"/>
      <c r="L623" s="2"/>
      <c r="M623" s="2"/>
      <c r="N623" s="2"/>
    </row>
    <row r="624" ht="15.75" customHeight="1">
      <c r="B624" s="1"/>
      <c r="I624" s="2"/>
      <c r="J624" s="2"/>
      <c r="K624" s="2"/>
      <c r="L624" s="2"/>
      <c r="M624" s="2"/>
      <c r="N624" s="2"/>
    </row>
    <row r="625" ht="15.75" customHeight="1">
      <c r="B625" s="1"/>
      <c r="I625" s="2"/>
      <c r="J625" s="2"/>
      <c r="K625" s="2"/>
      <c r="L625" s="2"/>
      <c r="M625" s="2"/>
      <c r="N625" s="2"/>
    </row>
    <row r="626" ht="15.75" customHeight="1">
      <c r="B626" s="1"/>
      <c r="I626" s="2"/>
      <c r="J626" s="2"/>
      <c r="K626" s="2"/>
      <c r="L626" s="2"/>
      <c r="M626" s="2"/>
      <c r="N626" s="2"/>
    </row>
    <row r="627" ht="15.75" customHeight="1">
      <c r="B627" s="1"/>
      <c r="I627" s="2"/>
      <c r="J627" s="2"/>
      <c r="K627" s="2"/>
      <c r="L627" s="2"/>
      <c r="M627" s="2"/>
      <c r="N627" s="2"/>
    </row>
    <row r="628" ht="15.75" customHeight="1">
      <c r="B628" s="1"/>
      <c r="I628" s="2"/>
      <c r="J628" s="2"/>
      <c r="K628" s="2"/>
      <c r="L628" s="2"/>
      <c r="M628" s="2"/>
      <c r="N628" s="2"/>
    </row>
    <row r="629" ht="15.75" customHeight="1">
      <c r="B629" s="1"/>
      <c r="I629" s="2"/>
      <c r="J629" s="2"/>
      <c r="K629" s="2"/>
      <c r="L629" s="2"/>
      <c r="M629" s="2"/>
      <c r="N629" s="2"/>
    </row>
    <row r="630" ht="15.75" customHeight="1">
      <c r="B630" s="1"/>
      <c r="I630" s="2"/>
      <c r="J630" s="2"/>
      <c r="K630" s="2"/>
      <c r="L630" s="2"/>
      <c r="M630" s="2"/>
      <c r="N630" s="2"/>
    </row>
    <row r="631" ht="15.75" customHeight="1">
      <c r="B631" s="1"/>
      <c r="I631" s="2"/>
      <c r="J631" s="2"/>
      <c r="K631" s="2"/>
      <c r="L631" s="2"/>
      <c r="M631" s="2"/>
      <c r="N631" s="2"/>
    </row>
    <row r="632" ht="15.75" customHeight="1">
      <c r="B632" s="1"/>
      <c r="I632" s="2"/>
      <c r="J632" s="2"/>
      <c r="K632" s="2"/>
      <c r="L632" s="2"/>
      <c r="M632" s="2"/>
      <c r="N632" s="2"/>
    </row>
    <row r="633" ht="15.75" customHeight="1">
      <c r="B633" s="1"/>
      <c r="I633" s="2"/>
      <c r="J633" s="2"/>
      <c r="K633" s="2"/>
      <c r="L633" s="2"/>
      <c r="M633" s="2"/>
      <c r="N633" s="2"/>
    </row>
    <row r="634" ht="15.75" customHeight="1">
      <c r="B634" s="1"/>
      <c r="I634" s="2"/>
      <c r="J634" s="2"/>
      <c r="K634" s="2"/>
      <c r="L634" s="2"/>
      <c r="M634" s="2"/>
      <c r="N634" s="2"/>
    </row>
    <row r="635" ht="15.75" customHeight="1">
      <c r="B635" s="1"/>
      <c r="I635" s="2"/>
      <c r="J635" s="2"/>
      <c r="K635" s="2"/>
      <c r="L635" s="2"/>
      <c r="M635" s="2"/>
      <c r="N635" s="2"/>
    </row>
    <row r="636" ht="15.75" customHeight="1">
      <c r="B636" s="1"/>
      <c r="I636" s="2"/>
      <c r="J636" s="2"/>
      <c r="K636" s="2"/>
      <c r="L636" s="2"/>
      <c r="M636" s="2"/>
      <c r="N636" s="2"/>
    </row>
    <row r="637" ht="15.75" customHeight="1">
      <c r="B637" s="1"/>
      <c r="I637" s="2"/>
      <c r="J637" s="2"/>
      <c r="K637" s="2"/>
      <c r="L637" s="2"/>
      <c r="M637" s="2"/>
      <c r="N637" s="2"/>
    </row>
    <row r="638" ht="15.75" customHeight="1">
      <c r="B638" s="1"/>
      <c r="I638" s="2"/>
      <c r="J638" s="2"/>
      <c r="K638" s="2"/>
      <c r="L638" s="2"/>
      <c r="M638" s="2"/>
      <c r="N638" s="2"/>
    </row>
    <row r="639" ht="15.75" customHeight="1">
      <c r="B639" s="1"/>
      <c r="I639" s="2"/>
      <c r="J639" s="2"/>
      <c r="K639" s="2"/>
      <c r="L639" s="2"/>
      <c r="M639" s="2"/>
      <c r="N639" s="2"/>
    </row>
    <row r="640" ht="15.75" customHeight="1">
      <c r="B640" s="1"/>
      <c r="I640" s="2"/>
      <c r="J640" s="2"/>
      <c r="K640" s="2"/>
      <c r="L640" s="2"/>
      <c r="M640" s="2"/>
      <c r="N640" s="2"/>
    </row>
    <row r="641" ht="15.75" customHeight="1">
      <c r="B641" s="1"/>
      <c r="I641" s="2"/>
      <c r="J641" s="2"/>
      <c r="K641" s="2"/>
      <c r="L641" s="2"/>
      <c r="M641" s="2"/>
      <c r="N641" s="2"/>
    </row>
    <row r="642" ht="15.75" customHeight="1">
      <c r="B642" s="1"/>
      <c r="I642" s="2"/>
      <c r="J642" s="2"/>
      <c r="K642" s="2"/>
      <c r="L642" s="2"/>
      <c r="M642" s="2"/>
      <c r="N642" s="2"/>
    </row>
    <row r="643" ht="15.75" customHeight="1">
      <c r="B643" s="1"/>
      <c r="I643" s="2"/>
      <c r="J643" s="2"/>
      <c r="K643" s="2"/>
      <c r="L643" s="2"/>
      <c r="M643" s="2"/>
      <c r="N643" s="2"/>
    </row>
    <row r="644" ht="15.75" customHeight="1">
      <c r="B644" s="1"/>
      <c r="I644" s="2"/>
      <c r="J644" s="2"/>
      <c r="K644" s="2"/>
      <c r="L644" s="2"/>
      <c r="M644" s="2"/>
      <c r="N644" s="2"/>
    </row>
    <row r="645" ht="15.75" customHeight="1">
      <c r="B645" s="1"/>
      <c r="I645" s="2"/>
      <c r="J645" s="2"/>
      <c r="K645" s="2"/>
      <c r="L645" s="2"/>
      <c r="M645" s="2"/>
      <c r="N645" s="2"/>
    </row>
    <row r="646" ht="15.75" customHeight="1">
      <c r="B646" s="1"/>
      <c r="I646" s="2"/>
      <c r="J646" s="2"/>
      <c r="K646" s="2"/>
      <c r="L646" s="2"/>
      <c r="M646" s="2"/>
      <c r="N646" s="2"/>
    </row>
    <row r="647" ht="15.75" customHeight="1">
      <c r="B647" s="1"/>
      <c r="I647" s="2"/>
      <c r="J647" s="2"/>
      <c r="K647" s="2"/>
      <c r="L647" s="2"/>
      <c r="M647" s="2"/>
      <c r="N647" s="2"/>
    </row>
    <row r="648" ht="15.75" customHeight="1">
      <c r="B648" s="1"/>
      <c r="I648" s="2"/>
      <c r="J648" s="2"/>
      <c r="K648" s="2"/>
      <c r="L648" s="2"/>
      <c r="M648" s="2"/>
      <c r="N648" s="2"/>
    </row>
    <row r="649" ht="15.75" customHeight="1">
      <c r="B649" s="1"/>
      <c r="I649" s="2"/>
      <c r="J649" s="2"/>
      <c r="K649" s="2"/>
      <c r="L649" s="2"/>
      <c r="M649" s="2"/>
      <c r="N649" s="2"/>
    </row>
    <row r="650" ht="15.75" customHeight="1">
      <c r="B650" s="1"/>
      <c r="I650" s="2"/>
      <c r="J650" s="2"/>
      <c r="K650" s="2"/>
      <c r="L650" s="2"/>
      <c r="M650" s="2"/>
      <c r="N650" s="2"/>
    </row>
    <row r="651" ht="15.75" customHeight="1">
      <c r="B651" s="1"/>
      <c r="I651" s="2"/>
      <c r="J651" s="2"/>
      <c r="K651" s="2"/>
      <c r="L651" s="2"/>
      <c r="M651" s="2"/>
      <c r="N651" s="2"/>
    </row>
    <row r="652" ht="15.75" customHeight="1">
      <c r="B652" s="1"/>
      <c r="I652" s="2"/>
      <c r="J652" s="2"/>
      <c r="K652" s="2"/>
      <c r="L652" s="2"/>
      <c r="M652" s="2"/>
      <c r="N652" s="2"/>
    </row>
    <row r="653" ht="15.75" customHeight="1">
      <c r="B653" s="1"/>
      <c r="I653" s="2"/>
      <c r="J653" s="2"/>
      <c r="K653" s="2"/>
      <c r="L653" s="2"/>
      <c r="M653" s="2"/>
      <c r="N653" s="2"/>
    </row>
    <row r="654" ht="15.75" customHeight="1">
      <c r="B654" s="1"/>
      <c r="I654" s="2"/>
      <c r="J654" s="2"/>
      <c r="K654" s="2"/>
      <c r="L654" s="2"/>
      <c r="M654" s="2"/>
      <c r="N654" s="2"/>
    </row>
    <row r="655" ht="15.75" customHeight="1">
      <c r="B655" s="1"/>
      <c r="I655" s="2"/>
      <c r="J655" s="2"/>
      <c r="K655" s="2"/>
      <c r="L655" s="2"/>
      <c r="M655" s="2"/>
      <c r="N655" s="2"/>
    </row>
    <row r="656" ht="15.75" customHeight="1">
      <c r="B656" s="1"/>
      <c r="I656" s="2"/>
      <c r="J656" s="2"/>
      <c r="K656" s="2"/>
      <c r="L656" s="2"/>
      <c r="M656" s="2"/>
      <c r="N656" s="2"/>
    </row>
    <row r="657" ht="15.75" customHeight="1">
      <c r="B657" s="1"/>
      <c r="I657" s="2"/>
      <c r="J657" s="2"/>
      <c r="K657" s="2"/>
      <c r="L657" s="2"/>
      <c r="M657" s="2"/>
      <c r="N657" s="2"/>
    </row>
    <row r="658" ht="15.75" customHeight="1">
      <c r="B658" s="1"/>
      <c r="I658" s="2"/>
      <c r="J658" s="2"/>
      <c r="K658" s="2"/>
      <c r="L658" s="2"/>
      <c r="M658" s="2"/>
      <c r="N658" s="2"/>
    </row>
    <row r="659" ht="15.75" customHeight="1">
      <c r="B659" s="1"/>
      <c r="I659" s="2"/>
      <c r="J659" s="2"/>
      <c r="K659" s="2"/>
      <c r="L659" s="2"/>
      <c r="M659" s="2"/>
      <c r="N659" s="2"/>
    </row>
    <row r="660" ht="15.75" customHeight="1">
      <c r="B660" s="1"/>
      <c r="I660" s="2"/>
      <c r="J660" s="2"/>
      <c r="K660" s="2"/>
      <c r="L660" s="2"/>
      <c r="M660" s="2"/>
      <c r="N660" s="2"/>
    </row>
    <row r="661" ht="15.75" customHeight="1">
      <c r="B661" s="1"/>
      <c r="I661" s="2"/>
      <c r="J661" s="2"/>
      <c r="K661" s="2"/>
      <c r="L661" s="2"/>
      <c r="M661" s="2"/>
      <c r="N661" s="2"/>
    </row>
    <row r="662" ht="15.75" customHeight="1">
      <c r="B662" s="1"/>
      <c r="I662" s="2"/>
      <c r="J662" s="2"/>
      <c r="K662" s="2"/>
      <c r="L662" s="2"/>
      <c r="M662" s="2"/>
      <c r="N662" s="2"/>
    </row>
    <row r="663" ht="15.75" customHeight="1">
      <c r="B663" s="1"/>
      <c r="I663" s="2"/>
      <c r="J663" s="2"/>
      <c r="K663" s="2"/>
      <c r="L663" s="2"/>
      <c r="M663" s="2"/>
      <c r="N663" s="2"/>
    </row>
    <row r="664" ht="15.75" customHeight="1">
      <c r="B664" s="1"/>
      <c r="I664" s="2"/>
      <c r="J664" s="2"/>
      <c r="K664" s="2"/>
      <c r="L664" s="2"/>
      <c r="M664" s="2"/>
      <c r="N664" s="2"/>
    </row>
    <row r="665" ht="15.75" customHeight="1">
      <c r="B665" s="1"/>
      <c r="I665" s="2"/>
      <c r="J665" s="2"/>
      <c r="K665" s="2"/>
      <c r="L665" s="2"/>
      <c r="M665" s="2"/>
      <c r="N665" s="2"/>
    </row>
    <row r="666" ht="15.75" customHeight="1">
      <c r="B666" s="1"/>
      <c r="I666" s="2"/>
      <c r="J666" s="2"/>
      <c r="K666" s="2"/>
      <c r="L666" s="2"/>
      <c r="M666" s="2"/>
      <c r="N666" s="2"/>
    </row>
    <row r="667" ht="15.75" customHeight="1">
      <c r="B667" s="1"/>
      <c r="I667" s="2"/>
      <c r="J667" s="2"/>
      <c r="K667" s="2"/>
      <c r="L667" s="2"/>
      <c r="M667" s="2"/>
      <c r="N667" s="2"/>
    </row>
    <row r="668" ht="15.75" customHeight="1">
      <c r="B668" s="1"/>
      <c r="I668" s="2"/>
      <c r="J668" s="2"/>
      <c r="K668" s="2"/>
      <c r="L668" s="2"/>
      <c r="M668" s="2"/>
      <c r="N668" s="2"/>
    </row>
    <row r="669" ht="15.75" customHeight="1">
      <c r="B669" s="1"/>
      <c r="I669" s="2"/>
      <c r="J669" s="2"/>
      <c r="K669" s="2"/>
      <c r="L669" s="2"/>
      <c r="M669" s="2"/>
      <c r="N669" s="2"/>
    </row>
    <row r="670" ht="15.75" customHeight="1">
      <c r="B670" s="1"/>
      <c r="I670" s="2"/>
      <c r="J670" s="2"/>
      <c r="K670" s="2"/>
      <c r="L670" s="2"/>
      <c r="M670" s="2"/>
      <c r="N670" s="2"/>
    </row>
    <row r="671" ht="15.75" customHeight="1">
      <c r="B671" s="1"/>
      <c r="I671" s="2"/>
      <c r="J671" s="2"/>
      <c r="K671" s="2"/>
      <c r="L671" s="2"/>
      <c r="M671" s="2"/>
      <c r="N671" s="2"/>
    </row>
    <row r="672" ht="15.75" customHeight="1">
      <c r="B672" s="1"/>
      <c r="I672" s="2"/>
      <c r="J672" s="2"/>
      <c r="K672" s="2"/>
      <c r="L672" s="2"/>
      <c r="M672" s="2"/>
      <c r="N672" s="2"/>
    </row>
    <row r="673" ht="15.75" customHeight="1">
      <c r="B673" s="1"/>
      <c r="I673" s="2"/>
      <c r="J673" s="2"/>
      <c r="K673" s="2"/>
      <c r="L673" s="2"/>
      <c r="M673" s="2"/>
      <c r="N673" s="2"/>
    </row>
    <row r="674" ht="15.75" customHeight="1">
      <c r="B674" s="1"/>
      <c r="I674" s="2"/>
      <c r="J674" s="2"/>
      <c r="K674" s="2"/>
      <c r="L674" s="2"/>
      <c r="M674" s="2"/>
      <c r="N674" s="2"/>
    </row>
    <row r="675" ht="15.75" customHeight="1">
      <c r="B675" s="1"/>
      <c r="I675" s="2"/>
      <c r="J675" s="2"/>
      <c r="K675" s="2"/>
      <c r="L675" s="2"/>
      <c r="M675" s="2"/>
      <c r="N675" s="2"/>
    </row>
    <row r="676" ht="15.75" customHeight="1">
      <c r="B676" s="1"/>
      <c r="I676" s="2"/>
      <c r="J676" s="2"/>
      <c r="K676" s="2"/>
      <c r="L676" s="2"/>
      <c r="M676" s="2"/>
      <c r="N676" s="2"/>
    </row>
    <row r="677" ht="15.75" customHeight="1">
      <c r="B677" s="1"/>
      <c r="I677" s="2"/>
      <c r="J677" s="2"/>
      <c r="K677" s="2"/>
      <c r="L677" s="2"/>
      <c r="M677" s="2"/>
      <c r="N677" s="2"/>
    </row>
    <row r="678" ht="15.75" customHeight="1">
      <c r="B678" s="1"/>
      <c r="I678" s="2"/>
      <c r="J678" s="2"/>
      <c r="K678" s="2"/>
      <c r="L678" s="2"/>
      <c r="M678" s="2"/>
      <c r="N678" s="2"/>
    </row>
    <row r="679" ht="15.75" customHeight="1">
      <c r="B679" s="1"/>
      <c r="I679" s="2"/>
      <c r="J679" s="2"/>
      <c r="K679" s="2"/>
      <c r="L679" s="2"/>
      <c r="M679" s="2"/>
      <c r="N679" s="2"/>
    </row>
    <row r="680" ht="15.75" customHeight="1">
      <c r="B680" s="1"/>
      <c r="I680" s="2"/>
      <c r="J680" s="2"/>
      <c r="K680" s="2"/>
      <c r="L680" s="2"/>
      <c r="M680" s="2"/>
      <c r="N680" s="2"/>
    </row>
    <row r="681" ht="15.75" customHeight="1">
      <c r="B681" s="1"/>
      <c r="I681" s="2"/>
      <c r="J681" s="2"/>
      <c r="K681" s="2"/>
      <c r="L681" s="2"/>
      <c r="M681" s="2"/>
      <c r="N681" s="2"/>
    </row>
    <row r="682" ht="15.75" customHeight="1">
      <c r="B682" s="1"/>
      <c r="I682" s="2"/>
      <c r="J682" s="2"/>
      <c r="K682" s="2"/>
      <c r="L682" s="2"/>
      <c r="M682" s="2"/>
      <c r="N682" s="2"/>
    </row>
    <row r="683" ht="15.75" customHeight="1">
      <c r="B683" s="1"/>
      <c r="I683" s="2"/>
      <c r="J683" s="2"/>
      <c r="K683" s="2"/>
      <c r="L683" s="2"/>
      <c r="M683" s="2"/>
      <c r="N683" s="2"/>
    </row>
    <row r="684" ht="15.75" customHeight="1">
      <c r="B684" s="1"/>
      <c r="I684" s="2"/>
      <c r="J684" s="2"/>
      <c r="K684" s="2"/>
      <c r="L684" s="2"/>
      <c r="M684" s="2"/>
      <c r="N684" s="2"/>
    </row>
    <row r="685" ht="15.75" customHeight="1">
      <c r="B685" s="1"/>
      <c r="I685" s="2"/>
      <c r="J685" s="2"/>
      <c r="K685" s="2"/>
      <c r="L685" s="2"/>
      <c r="M685" s="2"/>
      <c r="N685" s="2"/>
    </row>
    <row r="686" ht="15.75" customHeight="1">
      <c r="B686" s="1"/>
      <c r="I686" s="2"/>
      <c r="J686" s="2"/>
      <c r="K686" s="2"/>
      <c r="L686" s="2"/>
      <c r="M686" s="2"/>
      <c r="N686" s="2"/>
    </row>
    <row r="687" ht="15.75" customHeight="1">
      <c r="B687" s="1"/>
      <c r="I687" s="2"/>
      <c r="J687" s="2"/>
      <c r="K687" s="2"/>
      <c r="L687" s="2"/>
      <c r="M687" s="2"/>
      <c r="N687" s="2"/>
    </row>
    <row r="688" ht="15.75" customHeight="1">
      <c r="B688" s="1"/>
      <c r="I688" s="2"/>
      <c r="J688" s="2"/>
      <c r="K688" s="2"/>
      <c r="L688" s="2"/>
      <c r="M688" s="2"/>
      <c r="N688" s="2"/>
    </row>
    <row r="689" ht="15.75" customHeight="1">
      <c r="B689" s="1"/>
      <c r="I689" s="2"/>
      <c r="J689" s="2"/>
      <c r="K689" s="2"/>
      <c r="L689" s="2"/>
      <c r="M689" s="2"/>
      <c r="N689" s="2"/>
    </row>
    <row r="690" ht="15.75" customHeight="1">
      <c r="B690" s="1"/>
      <c r="I690" s="2"/>
      <c r="J690" s="2"/>
      <c r="K690" s="2"/>
      <c r="L690" s="2"/>
      <c r="M690" s="2"/>
      <c r="N690" s="2"/>
    </row>
    <row r="691" ht="15.75" customHeight="1">
      <c r="B691" s="1"/>
      <c r="I691" s="2"/>
      <c r="J691" s="2"/>
      <c r="K691" s="2"/>
      <c r="L691" s="2"/>
      <c r="M691" s="2"/>
      <c r="N691" s="2"/>
    </row>
    <row r="692" ht="15.75" customHeight="1">
      <c r="B692" s="1"/>
      <c r="I692" s="2"/>
      <c r="J692" s="2"/>
      <c r="K692" s="2"/>
      <c r="L692" s="2"/>
      <c r="M692" s="2"/>
      <c r="N692" s="2"/>
    </row>
    <row r="693" ht="15.75" customHeight="1">
      <c r="B693" s="1"/>
      <c r="I693" s="2"/>
      <c r="J693" s="2"/>
      <c r="K693" s="2"/>
      <c r="L693" s="2"/>
      <c r="M693" s="2"/>
      <c r="N693" s="2"/>
    </row>
    <row r="694" ht="15.75" customHeight="1">
      <c r="B694" s="1"/>
      <c r="I694" s="2"/>
      <c r="J694" s="2"/>
      <c r="K694" s="2"/>
      <c r="L694" s="2"/>
      <c r="M694" s="2"/>
      <c r="N694" s="2"/>
    </row>
    <row r="695" ht="15.75" customHeight="1">
      <c r="B695" s="1"/>
      <c r="I695" s="2"/>
      <c r="J695" s="2"/>
      <c r="K695" s="2"/>
      <c r="L695" s="2"/>
      <c r="M695" s="2"/>
      <c r="N695" s="2"/>
    </row>
    <row r="696" ht="15.75" customHeight="1">
      <c r="B696" s="1"/>
      <c r="I696" s="2"/>
      <c r="J696" s="2"/>
      <c r="K696" s="2"/>
      <c r="L696" s="2"/>
      <c r="M696" s="2"/>
      <c r="N696" s="2"/>
    </row>
    <row r="697" ht="15.75" customHeight="1">
      <c r="B697" s="1"/>
      <c r="I697" s="2"/>
      <c r="J697" s="2"/>
      <c r="K697" s="2"/>
      <c r="L697" s="2"/>
      <c r="M697" s="2"/>
      <c r="N697" s="2"/>
    </row>
    <row r="698" ht="15.75" customHeight="1">
      <c r="B698" s="1"/>
      <c r="I698" s="2"/>
      <c r="J698" s="2"/>
      <c r="K698" s="2"/>
      <c r="L698" s="2"/>
      <c r="M698" s="2"/>
      <c r="N698" s="2"/>
    </row>
    <row r="699" ht="15.75" customHeight="1">
      <c r="B699" s="1"/>
      <c r="I699" s="2"/>
      <c r="J699" s="2"/>
      <c r="K699" s="2"/>
      <c r="L699" s="2"/>
      <c r="M699" s="2"/>
      <c r="N699" s="2"/>
    </row>
    <row r="700" ht="15.75" customHeight="1">
      <c r="B700" s="1"/>
      <c r="I700" s="2"/>
      <c r="J700" s="2"/>
      <c r="K700" s="2"/>
      <c r="L700" s="2"/>
      <c r="M700" s="2"/>
      <c r="N700" s="2"/>
    </row>
    <row r="701" ht="15.75" customHeight="1">
      <c r="B701" s="1"/>
      <c r="I701" s="2"/>
      <c r="J701" s="2"/>
      <c r="K701" s="2"/>
      <c r="L701" s="2"/>
      <c r="M701" s="2"/>
      <c r="N701" s="2"/>
    </row>
    <row r="702" ht="15.75" customHeight="1">
      <c r="B702" s="1"/>
      <c r="I702" s="2"/>
      <c r="J702" s="2"/>
      <c r="K702" s="2"/>
      <c r="L702" s="2"/>
      <c r="M702" s="2"/>
      <c r="N702" s="2"/>
    </row>
    <row r="703" ht="15.75" customHeight="1">
      <c r="B703" s="1"/>
      <c r="I703" s="2"/>
      <c r="J703" s="2"/>
      <c r="K703" s="2"/>
      <c r="L703" s="2"/>
      <c r="M703" s="2"/>
      <c r="N703" s="2"/>
    </row>
    <row r="704" ht="15.75" customHeight="1">
      <c r="B704" s="1"/>
      <c r="I704" s="2"/>
      <c r="J704" s="2"/>
      <c r="K704" s="2"/>
      <c r="L704" s="2"/>
      <c r="M704" s="2"/>
      <c r="N704" s="2"/>
    </row>
    <row r="705" ht="15.75" customHeight="1">
      <c r="B705" s="1"/>
      <c r="I705" s="2"/>
      <c r="J705" s="2"/>
      <c r="K705" s="2"/>
      <c r="L705" s="2"/>
      <c r="M705" s="2"/>
      <c r="N705" s="2"/>
    </row>
    <row r="706" ht="15.75" customHeight="1">
      <c r="B706" s="1"/>
      <c r="I706" s="2"/>
      <c r="J706" s="2"/>
      <c r="K706" s="2"/>
      <c r="L706" s="2"/>
      <c r="M706" s="2"/>
      <c r="N706" s="2"/>
    </row>
    <row r="707" ht="15.75" customHeight="1">
      <c r="B707" s="1"/>
      <c r="I707" s="2"/>
      <c r="J707" s="2"/>
      <c r="K707" s="2"/>
      <c r="L707" s="2"/>
      <c r="M707" s="2"/>
      <c r="N707" s="2"/>
    </row>
    <row r="708" ht="15.75" customHeight="1">
      <c r="B708" s="1"/>
      <c r="I708" s="2"/>
      <c r="J708" s="2"/>
      <c r="K708" s="2"/>
      <c r="L708" s="2"/>
      <c r="M708" s="2"/>
      <c r="N708" s="2"/>
    </row>
    <row r="709" ht="15.75" customHeight="1">
      <c r="B709" s="1"/>
      <c r="I709" s="2"/>
      <c r="J709" s="2"/>
      <c r="K709" s="2"/>
      <c r="L709" s="2"/>
      <c r="M709" s="2"/>
      <c r="N709" s="2"/>
    </row>
    <row r="710" ht="15.75" customHeight="1">
      <c r="B710" s="1"/>
      <c r="I710" s="2"/>
      <c r="J710" s="2"/>
      <c r="K710" s="2"/>
      <c r="L710" s="2"/>
      <c r="M710" s="2"/>
      <c r="N710" s="2"/>
    </row>
    <row r="711" ht="15.75" customHeight="1">
      <c r="B711" s="1"/>
      <c r="I711" s="2"/>
      <c r="J711" s="2"/>
      <c r="K711" s="2"/>
      <c r="L711" s="2"/>
      <c r="M711" s="2"/>
      <c r="N711" s="2"/>
    </row>
    <row r="712" ht="15.75" customHeight="1">
      <c r="B712" s="1"/>
      <c r="I712" s="2"/>
      <c r="J712" s="2"/>
      <c r="K712" s="2"/>
      <c r="L712" s="2"/>
      <c r="M712" s="2"/>
      <c r="N712" s="2"/>
    </row>
    <row r="713" ht="15.75" customHeight="1">
      <c r="B713" s="1"/>
      <c r="I713" s="2"/>
      <c r="J713" s="2"/>
      <c r="K713" s="2"/>
      <c r="L713" s="2"/>
      <c r="M713" s="2"/>
      <c r="N713" s="2"/>
    </row>
    <row r="714" ht="15.75" customHeight="1">
      <c r="B714" s="1"/>
      <c r="I714" s="2"/>
      <c r="J714" s="2"/>
      <c r="K714" s="2"/>
      <c r="L714" s="2"/>
      <c r="M714" s="2"/>
      <c r="N714" s="2"/>
    </row>
    <row r="715" ht="15.75" customHeight="1">
      <c r="B715" s="1"/>
      <c r="I715" s="2"/>
      <c r="J715" s="2"/>
      <c r="K715" s="2"/>
      <c r="L715" s="2"/>
      <c r="M715" s="2"/>
      <c r="N715" s="2"/>
    </row>
    <row r="716" ht="15.75" customHeight="1">
      <c r="B716" s="1"/>
      <c r="I716" s="2"/>
      <c r="J716" s="2"/>
      <c r="K716" s="2"/>
      <c r="L716" s="2"/>
      <c r="M716" s="2"/>
      <c r="N716" s="2"/>
    </row>
    <row r="717" ht="15.75" customHeight="1">
      <c r="B717" s="1"/>
      <c r="I717" s="2"/>
      <c r="J717" s="2"/>
      <c r="K717" s="2"/>
      <c r="L717" s="2"/>
      <c r="M717" s="2"/>
      <c r="N717" s="2"/>
    </row>
    <row r="718" ht="15.75" customHeight="1">
      <c r="B718" s="1"/>
      <c r="I718" s="2"/>
      <c r="J718" s="2"/>
      <c r="K718" s="2"/>
      <c r="L718" s="2"/>
      <c r="M718" s="2"/>
      <c r="N718" s="2"/>
    </row>
    <row r="719" ht="15.75" customHeight="1">
      <c r="B719" s="1"/>
      <c r="I719" s="2"/>
      <c r="J719" s="2"/>
      <c r="K719" s="2"/>
      <c r="L719" s="2"/>
      <c r="M719" s="2"/>
      <c r="N719" s="2"/>
    </row>
    <row r="720" ht="15.75" customHeight="1">
      <c r="B720" s="1"/>
      <c r="I720" s="2"/>
      <c r="J720" s="2"/>
      <c r="K720" s="2"/>
      <c r="L720" s="2"/>
      <c r="M720" s="2"/>
      <c r="N720" s="2"/>
    </row>
    <row r="721" ht="15.75" customHeight="1">
      <c r="B721" s="1"/>
      <c r="I721" s="2"/>
      <c r="J721" s="2"/>
      <c r="K721" s="2"/>
      <c r="L721" s="2"/>
      <c r="M721" s="2"/>
      <c r="N721" s="2"/>
    </row>
    <row r="722" ht="15.75" customHeight="1">
      <c r="B722" s="1"/>
      <c r="I722" s="2"/>
      <c r="J722" s="2"/>
      <c r="K722" s="2"/>
      <c r="L722" s="2"/>
      <c r="M722" s="2"/>
      <c r="N722" s="2"/>
    </row>
    <row r="723" ht="15.75" customHeight="1">
      <c r="B723" s="1"/>
      <c r="I723" s="2"/>
      <c r="J723" s="2"/>
      <c r="K723" s="2"/>
      <c r="L723" s="2"/>
      <c r="M723" s="2"/>
      <c r="N723" s="2"/>
    </row>
    <row r="724" ht="15.75" customHeight="1">
      <c r="B724" s="1"/>
      <c r="I724" s="2"/>
      <c r="J724" s="2"/>
      <c r="K724" s="2"/>
      <c r="L724" s="2"/>
      <c r="M724" s="2"/>
      <c r="N724" s="2"/>
    </row>
    <row r="725" ht="15.75" customHeight="1">
      <c r="B725" s="1"/>
      <c r="I725" s="2"/>
      <c r="J725" s="2"/>
      <c r="K725" s="2"/>
      <c r="L725" s="2"/>
      <c r="M725" s="2"/>
      <c r="N725" s="2"/>
    </row>
    <row r="726" ht="15.75" customHeight="1">
      <c r="B726" s="1"/>
      <c r="I726" s="2"/>
      <c r="J726" s="2"/>
      <c r="K726" s="2"/>
      <c r="L726" s="2"/>
      <c r="M726" s="2"/>
      <c r="N726" s="2"/>
    </row>
    <row r="727" ht="15.75" customHeight="1">
      <c r="B727" s="1"/>
      <c r="I727" s="2"/>
      <c r="J727" s="2"/>
      <c r="K727" s="2"/>
      <c r="L727" s="2"/>
      <c r="M727" s="2"/>
      <c r="N727" s="2"/>
    </row>
    <row r="728" ht="15.75" customHeight="1">
      <c r="B728" s="1"/>
      <c r="I728" s="2"/>
      <c r="J728" s="2"/>
      <c r="K728" s="2"/>
      <c r="L728" s="2"/>
      <c r="M728" s="2"/>
      <c r="N728" s="2"/>
    </row>
    <row r="729" ht="15.75" customHeight="1">
      <c r="B729" s="1"/>
      <c r="I729" s="2"/>
      <c r="J729" s="2"/>
      <c r="K729" s="2"/>
      <c r="L729" s="2"/>
      <c r="M729" s="2"/>
      <c r="N729" s="2"/>
    </row>
    <row r="730" ht="15.75" customHeight="1">
      <c r="B730" s="1"/>
      <c r="I730" s="2"/>
      <c r="J730" s="2"/>
      <c r="K730" s="2"/>
      <c r="L730" s="2"/>
      <c r="M730" s="2"/>
      <c r="N730" s="2"/>
    </row>
    <row r="731" ht="15.75" customHeight="1">
      <c r="B731" s="1"/>
      <c r="I731" s="2"/>
      <c r="J731" s="2"/>
      <c r="K731" s="2"/>
      <c r="L731" s="2"/>
      <c r="M731" s="2"/>
      <c r="N731" s="2"/>
    </row>
    <row r="732" ht="15.75" customHeight="1">
      <c r="B732" s="1"/>
      <c r="I732" s="2"/>
      <c r="J732" s="2"/>
      <c r="K732" s="2"/>
      <c r="L732" s="2"/>
      <c r="M732" s="2"/>
      <c r="N732" s="2"/>
    </row>
    <row r="733" ht="15.75" customHeight="1">
      <c r="B733" s="1"/>
      <c r="I733" s="2"/>
      <c r="J733" s="2"/>
      <c r="K733" s="2"/>
      <c r="L733" s="2"/>
      <c r="M733" s="2"/>
      <c r="N733" s="2"/>
    </row>
    <row r="734" ht="15.75" customHeight="1">
      <c r="B734" s="1"/>
      <c r="I734" s="2"/>
      <c r="J734" s="2"/>
      <c r="K734" s="2"/>
      <c r="L734" s="2"/>
      <c r="M734" s="2"/>
      <c r="N734" s="2"/>
    </row>
    <row r="735" ht="15.75" customHeight="1">
      <c r="B735" s="1"/>
      <c r="I735" s="2"/>
      <c r="J735" s="2"/>
      <c r="K735" s="2"/>
      <c r="L735" s="2"/>
      <c r="M735" s="2"/>
      <c r="N735" s="2"/>
    </row>
    <row r="736" ht="15.75" customHeight="1">
      <c r="B736" s="1"/>
      <c r="I736" s="2"/>
      <c r="J736" s="2"/>
      <c r="K736" s="2"/>
      <c r="L736" s="2"/>
      <c r="M736" s="2"/>
      <c r="N736" s="2"/>
    </row>
    <row r="737" ht="15.75" customHeight="1">
      <c r="B737" s="1"/>
      <c r="I737" s="2"/>
      <c r="J737" s="2"/>
      <c r="K737" s="2"/>
      <c r="L737" s="2"/>
      <c r="M737" s="2"/>
      <c r="N737" s="2"/>
    </row>
    <row r="738" ht="15.75" customHeight="1">
      <c r="B738" s="1"/>
      <c r="I738" s="2"/>
      <c r="J738" s="2"/>
      <c r="K738" s="2"/>
      <c r="L738" s="2"/>
      <c r="M738" s="2"/>
      <c r="N738" s="2"/>
    </row>
    <row r="739" ht="15.75" customHeight="1">
      <c r="B739" s="1"/>
      <c r="I739" s="2"/>
      <c r="J739" s="2"/>
      <c r="K739" s="2"/>
      <c r="L739" s="2"/>
      <c r="M739" s="2"/>
      <c r="N739" s="2"/>
    </row>
    <row r="740" ht="15.75" customHeight="1">
      <c r="B740" s="1"/>
      <c r="I740" s="2"/>
      <c r="J740" s="2"/>
      <c r="K740" s="2"/>
      <c r="L740" s="2"/>
      <c r="M740" s="2"/>
      <c r="N740" s="2"/>
    </row>
    <row r="741" ht="15.75" customHeight="1">
      <c r="B741" s="1"/>
      <c r="I741" s="2"/>
      <c r="J741" s="2"/>
      <c r="K741" s="2"/>
      <c r="L741" s="2"/>
      <c r="M741" s="2"/>
      <c r="N741" s="2"/>
    </row>
    <row r="742" ht="15.75" customHeight="1">
      <c r="B742" s="1"/>
      <c r="I742" s="2"/>
      <c r="J742" s="2"/>
      <c r="K742" s="2"/>
      <c r="L742" s="2"/>
      <c r="M742" s="2"/>
      <c r="N742" s="2"/>
    </row>
    <row r="743" ht="15.75" customHeight="1">
      <c r="B743" s="1"/>
      <c r="I743" s="2"/>
      <c r="J743" s="2"/>
      <c r="K743" s="2"/>
      <c r="L743" s="2"/>
      <c r="M743" s="2"/>
      <c r="N743" s="2"/>
    </row>
    <row r="744" ht="15.75" customHeight="1">
      <c r="B744" s="1"/>
      <c r="I744" s="2"/>
      <c r="J744" s="2"/>
      <c r="K744" s="2"/>
      <c r="L744" s="2"/>
      <c r="M744" s="2"/>
      <c r="N744" s="2"/>
    </row>
    <row r="745" ht="15.75" customHeight="1">
      <c r="B745" s="1"/>
      <c r="I745" s="2"/>
      <c r="J745" s="2"/>
      <c r="K745" s="2"/>
      <c r="L745" s="2"/>
      <c r="M745" s="2"/>
      <c r="N745" s="2"/>
    </row>
    <row r="746" ht="15.75" customHeight="1">
      <c r="B746" s="1"/>
      <c r="I746" s="2"/>
      <c r="J746" s="2"/>
      <c r="K746" s="2"/>
      <c r="L746" s="2"/>
      <c r="M746" s="2"/>
      <c r="N746" s="2"/>
    </row>
    <row r="747" ht="15.75" customHeight="1">
      <c r="B747" s="1"/>
      <c r="I747" s="2"/>
      <c r="J747" s="2"/>
      <c r="K747" s="2"/>
      <c r="L747" s="2"/>
      <c r="M747" s="2"/>
      <c r="N747" s="2"/>
    </row>
    <row r="748" ht="15.75" customHeight="1">
      <c r="B748" s="1"/>
      <c r="I748" s="2"/>
      <c r="J748" s="2"/>
      <c r="K748" s="2"/>
      <c r="L748" s="2"/>
      <c r="M748" s="2"/>
      <c r="N748" s="2"/>
    </row>
    <row r="749" ht="15.75" customHeight="1">
      <c r="B749" s="1"/>
      <c r="I749" s="2"/>
      <c r="J749" s="2"/>
      <c r="K749" s="2"/>
      <c r="L749" s="2"/>
      <c r="M749" s="2"/>
      <c r="N749" s="2"/>
    </row>
    <row r="750" ht="15.75" customHeight="1">
      <c r="B750" s="1"/>
      <c r="I750" s="2"/>
      <c r="J750" s="2"/>
      <c r="K750" s="2"/>
      <c r="L750" s="2"/>
      <c r="M750" s="2"/>
      <c r="N750" s="2"/>
    </row>
    <row r="751" ht="15.75" customHeight="1">
      <c r="B751" s="1"/>
      <c r="I751" s="2"/>
      <c r="J751" s="2"/>
      <c r="K751" s="2"/>
      <c r="L751" s="2"/>
      <c r="M751" s="2"/>
      <c r="N751" s="2"/>
    </row>
    <row r="752" ht="15.75" customHeight="1">
      <c r="B752" s="1"/>
      <c r="I752" s="2"/>
      <c r="J752" s="2"/>
      <c r="K752" s="2"/>
      <c r="L752" s="2"/>
      <c r="M752" s="2"/>
      <c r="N752" s="2"/>
    </row>
    <row r="753" ht="15.75" customHeight="1">
      <c r="B753" s="1"/>
      <c r="I753" s="2"/>
      <c r="J753" s="2"/>
      <c r="K753" s="2"/>
      <c r="L753" s="2"/>
      <c r="M753" s="2"/>
      <c r="N753" s="2"/>
    </row>
    <row r="754" ht="15.75" customHeight="1">
      <c r="B754" s="1"/>
      <c r="I754" s="2"/>
      <c r="J754" s="2"/>
      <c r="K754" s="2"/>
      <c r="L754" s="2"/>
      <c r="M754" s="2"/>
      <c r="N754" s="2"/>
    </row>
    <row r="755" ht="15.75" customHeight="1">
      <c r="B755" s="1"/>
      <c r="I755" s="2"/>
      <c r="J755" s="2"/>
      <c r="K755" s="2"/>
      <c r="L755" s="2"/>
      <c r="M755" s="2"/>
      <c r="N755" s="2"/>
    </row>
    <row r="756" ht="15.75" customHeight="1">
      <c r="B756" s="1"/>
      <c r="I756" s="2"/>
      <c r="J756" s="2"/>
      <c r="K756" s="2"/>
      <c r="L756" s="2"/>
      <c r="M756" s="2"/>
      <c r="N756" s="2"/>
    </row>
    <row r="757" ht="15.75" customHeight="1">
      <c r="B757" s="1"/>
      <c r="I757" s="2"/>
      <c r="J757" s="2"/>
      <c r="K757" s="2"/>
      <c r="L757" s="2"/>
      <c r="M757" s="2"/>
      <c r="N757" s="2"/>
    </row>
    <row r="758" ht="15.75" customHeight="1">
      <c r="B758" s="1"/>
      <c r="I758" s="2"/>
      <c r="J758" s="2"/>
      <c r="K758" s="2"/>
      <c r="L758" s="2"/>
      <c r="M758" s="2"/>
      <c r="N758" s="2"/>
    </row>
    <row r="759" ht="15.75" customHeight="1">
      <c r="B759" s="1"/>
      <c r="I759" s="2"/>
      <c r="J759" s="2"/>
      <c r="K759" s="2"/>
      <c r="L759" s="2"/>
      <c r="M759" s="2"/>
      <c r="N759" s="2"/>
    </row>
    <row r="760" ht="15.75" customHeight="1">
      <c r="B760" s="1"/>
      <c r="I760" s="2"/>
      <c r="J760" s="2"/>
      <c r="K760" s="2"/>
      <c r="L760" s="2"/>
      <c r="M760" s="2"/>
      <c r="N760" s="2"/>
    </row>
    <row r="761" ht="15.75" customHeight="1">
      <c r="B761" s="1"/>
      <c r="I761" s="2"/>
      <c r="J761" s="2"/>
      <c r="K761" s="2"/>
      <c r="L761" s="2"/>
      <c r="M761" s="2"/>
      <c r="N761" s="2"/>
    </row>
    <row r="762" ht="15.75" customHeight="1">
      <c r="B762" s="1"/>
      <c r="I762" s="2"/>
      <c r="J762" s="2"/>
      <c r="K762" s="2"/>
      <c r="L762" s="2"/>
      <c r="M762" s="2"/>
      <c r="N762" s="2"/>
    </row>
    <row r="763" ht="15.75" customHeight="1">
      <c r="B763" s="1"/>
      <c r="I763" s="2"/>
      <c r="J763" s="2"/>
      <c r="K763" s="2"/>
      <c r="L763" s="2"/>
      <c r="M763" s="2"/>
      <c r="N763" s="2"/>
    </row>
    <row r="764" ht="15.75" customHeight="1">
      <c r="B764" s="1"/>
      <c r="I764" s="2"/>
      <c r="J764" s="2"/>
      <c r="K764" s="2"/>
      <c r="L764" s="2"/>
      <c r="M764" s="2"/>
      <c r="N764" s="2"/>
    </row>
    <row r="765" ht="15.75" customHeight="1">
      <c r="B765" s="1"/>
      <c r="I765" s="2"/>
      <c r="J765" s="2"/>
      <c r="K765" s="2"/>
      <c r="L765" s="2"/>
      <c r="M765" s="2"/>
      <c r="N765" s="2"/>
    </row>
    <row r="766" ht="15.75" customHeight="1">
      <c r="B766" s="1"/>
      <c r="I766" s="2"/>
      <c r="J766" s="2"/>
      <c r="K766" s="2"/>
      <c r="L766" s="2"/>
      <c r="M766" s="2"/>
      <c r="N766" s="2"/>
    </row>
    <row r="767" ht="15.75" customHeight="1">
      <c r="B767" s="1"/>
      <c r="I767" s="2"/>
      <c r="J767" s="2"/>
      <c r="K767" s="2"/>
      <c r="L767" s="2"/>
      <c r="M767" s="2"/>
      <c r="N767" s="2"/>
    </row>
    <row r="768" ht="15.75" customHeight="1">
      <c r="B768" s="1"/>
      <c r="I768" s="2"/>
      <c r="J768" s="2"/>
      <c r="K768" s="2"/>
      <c r="L768" s="2"/>
      <c r="M768" s="2"/>
      <c r="N768" s="2"/>
    </row>
    <row r="769" ht="15.75" customHeight="1">
      <c r="B769" s="1"/>
      <c r="I769" s="2"/>
      <c r="J769" s="2"/>
      <c r="K769" s="2"/>
      <c r="L769" s="2"/>
      <c r="M769" s="2"/>
      <c r="N769" s="2"/>
    </row>
    <row r="770" ht="15.75" customHeight="1">
      <c r="B770" s="1"/>
      <c r="I770" s="2"/>
      <c r="J770" s="2"/>
      <c r="K770" s="2"/>
      <c r="L770" s="2"/>
      <c r="M770" s="2"/>
      <c r="N770" s="2"/>
    </row>
    <row r="771" ht="15.75" customHeight="1">
      <c r="B771" s="1"/>
      <c r="I771" s="2"/>
      <c r="J771" s="2"/>
      <c r="K771" s="2"/>
      <c r="L771" s="2"/>
      <c r="M771" s="2"/>
      <c r="N771" s="2"/>
    </row>
    <row r="772" ht="15.75" customHeight="1">
      <c r="B772" s="1"/>
      <c r="I772" s="2"/>
      <c r="J772" s="2"/>
      <c r="K772" s="2"/>
      <c r="L772" s="2"/>
      <c r="M772" s="2"/>
      <c r="N772" s="2"/>
    </row>
    <row r="773" ht="15.75" customHeight="1">
      <c r="B773" s="1"/>
      <c r="I773" s="2"/>
      <c r="J773" s="2"/>
      <c r="K773" s="2"/>
      <c r="L773" s="2"/>
      <c r="M773" s="2"/>
      <c r="N773" s="2"/>
    </row>
    <row r="774" ht="15.75" customHeight="1">
      <c r="B774" s="1"/>
      <c r="I774" s="2"/>
      <c r="J774" s="2"/>
      <c r="K774" s="2"/>
      <c r="L774" s="2"/>
      <c r="M774" s="2"/>
      <c r="N774" s="2"/>
    </row>
    <row r="775" ht="15.75" customHeight="1">
      <c r="B775" s="1"/>
      <c r="I775" s="2"/>
      <c r="J775" s="2"/>
      <c r="K775" s="2"/>
      <c r="L775" s="2"/>
      <c r="M775" s="2"/>
      <c r="N775" s="2"/>
    </row>
    <row r="776" ht="15.75" customHeight="1">
      <c r="B776" s="1"/>
      <c r="I776" s="2"/>
      <c r="J776" s="2"/>
      <c r="K776" s="2"/>
      <c r="L776" s="2"/>
      <c r="M776" s="2"/>
      <c r="N776" s="2"/>
    </row>
    <row r="777" ht="15.75" customHeight="1">
      <c r="B777" s="1"/>
      <c r="I777" s="2"/>
      <c r="J777" s="2"/>
      <c r="K777" s="2"/>
      <c r="L777" s="2"/>
      <c r="M777" s="2"/>
      <c r="N777" s="2"/>
    </row>
    <row r="778" ht="15.75" customHeight="1">
      <c r="B778" s="1"/>
      <c r="I778" s="2"/>
      <c r="J778" s="2"/>
      <c r="K778" s="2"/>
      <c r="L778" s="2"/>
      <c r="M778" s="2"/>
      <c r="N778" s="2"/>
    </row>
    <row r="779" ht="15.75" customHeight="1">
      <c r="B779" s="1"/>
      <c r="I779" s="2"/>
      <c r="J779" s="2"/>
      <c r="K779" s="2"/>
      <c r="L779" s="2"/>
      <c r="M779" s="2"/>
      <c r="N779" s="2"/>
    </row>
    <row r="780" ht="15.75" customHeight="1">
      <c r="B780" s="1"/>
      <c r="I780" s="2"/>
      <c r="J780" s="2"/>
      <c r="K780" s="2"/>
      <c r="L780" s="2"/>
      <c r="M780" s="2"/>
      <c r="N780" s="2"/>
    </row>
    <row r="781" ht="15.75" customHeight="1">
      <c r="B781" s="1"/>
      <c r="I781" s="2"/>
      <c r="J781" s="2"/>
      <c r="K781" s="2"/>
      <c r="L781" s="2"/>
      <c r="M781" s="2"/>
      <c r="N781" s="2"/>
    </row>
    <row r="782" ht="15.75" customHeight="1">
      <c r="B782" s="1"/>
      <c r="I782" s="2"/>
      <c r="J782" s="2"/>
      <c r="K782" s="2"/>
      <c r="L782" s="2"/>
      <c r="M782" s="2"/>
      <c r="N782" s="2"/>
    </row>
    <row r="783" ht="15.75" customHeight="1">
      <c r="B783" s="1"/>
      <c r="I783" s="2"/>
      <c r="J783" s="2"/>
      <c r="K783" s="2"/>
      <c r="L783" s="2"/>
      <c r="M783" s="2"/>
      <c r="N783" s="2"/>
    </row>
    <row r="784" ht="15.75" customHeight="1">
      <c r="B784" s="1"/>
      <c r="I784" s="2"/>
      <c r="J784" s="2"/>
      <c r="K784" s="2"/>
      <c r="L784" s="2"/>
      <c r="M784" s="2"/>
      <c r="N784" s="2"/>
    </row>
    <row r="785" ht="15.75" customHeight="1">
      <c r="B785" s="1"/>
      <c r="I785" s="2"/>
      <c r="J785" s="2"/>
      <c r="K785" s="2"/>
      <c r="L785" s="2"/>
      <c r="M785" s="2"/>
      <c r="N785" s="2"/>
    </row>
    <row r="786" ht="15.75" customHeight="1">
      <c r="B786" s="1"/>
      <c r="I786" s="2"/>
      <c r="J786" s="2"/>
      <c r="K786" s="2"/>
      <c r="L786" s="2"/>
      <c r="M786" s="2"/>
      <c r="N786" s="2"/>
    </row>
    <row r="787" ht="15.75" customHeight="1">
      <c r="B787" s="1"/>
      <c r="I787" s="2"/>
      <c r="J787" s="2"/>
      <c r="K787" s="2"/>
      <c r="L787" s="2"/>
      <c r="M787" s="2"/>
      <c r="N787" s="2"/>
    </row>
    <row r="788" ht="15.75" customHeight="1">
      <c r="B788" s="1"/>
      <c r="I788" s="2"/>
      <c r="J788" s="2"/>
      <c r="K788" s="2"/>
      <c r="L788" s="2"/>
      <c r="M788" s="2"/>
      <c r="N788" s="2"/>
    </row>
    <row r="789" ht="15.75" customHeight="1">
      <c r="B789" s="1"/>
      <c r="I789" s="2"/>
      <c r="J789" s="2"/>
      <c r="K789" s="2"/>
      <c r="L789" s="2"/>
      <c r="M789" s="2"/>
      <c r="N789" s="2"/>
    </row>
    <row r="790" ht="15.75" customHeight="1">
      <c r="B790" s="1"/>
      <c r="I790" s="2"/>
      <c r="J790" s="2"/>
      <c r="K790" s="2"/>
      <c r="L790" s="2"/>
      <c r="M790" s="2"/>
      <c r="N790" s="2"/>
    </row>
    <row r="791" ht="15.75" customHeight="1">
      <c r="B791" s="1"/>
      <c r="I791" s="2"/>
      <c r="J791" s="2"/>
      <c r="K791" s="2"/>
      <c r="L791" s="2"/>
      <c r="M791" s="2"/>
      <c r="N791" s="2"/>
    </row>
    <row r="792" ht="15.75" customHeight="1">
      <c r="B792" s="1"/>
      <c r="I792" s="2"/>
      <c r="J792" s="2"/>
      <c r="K792" s="2"/>
      <c r="L792" s="2"/>
      <c r="M792" s="2"/>
      <c r="N792" s="2"/>
    </row>
    <row r="793" ht="15.75" customHeight="1">
      <c r="B793" s="1"/>
      <c r="I793" s="2"/>
      <c r="J793" s="2"/>
      <c r="K793" s="2"/>
      <c r="L793" s="2"/>
      <c r="M793" s="2"/>
      <c r="N793" s="2"/>
    </row>
    <row r="794" ht="15.75" customHeight="1">
      <c r="B794" s="1"/>
      <c r="I794" s="2"/>
      <c r="J794" s="2"/>
      <c r="K794" s="2"/>
      <c r="L794" s="2"/>
      <c r="M794" s="2"/>
      <c r="N794" s="2"/>
    </row>
    <row r="795" ht="15.75" customHeight="1">
      <c r="B795" s="1"/>
      <c r="I795" s="2"/>
      <c r="J795" s="2"/>
      <c r="K795" s="2"/>
      <c r="L795" s="2"/>
      <c r="M795" s="2"/>
      <c r="N795" s="2"/>
    </row>
    <row r="796" ht="15.75" customHeight="1">
      <c r="B796" s="1"/>
      <c r="I796" s="2"/>
      <c r="J796" s="2"/>
      <c r="K796" s="2"/>
      <c r="L796" s="2"/>
      <c r="M796" s="2"/>
      <c r="N796" s="2"/>
    </row>
    <row r="797" ht="15.75" customHeight="1">
      <c r="B797" s="1"/>
      <c r="I797" s="2"/>
      <c r="J797" s="2"/>
      <c r="K797" s="2"/>
      <c r="L797" s="2"/>
      <c r="M797" s="2"/>
      <c r="N797" s="2"/>
    </row>
    <row r="798" ht="15.75" customHeight="1">
      <c r="B798" s="1"/>
      <c r="I798" s="2"/>
      <c r="J798" s="2"/>
      <c r="K798" s="2"/>
      <c r="L798" s="2"/>
      <c r="M798" s="2"/>
      <c r="N798" s="2"/>
    </row>
    <row r="799" ht="15.75" customHeight="1">
      <c r="B799" s="1"/>
      <c r="I799" s="2"/>
      <c r="J799" s="2"/>
      <c r="K799" s="2"/>
      <c r="L799" s="2"/>
      <c r="M799" s="2"/>
      <c r="N799" s="2"/>
    </row>
    <row r="800" ht="15.75" customHeight="1">
      <c r="B800" s="1"/>
      <c r="I800" s="2"/>
      <c r="J800" s="2"/>
      <c r="K800" s="2"/>
      <c r="L800" s="2"/>
      <c r="M800" s="2"/>
      <c r="N800" s="2"/>
    </row>
    <row r="801" ht="15.75" customHeight="1">
      <c r="B801" s="1"/>
      <c r="I801" s="2"/>
      <c r="J801" s="2"/>
      <c r="K801" s="2"/>
      <c r="L801" s="2"/>
      <c r="M801" s="2"/>
      <c r="N801" s="2"/>
    </row>
    <row r="802" ht="15.75" customHeight="1">
      <c r="B802" s="1"/>
      <c r="I802" s="2"/>
      <c r="J802" s="2"/>
      <c r="K802" s="2"/>
      <c r="L802" s="2"/>
      <c r="M802" s="2"/>
      <c r="N802" s="2"/>
    </row>
    <row r="803" ht="15.75" customHeight="1">
      <c r="B803" s="1"/>
      <c r="I803" s="2"/>
      <c r="J803" s="2"/>
      <c r="K803" s="2"/>
      <c r="L803" s="2"/>
      <c r="M803" s="2"/>
      <c r="N803" s="2"/>
    </row>
    <row r="804" ht="15.75" customHeight="1">
      <c r="B804" s="1"/>
      <c r="I804" s="2"/>
      <c r="J804" s="2"/>
      <c r="K804" s="2"/>
      <c r="L804" s="2"/>
      <c r="M804" s="2"/>
      <c r="N804" s="2"/>
    </row>
    <row r="805" ht="15.75" customHeight="1">
      <c r="B805" s="1"/>
      <c r="I805" s="2"/>
      <c r="J805" s="2"/>
      <c r="K805" s="2"/>
      <c r="L805" s="2"/>
      <c r="M805" s="2"/>
      <c r="N805" s="2"/>
    </row>
    <row r="806" ht="15.75" customHeight="1">
      <c r="B806" s="1"/>
      <c r="I806" s="2"/>
      <c r="J806" s="2"/>
      <c r="K806" s="2"/>
      <c r="L806" s="2"/>
      <c r="M806" s="2"/>
      <c r="N806" s="2"/>
    </row>
    <row r="807" ht="15.75" customHeight="1">
      <c r="B807" s="1"/>
      <c r="I807" s="2"/>
      <c r="J807" s="2"/>
      <c r="K807" s="2"/>
      <c r="L807" s="2"/>
      <c r="M807" s="2"/>
      <c r="N807" s="2"/>
    </row>
    <row r="808" ht="15.75" customHeight="1">
      <c r="B808" s="1"/>
      <c r="I808" s="2"/>
      <c r="J808" s="2"/>
      <c r="K808" s="2"/>
      <c r="L808" s="2"/>
      <c r="M808" s="2"/>
      <c r="N808" s="2"/>
    </row>
    <row r="809" ht="15.75" customHeight="1">
      <c r="B809" s="1"/>
      <c r="I809" s="2"/>
      <c r="J809" s="2"/>
      <c r="K809" s="2"/>
      <c r="L809" s="2"/>
      <c r="M809" s="2"/>
      <c r="N809" s="2"/>
    </row>
    <row r="810" ht="15.75" customHeight="1">
      <c r="B810" s="1"/>
      <c r="I810" s="2"/>
      <c r="J810" s="2"/>
      <c r="K810" s="2"/>
      <c r="L810" s="2"/>
      <c r="M810" s="2"/>
      <c r="N810" s="2"/>
    </row>
    <row r="811" ht="15.75" customHeight="1">
      <c r="B811" s="1"/>
      <c r="I811" s="2"/>
      <c r="J811" s="2"/>
      <c r="K811" s="2"/>
      <c r="L811" s="2"/>
      <c r="M811" s="2"/>
      <c r="N811" s="2"/>
    </row>
    <row r="812" ht="15.75" customHeight="1">
      <c r="B812" s="1"/>
      <c r="I812" s="2"/>
      <c r="J812" s="2"/>
      <c r="K812" s="2"/>
      <c r="L812" s="2"/>
      <c r="M812" s="2"/>
      <c r="N812" s="2"/>
    </row>
    <row r="813" ht="15.75" customHeight="1">
      <c r="B813" s="1"/>
      <c r="I813" s="2"/>
      <c r="J813" s="2"/>
      <c r="K813" s="2"/>
      <c r="L813" s="2"/>
      <c r="M813" s="2"/>
      <c r="N813" s="2"/>
    </row>
    <row r="814" ht="15.75" customHeight="1">
      <c r="B814" s="1"/>
      <c r="I814" s="2"/>
      <c r="J814" s="2"/>
      <c r="K814" s="2"/>
      <c r="L814" s="2"/>
      <c r="M814" s="2"/>
      <c r="N814" s="2"/>
    </row>
    <row r="815" ht="15.75" customHeight="1">
      <c r="B815" s="1"/>
      <c r="I815" s="2"/>
      <c r="J815" s="2"/>
      <c r="K815" s="2"/>
      <c r="L815" s="2"/>
      <c r="M815" s="2"/>
      <c r="N815" s="2"/>
    </row>
    <row r="816" ht="15.75" customHeight="1">
      <c r="B816" s="1"/>
      <c r="I816" s="2"/>
      <c r="J816" s="2"/>
      <c r="K816" s="2"/>
      <c r="L816" s="2"/>
      <c r="M816" s="2"/>
      <c r="N816" s="2"/>
    </row>
    <row r="817" ht="15.75" customHeight="1">
      <c r="B817" s="1"/>
      <c r="I817" s="2"/>
      <c r="J817" s="2"/>
      <c r="K817" s="2"/>
      <c r="L817" s="2"/>
      <c r="M817" s="2"/>
      <c r="N817" s="2"/>
    </row>
    <row r="818" ht="15.75" customHeight="1">
      <c r="B818" s="1"/>
      <c r="I818" s="2"/>
      <c r="J818" s="2"/>
      <c r="K818" s="2"/>
      <c r="L818" s="2"/>
      <c r="M818" s="2"/>
      <c r="N818" s="2"/>
    </row>
    <row r="819" ht="15.75" customHeight="1">
      <c r="B819" s="1"/>
      <c r="I819" s="2"/>
      <c r="J819" s="2"/>
      <c r="K819" s="2"/>
      <c r="L819" s="2"/>
      <c r="M819" s="2"/>
      <c r="N819" s="2"/>
    </row>
    <row r="820" ht="15.75" customHeight="1">
      <c r="B820" s="1"/>
      <c r="I820" s="2"/>
      <c r="J820" s="2"/>
      <c r="K820" s="2"/>
      <c r="L820" s="2"/>
      <c r="M820" s="2"/>
      <c r="N820" s="2"/>
    </row>
    <row r="821" ht="15.75" customHeight="1">
      <c r="B821" s="1"/>
      <c r="I821" s="2"/>
      <c r="J821" s="2"/>
      <c r="K821" s="2"/>
      <c r="L821" s="2"/>
      <c r="M821" s="2"/>
      <c r="N821" s="2"/>
    </row>
    <row r="822" ht="15.75" customHeight="1">
      <c r="B822" s="1"/>
      <c r="I822" s="2"/>
      <c r="J822" s="2"/>
      <c r="K822" s="2"/>
      <c r="L822" s="2"/>
      <c r="M822" s="2"/>
      <c r="N822" s="2"/>
    </row>
    <row r="823" ht="15.75" customHeight="1">
      <c r="B823" s="1"/>
      <c r="I823" s="2"/>
      <c r="J823" s="2"/>
      <c r="K823" s="2"/>
      <c r="L823" s="2"/>
      <c r="M823" s="2"/>
      <c r="N823" s="2"/>
    </row>
    <row r="824" ht="15.75" customHeight="1">
      <c r="B824" s="1"/>
      <c r="I824" s="2"/>
      <c r="J824" s="2"/>
      <c r="K824" s="2"/>
      <c r="L824" s="2"/>
      <c r="M824" s="2"/>
      <c r="N824" s="2"/>
    </row>
    <row r="825" ht="15.75" customHeight="1">
      <c r="B825" s="1"/>
      <c r="I825" s="2"/>
      <c r="J825" s="2"/>
      <c r="K825" s="2"/>
      <c r="L825" s="2"/>
      <c r="M825" s="2"/>
      <c r="N825" s="2"/>
    </row>
    <row r="826" ht="15.75" customHeight="1">
      <c r="B826" s="1"/>
      <c r="I826" s="2"/>
      <c r="J826" s="2"/>
      <c r="K826" s="2"/>
      <c r="L826" s="2"/>
      <c r="M826" s="2"/>
      <c r="N826" s="2"/>
    </row>
    <row r="827" ht="15.75" customHeight="1">
      <c r="B827" s="1"/>
      <c r="I827" s="2"/>
      <c r="J827" s="2"/>
      <c r="K827" s="2"/>
      <c r="L827" s="2"/>
      <c r="M827" s="2"/>
      <c r="N827" s="2"/>
    </row>
    <row r="828" ht="15.75" customHeight="1">
      <c r="B828" s="1"/>
      <c r="I828" s="2"/>
      <c r="J828" s="2"/>
      <c r="K828" s="2"/>
      <c r="L828" s="2"/>
      <c r="M828" s="2"/>
      <c r="N828" s="2"/>
    </row>
    <row r="829" ht="15.75" customHeight="1">
      <c r="B829" s="1"/>
      <c r="I829" s="2"/>
      <c r="J829" s="2"/>
      <c r="K829" s="2"/>
      <c r="L829" s="2"/>
      <c r="M829" s="2"/>
      <c r="N829" s="2"/>
    </row>
    <row r="830" ht="15.75" customHeight="1">
      <c r="B830" s="1"/>
      <c r="I830" s="2"/>
      <c r="J830" s="2"/>
      <c r="K830" s="2"/>
      <c r="L830" s="2"/>
      <c r="M830" s="2"/>
      <c r="N830" s="2"/>
    </row>
    <row r="831" ht="15.75" customHeight="1">
      <c r="B831" s="1"/>
      <c r="I831" s="2"/>
      <c r="J831" s="2"/>
      <c r="K831" s="2"/>
      <c r="L831" s="2"/>
      <c r="M831" s="2"/>
      <c r="N831" s="2"/>
    </row>
    <row r="832" ht="15.75" customHeight="1">
      <c r="B832" s="1"/>
      <c r="I832" s="2"/>
      <c r="J832" s="2"/>
      <c r="K832" s="2"/>
      <c r="L832" s="2"/>
      <c r="M832" s="2"/>
      <c r="N832" s="2"/>
    </row>
    <row r="833" ht="15.75" customHeight="1">
      <c r="B833" s="1"/>
      <c r="I833" s="2"/>
      <c r="J833" s="2"/>
      <c r="K833" s="2"/>
      <c r="L833" s="2"/>
      <c r="M833" s="2"/>
      <c r="N833" s="2"/>
    </row>
    <row r="834" ht="15.75" customHeight="1">
      <c r="B834" s="1"/>
      <c r="I834" s="2"/>
      <c r="J834" s="2"/>
      <c r="K834" s="2"/>
      <c r="L834" s="2"/>
      <c r="M834" s="2"/>
      <c r="N834" s="2"/>
    </row>
    <row r="835" ht="15.75" customHeight="1">
      <c r="B835" s="1"/>
      <c r="I835" s="2"/>
      <c r="J835" s="2"/>
      <c r="K835" s="2"/>
      <c r="L835" s="2"/>
      <c r="M835" s="2"/>
      <c r="N835" s="2"/>
    </row>
    <row r="836" ht="15.75" customHeight="1">
      <c r="B836" s="1"/>
      <c r="I836" s="2"/>
      <c r="J836" s="2"/>
      <c r="K836" s="2"/>
      <c r="L836" s="2"/>
      <c r="M836" s="2"/>
      <c r="N836" s="2"/>
    </row>
    <row r="837" ht="15.75" customHeight="1">
      <c r="B837" s="1"/>
      <c r="I837" s="2"/>
      <c r="J837" s="2"/>
      <c r="K837" s="2"/>
      <c r="L837" s="2"/>
      <c r="M837" s="2"/>
      <c r="N837" s="2"/>
    </row>
    <row r="838" ht="15.75" customHeight="1">
      <c r="B838" s="1"/>
      <c r="I838" s="2"/>
      <c r="J838" s="2"/>
      <c r="K838" s="2"/>
      <c r="L838" s="2"/>
      <c r="M838" s="2"/>
      <c r="N838" s="2"/>
    </row>
    <row r="839" ht="15.75" customHeight="1">
      <c r="B839" s="1"/>
      <c r="I839" s="2"/>
      <c r="J839" s="2"/>
      <c r="K839" s="2"/>
      <c r="L839" s="2"/>
      <c r="M839" s="2"/>
      <c r="N839" s="2"/>
    </row>
    <row r="840" ht="15.75" customHeight="1">
      <c r="B840" s="1"/>
      <c r="I840" s="2"/>
      <c r="J840" s="2"/>
      <c r="K840" s="2"/>
      <c r="L840" s="2"/>
      <c r="M840" s="2"/>
      <c r="N840" s="2"/>
    </row>
    <row r="841" ht="15.75" customHeight="1">
      <c r="B841" s="1"/>
      <c r="I841" s="2"/>
      <c r="J841" s="2"/>
      <c r="K841" s="2"/>
      <c r="L841" s="2"/>
      <c r="M841" s="2"/>
      <c r="N841" s="2"/>
    </row>
    <row r="842" ht="15.75" customHeight="1">
      <c r="B842" s="1"/>
      <c r="I842" s="2"/>
      <c r="J842" s="2"/>
      <c r="K842" s="2"/>
      <c r="L842" s="2"/>
      <c r="M842" s="2"/>
      <c r="N842" s="2"/>
    </row>
    <row r="843" ht="15.75" customHeight="1">
      <c r="B843" s="1"/>
      <c r="I843" s="2"/>
      <c r="J843" s="2"/>
      <c r="K843" s="2"/>
      <c r="L843" s="2"/>
      <c r="M843" s="2"/>
      <c r="N843" s="2"/>
    </row>
    <row r="844" ht="15.75" customHeight="1">
      <c r="B844" s="1"/>
      <c r="I844" s="2"/>
      <c r="J844" s="2"/>
      <c r="K844" s="2"/>
      <c r="L844" s="2"/>
      <c r="M844" s="2"/>
      <c r="N844" s="2"/>
    </row>
    <row r="845" ht="15.75" customHeight="1">
      <c r="B845" s="1"/>
      <c r="I845" s="2"/>
      <c r="J845" s="2"/>
      <c r="K845" s="2"/>
      <c r="L845" s="2"/>
      <c r="M845" s="2"/>
      <c r="N845" s="2"/>
    </row>
    <row r="846" ht="15.75" customHeight="1">
      <c r="B846" s="1"/>
      <c r="I846" s="2"/>
      <c r="J846" s="2"/>
      <c r="K846" s="2"/>
      <c r="L846" s="2"/>
      <c r="M846" s="2"/>
      <c r="N846" s="2"/>
    </row>
    <row r="847" ht="15.75" customHeight="1">
      <c r="B847" s="1"/>
      <c r="I847" s="2"/>
      <c r="J847" s="2"/>
      <c r="K847" s="2"/>
      <c r="L847" s="2"/>
      <c r="M847" s="2"/>
      <c r="N847" s="2"/>
    </row>
    <row r="848" ht="15.75" customHeight="1">
      <c r="B848" s="1"/>
      <c r="I848" s="2"/>
      <c r="J848" s="2"/>
      <c r="K848" s="2"/>
      <c r="L848" s="2"/>
      <c r="M848" s="2"/>
      <c r="N848" s="2"/>
    </row>
    <row r="849" ht="15.75" customHeight="1">
      <c r="B849" s="1"/>
      <c r="I849" s="2"/>
      <c r="J849" s="2"/>
      <c r="K849" s="2"/>
      <c r="L849" s="2"/>
      <c r="M849" s="2"/>
      <c r="N849" s="2"/>
    </row>
    <row r="850" ht="15.75" customHeight="1">
      <c r="B850" s="1"/>
      <c r="I850" s="2"/>
      <c r="J850" s="2"/>
      <c r="K850" s="2"/>
      <c r="L850" s="2"/>
      <c r="M850" s="2"/>
      <c r="N850" s="2"/>
    </row>
    <row r="851" ht="15.75" customHeight="1">
      <c r="B851" s="1"/>
      <c r="I851" s="2"/>
      <c r="J851" s="2"/>
      <c r="K851" s="2"/>
      <c r="L851" s="2"/>
      <c r="M851" s="2"/>
      <c r="N851" s="2"/>
    </row>
    <row r="852" ht="15.75" customHeight="1">
      <c r="B852" s="1"/>
      <c r="I852" s="2"/>
      <c r="J852" s="2"/>
      <c r="K852" s="2"/>
      <c r="L852" s="2"/>
      <c r="M852" s="2"/>
      <c r="N852" s="2"/>
    </row>
    <row r="853" ht="15.75" customHeight="1">
      <c r="B853" s="1"/>
      <c r="I853" s="2"/>
      <c r="J853" s="2"/>
      <c r="K853" s="2"/>
      <c r="L853" s="2"/>
      <c r="M853" s="2"/>
      <c r="N853" s="2"/>
    </row>
    <row r="854" ht="15.75" customHeight="1">
      <c r="B854" s="1"/>
      <c r="I854" s="2"/>
      <c r="J854" s="2"/>
      <c r="K854" s="2"/>
      <c r="L854" s="2"/>
      <c r="M854" s="2"/>
      <c r="N854" s="2"/>
    </row>
    <row r="855" ht="15.75" customHeight="1">
      <c r="B855" s="1"/>
      <c r="I855" s="2"/>
      <c r="J855" s="2"/>
      <c r="K855" s="2"/>
      <c r="L855" s="2"/>
      <c r="M855" s="2"/>
      <c r="N855" s="2"/>
    </row>
    <row r="856" ht="15.75" customHeight="1">
      <c r="B856" s="1"/>
      <c r="I856" s="2"/>
      <c r="J856" s="2"/>
      <c r="K856" s="2"/>
      <c r="L856" s="2"/>
      <c r="M856" s="2"/>
      <c r="N856" s="2"/>
    </row>
    <row r="857" ht="15.75" customHeight="1">
      <c r="B857" s="1"/>
      <c r="I857" s="2"/>
      <c r="J857" s="2"/>
      <c r="K857" s="2"/>
      <c r="L857" s="2"/>
      <c r="M857" s="2"/>
      <c r="N857" s="2"/>
    </row>
    <row r="858" ht="15.75" customHeight="1">
      <c r="B858" s="1"/>
      <c r="I858" s="2"/>
      <c r="J858" s="2"/>
      <c r="K858" s="2"/>
      <c r="L858" s="2"/>
      <c r="M858" s="2"/>
      <c r="N858" s="2"/>
    </row>
    <row r="859" ht="15.75" customHeight="1">
      <c r="B859" s="1"/>
      <c r="I859" s="2"/>
      <c r="J859" s="2"/>
      <c r="K859" s="2"/>
      <c r="L859" s="2"/>
      <c r="M859" s="2"/>
      <c r="N859" s="2"/>
    </row>
    <row r="860" ht="15.75" customHeight="1">
      <c r="B860" s="1"/>
      <c r="I860" s="2"/>
      <c r="J860" s="2"/>
      <c r="K860" s="2"/>
      <c r="L860" s="2"/>
      <c r="M860" s="2"/>
      <c r="N860" s="2"/>
    </row>
    <row r="861" ht="15.75" customHeight="1">
      <c r="B861" s="1"/>
      <c r="I861" s="2"/>
      <c r="J861" s="2"/>
      <c r="K861" s="2"/>
      <c r="L861" s="2"/>
      <c r="M861" s="2"/>
      <c r="N861" s="2"/>
    </row>
    <row r="862" ht="15.75" customHeight="1">
      <c r="B862" s="1"/>
      <c r="I862" s="2"/>
      <c r="J862" s="2"/>
      <c r="K862" s="2"/>
      <c r="L862" s="2"/>
      <c r="M862" s="2"/>
      <c r="N862" s="2"/>
    </row>
    <row r="863" ht="15.75" customHeight="1">
      <c r="B863" s="1"/>
      <c r="I863" s="2"/>
      <c r="J863" s="2"/>
      <c r="K863" s="2"/>
      <c r="L863" s="2"/>
      <c r="M863" s="2"/>
      <c r="N863" s="2"/>
    </row>
    <row r="864" ht="15.75" customHeight="1">
      <c r="B864" s="1"/>
      <c r="I864" s="2"/>
      <c r="J864" s="2"/>
      <c r="K864" s="2"/>
      <c r="L864" s="2"/>
      <c r="M864" s="2"/>
      <c r="N864" s="2"/>
    </row>
    <row r="865" ht="15.75" customHeight="1">
      <c r="B865" s="1"/>
      <c r="I865" s="2"/>
      <c r="J865" s="2"/>
      <c r="K865" s="2"/>
      <c r="L865" s="2"/>
      <c r="M865" s="2"/>
      <c r="N865" s="2"/>
    </row>
    <row r="866" ht="15.75" customHeight="1">
      <c r="B866" s="1"/>
      <c r="I866" s="2"/>
      <c r="J866" s="2"/>
      <c r="K866" s="2"/>
      <c r="L866" s="2"/>
      <c r="M866" s="2"/>
      <c r="N866" s="2"/>
    </row>
    <row r="867" ht="15.75" customHeight="1">
      <c r="B867" s="1"/>
      <c r="I867" s="2"/>
      <c r="J867" s="2"/>
      <c r="K867" s="2"/>
      <c r="L867" s="2"/>
      <c r="M867" s="2"/>
      <c r="N867" s="2"/>
    </row>
    <row r="868" ht="15.75" customHeight="1">
      <c r="B868" s="1"/>
      <c r="I868" s="2"/>
      <c r="J868" s="2"/>
      <c r="K868" s="2"/>
      <c r="L868" s="2"/>
      <c r="M868" s="2"/>
      <c r="N868" s="2"/>
    </row>
    <row r="869" ht="15.75" customHeight="1">
      <c r="B869" s="1"/>
      <c r="I869" s="2"/>
      <c r="J869" s="2"/>
      <c r="K869" s="2"/>
      <c r="L869" s="2"/>
      <c r="M869" s="2"/>
      <c r="N869" s="2"/>
    </row>
    <row r="870" ht="15.75" customHeight="1">
      <c r="B870" s="1"/>
      <c r="I870" s="2"/>
      <c r="J870" s="2"/>
      <c r="K870" s="2"/>
      <c r="L870" s="2"/>
      <c r="M870" s="2"/>
      <c r="N870" s="2"/>
    </row>
    <row r="871" ht="15.75" customHeight="1">
      <c r="B871" s="1"/>
      <c r="I871" s="2"/>
      <c r="J871" s="2"/>
      <c r="K871" s="2"/>
      <c r="L871" s="2"/>
      <c r="M871" s="2"/>
      <c r="N871" s="2"/>
    </row>
    <row r="872" ht="15.75" customHeight="1">
      <c r="B872" s="1"/>
      <c r="I872" s="2"/>
      <c r="J872" s="2"/>
      <c r="K872" s="2"/>
      <c r="L872" s="2"/>
      <c r="M872" s="2"/>
      <c r="N872" s="2"/>
    </row>
    <row r="873" ht="15.75" customHeight="1">
      <c r="B873" s="1"/>
      <c r="I873" s="2"/>
      <c r="J873" s="2"/>
      <c r="K873" s="2"/>
      <c r="L873" s="2"/>
      <c r="M873" s="2"/>
      <c r="N873" s="2"/>
    </row>
    <row r="874" ht="15.75" customHeight="1">
      <c r="B874" s="1"/>
      <c r="I874" s="2"/>
      <c r="J874" s="2"/>
      <c r="K874" s="2"/>
      <c r="L874" s="2"/>
      <c r="M874" s="2"/>
      <c r="N874" s="2"/>
    </row>
    <row r="875" ht="15.75" customHeight="1">
      <c r="B875" s="1"/>
      <c r="I875" s="2"/>
      <c r="J875" s="2"/>
      <c r="K875" s="2"/>
      <c r="L875" s="2"/>
      <c r="M875" s="2"/>
      <c r="N875" s="2"/>
    </row>
    <row r="876" ht="15.75" customHeight="1">
      <c r="B876" s="1"/>
      <c r="I876" s="2"/>
      <c r="J876" s="2"/>
      <c r="K876" s="2"/>
      <c r="L876" s="2"/>
      <c r="M876" s="2"/>
      <c r="N876" s="2"/>
    </row>
    <row r="877" ht="15.75" customHeight="1">
      <c r="B877" s="1"/>
      <c r="I877" s="2"/>
      <c r="J877" s="2"/>
      <c r="K877" s="2"/>
      <c r="L877" s="2"/>
      <c r="M877" s="2"/>
      <c r="N877" s="2"/>
    </row>
    <row r="878" ht="15.75" customHeight="1">
      <c r="B878" s="1"/>
      <c r="I878" s="2"/>
      <c r="J878" s="2"/>
      <c r="K878" s="2"/>
      <c r="L878" s="2"/>
      <c r="M878" s="2"/>
      <c r="N878" s="2"/>
    </row>
    <row r="879" ht="15.75" customHeight="1">
      <c r="B879" s="1"/>
      <c r="I879" s="2"/>
      <c r="J879" s="2"/>
      <c r="K879" s="2"/>
      <c r="L879" s="2"/>
      <c r="M879" s="2"/>
      <c r="N879" s="2"/>
    </row>
    <row r="880" ht="15.75" customHeight="1">
      <c r="B880" s="1"/>
      <c r="I880" s="2"/>
      <c r="J880" s="2"/>
      <c r="K880" s="2"/>
      <c r="L880" s="2"/>
      <c r="M880" s="2"/>
      <c r="N880" s="2"/>
    </row>
    <row r="881" ht="15.75" customHeight="1">
      <c r="B881" s="1"/>
      <c r="I881" s="2"/>
      <c r="J881" s="2"/>
      <c r="K881" s="2"/>
      <c r="L881" s="2"/>
      <c r="M881" s="2"/>
      <c r="N881" s="2"/>
    </row>
    <row r="882" ht="15.75" customHeight="1">
      <c r="B882" s="1"/>
      <c r="I882" s="2"/>
      <c r="J882" s="2"/>
      <c r="K882" s="2"/>
      <c r="L882" s="2"/>
      <c r="M882" s="2"/>
      <c r="N882" s="2"/>
    </row>
    <row r="883" ht="15.75" customHeight="1">
      <c r="B883" s="1"/>
      <c r="I883" s="2"/>
      <c r="J883" s="2"/>
      <c r="K883" s="2"/>
      <c r="L883" s="2"/>
      <c r="M883" s="2"/>
      <c r="N883" s="2"/>
    </row>
    <row r="884" ht="15.75" customHeight="1">
      <c r="B884" s="1"/>
      <c r="I884" s="2"/>
      <c r="J884" s="2"/>
      <c r="K884" s="2"/>
      <c r="L884" s="2"/>
      <c r="M884" s="2"/>
      <c r="N884" s="2"/>
    </row>
    <row r="885" ht="15.75" customHeight="1">
      <c r="B885" s="1"/>
      <c r="I885" s="2"/>
      <c r="J885" s="2"/>
      <c r="K885" s="2"/>
      <c r="L885" s="2"/>
      <c r="M885" s="2"/>
      <c r="N885" s="2"/>
    </row>
    <row r="886" ht="15.75" customHeight="1">
      <c r="B886" s="1"/>
      <c r="I886" s="2"/>
      <c r="J886" s="2"/>
      <c r="K886" s="2"/>
      <c r="L886" s="2"/>
      <c r="M886" s="2"/>
      <c r="N886" s="2"/>
    </row>
    <row r="887" ht="15.75" customHeight="1">
      <c r="B887" s="1"/>
      <c r="I887" s="2"/>
      <c r="J887" s="2"/>
      <c r="K887" s="2"/>
      <c r="L887" s="2"/>
      <c r="M887" s="2"/>
      <c r="N887" s="2"/>
    </row>
    <row r="888" ht="15.75" customHeight="1">
      <c r="B888" s="1"/>
      <c r="I888" s="2"/>
      <c r="J888" s="2"/>
      <c r="K888" s="2"/>
      <c r="L888" s="2"/>
      <c r="M888" s="2"/>
      <c r="N888" s="2"/>
    </row>
    <row r="889" ht="15.75" customHeight="1">
      <c r="B889" s="1"/>
      <c r="I889" s="2"/>
      <c r="J889" s="2"/>
      <c r="K889" s="2"/>
      <c r="L889" s="2"/>
      <c r="M889" s="2"/>
      <c r="N889" s="2"/>
    </row>
    <row r="890" ht="15.75" customHeight="1">
      <c r="B890" s="1"/>
      <c r="I890" s="2"/>
      <c r="J890" s="2"/>
      <c r="K890" s="2"/>
      <c r="L890" s="2"/>
      <c r="M890" s="2"/>
      <c r="N890" s="2"/>
    </row>
    <row r="891" ht="15.75" customHeight="1">
      <c r="B891" s="1"/>
      <c r="I891" s="2"/>
      <c r="J891" s="2"/>
      <c r="K891" s="2"/>
      <c r="L891" s="2"/>
      <c r="M891" s="2"/>
      <c r="N891" s="2"/>
    </row>
    <row r="892" ht="15.75" customHeight="1">
      <c r="B892" s="1"/>
      <c r="I892" s="2"/>
      <c r="J892" s="2"/>
      <c r="K892" s="2"/>
      <c r="L892" s="2"/>
      <c r="M892" s="2"/>
      <c r="N892" s="2"/>
    </row>
    <row r="893" ht="15.75" customHeight="1">
      <c r="B893" s="1"/>
      <c r="I893" s="2"/>
      <c r="J893" s="2"/>
      <c r="K893" s="2"/>
      <c r="L893" s="2"/>
      <c r="M893" s="2"/>
      <c r="N893" s="2"/>
    </row>
    <row r="894" ht="15.75" customHeight="1">
      <c r="B894" s="1"/>
      <c r="I894" s="2"/>
      <c r="J894" s="2"/>
      <c r="K894" s="2"/>
      <c r="L894" s="2"/>
      <c r="M894" s="2"/>
      <c r="N894" s="2"/>
    </row>
    <row r="895" ht="15.75" customHeight="1">
      <c r="B895" s="1"/>
      <c r="I895" s="2"/>
      <c r="J895" s="2"/>
      <c r="K895" s="2"/>
      <c r="L895" s="2"/>
      <c r="M895" s="2"/>
      <c r="N895" s="2"/>
    </row>
    <row r="896" ht="15.75" customHeight="1">
      <c r="B896" s="1"/>
      <c r="I896" s="2"/>
      <c r="J896" s="2"/>
      <c r="K896" s="2"/>
      <c r="L896" s="2"/>
      <c r="M896" s="2"/>
      <c r="N896" s="2"/>
    </row>
    <row r="897" ht="15.75" customHeight="1">
      <c r="B897" s="1"/>
      <c r="I897" s="2"/>
      <c r="J897" s="2"/>
      <c r="K897" s="2"/>
      <c r="L897" s="2"/>
      <c r="M897" s="2"/>
      <c r="N897" s="2"/>
    </row>
    <row r="898" ht="15.75" customHeight="1">
      <c r="B898" s="1"/>
      <c r="I898" s="2"/>
      <c r="J898" s="2"/>
      <c r="K898" s="2"/>
      <c r="L898" s="2"/>
      <c r="M898" s="2"/>
      <c r="N898" s="2"/>
    </row>
    <row r="899" ht="15.75" customHeight="1">
      <c r="B899" s="1"/>
      <c r="I899" s="2"/>
      <c r="J899" s="2"/>
      <c r="K899" s="2"/>
      <c r="L899" s="2"/>
      <c r="M899" s="2"/>
      <c r="N899" s="2"/>
    </row>
    <row r="900" ht="15.75" customHeight="1">
      <c r="B900" s="1"/>
      <c r="I900" s="2"/>
      <c r="J900" s="2"/>
      <c r="K900" s="2"/>
      <c r="L900" s="2"/>
      <c r="M900" s="2"/>
      <c r="N900" s="2"/>
    </row>
    <row r="901" ht="15.75" customHeight="1">
      <c r="B901" s="1"/>
      <c r="I901" s="2"/>
      <c r="J901" s="2"/>
      <c r="K901" s="2"/>
      <c r="L901" s="2"/>
      <c r="M901" s="2"/>
      <c r="N901" s="2"/>
    </row>
    <row r="902" ht="15.75" customHeight="1">
      <c r="B902" s="1"/>
      <c r="I902" s="2"/>
      <c r="J902" s="2"/>
      <c r="K902" s="2"/>
      <c r="L902" s="2"/>
      <c r="M902" s="2"/>
      <c r="N902" s="2"/>
    </row>
    <row r="903" ht="15.75" customHeight="1">
      <c r="B903" s="1"/>
      <c r="I903" s="2"/>
      <c r="J903" s="2"/>
      <c r="K903" s="2"/>
      <c r="L903" s="2"/>
      <c r="M903" s="2"/>
      <c r="N903" s="2"/>
    </row>
    <row r="904" ht="15.75" customHeight="1">
      <c r="B904" s="1"/>
      <c r="I904" s="2"/>
      <c r="J904" s="2"/>
      <c r="K904" s="2"/>
      <c r="L904" s="2"/>
      <c r="M904" s="2"/>
      <c r="N904" s="2"/>
    </row>
    <row r="905" ht="15.75" customHeight="1">
      <c r="B905" s="1"/>
      <c r="I905" s="2"/>
      <c r="J905" s="2"/>
      <c r="K905" s="2"/>
      <c r="L905" s="2"/>
      <c r="M905" s="2"/>
      <c r="N905" s="2"/>
    </row>
    <row r="906" ht="15.75" customHeight="1">
      <c r="B906" s="1"/>
      <c r="I906" s="2"/>
      <c r="J906" s="2"/>
      <c r="K906" s="2"/>
      <c r="L906" s="2"/>
      <c r="M906" s="2"/>
      <c r="N906" s="2"/>
    </row>
    <row r="907" ht="15.75" customHeight="1">
      <c r="B907" s="1"/>
      <c r="I907" s="2"/>
      <c r="J907" s="2"/>
      <c r="K907" s="2"/>
      <c r="L907" s="2"/>
      <c r="M907" s="2"/>
      <c r="N907" s="2"/>
    </row>
    <row r="908" ht="15.75" customHeight="1">
      <c r="B908" s="1"/>
      <c r="I908" s="2"/>
      <c r="J908" s="2"/>
      <c r="K908" s="2"/>
      <c r="L908" s="2"/>
      <c r="M908" s="2"/>
      <c r="N908" s="2"/>
    </row>
    <row r="909" ht="15.75" customHeight="1">
      <c r="B909" s="1"/>
      <c r="I909" s="2"/>
      <c r="J909" s="2"/>
      <c r="K909" s="2"/>
      <c r="L909" s="2"/>
      <c r="M909" s="2"/>
      <c r="N909" s="2"/>
    </row>
    <row r="910" ht="15.75" customHeight="1">
      <c r="B910" s="1"/>
      <c r="I910" s="2"/>
      <c r="J910" s="2"/>
      <c r="K910" s="2"/>
      <c r="L910" s="2"/>
      <c r="M910" s="2"/>
      <c r="N910" s="2"/>
    </row>
    <row r="911" ht="15.75" customHeight="1">
      <c r="B911" s="1"/>
      <c r="I911" s="2"/>
      <c r="J911" s="2"/>
      <c r="K911" s="2"/>
      <c r="L911" s="2"/>
      <c r="M911" s="2"/>
      <c r="N911" s="2"/>
    </row>
    <row r="912" ht="15.75" customHeight="1">
      <c r="B912" s="1"/>
      <c r="I912" s="2"/>
      <c r="J912" s="2"/>
      <c r="K912" s="2"/>
      <c r="L912" s="2"/>
      <c r="M912" s="2"/>
      <c r="N912" s="2"/>
    </row>
    <row r="913" ht="15.75" customHeight="1">
      <c r="B913" s="1"/>
      <c r="I913" s="2"/>
      <c r="J913" s="2"/>
      <c r="K913" s="2"/>
      <c r="L913" s="2"/>
      <c r="M913" s="2"/>
      <c r="N913" s="2"/>
    </row>
    <row r="914" ht="15.75" customHeight="1">
      <c r="B914" s="1"/>
      <c r="I914" s="2"/>
      <c r="J914" s="2"/>
      <c r="K914" s="2"/>
      <c r="L914" s="2"/>
      <c r="M914" s="2"/>
      <c r="N914" s="2"/>
    </row>
    <row r="915" ht="15.75" customHeight="1">
      <c r="B915" s="1"/>
      <c r="I915" s="2"/>
      <c r="J915" s="2"/>
      <c r="K915" s="2"/>
      <c r="L915" s="2"/>
      <c r="M915" s="2"/>
      <c r="N915" s="2"/>
    </row>
    <row r="916" ht="15.75" customHeight="1">
      <c r="B916" s="1"/>
      <c r="I916" s="2"/>
      <c r="J916" s="2"/>
      <c r="K916" s="2"/>
      <c r="L916" s="2"/>
      <c r="M916" s="2"/>
      <c r="N916" s="2"/>
    </row>
    <row r="917" ht="15.75" customHeight="1">
      <c r="B917" s="1"/>
      <c r="I917" s="2"/>
      <c r="J917" s="2"/>
      <c r="K917" s="2"/>
      <c r="L917" s="2"/>
      <c r="M917" s="2"/>
      <c r="N917" s="2"/>
    </row>
    <row r="918" ht="15.75" customHeight="1">
      <c r="B918" s="1"/>
      <c r="I918" s="2"/>
      <c r="J918" s="2"/>
      <c r="K918" s="2"/>
      <c r="L918" s="2"/>
      <c r="M918" s="2"/>
      <c r="N918" s="2"/>
    </row>
    <row r="919" ht="15.75" customHeight="1">
      <c r="B919" s="1"/>
      <c r="I919" s="2"/>
      <c r="J919" s="2"/>
      <c r="K919" s="2"/>
      <c r="L919" s="2"/>
      <c r="M919" s="2"/>
      <c r="N919" s="2"/>
    </row>
    <row r="920" ht="15.75" customHeight="1">
      <c r="B920" s="1"/>
      <c r="I920" s="2"/>
      <c r="J920" s="2"/>
      <c r="K920" s="2"/>
      <c r="L920" s="2"/>
      <c r="M920" s="2"/>
      <c r="N920" s="2"/>
    </row>
    <row r="921" ht="15.75" customHeight="1">
      <c r="B921" s="1"/>
      <c r="I921" s="2"/>
      <c r="J921" s="2"/>
      <c r="K921" s="2"/>
      <c r="L921" s="2"/>
      <c r="M921" s="2"/>
      <c r="N921" s="2"/>
    </row>
    <row r="922" ht="15.75" customHeight="1">
      <c r="B922" s="1"/>
      <c r="I922" s="2"/>
      <c r="J922" s="2"/>
      <c r="K922" s="2"/>
      <c r="L922" s="2"/>
      <c r="M922" s="2"/>
      <c r="N922" s="2"/>
    </row>
    <row r="923" ht="15.75" customHeight="1">
      <c r="B923" s="1"/>
      <c r="I923" s="2"/>
      <c r="J923" s="2"/>
      <c r="K923" s="2"/>
      <c r="L923" s="2"/>
      <c r="M923" s="2"/>
      <c r="N923" s="2"/>
    </row>
    <row r="924" ht="15.75" customHeight="1">
      <c r="B924" s="1"/>
      <c r="I924" s="2"/>
      <c r="J924" s="2"/>
      <c r="K924" s="2"/>
      <c r="L924" s="2"/>
      <c r="M924" s="2"/>
      <c r="N924" s="2"/>
    </row>
    <row r="925" ht="15.75" customHeight="1">
      <c r="B925" s="1"/>
      <c r="I925" s="2"/>
      <c r="J925" s="2"/>
      <c r="K925" s="2"/>
      <c r="L925" s="2"/>
      <c r="M925" s="2"/>
      <c r="N925" s="2"/>
    </row>
    <row r="926" ht="15.75" customHeight="1">
      <c r="B926" s="1"/>
      <c r="I926" s="2"/>
      <c r="J926" s="2"/>
      <c r="K926" s="2"/>
      <c r="L926" s="2"/>
      <c r="M926" s="2"/>
      <c r="N926" s="2"/>
    </row>
    <row r="927" ht="15.75" customHeight="1">
      <c r="B927" s="1"/>
      <c r="I927" s="2"/>
      <c r="J927" s="2"/>
      <c r="K927" s="2"/>
      <c r="L927" s="2"/>
      <c r="M927" s="2"/>
      <c r="N927" s="2"/>
    </row>
    <row r="928" ht="15.75" customHeight="1">
      <c r="B928" s="1"/>
      <c r="I928" s="2"/>
      <c r="J928" s="2"/>
      <c r="K928" s="2"/>
      <c r="L928" s="2"/>
      <c r="M928" s="2"/>
      <c r="N928" s="2"/>
    </row>
    <row r="929" ht="15.75" customHeight="1">
      <c r="B929" s="1"/>
      <c r="I929" s="2"/>
      <c r="J929" s="2"/>
      <c r="K929" s="2"/>
      <c r="L929" s="2"/>
      <c r="M929" s="2"/>
      <c r="N929" s="2"/>
    </row>
    <row r="930" ht="15.75" customHeight="1">
      <c r="B930" s="1"/>
      <c r="I930" s="2"/>
      <c r="J930" s="2"/>
      <c r="K930" s="2"/>
      <c r="L930" s="2"/>
      <c r="M930" s="2"/>
      <c r="N930" s="2"/>
    </row>
    <row r="931" ht="15.75" customHeight="1">
      <c r="B931" s="1"/>
      <c r="I931" s="2"/>
      <c r="J931" s="2"/>
      <c r="K931" s="2"/>
      <c r="L931" s="2"/>
      <c r="M931" s="2"/>
      <c r="N931" s="2"/>
    </row>
    <row r="932" ht="15.75" customHeight="1">
      <c r="B932" s="1"/>
      <c r="I932" s="2"/>
      <c r="J932" s="2"/>
      <c r="K932" s="2"/>
      <c r="L932" s="2"/>
      <c r="M932" s="2"/>
      <c r="N932" s="2"/>
    </row>
    <row r="933" ht="15.75" customHeight="1">
      <c r="B933" s="1"/>
      <c r="I933" s="2"/>
      <c r="J933" s="2"/>
      <c r="K933" s="2"/>
      <c r="L933" s="2"/>
      <c r="M933" s="2"/>
      <c r="N933" s="2"/>
    </row>
    <row r="934" ht="15.75" customHeight="1">
      <c r="B934" s="1"/>
      <c r="I934" s="2"/>
      <c r="J934" s="2"/>
      <c r="K934" s="2"/>
      <c r="L934" s="2"/>
      <c r="M934" s="2"/>
      <c r="N934" s="2"/>
    </row>
    <row r="935" ht="15.75" customHeight="1">
      <c r="B935" s="1"/>
      <c r="I935" s="2"/>
      <c r="J935" s="2"/>
      <c r="K935" s="2"/>
      <c r="L935" s="2"/>
      <c r="M935" s="2"/>
      <c r="N935" s="2"/>
    </row>
    <row r="936" ht="15.75" customHeight="1">
      <c r="B936" s="1"/>
      <c r="I936" s="2"/>
      <c r="J936" s="2"/>
      <c r="K936" s="2"/>
      <c r="L936" s="2"/>
      <c r="M936" s="2"/>
      <c r="N936" s="2"/>
    </row>
    <row r="937" ht="15.75" customHeight="1">
      <c r="B937" s="1"/>
      <c r="I937" s="2"/>
      <c r="J937" s="2"/>
      <c r="K937" s="2"/>
      <c r="L937" s="2"/>
      <c r="M937" s="2"/>
      <c r="N937" s="2"/>
    </row>
    <row r="938" ht="15.75" customHeight="1">
      <c r="B938" s="1"/>
      <c r="I938" s="2"/>
      <c r="J938" s="2"/>
      <c r="K938" s="2"/>
      <c r="L938" s="2"/>
      <c r="M938" s="2"/>
      <c r="N938" s="2"/>
    </row>
    <row r="939" ht="15.75" customHeight="1">
      <c r="B939" s="1"/>
      <c r="I939" s="2"/>
      <c r="J939" s="2"/>
      <c r="K939" s="2"/>
      <c r="L939" s="2"/>
      <c r="M939" s="2"/>
      <c r="N939" s="2"/>
    </row>
    <row r="940" ht="15.75" customHeight="1">
      <c r="B940" s="1"/>
      <c r="I940" s="2"/>
      <c r="J940" s="2"/>
      <c r="K940" s="2"/>
      <c r="L940" s="2"/>
      <c r="M940" s="2"/>
      <c r="N940" s="2"/>
    </row>
    <row r="941" ht="15.75" customHeight="1">
      <c r="B941" s="1"/>
      <c r="I941" s="2"/>
      <c r="J941" s="2"/>
      <c r="K941" s="2"/>
      <c r="L941" s="2"/>
      <c r="M941" s="2"/>
      <c r="N941" s="2"/>
    </row>
    <row r="942" ht="15.75" customHeight="1">
      <c r="B942" s="1"/>
      <c r="I942" s="2"/>
      <c r="J942" s="2"/>
      <c r="K942" s="2"/>
      <c r="L942" s="2"/>
      <c r="M942" s="2"/>
      <c r="N942" s="2"/>
    </row>
    <row r="943" ht="15.75" customHeight="1">
      <c r="B943" s="1"/>
      <c r="I943" s="2"/>
      <c r="J943" s="2"/>
      <c r="K943" s="2"/>
      <c r="L943" s="2"/>
      <c r="M943" s="2"/>
      <c r="N943" s="2"/>
    </row>
    <row r="944" ht="15.75" customHeight="1">
      <c r="B944" s="1"/>
      <c r="I944" s="2"/>
      <c r="J944" s="2"/>
      <c r="K944" s="2"/>
      <c r="L944" s="2"/>
      <c r="M944" s="2"/>
      <c r="N944" s="2"/>
    </row>
    <row r="945" ht="15.75" customHeight="1">
      <c r="B945" s="1"/>
      <c r="I945" s="2"/>
      <c r="J945" s="2"/>
      <c r="K945" s="2"/>
      <c r="L945" s="2"/>
      <c r="M945" s="2"/>
      <c r="N945" s="2"/>
    </row>
    <row r="946" ht="15.75" customHeight="1">
      <c r="B946" s="1"/>
      <c r="I946" s="2"/>
      <c r="J946" s="2"/>
      <c r="K946" s="2"/>
      <c r="L946" s="2"/>
      <c r="M946" s="2"/>
      <c r="N946" s="2"/>
    </row>
    <row r="947" ht="15.75" customHeight="1">
      <c r="B947" s="1"/>
      <c r="I947" s="2"/>
      <c r="J947" s="2"/>
      <c r="K947" s="2"/>
      <c r="L947" s="2"/>
      <c r="M947" s="2"/>
      <c r="N947" s="2"/>
    </row>
    <row r="948" ht="15.75" customHeight="1">
      <c r="B948" s="1"/>
      <c r="I948" s="2"/>
      <c r="J948" s="2"/>
      <c r="K948" s="2"/>
      <c r="L948" s="2"/>
      <c r="M948" s="2"/>
      <c r="N948" s="2"/>
    </row>
    <row r="949" ht="15.75" customHeight="1">
      <c r="B949" s="1"/>
      <c r="I949" s="2"/>
      <c r="J949" s="2"/>
      <c r="K949" s="2"/>
      <c r="L949" s="2"/>
      <c r="M949" s="2"/>
      <c r="N949" s="2"/>
    </row>
    <row r="950" ht="15.75" customHeight="1">
      <c r="B950" s="1"/>
      <c r="I950" s="2"/>
      <c r="J950" s="2"/>
      <c r="K950" s="2"/>
      <c r="L950" s="2"/>
      <c r="M950" s="2"/>
      <c r="N950" s="2"/>
    </row>
    <row r="951" ht="15.75" customHeight="1">
      <c r="B951" s="1"/>
      <c r="I951" s="2"/>
      <c r="J951" s="2"/>
      <c r="K951" s="2"/>
      <c r="L951" s="2"/>
      <c r="M951" s="2"/>
      <c r="N951" s="2"/>
    </row>
    <row r="952" ht="15.75" customHeight="1">
      <c r="B952" s="1"/>
      <c r="I952" s="2"/>
      <c r="J952" s="2"/>
      <c r="K952" s="2"/>
      <c r="L952" s="2"/>
      <c r="M952" s="2"/>
      <c r="N952" s="2"/>
    </row>
    <row r="953" ht="15.75" customHeight="1">
      <c r="B953" s="1"/>
      <c r="I953" s="2"/>
      <c r="J953" s="2"/>
      <c r="K953" s="2"/>
      <c r="L953" s="2"/>
      <c r="M953" s="2"/>
      <c r="N953" s="2"/>
    </row>
    <row r="954" ht="15.75" customHeight="1">
      <c r="B954" s="1"/>
      <c r="I954" s="2"/>
      <c r="J954" s="2"/>
      <c r="K954" s="2"/>
      <c r="L954" s="2"/>
      <c r="M954" s="2"/>
      <c r="N954" s="2"/>
    </row>
    <row r="955" ht="15.75" customHeight="1">
      <c r="B955" s="1"/>
      <c r="I955" s="2"/>
      <c r="J955" s="2"/>
      <c r="K955" s="2"/>
      <c r="L955" s="2"/>
      <c r="M955" s="2"/>
      <c r="N955" s="2"/>
    </row>
    <row r="956" ht="15.75" customHeight="1">
      <c r="B956" s="1"/>
      <c r="I956" s="2"/>
      <c r="J956" s="2"/>
      <c r="K956" s="2"/>
      <c r="L956" s="2"/>
      <c r="M956" s="2"/>
      <c r="N956" s="2"/>
    </row>
    <row r="957" ht="15.75" customHeight="1">
      <c r="B957" s="1"/>
      <c r="I957" s="2"/>
      <c r="J957" s="2"/>
      <c r="K957" s="2"/>
      <c r="L957" s="2"/>
      <c r="M957" s="2"/>
      <c r="N957" s="2"/>
    </row>
    <row r="958" ht="15.75" customHeight="1">
      <c r="B958" s="1"/>
      <c r="I958" s="2"/>
      <c r="J958" s="2"/>
      <c r="K958" s="2"/>
      <c r="L958" s="2"/>
      <c r="M958" s="2"/>
      <c r="N958" s="2"/>
    </row>
    <row r="959" ht="15.75" customHeight="1">
      <c r="B959" s="1"/>
      <c r="I959" s="2"/>
      <c r="J959" s="2"/>
      <c r="K959" s="2"/>
      <c r="L959" s="2"/>
      <c r="M959" s="2"/>
      <c r="N959" s="2"/>
    </row>
    <row r="960" ht="15.75" customHeight="1">
      <c r="B960" s="1"/>
      <c r="I960" s="2"/>
      <c r="J960" s="2"/>
      <c r="K960" s="2"/>
      <c r="L960" s="2"/>
      <c r="M960" s="2"/>
      <c r="N960" s="2"/>
    </row>
    <row r="961" ht="15.75" customHeight="1">
      <c r="B961" s="1"/>
      <c r="I961" s="2"/>
      <c r="J961" s="2"/>
      <c r="K961" s="2"/>
      <c r="L961" s="2"/>
      <c r="M961" s="2"/>
      <c r="N961" s="2"/>
    </row>
    <row r="962" ht="15.75" customHeight="1">
      <c r="B962" s="1"/>
      <c r="I962" s="2"/>
      <c r="J962" s="2"/>
      <c r="K962" s="2"/>
      <c r="L962" s="2"/>
      <c r="M962" s="2"/>
      <c r="N962" s="2"/>
    </row>
    <row r="963" ht="15.75" customHeight="1">
      <c r="B963" s="1"/>
      <c r="I963" s="2"/>
      <c r="J963" s="2"/>
      <c r="K963" s="2"/>
      <c r="L963" s="2"/>
      <c r="M963" s="2"/>
      <c r="N963" s="2"/>
    </row>
    <row r="964" ht="15.75" customHeight="1">
      <c r="B964" s="1"/>
      <c r="I964" s="2"/>
      <c r="J964" s="2"/>
      <c r="K964" s="2"/>
      <c r="L964" s="2"/>
      <c r="M964" s="2"/>
      <c r="N964" s="2"/>
    </row>
    <row r="965" ht="15.75" customHeight="1">
      <c r="B965" s="1"/>
      <c r="I965" s="2"/>
      <c r="J965" s="2"/>
      <c r="K965" s="2"/>
      <c r="L965" s="2"/>
      <c r="M965" s="2"/>
      <c r="N965" s="2"/>
    </row>
    <row r="966" ht="15.75" customHeight="1">
      <c r="B966" s="1"/>
      <c r="I966" s="2"/>
      <c r="J966" s="2"/>
      <c r="K966" s="2"/>
      <c r="L966" s="2"/>
      <c r="M966" s="2"/>
      <c r="N966" s="2"/>
    </row>
    <row r="967" ht="15.75" customHeight="1">
      <c r="B967" s="1"/>
      <c r="I967" s="2"/>
      <c r="J967" s="2"/>
      <c r="K967" s="2"/>
      <c r="L967" s="2"/>
      <c r="M967" s="2"/>
      <c r="N967" s="2"/>
    </row>
    <row r="968" ht="15.75" customHeight="1">
      <c r="B968" s="1"/>
      <c r="I968" s="2"/>
      <c r="J968" s="2"/>
      <c r="K968" s="2"/>
      <c r="L968" s="2"/>
      <c r="M968" s="2"/>
      <c r="N968" s="2"/>
    </row>
    <row r="969" ht="15.75" customHeight="1">
      <c r="B969" s="1"/>
      <c r="I969" s="2"/>
      <c r="J969" s="2"/>
      <c r="K969" s="2"/>
      <c r="L969" s="2"/>
      <c r="M969" s="2"/>
      <c r="N969" s="2"/>
    </row>
    <row r="970" ht="15.75" customHeight="1">
      <c r="B970" s="1"/>
      <c r="I970" s="2"/>
      <c r="J970" s="2"/>
      <c r="K970" s="2"/>
      <c r="L970" s="2"/>
      <c r="M970" s="2"/>
      <c r="N970" s="2"/>
    </row>
    <row r="971" ht="15.75" customHeight="1">
      <c r="B971" s="1"/>
      <c r="I971" s="2"/>
      <c r="J971" s="2"/>
      <c r="K971" s="2"/>
      <c r="L971" s="2"/>
      <c r="M971" s="2"/>
      <c r="N971" s="2"/>
    </row>
    <row r="972" ht="15.75" customHeight="1">
      <c r="B972" s="1"/>
      <c r="I972" s="2"/>
      <c r="J972" s="2"/>
      <c r="K972" s="2"/>
      <c r="L972" s="2"/>
      <c r="M972" s="2"/>
      <c r="N972" s="2"/>
    </row>
    <row r="973" ht="15.75" customHeight="1">
      <c r="B973" s="1"/>
      <c r="I973" s="2"/>
      <c r="J973" s="2"/>
      <c r="K973" s="2"/>
      <c r="L973" s="2"/>
      <c r="M973" s="2"/>
      <c r="N973" s="2"/>
    </row>
    <row r="974" ht="15.75" customHeight="1">
      <c r="B974" s="1"/>
      <c r="I974" s="2"/>
      <c r="J974" s="2"/>
      <c r="K974" s="2"/>
      <c r="L974" s="2"/>
      <c r="M974" s="2"/>
      <c r="N974" s="2"/>
    </row>
    <row r="975" ht="15.75" customHeight="1">
      <c r="B975" s="1"/>
      <c r="I975" s="2"/>
      <c r="J975" s="2"/>
      <c r="K975" s="2"/>
      <c r="L975" s="2"/>
      <c r="M975" s="2"/>
      <c r="N975" s="2"/>
    </row>
    <row r="976" ht="15.75" customHeight="1">
      <c r="B976" s="1"/>
      <c r="I976" s="2"/>
      <c r="J976" s="2"/>
      <c r="K976" s="2"/>
      <c r="L976" s="2"/>
      <c r="M976" s="2"/>
      <c r="N976" s="2"/>
    </row>
    <row r="977" ht="15.75" customHeight="1">
      <c r="B977" s="1"/>
      <c r="I977" s="2"/>
      <c r="J977" s="2"/>
      <c r="K977" s="2"/>
      <c r="L977" s="2"/>
      <c r="M977" s="2"/>
      <c r="N977" s="2"/>
    </row>
    <row r="978" ht="15.75" customHeight="1">
      <c r="B978" s="1"/>
      <c r="I978" s="2"/>
      <c r="J978" s="2"/>
      <c r="K978" s="2"/>
      <c r="L978" s="2"/>
      <c r="M978" s="2"/>
      <c r="N978" s="2"/>
    </row>
    <row r="979" ht="15.75" customHeight="1">
      <c r="B979" s="1"/>
      <c r="I979" s="2"/>
      <c r="J979" s="2"/>
      <c r="K979" s="2"/>
      <c r="L979" s="2"/>
      <c r="M979" s="2"/>
      <c r="N979" s="2"/>
    </row>
    <row r="980" ht="15.75" customHeight="1">
      <c r="B980" s="1"/>
      <c r="I980" s="2"/>
      <c r="J980" s="2"/>
      <c r="K980" s="2"/>
      <c r="L980" s="2"/>
      <c r="M980" s="2"/>
      <c r="N980" s="2"/>
    </row>
    <row r="981" ht="15.75" customHeight="1">
      <c r="B981" s="1"/>
      <c r="I981" s="2"/>
      <c r="J981" s="2"/>
      <c r="K981" s="2"/>
      <c r="L981" s="2"/>
      <c r="M981" s="2"/>
      <c r="N981" s="2"/>
    </row>
    <row r="982" ht="15.75" customHeight="1">
      <c r="B982" s="1"/>
      <c r="I982" s="2"/>
      <c r="J982" s="2"/>
      <c r="K982" s="2"/>
      <c r="L982" s="2"/>
      <c r="M982" s="2"/>
      <c r="N982" s="2"/>
    </row>
    <row r="983" ht="15.75" customHeight="1">
      <c r="B983" s="1"/>
      <c r="I983" s="2"/>
      <c r="J983" s="2"/>
      <c r="K983" s="2"/>
      <c r="L983" s="2"/>
      <c r="M983" s="2"/>
      <c r="N983" s="2"/>
    </row>
    <row r="984" ht="15.75" customHeight="1">
      <c r="B984" s="1"/>
      <c r="I984" s="2"/>
      <c r="J984" s="2"/>
      <c r="K984" s="2"/>
      <c r="L984" s="2"/>
      <c r="M984" s="2"/>
      <c r="N984" s="2"/>
    </row>
    <row r="985" ht="15.75" customHeight="1">
      <c r="B985" s="1"/>
      <c r="I985" s="2"/>
      <c r="J985" s="2"/>
      <c r="K985" s="2"/>
      <c r="L985" s="2"/>
      <c r="M985" s="2"/>
      <c r="N985" s="2"/>
    </row>
    <row r="986" ht="15.75" customHeight="1">
      <c r="B986" s="1"/>
      <c r="I986" s="2"/>
      <c r="J986" s="2"/>
      <c r="K986" s="2"/>
      <c r="L986" s="2"/>
      <c r="M986" s="2"/>
      <c r="N986" s="2"/>
    </row>
    <row r="987" ht="15.75" customHeight="1">
      <c r="B987" s="1"/>
      <c r="I987" s="2"/>
      <c r="J987" s="2"/>
      <c r="K987" s="2"/>
      <c r="L987" s="2"/>
      <c r="M987" s="2"/>
      <c r="N987" s="2"/>
    </row>
    <row r="988" ht="15.75" customHeight="1">
      <c r="B988" s="1"/>
      <c r="I988" s="2"/>
      <c r="J988" s="2"/>
      <c r="K988" s="2"/>
      <c r="L988" s="2"/>
      <c r="M988" s="2"/>
      <c r="N988" s="2"/>
    </row>
    <row r="989" ht="15.75" customHeight="1">
      <c r="B989" s="1"/>
      <c r="I989" s="2"/>
      <c r="J989" s="2"/>
      <c r="K989" s="2"/>
      <c r="L989" s="2"/>
      <c r="M989" s="2"/>
      <c r="N989" s="2"/>
    </row>
    <row r="990" ht="15.75" customHeight="1">
      <c r="B990" s="1"/>
      <c r="I990" s="2"/>
      <c r="J990" s="2"/>
      <c r="K990" s="2"/>
      <c r="L990" s="2"/>
      <c r="M990" s="2"/>
      <c r="N990" s="2"/>
    </row>
    <row r="991" ht="15.75" customHeight="1">
      <c r="B991" s="1"/>
      <c r="I991" s="2"/>
      <c r="J991" s="2"/>
      <c r="K991" s="2"/>
      <c r="L991" s="2"/>
      <c r="M991" s="2"/>
      <c r="N991" s="2"/>
    </row>
    <row r="992" ht="15.75" customHeight="1">
      <c r="B992" s="1"/>
      <c r="I992" s="2"/>
      <c r="J992" s="2"/>
      <c r="K992" s="2"/>
      <c r="L992" s="2"/>
      <c r="M992" s="2"/>
      <c r="N992" s="2"/>
    </row>
    <row r="993" ht="15.75" customHeight="1">
      <c r="B993" s="1"/>
      <c r="I993" s="2"/>
      <c r="J993" s="2"/>
      <c r="K993" s="2"/>
      <c r="L993" s="2"/>
      <c r="M993" s="2"/>
      <c r="N993" s="2"/>
    </row>
    <row r="994" ht="15.75" customHeight="1">
      <c r="B994" s="1"/>
      <c r="I994" s="2"/>
      <c r="J994" s="2"/>
      <c r="K994" s="2"/>
      <c r="L994" s="2"/>
      <c r="M994" s="2"/>
      <c r="N994" s="2"/>
    </row>
    <row r="995" ht="15.75" customHeight="1">
      <c r="B995" s="1"/>
      <c r="I995" s="2"/>
      <c r="J995" s="2"/>
      <c r="K995" s="2"/>
      <c r="L995" s="2"/>
      <c r="M995" s="2"/>
      <c r="N995" s="2"/>
    </row>
    <row r="996" ht="15.75" customHeight="1">
      <c r="B996" s="1"/>
      <c r="I996" s="2"/>
      <c r="J996" s="2"/>
      <c r="K996" s="2"/>
      <c r="L996" s="2"/>
      <c r="M996" s="2"/>
      <c r="N996" s="2"/>
    </row>
    <row r="997" ht="15.75" customHeight="1">
      <c r="B997" s="1"/>
      <c r="I997" s="2"/>
      <c r="J997" s="2"/>
      <c r="K997" s="2"/>
      <c r="L997" s="2"/>
      <c r="M997" s="2"/>
      <c r="N997" s="2"/>
    </row>
    <row r="998" ht="15.75" customHeight="1">
      <c r="B998" s="1"/>
      <c r="I998" s="2"/>
      <c r="J998" s="2"/>
      <c r="K998" s="2"/>
      <c r="L998" s="2"/>
      <c r="M998" s="2"/>
      <c r="N998" s="2"/>
    </row>
    <row r="999" ht="15.75" customHeight="1">
      <c r="B999" s="1"/>
      <c r="I999" s="2"/>
      <c r="J999" s="2"/>
      <c r="K999" s="2"/>
      <c r="L999" s="2"/>
      <c r="M999" s="2"/>
      <c r="N999" s="2"/>
    </row>
    <row r="1000" ht="15.75" customHeight="1">
      <c r="B1000" s="1"/>
      <c r="I1000" s="2"/>
      <c r="J1000" s="2"/>
      <c r="K1000" s="2"/>
      <c r="L1000" s="2"/>
      <c r="M1000" s="2"/>
      <c r="N1000" s="2"/>
    </row>
  </sheetData>
  <autoFilter ref="$A$2:$Z$2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3" width="14.29"/>
    <col customWidth="1" min="4" max="4" width="21.43"/>
    <col customWidth="1" min="5" max="5" width="13.86"/>
    <col customWidth="1" min="6" max="6" width="17.71"/>
    <col customWidth="1" min="7" max="7" width="14.29"/>
    <col customWidth="1" min="8" max="8" width="17.57"/>
    <col customWidth="1" min="9" max="9" width="13.86"/>
    <col customWidth="1" min="10" max="10" width="31.0"/>
    <col customWidth="1" min="11" max="11" width="15.14"/>
    <col customWidth="1" min="12" max="12" width="13.0"/>
    <col customWidth="1" min="13" max="13" width="12.14"/>
    <col customWidth="1" min="14" max="16" width="14.29"/>
    <col customWidth="1" min="17" max="17" width="7.86"/>
    <col customWidth="1" min="18" max="18" width="13.43"/>
    <col customWidth="1" min="19" max="19" width="21.29"/>
    <col customWidth="1" min="20" max="20" width="18.29"/>
    <col customWidth="1" min="21" max="21" width="17.29"/>
    <col customWidth="1" min="22" max="22" width="24.29"/>
    <col customWidth="1" min="23" max="23" width="16.29"/>
    <col customWidth="1" min="24" max="24" width="11.57"/>
    <col customWidth="1" min="25" max="25" width="16.29"/>
    <col customWidth="1" min="26" max="26" width="11.57"/>
    <col customWidth="1" min="27" max="27" width="24.14"/>
    <col customWidth="1" min="28" max="28" width="5.0"/>
    <col customWidth="1" min="29" max="29" width="15.14"/>
    <col customWidth="1" min="30" max="30" width="13.43"/>
    <col customWidth="1" min="31" max="31" width="12.14"/>
    <col customWidth="1" min="32" max="32" width="8.86"/>
    <col customWidth="1" min="33" max="33" width="10.14"/>
    <col customWidth="1" min="34" max="34" width="11.14"/>
    <col customWidth="1" min="35" max="35" width="15.0"/>
    <col customWidth="1" min="36" max="36" width="12.71"/>
    <col customWidth="1" min="37" max="41" width="10.0"/>
  </cols>
  <sheetData>
    <row r="1">
      <c r="A1" s="32" t="s">
        <v>302</v>
      </c>
      <c r="U1" s="2"/>
    </row>
    <row r="2">
      <c r="A2" s="32" t="s">
        <v>303</v>
      </c>
      <c r="U2" s="2"/>
    </row>
    <row r="3">
      <c r="A3" s="33" t="s">
        <v>304</v>
      </c>
      <c r="U3" s="2"/>
    </row>
    <row r="4">
      <c r="A4" s="32" t="s">
        <v>305</v>
      </c>
      <c r="U4" s="2"/>
    </row>
    <row r="5" ht="57.0" customHeight="1">
      <c r="A5" s="34" t="s">
        <v>0</v>
      </c>
      <c r="B5" s="34" t="s">
        <v>1</v>
      </c>
      <c r="C5" s="34" t="s">
        <v>2</v>
      </c>
      <c r="D5" s="34" t="s">
        <v>3</v>
      </c>
      <c r="E5" s="35" t="s">
        <v>306</v>
      </c>
      <c r="F5" s="35" t="s">
        <v>15</v>
      </c>
      <c r="G5" s="36" t="s">
        <v>17</v>
      </c>
      <c r="H5" s="37" t="s">
        <v>18</v>
      </c>
      <c r="I5" s="34" t="s">
        <v>21</v>
      </c>
      <c r="J5" s="34" t="s">
        <v>19</v>
      </c>
      <c r="K5" s="34" t="s">
        <v>22</v>
      </c>
      <c r="L5" s="34" t="s">
        <v>23</v>
      </c>
      <c r="M5" s="34" t="s">
        <v>24</v>
      </c>
      <c r="N5" s="38" t="s">
        <v>307</v>
      </c>
      <c r="O5" s="38" t="s">
        <v>308</v>
      </c>
      <c r="P5" s="38" t="s">
        <v>309</v>
      </c>
    </row>
    <row r="6" ht="26.25" customHeight="1">
      <c r="A6" s="39" t="s">
        <v>70</v>
      </c>
      <c r="B6" s="40" t="s">
        <v>33</v>
      </c>
      <c r="C6" s="39" t="s">
        <v>34</v>
      </c>
      <c r="D6" s="41">
        <v>1.332850663E7</v>
      </c>
      <c r="E6" s="41">
        <v>0.0</v>
      </c>
      <c r="F6" s="41">
        <v>1.3328507E7</v>
      </c>
      <c r="G6" s="41">
        <v>0.0</v>
      </c>
      <c r="H6" s="41">
        <v>1.3328507E7</v>
      </c>
      <c r="I6" s="40">
        <v>8.90980949E8</v>
      </c>
      <c r="J6" s="42" t="s">
        <v>310</v>
      </c>
      <c r="K6" s="41">
        <v>5606403.0</v>
      </c>
      <c r="L6" s="43" t="s">
        <v>311</v>
      </c>
      <c r="M6" s="39" t="s">
        <v>312</v>
      </c>
      <c r="N6" s="44">
        <v>2.01400059808E11</v>
      </c>
      <c r="O6" s="45" t="s">
        <v>313</v>
      </c>
      <c r="P6" s="46">
        <v>41941.0</v>
      </c>
    </row>
    <row r="7" ht="26.25" customHeight="1">
      <c r="A7" s="39" t="s">
        <v>210</v>
      </c>
      <c r="B7" s="40" t="s">
        <v>33</v>
      </c>
      <c r="C7" s="39" t="s">
        <v>34</v>
      </c>
      <c r="D7" s="41">
        <v>5.208516636E7</v>
      </c>
      <c r="E7" s="41">
        <v>1.334768636E7</v>
      </c>
      <c r="F7" s="41">
        <v>3.873748E7</v>
      </c>
      <c r="G7" s="41">
        <v>0.0</v>
      </c>
      <c r="H7" s="41">
        <v>3.873748E7</v>
      </c>
      <c r="I7" s="40">
        <v>9.00421287E8</v>
      </c>
      <c r="J7" s="42" t="s">
        <v>314</v>
      </c>
      <c r="K7" s="41">
        <v>6198289.0</v>
      </c>
      <c r="L7" s="43">
        <v>3.1668493891E10</v>
      </c>
      <c r="M7" s="39" t="s">
        <v>312</v>
      </c>
      <c r="N7" s="44">
        <v>2.01400056255E11</v>
      </c>
      <c r="O7" s="45" t="s">
        <v>315</v>
      </c>
      <c r="P7" s="46">
        <v>41935.0</v>
      </c>
    </row>
    <row r="8" ht="26.25" customHeight="1">
      <c r="A8" s="39" t="s">
        <v>276</v>
      </c>
      <c r="B8" s="40" t="s">
        <v>33</v>
      </c>
      <c r="C8" s="39" t="s">
        <v>34</v>
      </c>
      <c r="D8" s="41">
        <v>1.8087063249E8</v>
      </c>
      <c r="E8" s="41">
        <v>6518735.49000001</v>
      </c>
      <c r="F8" s="41">
        <v>1.74351897E8</v>
      </c>
      <c r="G8" s="41">
        <v>0.0</v>
      </c>
      <c r="H8" s="41">
        <v>1.74351897E8</v>
      </c>
      <c r="I8" s="40">
        <v>8.90980727E8</v>
      </c>
      <c r="J8" s="42" t="s">
        <v>316</v>
      </c>
      <c r="K8" s="41">
        <v>1808679.0</v>
      </c>
      <c r="L8" s="43" t="s">
        <v>317</v>
      </c>
      <c r="M8" s="39" t="s">
        <v>312</v>
      </c>
      <c r="N8" s="44" t="s">
        <v>318</v>
      </c>
      <c r="O8" s="45" t="s">
        <v>319</v>
      </c>
      <c r="P8" s="46">
        <v>41919.0</v>
      </c>
    </row>
    <row r="9">
      <c r="A9" s="47"/>
      <c r="Q9" s="1"/>
      <c r="U9" s="2"/>
    </row>
    <row r="10">
      <c r="A10" s="48" t="s">
        <v>320</v>
      </c>
      <c r="Q10" s="1"/>
      <c r="U10" s="2"/>
      <c r="AO10" s="49"/>
    </row>
    <row r="11">
      <c r="A11" s="48" t="s">
        <v>321</v>
      </c>
      <c r="Q11" s="1"/>
      <c r="U11" s="2"/>
    </row>
    <row r="12">
      <c r="A12" s="48" t="s">
        <v>322</v>
      </c>
      <c r="Q12" s="1"/>
      <c r="U12" s="2"/>
    </row>
    <row r="13">
      <c r="A13" s="48" t="s">
        <v>323</v>
      </c>
      <c r="Q13" s="1"/>
      <c r="U13" s="2"/>
    </row>
    <row r="14">
      <c r="A14" s="48" t="s">
        <v>324</v>
      </c>
    </row>
    <row r="15">
      <c r="A15" s="48" t="s">
        <v>325</v>
      </c>
    </row>
    <row r="16">
      <c r="Q16" s="1"/>
      <c r="U16" s="2"/>
    </row>
    <row r="17">
      <c r="Q17" s="1"/>
      <c r="U17" s="2"/>
    </row>
    <row r="18">
      <c r="Q18" s="1"/>
      <c r="U18" s="2"/>
    </row>
    <row r="19">
      <c r="Q19" s="1"/>
      <c r="U19" s="2"/>
    </row>
    <row r="20">
      <c r="Q20" s="1"/>
      <c r="U20" s="2"/>
    </row>
    <row r="21" ht="15.75" customHeight="1">
      <c r="Q21" s="1"/>
      <c r="U21" s="2"/>
    </row>
    <row r="22" ht="15.75" customHeight="1">
      <c r="Q22" s="1"/>
      <c r="U22" s="2"/>
    </row>
    <row r="23" ht="15.75" customHeight="1">
      <c r="Q23" s="1"/>
      <c r="U23" s="2"/>
    </row>
    <row r="24" ht="15.75" customHeight="1">
      <c r="Q24" s="1"/>
      <c r="U24" s="2"/>
    </row>
    <row r="25" ht="15.75" customHeight="1">
      <c r="Q25" s="1"/>
      <c r="U25" s="2"/>
    </row>
    <row r="26" ht="15.75" customHeight="1">
      <c r="Q26" s="1"/>
      <c r="U26" s="2"/>
    </row>
    <row r="27" ht="15.75" customHeight="1">
      <c r="Q27" s="1"/>
      <c r="U27" s="2"/>
    </row>
    <row r="28" ht="15.75" customHeight="1">
      <c r="Q28" s="1"/>
      <c r="U28" s="2"/>
    </row>
    <row r="29" ht="15.75" customHeight="1">
      <c r="Q29" s="1"/>
      <c r="U29" s="2"/>
    </row>
    <row r="30" ht="15.75" customHeight="1">
      <c r="Q30" s="1"/>
      <c r="U30" s="2"/>
    </row>
    <row r="31" ht="15.75" customHeight="1">
      <c r="Q31" s="1"/>
      <c r="U31" s="2"/>
    </row>
    <row r="32" ht="15.75" customHeight="1">
      <c r="Q32" s="1"/>
      <c r="U32" s="2"/>
    </row>
    <row r="33" ht="15.75" customHeight="1">
      <c r="Q33" s="1"/>
      <c r="U33" s="2"/>
    </row>
    <row r="34" ht="15.75" customHeight="1">
      <c r="Q34" s="1"/>
      <c r="U34" s="2"/>
    </row>
    <row r="35" ht="15.75" customHeight="1">
      <c r="Q35" s="1"/>
      <c r="U35" s="2"/>
    </row>
    <row r="36" ht="15.75" customHeight="1">
      <c r="Q36" s="1"/>
      <c r="U36" s="2"/>
    </row>
    <row r="37" ht="15.75" customHeight="1">
      <c r="Q37" s="1"/>
      <c r="U37" s="2"/>
    </row>
    <row r="38" ht="15.75" customHeight="1">
      <c r="Q38" s="1"/>
      <c r="U38" s="2"/>
    </row>
    <row r="39" ht="15.75" customHeight="1">
      <c r="Q39" s="1"/>
      <c r="U39" s="2"/>
    </row>
    <row r="40" ht="15.75" customHeight="1">
      <c r="Q40" s="1"/>
      <c r="U40" s="2"/>
    </row>
    <row r="41" ht="15.75" customHeight="1">
      <c r="Q41" s="1"/>
      <c r="U41" s="2"/>
    </row>
    <row r="42" ht="15.75" customHeight="1">
      <c r="Q42" s="1"/>
      <c r="U42" s="2"/>
    </row>
    <row r="43" ht="15.75" customHeight="1">
      <c r="Q43" s="1"/>
      <c r="U43" s="2"/>
    </row>
    <row r="44" ht="15.75" customHeight="1">
      <c r="Q44" s="1"/>
      <c r="U44" s="2"/>
    </row>
    <row r="45" ht="15.75" customHeight="1">
      <c r="Q45" s="1"/>
      <c r="U45" s="2"/>
    </row>
    <row r="46" ht="15.75" customHeight="1">
      <c r="Q46" s="1"/>
      <c r="U46" s="2"/>
    </row>
    <row r="47" ht="15.75" customHeight="1">
      <c r="Q47" s="1"/>
      <c r="U47" s="2"/>
    </row>
    <row r="48" ht="15.75" customHeight="1">
      <c r="Q48" s="1"/>
      <c r="U48" s="2"/>
    </row>
    <row r="49" ht="15.75" customHeight="1">
      <c r="Q49" s="1"/>
      <c r="U49" s="2"/>
    </row>
    <row r="50" ht="15.75" customHeight="1">
      <c r="Q50" s="1"/>
      <c r="U50" s="2"/>
    </row>
    <row r="51" ht="15.75" customHeight="1">
      <c r="Q51" s="1"/>
      <c r="U51" s="2"/>
    </row>
    <row r="52" ht="15.75" customHeight="1">
      <c r="Q52" s="1"/>
      <c r="U52" s="2"/>
    </row>
    <row r="53" ht="15.75" customHeight="1">
      <c r="Q53" s="1"/>
      <c r="U53" s="2"/>
    </row>
    <row r="54" ht="15.75" customHeight="1">
      <c r="Q54" s="1"/>
      <c r="U54" s="2"/>
    </row>
    <row r="55" ht="15.75" customHeight="1">
      <c r="Q55" s="1"/>
      <c r="U55" s="2"/>
    </row>
    <row r="56" ht="15.75" customHeight="1">
      <c r="Q56" s="1"/>
      <c r="U56" s="2"/>
    </row>
    <row r="57" ht="15.75" customHeight="1">
      <c r="Q57" s="1"/>
      <c r="U57" s="2"/>
    </row>
    <row r="58" ht="15.75" customHeight="1">
      <c r="Q58" s="1"/>
      <c r="U58" s="2"/>
    </row>
    <row r="59" ht="15.75" customHeight="1">
      <c r="Q59" s="1"/>
      <c r="U59" s="2"/>
    </row>
    <row r="60" ht="15.75" customHeight="1">
      <c r="Q60" s="1"/>
      <c r="U60" s="2"/>
    </row>
    <row r="61" ht="15.75" customHeight="1">
      <c r="Q61" s="1"/>
      <c r="U61" s="2"/>
    </row>
    <row r="62" ht="15.75" customHeight="1">
      <c r="Q62" s="1"/>
      <c r="U62" s="2"/>
    </row>
    <row r="63" ht="15.75" customHeight="1">
      <c r="Q63" s="1"/>
      <c r="U63" s="2"/>
    </row>
    <row r="64" ht="15.75" customHeight="1">
      <c r="Q64" s="1"/>
      <c r="U64" s="2"/>
    </row>
    <row r="65" ht="15.75" customHeight="1">
      <c r="Q65" s="1"/>
      <c r="U65" s="2"/>
    </row>
    <row r="66" ht="15.75" customHeight="1">
      <c r="Q66" s="1"/>
      <c r="U66" s="2"/>
    </row>
    <row r="67" ht="15.75" customHeight="1">
      <c r="Q67" s="1"/>
      <c r="U67" s="2"/>
    </row>
    <row r="68" ht="15.75" customHeight="1">
      <c r="Q68" s="1"/>
      <c r="U68" s="2"/>
    </row>
    <row r="69" ht="15.75" customHeight="1">
      <c r="Q69" s="1"/>
      <c r="U69" s="2"/>
    </row>
    <row r="70" ht="15.75" customHeight="1">
      <c r="Q70" s="1"/>
      <c r="U70" s="2"/>
    </row>
    <row r="71" ht="15.75" customHeight="1">
      <c r="Q71" s="1"/>
      <c r="U71" s="2"/>
    </row>
    <row r="72" ht="15.75" customHeight="1">
      <c r="Q72" s="1"/>
      <c r="U72" s="2"/>
    </row>
    <row r="73" ht="15.75" customHeight="1">
      <c r="Q73" s="1"/>
      <c r="U73" s="2"/>
    </row>
    <row r="74" ht="15.75" customHeight="1">
      <c r="Q74" s="1"/>
      <c r="U74" s="2"/>
    </row>
    <row r="75" ht="15.75" customHeight="1">
      <c r="Q75" s="1"/>
      <c r="U75" s="2"/>
    </row>
    <row r="76" ht="15.75" customHeight="1">
      <c r="Q76" s="1"/>
      <c r="U76" s="2"/>
    </row>
    <row r="77" ht="15.75" customHeight="1">
      <c r="Q77" s="1"/>
      <c r="U77" s="2"/>
    </row>
    <row r="78" ht="15.75" customHeight="1">
      <c r="Q78" s="1"/>
      <c r="U78" s="2"/>
    </row>
    <row r="79" ht="15.75" customHeight="1">
      <c r="Q79" s="1"/>
      <c r="U79" s="2"/>
    </row>
    <row r="80" ht="15.75" customHeight="1">
      <c r="Q80" s="1"/>
      <c r="U80" s="2"/>
    </row>
    <row r="81" ht="15.75" customHeight="1">
      <c r="Q81" s="1"/>
      <c r="U81" s="2"/>
    </row>
    <row r="82" ht="15.75" customHeight="1">
      <c r="Q82" s="1"/>
      <c r="U82" s="2"/>
    </row>
    <row r="83" ht="15.75" customHeight="1">
      <c r="Q83" s="1"/>
      <c r="U83" s="2"/>
    </row>
    <row r="84" ht="15.75" customHeight="1">
      <c r="Q84" s="1"/>
      <c r="U84" s="2"/>
    </row>
    <row r="85" ht="15.75" customHeight="1">
      <c r="Q85" s="1"/>
      <c r="U85" s="2"/>
    </row>
    <row r="86" ht="15.75" customHeight="1">
      <c r="Q86" s="1"/>
      <c r="U86" s="2"/>
    </row>
    <row r="87" ht="15.75" customHeight="1">
      <c r="Q87" s="1"/>
      <c r="U87" s="2"/>
    </row>
    <row r="88" ht="15.75" customHeight="1">
      <c r="Q88" s="1"/>
      <c r="U88" s="2"/>
    </row>
    <row r="89" ht="15.75" customHeight="1">
      <c r="Q89" s="1"/>
      <c r="U89" s="2"/>
    </row>
    <row r="90" ht="15.75" customHeight="1">
      <c r="Q90" s="1"/>
      <c r="U90" s="2"/>
    </row>
    <row r="91" ht="15.75" customHeight="1">
      <c r="Q91" s="1"/>
      <c r="U91" s="2"/>
    </row>
    <row r="92" ht="15.75" customHeight="1">
      <c r="Q92" s="1"/>
      <c r="U92" s="2"/>
    </row>
    <row r="93" ht="15.75" customHeight="1">
      <c r="Q93" s="1"/>
      <c r="U93" s="2"/>
    </row>
    <row r="94" ht="15.75" customHeight="1">
      <c r="Q94" s="1"/>
      <c r="U94" s="2"/>
    </row>
    <row r="95" ht="15.75" customHeight="1">
      <c r="Q95" s="1"/>
      <c r="U95" s="2"/>
    </row>
    <row r="96" ht="15.75" customHeight="1">
      <c r="Q96" s="1"/>
      <c r="U96" s="2"/>
    </row>
    <row r="97" ht="15.75" customHeight="1">
      <c r="Q97" s="1"/>
      <c r="U97" s="2"/>
    </row>
    <row r="98" ht="15.75" customHeight="1">
      <c r="Q98" s="1"/>
      <c r="U98" s="2"/>
    </row>
    <row r="99" ht="15.75" customHeight="1">
      <c r="Q99" s="1"/>
      <c r="U99" s="2"/>
    </row>
    <row r="100" ht="15.75" customHeight="1">
      <c r="Q100" s="1"/>
      <c r="U100" s="2"/>
    </row>
    <row r="101" ht="15.75" customHeight="1">
      <c r="Q101" s="1"/>
      <c r="U101" s="2"/>
    </row>
    <row r="102" ht="15.75" customHeight="1">
      <c r="Q102" s="1"/>
      <c r="U102" s="2"/>
    </row>
    <row r="103" ht="15.75" customHeight="1">
      <c r="Q103" s="1"/>
      <c r="U103" s="2"/>
    </row>
    <row r="104" ht="15.75" customHeight="1">
      <c r="Q104" s="1"/>
      <c r="U104" s="2"/>
    </row>
    <row r="105" ht="15.75" customHeight="1">
      <c r="Q105" s="1"/>
      <c r="U105" s="2"/>
    </row>
    <row r="106" ht="15.75" customHeight="1">
      <c r="Q106" s="1"/>
      <c r="U106" s="2"/>
    </row>
    <row r="107" ht="15.75" customHeight="1">
      <c r="Q107" s="1"/>
      <c r="U107" s="2"/>
    </row>
    <row r="108" ht="15.75" customHeight="1">
      <c r="Q108" s="1"/>
      <c r="U108" s="2"/>
    </row>
    <row r="109" ht="15.75" customHeight="1">
      <c r="Q109" s="1"/>
      <c r="U109" s="2"/>
    </row>
    <row r="110" ht="15.75" customHeight="1">
      <c r="Q110" s="1"/>
      <c r="U110" s="2"/>
    </row>
    <row r="111" ht="15.75" customHeight="1">
      <c r="Q111" s="1"/>
      <c r="U111" s="2"/>
    </row>
    <row r="112" ht="15.75" customHeight="1">
      <c r="Q112" s="1"/>
      <c r="U112" s="2"/>
    </row>
    <row r="113" ht="15.75" customHeight="1">
      <c r="Q113" s="1"/>
      <c r="U113" s="2"/>
    </row>
    <row r="114" ht="15.75" customHeight="1">
      <c r="Q114" s="1"/>
      <c r="U114" s="2"/>
    </row>
    <row r="115" ht="15.75" customHeight="1">
      <c r="Q115" s="1"/>
      <c r="U115" s="2"/>
    </row>
    <row r="116" ht="15.75" customHeight="1">
      <c r="Q116" s="1"/>
      <c r="U116" s="2"/>
    </row>
    <row r="117" ht="15.75" customHeight="1">
      <c r="Q117" s="1"/>
      <c r="U117" s="2"/>
    </row>
    <row r="118" ht="15.75" customHeight="1">
      <c r="Q118" s="1"/>
      <c r="U118" s="2"/>
    </row>
    <row r="119" ht="15.75" customHeight="1">
      <c r="Q119" s="1"/>
      <c r="U119" s="2"/>
    </row>
    <row r="120" ht="15.75" customHeight="1">
      <c r="Q120" s="1"/>
      <c r="U120" s="2"/>
    </row>
    <row r="121" ht="15.75" customHeight="1">
      <c r="Q121" s="1"/>
      <c r="U121" s="2"/>
    </row>
    <row r="122" ht="15.75" customHeight="1">
      <c r="Q122" s="1"/>
      <c r="U122" s="2"/>
    </row>
    <row r="123" ht="15.75" customHeight="1">
      <c r="Q123" s="1"/>
      <c r="U123" s="2"/>
    </row>
    <row r="124" ht="15.75" customHeight="1">
      <c r="Q124" s="1"/>
      <c r="U124" s="2"/>
    </row>
    <row r="125" ht="15.75" customHeight="1">
      <c r="Q125" s="1"/>
      <c r="U125" s="2"/>
    </row>
    <row r="126" ht="15.75" customHeight="1">
      <c r="Q126" s="1"/>
      <c r="U126" s="2"/>
    </row>
    <row r="127" ht="15.75" customHeight="1">
      <c r="Q127" s="1"/>
      <c r="U127" s="2"/>
    </row>
    <row r="128" ht="15.75" customHeight="1">
      <c r="Q128" s="1"/>
      <c r="U128" s="2"/>
    </row>
    <row r="129" ht="15.75" customHeight="1">
      <c r="Q129" s="1"/>
      <c r="U129" s="2"/>
    </row>
    <row r="130" ht="15.75" customHeight="1">
      <c r="Q130" s="1"/>
      <c r="U130" s="2"/>
    </row>
    <row r="131" ht="15.75" customHeight="1">
      <c r="Q131" s="1"/>
      <c r="U131" s="2"/>
    </row>
    <row r="132" ht="15.75" customHeight="1">
      <c r="Q132" s="1"/>
      <c r="U132" s="2"/>
    </row>
    <row r="133" ht="15.75" customHeight="1">
      <c r="Q133" s="1"/>
      <c r="U133" s="2"/>
    </row>
    <row r="134" ht="15.75" customHeight="1">
      <c r="Q134" s="1"/>
      <c r="U134" s="2"/>
    </row>
    <row r="135" ht="15.75" customHeight="1">
      <c r="Q135" s="1"/>
      <c r="U135" s="2"/>
    </row>
    <row r="136" ht="15.75" customHeight="1">
      <c r="Q136" s="1"/>
      <c r="U136" s="2"/>
    </row>
    <row r="137" ht="15.75" customHeight="1">
      <c r="Q137" s="1"/>
      <c r="U137" s="2"/>
    </row>
    <row r="138" ht="15.75" customHeight="1">
      <c r="Q138" s="1"/>
      <c r="U138" s="2"/>
    </row>
    <row r="139" ht="15.75" customHeight="1">
      <c r="Q139" s="1"/>
      <c r="U139" s="2"/>
    </row>
    <row r="140" ht="15.75" customHeight="1">
      <c r="Q140" s="1"/>
      <c r="U140" s="2"/>
    </row>
    <row r="141" ht="15.75" customHeight="1">
      <c r="Q141" s="1"/>
      <c r="U141" s="2"/>
    </row>
    <row r="142" ht="15.75" customHeight="1">
      <c r="Q142" s="1"/>
      <c r="U142" s="2"/>
    </row>
    <row r="143" ht="15.75" customHeight="1">
      <c r="Q143" s="1"/>
      <c r="U143" s="2"/>
    </row>
    <row r="144" ht="15.75" customHeight="1">
      <c r="Q144" s="1"/>
      <c r="U144" s="2"/>
    </row>
    <row r="145" ht="15.75" customHeight="1">
      <c r="Q145" s="1"/>
      <c r="U145" s="2"/>
    </row>
    <row r="146" ht="15.75" customHeight="1">
      <c r="Q146" s="1"/>
      <c r="U146" s="2"/>
    </row>
    <row r="147" ht="15.75" customHeight="1">
      <c r="Q147" s="1"/>
      <c r="U147" s="2"/>
    </row>
    <row r="148" ht="15.75" customHeight="1">
      <c r="Q148" s="1"/>
      <c r="U148" s="2"/>
    </row>
    <row r="149" ht="15.75" customHeight="1">
      <c r="Q149" s="1"/>
      <c r="U149" s="2"/>
    </row>
    <row r="150" ht="15.75" customHeight="1">
      <c r="Q150" s="1"/>
      <c r="U150" s="2"/>
    </row>
    <row r="151" ht="15.75" customHeight="1">
      <c r="Q151" s="1"/>
      <c r="U151" s="2"/>
    </row>
    <row r="152" ht="15.75" customHeight="1">
      <c r="Q152" s="1"/>
      <c r="U152" s="2"/>
    </row>
    <row r="153" ht="15.75" customHeight="1">
      <c r="Q153" s="1"/>
      <c r="U153" s="2"/>
    </row>
    <row r="154" ht="15.75" customHeight="1">
      <c r="Q154" s="1"/>
      <c r="U154" s="2"/>
    </row>
    <row r="155" ht="15.75" customHeight="1">
      <c r="Q155" s="1"/>
      <c r="U155" s="2"/>
    </row>
    <row r="156" ht="15.75" customHeight="1">
      <c r="Q156" s="1"/>
      <c r="U156" s="2"/>
    </row>
    <row r="157" ht="15.75" customHeight="1">
      <c r="Q157" s="1"/>
      <c r="U157" s="2"/>
    </row>
    <row r="158" ht="15.75" customHeight="1">
      <c r="Q158" s="1"/>
      <c r="U158" s="2"/>
    </row>
    <row r="159" ht="15.75" customHeight="1">
      <c r="Q159" s="1"/>
      <c r="U159" s="2"/>
    </row>
    <row r="160" ht="15.75" customHeight="1">
      <c r="Q160" s="1"/>
      <c r="U160" s="2"/>
    </row>
    <row r="161" ht="15.75" customHeight="1">
      <c r="Q161" s="1"/>
      <c r="U161" s="2"/>
    </row>
    <row r="162" ht="15.75" customHeight="1">
      <c r="Q162" s="1"/>
      <c r="U162" s="2"/>
    </row>
    <row r="163" ht="15.75" customHeight="1">
      <c r="Q163" s="1"/>
      <c r="U163" s="2"/>
    </row>
    <row r="164" ht="15.75" customHeight="1">
      <c r="Q164" s="1"/>
      <c r="U164" s="2"/>
    </row>
    <row r="165" ht="15.75" customHeight="1">
      <c r="Q165" s="1"/>
      <c r="U165" s="2"/>
    </row>
    <row r="166" ht="15.75" customHeight="1">
      <c r="Q166" s="1"/>
      <c r="U166" s="2"/>
    </row>
    <row r="167" ht="15.75" customHeight="1">
      <c r="Q167" s="1"/>
      <c r="U167" s="2"/>
    </row>
    <row r="168" ht="15.75" customHeight="1">
      <c r="Q168" s="1"/>
      <c r="U168" s="2"/>
    </row>
    <row r="169" ht="15.75" customHeight="1">
      <c r="Q169" s="1"/>
      <c r="U169" s="2"/>
    </row>
    <row r="170" ht="15.75" customHeight="1">
      <c r="Q170" s="1"/>
      <c r="U170" s="2"/>
    </row>
    <row r="171" ht="15.75" customHeight="1">
      <c r="Q171" s="1"/>
      <c r="U171" s="2"/>
    </row>
    <row r="172" ht="15.75" customHeight="1">
      <c r="Q172" s="1"/>
      <c r="U172" s="2"/>
    </row>
    <row r="173" ht="15.75" customHeight="1">
      <c r="Q173" s="1"/>
      <c r="U173" s="2"/>
    </row>
    <row r="174" ht="15.75" customHeight="1">
      <c r="Q174" s="1"/>
      <c r="U174" s="2"/>
    </row>
    <row r="175" ht="15.75" customHeight="1">
      <c r="Q175" s="1"/>
      <c r="U175" s="2"/>
    </row>
    <row r="176" ht="15.75" customHeight="1">
      <c r="Q176" s="1"/>
      <c r="U176" s="2"/>
    </row>
    <row r="177" ht="15.75" customHeight="1">
      <c r="Q177" s="1"/>
      <c r="U177" s="2"/>
    </row>
    <row r="178" ht="15.75" customHeight="1">
      <c r="Q178" s="1"/>
      <c r="U178" s="2"/>
    </row>
    <row r="179" ht="15.75" customHeight="1">
      <c r="Q179" s="1"/>
      <c r="U179" s="2"/>
    </row>
    <row r="180" ht="15.75" customHeight="1">
      <c r="Q180" s="1"/>
      <c r="U180" s="2"/>
    </row>
    <row r="181" ht="15.75" customHeight="1">
      <c r="Q181" s="1"/>
      <c r="U181" s="2"/>
    </row>
    <row r="182" ht="15.75" customHeight="1">
      <c r="Q182" s="1"/>
      <c r="U182" s="2"/>
    </row>
    <row r="183" ht="15.75" customHeight="1">
      <c r="Q183" s="1"/>
      <c r="U183" s="2"/>
    </row>
    <row r="184" ht="15.75" customHeight="1">
      <c r="Q184" s="1"/>
      <c r="U184" s="2"/>
    </row>
    <row r="185" ht="15.75" customHeight="1">
      <c r="Q185" s="1"/>
      <c r="U185" s="2"/>
    </row>
    <row r="186" ht="15.75" customHeight="1">
      <c r="Q186" s="1"/>
      <c r="U186" s="2"/>
    </row>
    <row r="187" ht="15.75" customHeight="1">
      <c r="Q187" s="1"/>
      <c r="U187" s="2"/>
    </row>
    <row r="188" ht="15.75" customHeight="1">
      <c r="Q188" s="1"/>
      <c r="U188" s="2"/>
    </row>
    <row r="189" ht="15.75" customHeight="1">
      <c r="Q189" s="1"/>
      <c r="U189" s="2"/>
    </row>
    <row r="190" ht="15.75" customHeight="1">
      <c r="Q190" s="1"/>
      <c r="U190" s="2"/>
    </row>
    <row r="191" ht="15.75" customHeight="1">
      <c r="Q191" s="1"/>
      <c r="U191" s="2"/>
    </row>
    <row r="192" ht="15.75" customHeight="1">
      <c r="Q192" s="1"/>
      <c r="U192" s="2"/>
    </row>
    <row r="193" ht="15.75" customHeight="1">
      <c r="Q193" s="1"/>
      <c r="U193" s="2"/>
    </row>
    <row r="194" ht="15.75" customHeight="1">
      <c r="Q194" s="1"/>
      <c r="U194" s="2"/>
    </row>
    <row r="195" ht="15.75" customHeight="1">
      <c r="Q195" s="1"/>
      <c r="U195" s="2"/>
    </row>
    <row r="196" ht="15.75" customHeight="1">
      <c r="Q196" s="1"/>
      <c r="U196" s="2"/>
    </row>
    <row r="197" ht="15.75" customHeight="1">
      <c r="Q197" s="1"/>
      <c r="U197" s="2"/>
    </row>
    <row r="198" ht="15.75" customHeight="1">
      <c r="Q198" s="1"/>
      <c r="U198" s="2"/>
    </row>
    <row r="199" ht="15.75" customHeight="1">
      <c r="Q199" s="1"/>
      <c r="U199" s="2"/>
    </row>
    <row r="200" ht="15.75" customHeight="1">
      <c r="Q200" s="1"/>
      <c r="U200" s="2"/>
    </row>
    <row r="201" ht="15.75" customHeight="1">
      <c r="Q201" s="1"/>
      <c r="U201" s="2"/>
    </row>
    <row r="202" ht="15.75" customHeight="1">
      <c r="Q202" s="1"/>
      <c r="U202" s="2"/>
    </row>
    <row r="203" ht="15.75" customHeight="1">
      <c r="Q203" s="1"/>
      <c r="U203" s="2"/>
    </row>
    <row r="204" ht="15.75" customHeight="1">
      <c r="Q204" s="1"/>
      <c r="U204" s="2"/>
    </row>
    <row r="205" ht="15.75" customHeight="1">
      <c r="Q205" s="1"/>
      <c r="U205" s="2"/>
    </row>
    <row r="206" ht="15.75" customHeight="1">
      <c r="Q206" s="1"/>
      <c r="U206" s="2"/>
    </row>
    <row r="207" ht="15.75" customHeight="1">
      <c r="Q207" s="1"/>
      <c r="U207" s="2"/>
    </row>
    <row r="208" ht="15.75" customHeight="1">
      <c r="Q208" s="1"/>
      <c r="U208" s="2"/>
    </row>
    <row r="209" ht="15.75" customHeight="1">
      <c r="Q209" s="1"/>
      <c r="U209" s="2"/>
    </row>
    <row r="210" ht="15.75" customHeight="1">
      <c r="Q210" s="1"/>
      <c r="U210" s="2"/>
    </row>
    <row r="211" ht="15.75" customHeight="1">
      <c r="Q211" s="1"/>
      <c r="U211" s="2"/>
    </row>
    <row r="212" ht="15.75" customHeight="1">
      <c r="Q212" s="1"/>
      <c r="U212" s="2"/>
    </row>
    <row r="213" ht="15.75" customHeight="1">
      <c r="Q213" s="1"/>
      <c r="U213" s="2"/>
    </row>
    <row r="214" ht="15.75" customHeight="1">
      <c r="Q214" s="1"/>
      <c r="U214" s="2"/>
    </row>
    <row r="215" ht="15.75" customHeight="1">
      <c r="Q215" s="1"/>
      <c r="U215" s="2"/>
    </row>
    <row r="216" ht="15.75" customHeight="1">
      <c r="Q216" s="1"/>
      <c r="U216" s="2"/>
    </row>
    <row r="217" ht="15.75" customHeight="1">
      <c r="Q217" s="1"/>
      <c r="U217" s="2"/>
    </row>
    <row r="218" ht="15.75" customHeight="1">
      <c r="Q218" s="1"/>
      <c r="U218" s="2"/>
    </row>
    <row r="219" ht="15.75" customHeight="1">
      <c r="Q219" s="1"/>
      <c r="U219" s="2"/>
    </row>
    <row r="220" ht="15.75" customHeight="1">
      <c r="Q220" s="1"/>
      <c r="U220" s="2"/>
    </row>
    <row r="221" ht="15.75" customHeight="1">
      <c r="Q221" s="1"/>
      <c r="U221" s="2"/>
    </row>
    <row r="222" ht="15.75" customHeight="1">
      <c r="Q222" s="1"/>
      <c r="U222" s="2"/>
    </row>
    <row r="223" ht="15.75" customHeight="1">
      <c r="Q223" s="1"/>
      <c r="U223" s="2"/>
    </row>
    <row r="224" ht="15.75" customHeight="1">
      <c r="Q224" s="1"/>
      <c r="U224" s="2"/>
    </row>
    <row r="225" ht="15.75" customHeight="1">
      <c r="Q225" s="1"/>
      <c r="U225" s="2"/>
    </row>
    <row r="226" ht="15.75" customHeight="1">
      <c r="Q226" s="1"/>
      <c r="U226" s="2"/>
    </row>
    <row r="227" ht="15.75" customHeight="1">
      <c r="Q227" s="1"/>
      <c r="U227" s="2"/>
    </row>
    <row r="228" ht="15.75" customHeight="1">
      <c r="Q228" s="1"/>
      <c r="U228" s="2"/>
    </row>
    <row r="229" ht="15.75" customHeight="1">
      <c r="Q229" s="1"/>
      <c r="U229" s="2"/>
    </row>
    <row r="230" ht="15.75" customHeight="1">
      <c r="Q230" s="1"/>
      <c r="U230" s="2"/>
    </row>
    <row r="231" ht="15.75" customHeight="1">
      <c r="Q231" s="1"/>
      <c r="U231" s="2"/>
    </row>
    <row r="232" ht="15.75" customHeight="1">
      <c r="Q232" s="1"/>
      <c r="U232" s="2"/>
    </row>
    <row r="233" ht="15.75" customHeight="1">
      <c r="Q233" s="1"/>
      <c r="U233" s="2"/>
    </row>
    <row r="234" ht="15.75" customHeight="1">
      <c r="Q234" s="1"/>
      <c r="U234" s="2"/>
    </row>
    <row r="235" ht="15.75" customHeight="1">
      <c r="Q235" s="1"/>
      <c r="U235" s="2"/>
    </row>
    <row r="236" ht="15.75" customHeight="1">
      <c r="Q236" s="1"/>
      <c r="U236" s="2"/>
    </row>
    <row r="237" ht="15.75" customHeight="1">
      <c r="Q237" s="1"/>
      <c r="U237" s="2"/>
    </row>
    <row r="238" ht="15.75" customHeight="1">
      <c r="Q238" s="1"/>
      <c r="U238" s="2"/>
    </row>
    <row r="239" ht="15.75" customHeight="1">
      <c r="Q239" s="1"/>
      <c r="U239" s="2"/>
    </row>
    <row r="240" ht="15.75" customHeight="1">
      <c r="Q240" s="1"/>
      <c r="U240" s="2"/>
    </row>
    <row r="241" ht="15.75" customHeight="1">
      <c r="Q241" s="1"/>
      <c r="U241" s="2"/>
    </row>
    <row r="242" ht="15.75" customHeight="1">
      <c r="Q242" s="1"/>
      <c r="U242" s="2"/>
    </row>
    <row r="243" ht="15.75" customHeight="1">
      <c r="Q243" s="1"/>
      <c r="U243" s="2"/>
    </row>
    <row r="244" ht="15.75" customHeight="1">
      <c r="Q244" s="1"/>
      <c r="U244" s="2"/>
    </row>
    <row r="245" ht="15.75" customHeight="1">
      <c r="Q245" s="1"/>
      <c r="U245" s="2"/>
    </row>
    <row r="246" ht="15.75" customHeight="1">
      <c r="Q246" s="1"/>
      <c r="U246" s="2"/>
    </row>
    <row r="247" ht="15.75" customHeight="1">
      <c r="Q247" s="1"/>
      <c r="U247" s="2"/>
    </row>
    <row r="248" ht="15.75" customHeight="1">
      <c r="Q248" s="1"/>
      <c r="U248" s="2"/>
    </row>
    <row r="249" ht="15.75" customHeight="1">
      <c r="Q249" s="1"/>
      <c r="U249" s="2"/>
    </row>
    <row r="250" ht="15.75" customHeight="1">
      <c r="Q250" s="1"/>
      <c r="U250" s="2"/>
    </row>
    <row r="251" ht="15.75" customHeight="1">
      <c r="Q251" s="1"/>
      <c r="U251" s="2"/>
    </row>
    <row r="252" ht="15.75" customHeight="1">
      <c r="Q252" s="1"/>
      <c r="U252" s="2"/>
    </row>
    <row r="253" ht="15.75" customHeight="1">
      <c r="Q253" s="1"/>
      <c r="U253" s="2"/>
    </row>
    <row r="254" ht="15.75" customHeight="1">
      <c r="Q254" s="1"/>
      <c r="U254" s="2"/>
    </row>
    <row r="255" ht="15.75" customHeight="1">
      <c r="Q255" s="1"/>
      <c r="U255" s="2"/>
    </row>
    <row r="256" ht="15.75" customHeight="1">
      <c r="Q256" s="1"/>
      <c r="U256" s="2"/>
    </row>
    <row r="257" ht="15.75" customHeight="1">
      <c r="Q257" s="1"/>
      <c r="U257" s="2"/>
    </row>
    <row r="258" ht="15.75" customHeight="1">
      <c r="Q258" s="1"/>
      <c r="U258" s="2"/>
    </row>
    <row r="259" ht="15.75" customHeight="1">
      <c r="Q259" s="1"/>
      <c r="U259" s="2"/>
    </row>
    <row r="260" ht="15.75" customHeight="1">
      <c r="Q260" s="1"/>
      <c r="U260" s="2"/>
    </row>
    <row r="261" ht="15.75" customHeight="1">
      <c r="Q261" s="1"/>
      <c r="U261" s="2"/>
    </row>
    <row r="262" ht="15.75" customHeight="1">
      <c r="Q262" s="1"/>
      <c r="U262" s="2"/>
    </row>
    <row r="263" ht="15.75" customHeight="1">
      <c r="Q263" s="1"/>
      <c r="U263" s="2"/>
    </row>
    <row r="264" ht="15.75" customHeight="1">
      <c r="Q264" s="1"/>
      <c r="U264" s="2"/>
    </row>
    <row r="265" ht="15.75" customHeight="1">
      <c r="Q265" s="1"/>
      <c r="U265" s="2"/>
    </row>
    <row r="266" ht="15.75" customHeight="1">
      <c r="Q266" s="1"/>
      <c r="U266" s="2"/>
    </row>
    <row r="267" ht="15.75" customHeight="1">
      <c r="Q267" s="1"/>
      <c r="U267" s="2"/>
    </row>
    <row r="268" ht="15.75" customHeight="1">
      <c r="Q268" s="1"/>
      <c r="U268" s="2"/>
    </row>
    <row r="269" ht="15.75" customHeight="1">
      <c r="Q269" s="1"/>
      <c r="U269" s="2"/>
    </row>
    <row r="270" ht="15.75" customHeight="1">
      <c r="Q270" s="1"/>
      <c r="U270" s="2"/>
    </row>
    <row r="271" ht="15.75" customHeight="1">
      <c r="Q271" s="1"/>
      <c r="U271" s="2"/>
    </row>
    <row r="272" ht="15.75" customHeight="1">
      <c r="Q272" s="1"/>
      <c r="U272" s="2"/>
    </row>
    <row r="273" ht="15.75" customHeight="1">
      <c r="Q273" s="1"/>
      <c r="U273" s="2"/>
    </row>
    <row r="274" ht="15.75" customHeight="1">
      <c r="Q274" s="1"/>
      <c r="U274" s="2"/>
    </row>
    <row r="275" ht="15.75" customHeight="1">
      <c r="Q275" s="1"/>
      <c r="U275" s="2"/>
    </row>
    <row r="276" ht="15.75" customHeight="1">
      <c r="Q276" s="1"/>
      <c r="U276" s="2"/>
    </row>
    <row r="277" ht="15.75" customHeight="1">
      <c r="Q277" s="1"/>
      <c r="U277" s="2"/>
    </row>
    <row r="278" ht="15.75" customHeight="1">
      <c r="Q278" s="1"/>
      <c r="U278" s="2"/>
    </row>
    <row r="279" ht="15.75" customHeight="1">
      <c r="Q279" s="1"/>
      <c r="U279" s="2"/>
    </row>
    <row r="280" ht="15.75" customHeight="1">
      <c r="Q280" s="1"/>
      <c r="U280" s="2"/>
    </row>
    <row r="281" ht="15.75" customHeight="1">
      <c r="Q281" s="1"/>
      <c r="U281" s="2"/>
    </row>
    <row r="282" ht="15.75" customHeight="1">
      <c r="Q282" s="1"/>
      <c r="U282" s="2"/>
    </row>
    <row r="283" ht="15.75" customHeight="1">
      <c r="Q283" s="1"/>
      <c r="U283" s="2"/>
    </row>
    <row r="284" ht="15.75" customHeight="1">
      <c r="Q284" s="1"/>
      <c r="U284" s="2"/>
    </row>
    <row r="285" ht="15.75" customHeight="1">
      <c r="Q285" s="1"/>
      <c r="U285" s="2"/>
    </row>
    <row r="286" ht="15.75" customHeight="1">
      <c r="Q286" s="1"/>
      <c r="U286" s="2"/>
    </row>
    <row r="287" ht="15.75" customHeight="1">
      <c r="Q287" s="1"/>
      <c r="U287" s="2"/>
    </row>
    <row r="288" ht="15.75" customHeight="1">
      <c r="Q288" s="1"/>
      <c r="U288" s="2"/>
    </row>
    <row r="289" ht="15.75" customHeight="1">
      <c r="Q289" s="1"/>
      <c r="U289" s="2"/>
    </row>
    <row r="290" ht="15.75" customHeight="1">
      <c r="Q290" s="1"/>
      <c r="U290" s="2"/>
    </row>
    <row r="291" ht="15.75" customHeight="1">
      <c r="Q291" s="1"/>
      <c r="U291" s="2"/>
    </row>
    <row r="292" ht="15.75" customHeight="1">
      <c r="Q292" s="1"/>
      <c r="U292" s="2"/>
    </row>
    <row r="293" ht="15.75" customHeight="1">
      <c r="Q293" s="1"/>
      <c r="U293" s="2"/>
    </row>
    <row r="294" ht="15.75" customHeight="1">
      <c r="Q294" s="1"/>
      <c r="U294" s="2"/>
    </row>
    <row r="295" ht="15.75" customHeight="1">
      <c r="Q295" s="1"/>
      <c r="U295" s="2"/>
    </row>
    <row r="296" ht="15.75" customHeight="1">
      <c r="Q296" s="1"/>
      <c r="U296" s="2"/>
    </row>
    <row r="297" ht="15.75" customHeight="1">
      <c r="Q297" s="1"/>
      <c r="U297" s="2"/>
    </row>
    <row r="298" ht="15.75" customHeight="1">
      <c r="Q298" s="1"/>
      <c r="U298" s="2"/>
    </row>
    <row r="299" ht="15.75" customHeight="1">
      <c r="Q299" s="1"/>
      <c r="U299" s="2"/>
    </row>
    <row r="300" ht="15.75" customHeight="1">
      <c r="Q300" s="1"/>
      <c r="U300" s="2"/>
    </row>
    <row r="301" ht="15.75" customHeight="1">
      <c r="Q301" s="1"/>
      <c r="U301" s="2"/>
    </row>
    <row r="302" ht="15.75" customHeight="1">
      <c r="Q302" s="1"/>
      <c r="U302" s="2"/>
    </row>
    <row r="303" ht="15.75" customHeight="1">
      <c r="Q303" s="1"/>
      <c r="U303" s="2"/>
    </row>
    <row r="304" ht="15.75" customHeight="1">
      <c r="Q304" s="1"/>
      <c r="U304" s="2"/>
    </row>
    <row r="305" ht="15.75" customHeight="1">
      <c r="Q305" s="1"/>
      <c r="U305" s="2"/>
    </row>
    <row r="306" ht="15.75" customHeight="1">
      <c r="Q306" s="1"/>
      <c r="U306" s="2"/>
    </row>
    <row r="307" ht="15.75" customHeight="1">
      <c r="Q307" s="1"/>
      <c r="U307" s="2"/>
    </row>
    <row r="308" ht="15.75" customHeight="1">
      <c r="Q308" s="1"/>
      <c r="U308" s="2"/>
    </row>
    <row r="309" ht="15.75" customHeight="1">
      <c r="Q309" s="1"/>
      <c r="U309" s="2"/>
    </row>
    <row r="310" ht="15.75" customHeight="1">
      <c r="Q310" s="1"/>
      <c r="U310" s="2"/>
    </row>
    <row r="311" ht="15.75" customHeight="1">
      <c r="Q311" s="1"/>
      <c r="U311" s="2"/>
    </row>
    <row r="312" ht="15.75" customHeight="1">
      <c r="Q312" s="1"/>
      <c r="U312" s="2"/>
    </row>
    <row r="313" ht="15.75" customHeight="1">
      <c r="Q313" s="1"/>
      <c r="U313" s="2"/>
    </row>
    <row r="314" ht="15.75" customHeight="1">
      <c r="Q314" s="1"/>
      <c r="U314" s="2"/>
    </row>
    <row r="315" ht="15.75" customHeight="1">
      <c r="Q315" s="1"/>
      <c r="U315" s="2"/>
    </row>
    <row r="316" ht="15.75" customHeight="1">
      <c r="Q316" s="1"/>
      <c r="U316" s="2"/>
    </row>
    <row r="317" ht="15.75" customHeight="1">
      <c r="Q317" s="1"/>
      <c r="U317" s="2"/>
    </row>
    <row r="318" ht="15.75" customHeight="1">
      <c r="Q318" s="1"/>
      <c r="U318" s="2"/>
    </row>
    <row r="319" ht="15.75" customHeight="1">
      <c r="Q319" s="1"/>
      <c r="U319" s="2"/>
    </row>
    <row r="320" ht="15.75" customHeight="1">
      <c r="Q320" s="1"/>
      <c r="U320" s="2"/>
    </row>
    <row r="321" ht="15.75" customHeight="1">
      <c r="Q321" s="1"/>
      <c r="U321" s="2"/>
    </row>
    <row r="322" ht="15.75" customHeight="1">
      <c r="Q322" s="1"/>
      <c r="U322" s="2"/>
    </row>
    <row r="323" ht="15.75" customHeight="1">
      <c r="Q323" s="1"/>
      <c r="U323" s="2"/>
    </row>
    <row r="324" ht="15.75" customHeight="1">
      <c r="Q324" s="1"/>
      <c r="U324" s="2"/>
    </row>
    <row r="325" ht="15.75" customHeight="1">
      <c r="Q325" s="1"/>
      <c r="U325" s="2"/>
    </row>
    <row r="326" ht="15.75" customHeight="1">
      <c r="Q326" s="1"/>
      <c r="U326" s="2"/>
    </row>
    <row r="327" ht="15.75" customHeight="1">
      <c r="Q327" s="1"/>
      <c r="U327" s="2"/>
    </row>
    <row r="328" ht="15.75" customHeight="1">
      <c r="Q328" s="1"/>
      <c r="U328" s="2"/>
    </row>
    <row r="329" ht="15.75" customHeight="1">
      <c r="Q329" s="1"/>
      <c r="U329" s="2"/>
    </row>
    <row r="330" ht="15.75" customHeight="1">
      <c r="Q330" s="1"/>
      <c r="U330" s="2"/>
    </row>
    <row r="331" ht="15.75" customHeight="1">
      <c r="Q331" s="1"/>
      <c r="U331" s="2"/>
    </row>
    <row r="332" ht="15.75" customHeight="1">
      <c r="Q332" s="1"/>
      <c r="U332" s="2"/>
    </row>
    <row r="333" ht="15.75" customHeight="1">
      <c r="Q333" s="1"/>
      <c r="U333" s="2"/>
    </row>
    <row r="334" ht="15.75" customHeight="1">
      <c r="Q334" s="1"/>
      <c r="U334" s="2"/>
    </row>
    <row r="335" ht="15.75" customHeight="1">
      <c r="Q335" s="1"/>
      <c r="U335" s="2"/>
    </row>
    <row r="336" ht="15.75" customHeight="1">
      <c r="Q336" s="1"/>
      <c r="U336" s="2"/>
    </row>
    <row r="337" ht="15.75" customHeight="1">
      <c r="Q337" s="1"/>
      <c r="U337" s="2"/>
    </row>
    <row r="338" ht="15.75" customHeight="1">
      <c r="Q338" s="1"/>
      <c r="U338" s="2"/>
    </row>
    <row r="339" ht="15.75" customHeight="1">
      <c r="Q339" s="1"/>
      <c r="U339" s="2"/>
    </row>
    <row r="340" ht="15.75" customHeight="1">
      <c r="Q340" s="1"/>
      <c r="U340" s="2"/>
    </row>
    <row r="341" ht="15.75" customHeight="1">
      <c r="Q341" s="1"/>
      <c r="U341" s="2"/>
    </row>
    <row r="342" ht="15.75" customHeight="1">
      <c r="Q342" s="1"/>
      <c r="U342" s="2"/>
    </row>
    <row r="343" ht="15.75" customHeight="1">
      <c r="Q343" s="1"/>
      <c r="U343" s="2"/>
    </row>
    <row r="344" ht="15.75" customHeight="1">
      <c r="Q344" s="1"/>
      <c r="U344" s="2"/>
    </row>
    <row r="345" ht="15.75" customHeight="1">
      <c r="Q345" s="1"/>
      <c r="U345" s="2"/>
    </row>
    <row r="346" ht="15.75" customHeight="1">
      <c r="Q346" s="1"/>
      <c r="U346" s="2"/>
    </row>
    <row r="347" ht="15.75" customHeight="1">
      <c r="Q347" s="1"/>
      <c r="U347" s="2"/>
    </row>
    <row r="348" ht="15.75" customHeight="1">
      <c r="Q348" s="1"/>
      <c r="U348" s="2"/>
    </row>
    <row r="349" ht="15.75" customHeight="1">
      <c r="Q349" s="1"/>
      <c r="U349" s="2"/>
    </row>
    <row r="350" ht="15.75" customHeight="1">
      <c r="Q350" s="1"/>
      <c r="U350" s="2"/>
    </row>
    <row r="351" ht="15.75" customHeight="1">
      <c r="Q351" s="1"/>
      <c r="U351" s="2"/>
    </row>
    <row r="352" ht="15.75" customHeight="1">
      <c r="Q352" s="1"/>
      <c r="U352" s="2"/>
    </row>
    <row r="353" ht="15.75" customHeight="1">
      <c r="Q353" s="1"/>
      <c r="U353" s="2"/>
    </row>
    <row r="354" ht="15.75" customHeight="1">
      <c r="Q354" s="1"/>
      <c r="U354" s="2"/>
    </row>
    <row r="355" ht="15.75" customHeight="1">
      <c r="Q355" s="1"/>
      <c r="U355" s="2"/>
    </row>
    <row r="356" ht="15.75" customHeight="1">
      <c r="Q356" s="1"/>
      <c r="U356" s="2"/>
    </row>
    <row r="357" ht="15.75" customHeight="1">
      <c r="Q357" s="1"/>
      <c r="U357" s="2"/>
    </row>
    <row r="358" ht="15.75" customHeight="1">
      <c r="Q358" s="1"/>
      <c r="U358" s="2"/>
    </row>
    <row r="359" ht="15.75" customHeight="1">
      <c r="Q359" s="1"/>
      <c r="U359" s="2"/>
    </row>
    <row r="360" ht="15.75" customHeight="1">
      <c r="Q360" s="1"/>
      <c r="U360" s="2"/>
    </row>
    <row r="361" ht="15.75" customHeight="1">
      <c r="Q361" s="1"/>
      <c r="U361" s="2"/>
    </row>
    <row r="362" ht="15.75" customHeight="1">
      <c r="Q362" s="1"/>
      <c r="U362" s="2"/>
    </row>
    <row r="363" ht="15.75" customHeight="1">
      <c r="Q363" s="1"/>
      <c r="U363" s="2"/>
    </row>
    <row r="364" ht="15.75" customHeight="1">
      <c r="Q364" s="1"/>
      <c r="U364" s="2"/>
    </row>
    <row r="365" ht="15.75" customHeight="1">
      <c r="Q365" s="1"/>
      <c r="U365" s="2"/>
    </row>
    <row r="366" ht="15.75" customHeight="1">
      <c r="Q366" s="1"/>
      <c r="U366" s="2"/>
    </row>
    <row r="367" ht="15.75" customHeight="1">
      <c r="Q367" s="1"/>
      <c r="U367" s="2"/>
    </row>
    <row r="368" ht="15.75" customHeight="1">
      <c r="Q368" s="1"/>
      <c r="U368" s="2"/>
    </row>
    <row r="369" ht="15.75" customHeight="1">
      <c r="Q369" s="1"/>
      <c r="U369" s="2"/>
    </row>
    <row r="370" ht="15.75" customHeight="1">
      <c r="Q370" s="1"/>
      <c r="U370" s="2"/>
    </row>
    <row r="371" ht="15.75" customHeight="1">
      <c r="Q371" s="1"/>
      <c r="U371" s="2"/>
    </row>
    <row r="372" ht="15.75" customHeight="1">
      <c r="Q372" s="1"/>
      <c r="U372" s="2"/>
    </row>
    <row r="373" ht="15.75" customHeight="1">
      <c r="Q373" s="1"/>
      <c r="U373" s="2"/>
    </row>
    <row r="374" ht="15.75" customHeight="1">
      <c r="Q374" s="1"/>
      <c r="U374" s="2"/>
    </row>
    <row r="375" ht="15.75" customHeight="1">
      <c r="Q375" s="1"/>
      <c r="U375" s="2"/>
    </row>
    <row r="376" ht="15.75" customHeight="1">
      <c r="Q376" s="1"/>
      <c r="U376" s="2"/>
    </row>
    <row r="377" ht="15.75" customHeight="1">
      <c r="Q377" s="1"/>
      <c r="U377" s="2"/>
    </row>
    <row r="378" ht="15.75" customHeight="1">
      <c r="Q378" s="1"/>
      <c r="U378" s="2"/>
    </row>
    <row r="379" ht="15.75" customHeight="1">
      <c r="Q379" s="1"/>
      <c r="U379" s="2"/>
    </row>
    <row r="380" ht="15.75" customHeight="1">
      <c r="Q380" s="1"/>
      <c r="U380" s="2"/>
    </row>
    <row r="381" ht="15.75" customHeight="1">
      <c r="Q381" s="1"/>
      <c r="U381" s="2"/>
    </row>
    <row r="382" ht="15.75" customHeight="1">
      <c r="Q382" s="1"/>
      <c r="U382" s="2"/>
    </row>
    <row r="383" ht="15.75" customHeight="1">
      <c r="Q383" s="1"/>
      <c r="U383" s="2"/>
    </row>
    <row r="384" ht="15.75" customHeight="1">
      <c r="Q384" s="1"/>
      <c r="U384" s="2"/>
    </row>
    <row r="385" ht="15.75" customHeight="1">
      <c r="Q385" s="1"/>
      <c r="U385" s="2"/>
    </row>
    <row r="386" ht="15.75" customHeight="1">
      <c r="Q386" s="1"/>
      <c r="U386" s="2"/>
    </row>
    <row r="387" ht="15.75" customHeight="1">
      <c r="Q387" s="1"/>
      <c r="U387" s="2"/>
    </row>
    <row r="388" ht="15.75" customHeight="1">
      <c r="Q388" s="1"/>
      <c r="U388" s="2"/>
    </row>
    <row r="389" ht="15.75" customHeight="1">
      <c r="Q389" s="1"/>
      <c r="U389" s="2"/>
    </row>
    <row r="390" ht="15.75" customHeight="1">
      <c r="Q390" s="1"/>
      <c r="U390" s="2"/>
    </row>
    <row r="391" ht="15.75" customHeight="1">
      <c r="Q391" s="1"/>
      <c r="U391" s="2"/>
    </row>
    <row r="392" ht="15.75" customHeight="1">
      <c r="Q392" s="1"/>
      <c r="U392" s="2"/>
    </row>
    <row r="393" ht="15.75" customHeight="1">
      <c r="Q393" s="1"/>
      <c r="U393" s="2"/>
    </row>
    <row r="394" ht="15.75" customHeight="1">
      <c r="Q394" s="1"/>
      <c r="U394" s="2"/>
    </row>
    <row r="395" ht="15.75" customHeight="1">
      <c r="Q395" s="1"/>
      <c r="U395" s="2"/>
    </row>
    <row r="396" ht="15.75" customHeight="1">
      <c r="Q396" s="1"/>
      <c r="U396" s="2"/>
    </row>
    <row r="397" ht="15.75" customHeight="1">
      <c r="Q397" s="1"/>
      <c r="U397" s="2"/>
    </row>
    <row r="398" ht="15.75" customHeight="1">
      <c r="Q398" s="1"/>
      <c r="U398" s="2"/>
    </row>
    <row r="399" ht="15.75" customHeight="1">
      <c r="Q399" s="1"/>
      <c r="U399" s="2"/>
    </row>
    <row r="400" ht="15.75" customHeight="1">
      <c r="Q400" s="1"/>
      <c r="U400" s="2"/>
    </row>
    <row r="401" ht="15.75" customHeight="1">
      <c r="Q401" s="1"/>
      <c r="U401" s="2"/>
    </row>
    <row r="402" ht="15.75" customHeight="1">
      <c r="Q402" s="1"/>
      <c r="U402" s="2"/>
    </row>
    <row r="403" ht="15.75" customHeight="1">
      <c r="Q403" s="1"/>
      <c r="U403" s="2"/>
    </row>
    <row r="404" ht="15.75" customHeight="1">
      <c r="Q404" s="1"/>
      <c r="U404" s="2"/>
    </row>
    <row r="405" ht="15.75" customHeight="1">
      <c r="Q405" s="1"/>
      <c r="U405" s="2"/>
    </row>
    <row r="406" ht="15.75" customHeight="1">
      <c r="Q406" s="1"/>
      <c r="U406" s="2"/>
    </row>
    <row r="407" ht="15.75" customHeight="1">
      <c r="Q407" s="1"/>
      <c r="U407" s="2"/>
    </row>
    <row r="408" ht="15.75" customHeight="1">
      <c r="Q408" s="1"/>
      <c r="U408" s="2"/>
    </row>
    <row r="409" ht="15.75" customHeight="1">
      <c r="Q409" s="1"/>
      <c r="U409" s="2"/>
    </row>
    <row r="410" ht="15.75" customHeight="1">
      <c r="Q410" s="1"/>
      <c r="U410" s="2"/>
    </row>
    <row r="411" ht="15.75" customHeight="1">
      <c r="Q411" s="1"/>
      <c r="U411" s="2"/>
    </row>
    <row r="412" ht="15.75" customHeight="1">
      <c r="Q412" s="1"/>
      <c r="U412" s="2"/>
    </row>
    <row r="413" ht="15.75" customHeight="1">
      <c r="Q413" s="1"/>
      <c r="U413" s="2"/>
    </row>
    <row r="414" ht="15.75" customHeight="1">
      <c r="Q414" s="1"/>
      <c r="U414" s="2"/>
    </row>
    <row r="415" ht="15.75" customHeight="1">
      <c r="Q415" s="1"/>
      <c r="U415" s="2"/>
    </row>
    <row r="416" ht="15.75" customHeight="1">
      <c r="Q416" s="1"/>
      <c r="U416" s="2"/>
    </row>
    <row r="417" ht="15.75" customHeight="1">
      <c r="Q417" s="1"/>
      <c r="U417" s="2"/>
    </row>
    <row r="418" ht="15.75" customHeight="1">
      <c r="Q418" s="1"/>
      <c r="U418" s="2"/>
    </row>
    <row r="419" ht="15.75" customHeight="1">
      <c r="Q419" s="1"/>
      <c r="U419" s="2"/>
    </row>
    <row r="420" ht="15.75" customHeight="1">
      <c r="Q420" s="1"/>
      <c r="U420" s="2"/>
    </row>
    <row r="421" ht="15.75" customHeight="1">
      <c r="Q421" s="1"/>
      <c r="U421" s="2"/>
    </row>
    <row r="422" ht="15.75" customHeight="1">
      <c r="Q422" s="1"/>
      <c r="U422" s="2"/>
    </row>
    <row r="423" ht="15.75" customHeight="1">
      <c r="Q423" s="1"/>
      <c r="U423" s="2"/>
    </row>
    <row r="424" ht="15.75" customHeight="1">
      <c r="Q424" s="1"/>
      <c r="U424" s="2"/>
    </row>
    <row r="425" ht="15.75" customHeight="1">
      <c r="Q425" s="1"/>
      <c r="U425" s="2"/>
    </row>
    <row r="426" ht="15.75" customHeight="1">
      <c r="Q426" s="1"/>
      <c r="U426" s="2"/>
    </row>
    <row r="427" ht="15.75" customHeight="1">
      <c r="Q427" s="1"/>
      <c r="U427" s="2"/>
    </row>
    <row r="428" ht="15.75" customHeight="1">
      <c r="Q428" s="1"/>
      <c r="U428" s="2"/>
    </row>
    <row r="429" ht="15.75" customHeight="1">
      <c r="Q429" s="1"/>
      <c r="U429" s="2"/>
    </row>
    <row r="430" ht="15.75" customHeight="1">
      <c r="Q430" s="1"/>
      <c r="U430" s="2"/>
    </row>
    <row r="431" ht="15.75" customHeight="1">
      <c r="Q431" s="1"/>
      <c r="U431" s="2"/>
    </row>
    <row r="432" ht="15.75" customHeight="1">
      <c r="Q432" s="1"/>
      <c r="U432" s="2"/>
    </row>
    <row r="433" ht="15.75" customHeight="1">
      <c r="Q433" s="1"/>
      <c r="U433" s="2"/>
    </row>
    <row r="434" ht="15.75" customHeight="1">
      <c r="Q434" s="1"/>
      <c r="U434" s="2"/>
    </row>
    <row r="435" ht="15.75" customHeight="1">
      <c r="Q435" s="1"/>
      <c r="U435" s="2"/>
    </row>
    <row r="436" ht="15.75" customHeight="1">
      <c r="Q436" s="1"/>
      <c r="U436" s="2"/>
    </row>
    <row r="437" ht="15.75" customHeight="1">
      <c r="Q437" s="1"/>
      <c r="U437" s="2"/>
    </row>
    <row r="438" ht="15.75" customHeight="1">
      <c r="Q438" s="1"/>
      <c r="U438" s="2"/>
    </row>
    <row r="439" ht="15.75" customHeight="1">
      <c r="Q439" s="1"/>
      <c r="U439" s="2"/>
    </row>
    <row r="440" ht="15.75" customHeight="1">
      <c r="Q440" s="1"/>
      <c r="U440" s="2"/>
    </row>
    <row r="441" ht="15.75" customHeight="1">
      <c r="Q441" s="1"/>
      <c r="U441" s="2"/>
    </row>
    <row r="442" ht="15.75" customHeight="1">
      <c r="Q442" s="1"/>
      <c r="U442" s="2"/>
    </row>
    <row r="443" ht="15.75" customHeight="1">
      <c r="Q443" s="1"/>
      <c r="U443" s="2"/>
    </row>
    <row r="444" ht="15.75" customHeight="1">
      <c r="Q444" s="1"/>
      <c r="U444" s="2"/>
    </row>
    <row r="445" ht="15.75" customHeight="1">
      <c r="Q445" s="1"/>
      <c r="U445" s="2"/>
    </row>
    <row r="446" ht="15.75" customHeight="1">
      <c r="Q446" s="1"/>
      <c r="U446" s="2"/>
    </row>
    <row r="447" ht="15.75" customHeight="1">
      <c r="Q447" s="1"/>
      <c r="U447" s="2"/>
    </row>
    <row r="448" ht="15.75" customHeight="1">
      <c r="Q448" s="1"/>
      <c r="U448" s="2"/>
    </row>
    <row r="449" ht="15.75" customHeight="1">
      <c r="Q449" s="1"/>
      <c r="U449" s="2"/>
    </row>
    <row r="450" ht="15.75" customHeight="1">
      <c r="Q450" s="1"/>
      <c r="U450" s="2"/>
    </row>
    <row r="451" ht="15.75" customHeight="1">
      <c r="Q451" s="1"/>
      <c r="U451" s="2"/>
    </row>
    <row r="452" ht="15.75" customHeight="1">
      <c r="Q452" s="1"/>
      <c r="U452" s="2"/>
    </row>
    <row r="453" ht="15.75" customHeight="1">
      <c r="Q453" s="1"/>
      <c r="U453" s="2"/>
    </row>
    <row r="454" ht="15.75" customHeight="1">
      <c r="Q454" s="1"/>
      <c r="U454" s="2"/>
    </row>
    <row r="455" ht="15.75" customHeight="1">
      <c r="Q455" s="1"/>
      <c r="U455" s="2"/>
    </row>
    <row r="456" ht="15.75" customHeight="1">
      <c r="Q456" s="1"/>
      <c r="U456" s="2"/>
    </row>
    <row r="457" ht="15.75" customHeight="1">
      <c r="Q457" s="1"/>
      <c r="U457" s="2"/>
    </row>
    <row r="458" ht="15.75" customHeight="1">
      <c r="Q458" s="1"/>
      <c r="U458" s="2"/>
    </row>
    <row r="459" ht="15.75" customHeight="1">
      <c r="Q459" s="1"/>
      <c r="U459" s="2"/>
    </row>
    <row r="460" ht="15.75" customHeight="1">
      <c r="Q460" s="1"/>
      <c r="U460" s="2"/>
    </row>
    <row r="461" ht="15.75" customHeight="1">
      <c r="Q461" s="1"/>
      <c r="U461" s="2"/>
    </row>
    <row r="462" ht="15.75" customHeight="1">
      <c r="Q462" s="1"/>
      <c r="U462" s="2"/>
    </row>
    <row r="463" ht="15.75" customHeight="1">
      <c r="Q463" s="1"/>
      <c r="U463" s="2"/>
    </row>
    <row r="464" ht="15.75" customHeight="1">
      <c r="Q464" s="1"/>
      <c r="U464" s="2"/>
    </row>
    <row r="465" ht="15.75" customHeight="1">
      <c r="Q465" s="1"/>
      <c r="U465" s="2"/>
    </row>
    <row r="466" ht="15.75" customHeight="1">
      <c r="Q466" s="1"/>
      <c r="U466" s="2"/>
    </row>
    <row r="467" ht="15.75" customHeight="1">
      <c r="Q467" s="1"/>
      <c r="U467" s="2"/>
    </row>
    <row r="468" ht="15.75" customHeight="1">
      <c r="Q468" s="1"/>
      <c r="U468" s="2"/>
    </row>
    <row r="469" ht="15.75" customHeight="1">
      <c r="Q469" s="1"/>
      <c r="U469" s="2"/>
    </row>
    <row r="470" ht="15.75" customHeight="1">
      <c r="Q470" s="1"/>
      <c r="U470" s="2"/>
    </row>
    <row r="471" ht="15.75" customHeight="1">
      <c r="Q471" s="1"/>
      <c r="U471" s="2"/>
    </row>
    <row r="472" ht="15.75" customHeight="1">
      <c r="Q472" s="1"/>
      <c r="U472" s="2"/>
    </row>
    <row r="473" ht="15.75" customHeight="1">
      <c r="Q473" s="1"/>
      <c r="U473" s="2"/>
    </row>
    <row r="474" ht="15.75" customHeight="1">
      <c r="Q474" s="1"/>
      <c r="U474" s="2"/>
    </row>
    <row r="475" ht="15.75" customHeight="1">
      <c r="Q475" s="1"/>
      <c r="U475" s="2"/>
    </row>
    <row r="476" ht="15.75" customHeight="1">
      <c r="Q476" s="1"/>
      <c r="U476" s="2"/>
    </row>
    <row r="477" ht="15.75" customHeight="1">
      <c r="Q477" s="1"/>
      <c r="U477" s="2"/>
    </row>
    <row r="478" ht="15.75" customHeight="1">
      <c r="Q478" s="1"/>
      <c r="U478" s="2"/>
    </row>
    <row r="479" ht="15.75" customHeight="1">
      <c r="Q479" s="1"/>
      <c r="U479" s="2"/>
    </row>
    <row r="480" ht="15.75" customHeight="1">
      <c r="Q480" s="1"/>
      <c r="U480" s="2"/>
    </row>
    <row r="481" ht="15.75" customHeight="1">
      <c r="Q481" s="1"/>
      <c r="U481" s="2"/>
    </row>
    <row r="482" ht="15.75" customHeight="1">
      <c r="Q482" s="1"/>
      <c r="U482" s="2"/>
    </row>
    <row r="483" ht="15.75" customHeight="1">
      <c r="Q483" s="1"/>
      <c r="U483" s="2"/>
    </row>
    <row r="484" ht="15.75" customHeight="1">
      <c r="Q484" s="1"/>
      <c r="U484" s="2"/>
    </row>
    <row r="485" ht="15.75" customHeight="1">
      <c r="Q485" s="1"/>
      <c r="U485" s="2"/>
    </row>
    <row r="486" ht="15.75" customHeight="1">
      <c r="Q486" s="1"/>
      <c r="U486" s="2"/>
    </row>
    <row r="487" ht="15.75" customHeight="1">
      <c r="Q487" s="1"/>
      <c r="U487" s="2"/>
    </row>
    <row r="488" ht="15.75" customHeight="1">
      <c r="Q488" s="1"/>
      <c r="U488" s="2"/>
    </row>
    <row r="489" ht="15.75" customHeight="1">
      <c r="Q489" s="1"/>
      <c r="U489" s="2"/>
    </row>
    <row r="490" ht="15.75" customHeight="1">
      <c r="Q490" s="1"/>
      <c r="U490" s="2"/>
    </row>
    <row r="491" ht="15.75" customHeight="1">
      <c r="Q491" s="1"/>
      <c r="U491" s="2"/>
    </row>
    <row r="492" ht="15.75" customHeight="1">
      <c r="Q492" s="1"/>
      <c r="U492" s="2"/>
    </row>
    <row r="493" ht="15.75" customHeight="1">
      <c r="Q493" s="1"/>
      <c r="U493" s="2"/>
    </row>
    <row r="494" ht="15.75" customHeight="1">
      <c r="Q494" s="1"/>
      <c r="U494" s="2"/>
    </row>
    <row r="495" ht="15.75" customHeight="1">
      <c r="Q495" s="1"/>
      <c r="U495" s="2"/>
    </row>
    <row r="496" ht="15.75" customHeight="1">
      <c r="Q496" s="1"/>
      <c r="U496" s="2"/>
    </row>
    <row r="497" ht="15.75" customHeight="1">
      <c r="Q497" s="1"/>
      <c r="U497" s="2"/>
    </row>
    <row r="498" ht="15.75" customHeight="1">
      <c r="Q498" s="1"/>
      <c r="U498" s="2"/>
    </row>
    <row r="499" ht="15.75" customHeight="1">
      <c r="Q499" s="1"/>
      <c r="U499" s="2"/>
    </row>
    <row r="500" ht="15.75" customHeight="1">
      <c r="Q500" s="1"/>
      <c r="U500" s="2"/>
    </row>
    <row r="501" ht="15.75" customHeight="1">
      <c r="Q501" s="1"/>
      <c r="U501" s="2"/>
    </row>
    <row r="502" ht="15.75" customHeight="1">
      <c r="Q502" s="1"/>
      <c r="U502" s="2"/>
    </row>
    <row r="503" ht="15.75" customHeight="1">
      <c r="Q503" s="1"/>
      <c r="U503" s="2"/>
    </row>
    <row r="504" ht="15.75" customHeight="1">
      <c r="Q504" s="1"/>
      <c r="U504" s="2"/>
    </row>
    <row r="505" ht="15.75" customHeight="1">
      <c r="Q505" s="1"/>
      <c r="U505" s="2"/>
    </row>
    <row r="506" ht="15.75" customHeight="1">
      <c r="Q506" s="1"/>
      <c r="U506" s="2"/>
    </row>
    <row r="507" ht="15.75" customHeight="1">
      <c r="Q507" s="1"/>
      <c r="U507" s="2"/>
    </row>
    <row r="508" ht="15.75" customHeight="1">
      <c r="Q508" s="1"/>
      <c r="U508" s="2"/>
    </row>
    <row r="509" ht="15.75" customHeight="1">
      <c r="Q509" s="1"/>
      <c r="U509" s="2"/>
    </row>
    <row r="510" ht="15.75" customHeight="1">
      <c r="Q510" s="1"/>
      <c r="U510" s="2"/>
    </row>
    <row r="511" ht="15.75" customHeight="1">
      <c r="Q511" s="1"/>
      <c r="U511" s="2"/>
    </row>
    <row r="512" ht="15.75" customHeight="1">
      <c r="Q512" s="1"/>
      <c r="U512" s="2"/>
    </row>
    <row r="513" ht="15.75" customHeight="1">
      <c r="Q513" s="1"/>
      <c r="U513" s="2"/>
    </row>
    <row r="514" ht="15.75" customHeight="1">
      <c r="Q514" s="1"/>
      <c r="U514" s="2"/>
    </row>
    <row r="515" ht="15.75" customHeight="1">
      <c r="Q515" s="1"/>
      <c r="U515" s="2"/>
    </row>
    <row r="516" ht="15.75" customHeight="1">
      <c r="Q516" s="1"/>
      <c r="U516" s="2"/>
    </row>
    <row r="517" ht="15.75" customHeight="1">
      <c r="Q517" s="1"/>
      <c r="U517" s="2"/>
    </row>
    <row r="518" ht="15.75" customHeight="1">
      <c r="Q518" s="1"/>
      <c r="U518" s="2"/>
    </row>
    <row r="519" ht="15.75" customHeight="1">
      <c r="Q519" s="1"/>
      <c r="U519" s="2"/>
    </row>
    <row r="520" ht="15.75" customHeight="1">
      <c r="Q520" s="1"/>
      <c r="U520" s="2"/>
    </row>
    <row r="521" ht="15.75" customHeight="1">
      <c r="Q521" s="1"/>
      <c r="U521" s="2"/>
    </row>
    <row r="522" ht="15.75" customHeight="1">
      <c r="Q522" s="1"/>
      <c r="U522" s="2"/>
    </row>
    <row r="523" ht="15.75" customHeight="1">
      <c r="Q523" s="1"/>
      <c r="U523" s="2"/>
    </row>
    <row r="524" ht="15.75" customHeight="1">
      <c r="Q524" s="1"/>
      <c r="U524" s="2"/>
    </row>
    <row r="525" ht="15.75" customHeight="1">
      <c r="Q525" s="1"/>
      <c r="U525" s="2"/>
    </row>
    <row r="526" ht="15.75" customHeight="1">
      <c r="Q526" s="1"/>
      <c r="U526" s="2"/>
    </row>
    <row r="527" ht="15.75" customHeight="1">
      <c r="Q527" s="1"/>
      <c r="U527" s="2"/>
    </row>
    <row r="528" ht="15.75" customHeight="1">
      <c r="Q528" s="1"/>
      <c r="U528" s="2"/>
    </row>
    <row r="529" ht="15.75" customHeight="1">
      <c r="Q529" s="1"/>
      <c r="U529" s="2"/>
    </row>
    <row r="530" ht="15.75" customHeight="1">
      <c r="Q530" s="1"/>
      <c r="U530" s="2"/>
    </row>
    <row r="531" ht="15.75" customHeight="1">
      <c r="Q531" s="1"/>
      <c r="U531" s="2"/>
    </row>
    <row r="532" ht="15.75" customHeight="1">
      <c r="Q532" s="1"/>
      <c r="U532" s="2"/>
    </row>
    <row r="533" ht="15.75" customHeight="1">
      <c r="Q533" s="1"/>
      <c r="U533" s="2"/>
    </row>
    <row r="534" ht="15.75" customHeight="1">
      <c r="Q534" s="1"/>
      <c r="U534" s="2"/>
    </row>
    <row r="535" ht="15.75" customHeight="1">
      <c r="Q535" s="1"/>
      <c r="U535" s="2"/>
    </row>
    <row r="536" ht="15.75" customHeight="1">
      <c r="Q536" s="1"/>
      <c r="U536" s="2"/>
    </row>
    <row r="537" ht="15.75" customHeight="1">
      <c r="Q537" s="1"/>
      <c r="U537" s="2"/>
    </row>
    <row r="538" ht="15.75" customHeight="1">
      <c r="Q538" s="1"/>
      <c r="U538" s="2"/>
    </row>
    <row r="539" ht="15.75" customHeight="1">
      <c r="Q539" s="1"/>
      <c r="U539" s="2"/>
    </row>
    <row r="540" ht="15.75" customHeight="1">
      <c r="Q540" s="1"/>
      <c r="U540" s="2"/>
    </row>
    <row r="541" ht="15.75" customHeight="1">
      <c r="Q541" s="1"/>
      <c r="U541" s="2"/>
    </row>
    <row r="542" ht="15.75" customHeight="1">
      <c r="Q542" s="1"/>
      <c r="U542" s="2"/>
    </row>
    <row r="543" ht="15.75" customHeight="1">
      <c r="Q543" s="1"/>
      <c r="U543" s="2"/>
    </row>
    <row r="544" ht="15.75" customHeight="1">
      <c r="Q544" s="1"/>
      <c r="U544" s="2"/>
    </row>
    <row r="545" ht="15.75" customHeight="1">
      <c r="Q545" s="1"/>
      <c r="U545" s="2"/>
    </row>
    <row r="546" ht="15.75" customHeight="1">
      <c r="Q546" s="1"/>
      <c r="U546" s="2"/>
    </row>
    <row r="547" ht="15.75" customHeight="1">
      <c r="Q547" s="1"/>
      <c r="U547" s="2"/>
    </row>
    <row r="548" ht="15.75" customHeight="1">
      <c r="Q548" s="1"/>
      <c r="U548" s="2"/>
    </row>
    <row r="549" ht="15.75" customHeight="1">
      <c r="Q549" s="1"/>
      <c r="U549" s="2"/>
    </row>
    <row r="550" ht="15.75" customHeight="1">
      <c r="Q550" s="1"/>
      <c r="U550" s="2"/>
    </row>
    <row r="551" ht="15.75" customHeight="1">
      <c r="Q551" s="1"/>
      <c r="U551" s="2"/>
    </row>
    <row r="552" ht="15.75" customHeight="1">
      <c r="Q552" s="1"/>
      <c r="U552" s="2"/>
    </row>
    <row r="553" ht="15.75" customHeight="1">
      <c r="Q553" s="1"/>
      <c r="U553" s="2"/>
    </row>
    <row r="554" ht="15.75" customHeight="1">
      <c r="Q554" s="1"/>
      <c r="U554" s="2"/>
    </row>
    <row r="555" ht="15.75" customHeight="1">
      <c r="Q555" s="1"/>
      <c r="U555" s="2"/>
    </row>
    <row r="556" ht="15.75" customHeight="1">
      <c r="Q556" s="1"/>
      <c r="U556" s="2"/>
    </row>
    <row r="557" ht="15.75" customHeight="1">
      <c r="Q557" s="1"/>
      <c r="U557" s="2"/>
    </row>
    <row r="558" ht="15.75" customHeight="1">
      <c r="Q558" s="1"/>
      <c r="U558" s="2"/>
    </row>
    <row r="559" ht="15.75" customHeight="1">
      <c r="Q559" s="1"/>
      <c r="U559" s="2"/>
    </row>
    <row r="560" ht="15.75" customHeight="1">
      <c r="Q560" s="1"/>
      <c r="U560" s="2"/>
    </row>
    <row r="561" ht="15.75" customHeight="1">
      <c r="Q561" s="1"/>
      <c r="U561" s="2"/>
    </row>
    <row r="562" ht="15.75" customHeight="1">
      <c r="Q562" s="1"/>
      <c r="U562" s="2"/>
    </row>
    <row r="563" ht="15.75" customHeight="1">
      <c r="Q563" s="1"/>
      <c r="U563" s="2"/>
    </row>
    <row r="564" ht="15.75" customHeight="1">
      <c r="Q564" s="1"/>
      <c r="U564" s="2"/>
    </row>
    <row r="565" ht="15.75" customHeight="1">
      <c r="Q565" s="1"/>
      <c r="U565" s="2"/>
    </row>
    <row r="566" ht="15.75" customHeight="1">
      <c r="Q566" s="1"/>
      <c r="U566" s="2"/>
    </row>
    <row r="567" ht="15.75" customHeight="1">
      <c r="Q567" s="1"/>
      <c r="U567" s="2"/>
    </row>
    <row r="568" ht="15.75" customHeight="1">
      <c r="Q568" s="1"/>
      <c r="U568" s="2"/>
    </row>
    <row r="569" ht="15.75" customHeight="1">
      <c r="Q569" s="1"/>
      <c r="U569" s="2"/>
    </row>
    <row r="570" ht="15.75" customHeight="1">
      <c r="Q570" s="1"/>
      <c r="U570" s="2"/>
    </row>
    <row r="571" ht="15.75" customHeight="1">
      <c r="Q571" s="1"/>
      <c r="U571" s="2"/>
    </row>
    <row r="572" ht="15.75" customHeight="1">
      <c r="Q572" s="1"/>
      <c r="U572" s="2"/>
    </row>
    <row r="573" ht="15.75" customHeight="1">
      <c r="Q573" s="1"/>
      <c r="U573" s="2"/>
    </row>
    <row r="574" ht="15.75" customHeight="1">
      <c r="Q574" s="1"/>
      <c r="U574" s="2"/>
    </row>
    <row r="575" ht="15.75" customHeight="1">
      <c r="Q575" s="1"/>
      <c r="U575" s="2"/>
    </row>
    <row r="576" ht="15.75" customHeight="1">
      <c r="Q576" s="1"/>
      <c r="U576" s="2"/>
    </row>
    <row r="577" ht="15.75" customHeight="1">
      <c r="Q577" s="1"/>
      <c r="U577" s="2"/>
    </row>
    <row r="578" ht="15.75" customHeight="1">
      <c r="Q578" s="1"/>
      <c r="U578" s="2"/>
    </row>
    <row r="579" ht="15.75" customHeight="1">
      <c r="Q579" s="1"/>
      <c r="U579" s="2"/>
    </row>
    <row r="580" ht="15.75" customHeight="1">
      <c r="Q580" s="1"/>
      <c r="U580" s="2"/>
    </row>
    <row r="581" ht="15.75" customHeight="1">
      <c r="Q581" s="1"/>
      <c r="U581" s="2"/>
    </row>
    <row r="582" ht="15.75" customHeight="1">
      <c r="Q582" s="1"/>
      <c r="U582" s="2"/>
    </row>
    <row r="583" ht="15.75" customHeight="1">
      <c r="Q583" s="1"/>
      <c r="U583" s="2"/>
    </row>
    <row r="584" ht="15.75" customHeight="1">
      <c r="Q584" s="1"/>
      <c r="U584" s="2"/>
    </row>
    <row r="585" ht="15.75" customHeight="1">
      <c r="Q585" s="1"/>
      <c r="U585" s="2"/>
    </row>
    <row r="586" ht="15.75" customHeight="1">
      <c r="Q586" s="1"/>
      <c r="U586" s="2"/>
    </row>
    <row r="587" ht="15.75" customHeight="1">
      <c r="Q587" s="1"/>
      <c r="U587" s="2"/>
    </row>
    <row r="588" ht="15.75" customHeight="1">
      <c r="Q588" s="1"/>
      <c r="U588" s="2"/>
    </row>
    <row r="589" ht="15.75" customHeight="1">
      <c r="Q589" s="1"/>
      <c r="U589" s="2"/>
    </row>
    <row r="590" ht="15.75" customHeight="1">
      <c r="Q590" s="1"/>
      <c r="U590" s="2"/>
    </row>
    <row r="591" ht="15.75" customHeight="1">
      <c r="Q591" s="1"/>
      <c r="U591" s="2"/>
    </row>
    <row r="592" ht="15.75" customHeight="1">
      <c r="Q592" s="1"/>
      <c r="U592" s="2"/>
    </row>
    <row r="593" ht="15.75" customHeight="1">
      <c r="Q593" s="1"/>
      <c r="U593" s="2"/>
    </row>
    <row r="594" ht="15.75" customHeight="1">
      <c r="Q594" s="1"/>
      <c r="U594" s="2"/>
    </row>
    <row r="595" ht="15.75" customHeight="1">
      <c r="Q595" s="1"/>
      <c r="U595" s="2"/>
    </row>
    <row r="596" ht="15.75" customHeight="1">
      <c r="Q596" s="1"/>
      <c r="U596" s="2"/>
    </row>
    <row r="597" ht="15.75" customHeight="1">
      <c r="Q597" s="1"/>
      <c r="U597" s="2"/>
    </row>
    <row r="598" ht="15.75" customHeight="1">
      <c r="Q598" s="1"/>
      <c r="U598" s="2"/>
    </row>
    <row r="599" ht="15.75" customHeight="1">
      <c r="Q599" s="1"/>
      <c r="U599" s="2"/>
    </row>
    <row r="600" ht="15.75" customHeight="1">
      <c r="Q600" s="1"/>
      <c r="U600" s="2"/>
    </row>
    <row r="601" ht="15.75" customHeight="1">
      <c r="Q601" s="1"/>
      <c r="U601" s="2"/>
    </row>
    <row r="602" ht="15.75" customHeight="1">
      <c r="Q602" s="1"/>
      <c r="U602" s="2"/>
    </row>
    <row r="603" ht="15.75" customHeight="1">
      <c r="Q603" s="1"/>
      <c r="U603" s="2"/>
    </row>
    <row r="604" ht="15.75" customHeight="1">
      <c r="Q604" s="1"/>
      <c r="U604" s="2"/>
    </row>
    <row r="605" ht="15.75" customHeight="1">
      <c r="Q605" s="1"/>
      <c r="U605" s="2"/>
    </row>
    <row r="606" ht="15.75" customHeight="1">
      <c r="Q606" s="1"/>
      <c r="U606" s="2"/>
    </row>
    <row r="607" ht="15.75" customHeight="1">
      <c r="Q607" s="1"/>
      <c r="U607" s="2"/>
    </row>
    <row r="608" ht="15.75" customHeight="1">
      <c r="Q608" s="1"/>
      <c r="U608" s="2"/>
    </row>
    <row r="609" ht="15.75" customHeight="1">
      <c r="Q609" s="1"/>
      <c r="U609" s="2"/>
    </row>
    <row r="610" ht="15.75" customHeight="1">
      <c r="Q610" s="1"/>
      <c r="U610" s="2"/>
    </row>
    <row r="611" ht="15.75" customHeight="1">
      <c r="Q611" s="1"/>
      <c r="U611" s="2"/>
    </row>
    <row r="612" ht="15.75" customHeight="1">
      <c r="Q612" s="1"/>
      <c r="U612" s="2"/>
    </row>
    <row r="613" ht="15.75" customHeight="1">
      <c r="Q613" s="1"/>
      <c r="U613" s="2"/>
    </row>
    <row r="614" ht="15.75" customHeight="1">
      <c r="Q614" s="1"/>
      <c r="U614" s="2"/>
    </row>
    <row r="615" ht="15.75" customHeight="1">
      <c r="Q615" s="1"/>
      <c r="U615" s="2"/>
    </row>
    <row r="616" ht="15.75" customHeight="1">
      <c r="Q616" s="1"/>
      <c r="U616" s="2"/>
    </row>
    <row r="617" ht="15.75" customHeight="1">
      <c r="Q617" s="1"/>
      <c r="U617" s="2"/>
    </row>
    <row r="618" ht="15.75" customHeight="1">
      <c r="Q618" s="1"/>
      <c r="U618" s="2"/>
    </row>
    <row r="619" ht="15.75" customHeight="1">
      <c r="Q619" s="1"/>
      <c r="U619" s="2"/>
    </row>
    <row r="620" ht="15.75" customHeight="1">
      <c r="Q620" s="1"/>
      <c r="U620" s="2"/>
    </row>
    <row r="621" ht="15.75" customHeight="1">
      <c r="Q621" s="1"/>
      <c r="U621" s="2"/>
    </row>
    <row r="622" ht="15.75" customHeight="1">
      <c r="Q622" s="1"/>
      <c r="U622" s="2"/>
    </row>
    <row r="623" ht="15.75" customHeight="1">
      <c r="Q623" s="1"/>
      <c r="U623" s="2"/>
    </row>
    <row r="624" ht="15.75" customHeight="1">
      <c r="Q624" s="1"/>
      <c r="U624" s="2"/>
    </row>
    <row r="625" ht="15.75" customHeight="1">
      <c r="Q625" s="1"/>
      <c r="U625" s="2"/>
    </row>
    <row r="626" ht="15.75" customHeight="1">
      <c r="Q626" s="1"/>
      <c r="U626" s="2"/>
    </row>
    <row r="627" ht="15.75" customHeight="1">
      <c r="Q627" s="1"/>
      <c r="U627" s="2"/>
    </row>
    <row r="628" ht="15.75" customHeight="1">
      <c r="Q628" s="1"/>
      <c r="U628" s="2"/>
    </row>
    <row r="629" ht="15.75" customHeight="1">
      <c r="Q629" s="1"/>
      <c r="U629" s="2"/>
    </row>
    <row r="630" ht="15.75" customHeight="1">
      <c r="Q630" s="1"/>
      <c r="U630" s="2"/>
    </row>
    <row r="631" ht="15.75" customHeight="1">
      <c r="Q631" s="1"/>
      <c r="U631" s="2"/>
    </row>
    <row r="632" ht="15.75" customHeight="1">
      <c r="Q632" s="1"/>
      <c r="U632" s="2"/>
    </row>
    <row r="633" ht="15.75" customHeight="1">
      <c r="Q633" s="1"/>
      <c r="U633" s="2"/>
    </row>
    <row r="634" ht="15.75" customHeight="1">
      <c r="Q634" s="1"/>
      <c r="U634" s="2"/>
    </row>
    <row r="635" ht="15.75" customHeight="1">
      <c r="Q635" s="1"/>
      <c r="U635" s="2"/>
    </row>
    <row r="636" ht="15.75" customHeight="1">
      <c r="Q636" s="1"/>
      <c r="U636" s="2"/>
    </row>
    <row r="637" ht="15.75" customHeight="1">
      <c r="Q637" s="1"/>
      <c r="U637" s="2"/>
    </row>
    <row r="638" ht="15.75" customHeight="1">
      <c r="Q638" s="1"/>
      <c r="U638" s="2"/>
    </row>
    <row r="639" ht="15.75" customHeight="1">
      <c r="Q639" s="1"/>
      <c r="U639" s="2"/>
    </row>
    <row r="640" ht="15.75" customHeight="1">
      <c r="Q640" s="1"/>
      <c r="U640" s="2"/>
    </row>
    <row r="641" ht="15.75" customHeight="1">
      <c r="Q641" s="1"/>
      <c r="U641" s="2"/>
    </row>
    <row r="642" ht="15.75" customHeight="1">
      <c r="Q642" s="1"/>
      <c r="U642" s="2"/>
    </row>
    <row r="643" ht="15.75" customHeight="1">
      <c r="Q643" s="1"/>
      <c r="U643" s="2"/>
    </row>
    <row r="644" ht="15.75" customHeight="1">
      <c r="Q644" s="1"/>
      <c r="U644" s="2"/>
    </row>
    <row r="645" ht="15.75" customHeight="1">
      <c r="Q645" s="1"/>
      <c r="U645" s="2"/>
    </row>
    <row r="646" ht="15.75" customHeight="1">
      <c r="Q646" s="1"/>
      <c r="U646" s="2"/>
    </row>
    <row r="647" ht="15.75" customHeight="1">
      <c r="Q647" s="1"/>
      <c r="U647" s="2"/>
    </row>
    <row r="648" ht="15.75" customHeight="1">
      <c r="Q648" s="1"/>
      <c r="U648" s="2"/>
    </row>
    <row r="649" ht="15.75" customHeight="1">
      <c r="Q649" s="1"/>
      <c r="U649" s="2"/>
    </row>
    <row r="650" ht="15.75" customHeight="1">
      <c r="Q650" s="1"/>
      <c r="U650" s="2"/>
    </row>
    <row r="651" ht="15.75" customHeight="1">
      <c r="Q651" s="1"/>
      <c r="U651" s="2"/>
    </row>
    <row r="652" ht="15.75" customHeight="1">
      <c r="Q652" s="1"/>
      <c r="U652" s="2"/>
    </row>
    <row r="653" ht="15.75" customHeight="1">
      <c r="Q653" s="1"/>
      <c r="U653" s="2"/>
    </row>
    <row r="654" ht="15.75" customHeight="1">
      <c r="Q654" s="1"/>
      <c r="U654" s="2"/>
    </row>
    <row r="655" ht="15.75" customHeight="1">
      <c r="Q655" s="1"/>
      <c r="U655" s="2"/>
    </row>
    <row r="656" ht="15.75" customHeight="1">
      <c r="Q656" s="1"/>
      <c r="U656" s="2"/>
    </row>
    <row r="657" ht="15.75" customHeight="1">
      <c r="Q657" s="1"/>
      <c r="U657" s="2"/>
    </row>
    <row r="658" ht="15.75" customHeight="1">
      <c r="Q658" s="1"/>
      <c r="U658" s="2"/>
    </row>
    <row r="659" ht="15.75" customHeight="1">
      <c r="Q659" s="1"/>
      <c r="U659" s="2"/>
    </row>
    <row r="660" ht="15.75" customHeight="1">
      <c r="Q660" s="1"/>
      <c r="U660" s="2"/>
    </row>
    <row r="661" ht="15.75" customHeight="1">
      <c r="Q661" s="1"/>
      <c r="U661" s="2"/>
    </row>
    <row r="662" ht="15.75" customHeight="1">
      <c r="Q662" s="1"/>
      <c r="U662" s="2"/>
    </row>
    <row r="663" ht="15.75" customHeight="1">
      <c r="Q663" s="1"/>
      <c r="U663" s="2"/>
    </row>
    <row r="664" ht="15.75" customHeight="1">
      <c r="Q664" s="1"/>
      <c r="U664" s="2"/>
    </row>
    <row r="665" ht="15.75" customHeight="1">
      <c r="Q665" s="1"/>
      <c r="U665" s="2"/>
    </row>
    <row r="666" ht="15.75" customHeight="1">
      <c r="Q666" s="1"/>
      <c r="U666" s="2"/>
    </row>
    <row r="667" ht="15.75" customHeight="1">
      <c r="Q667" s="1"/>
      <c r="U667" s="2"/>
    </row>
    <row r="668" ht="15.75" customHeight="1">
      <c r="Q668" s="1"/>
      <c r="U668" s="2"/>
    </row>
    <row r="669" ht="15.75" customHeight="1">
      <c r="Q669" s="1"/>
      <c r="U669" s="2"/>
    </row>
    <row r="670" ht="15.75" customHeight="1">
      <c r="Q670" s="1"/>
      <c r="U670" s="2"/>
    </row>
    <row r="671" ht="15.75" customHeight="1">
      <c r="Q671" s="1"/>
      <c r="U671" s="2"/>
    </row>
    <row r="672" ht="15.75" customHeight="1">
      <c r="Q672" s="1"/>
      <c r="U672" s="2"/>
    </row>
    <row r="673" ht="15.75" customHeight="1">
      <c r="Q673" s="1"/>
      <c r="U673" s="2"/>
    </row>
    <row r="674" ht="15.75" customHeight="1">
      <c r="Q674" s="1"/>
      <c r="U674" s="2"/>
    </row>
    <row r="675" ht="15.75" customHeight="1">
      <c r="Q675" s="1"/>
      <c r="U675" s="2"/>
    </row>
    <row r="676" ht="15.75" customHeight="1">
      <c r="Q676" s="1"/>
      <c r="U676" s="2"/>
    </row>
    <row r="677" ht="15.75" customHeight="1">
      <c r="Q677" s="1"/>
      <c r="U677" s="2"/>
    </row>
    <row r="678" ht="15.75" customHeight="1">
      <c r="Q678" s="1"/>
      <c r="U678" s="2"/>
    </row>
    <row r="679" ht="15.75" customHeight="1">
      <c r="Q679" s="1"/>
      <c r="U679" s="2"/>
    </row>
    <row r="680" ht="15.75" customHeight="1">
      <c r="Q680" s="1"/>
      <c r="U680" s="2"/>
    </row>
    <row r="681" ht="15.75" customHeight="1">
      <c r="Q681" s="1"/>
      <c r="U681" s="2"/>
    </row>
    <row r="682" ht="15.75" customHeight="1">
      <c r="Q682" s="1"/>
      <c r="U682" s="2"/>
    </row>
    <row r="683" ht="15.75" customHeight="1">
      <c r="Q683" s="1"/>
      <c r="U683" s="2"/>
    </row>
    <row r="684" ht="15.75" customHeight="1">
      <c r="Q684" s="1"/>
      <c r="U684" s="2"/>
    </row>
    <row r="685" ht="15.75" customHeight="1">
      <c r="Q685" s="1"/>
      <c r="U685" s="2"/>
    </row>
    <row r="686" ht="15.75" customHeight="1">
      <c r="Q686" s="1"/>
      <c r="U686" s="2"/>
    </row>
    <row r="687" ht="15.75" customHeight="1">
      <c r="Q687" s="1"/>
      <c r="U687" s="2"/>
    </row>
    <row r="688" ht="15.75" customHeight="1">
      <c r="Q688" s="1"/>
      <c r="U688" s="2"/>
    </row>
    <row r="689" ht="15.75" customHeight="1">
      <c r="Q689" s="1"/>
      <c r="U689" s="2"/>
    </row>
    <row r="690" ht="15.75" customHeight="1">
      <c r="Q690" s="1"/>
      <c r="U690" s="2"/>
    </row>
    <row r="691" ht="15.75" customHeight="1">
      <c r="Q691" s="1"/>
      <c r="U691" s="2"/>
    </row>
    <row r="692" ht="15.75" customHeight="1">
      <c r="Q692" s="1"/>
      <c r="U692" s="2"/>
    </row>
    <row r="693" ht="15.75" customHeight="1">
      <c r="Q693" s="1"/>
      <c r="U693" s="2"/>
    </row>
    <row r="694" ht="15.75" customHeight="1">
      <c r="Q694" s="1"/>
      <c r="U694" s="2"/>
    </row>
    <row r="695" ht="15.75" customHeight="1">
      <c r="Q695" s="1"/>
      <c r="U695" s="2"/>
    </row>
    <row r="696" ht="15.75" customHeight="1">
      <c r="Q696" s="1"/>
      <c r="U696" s="2"/>
    </row>
    <row r="697" ht="15.75" customHeight="1">
      <c r="Q697" s="1"/>
      <c r="U697" s="2"/>
    </row>
    <row r="698" ht="15.75" customHeight="1">
      <c r="Q698" s="1"/>
      <c r="U698" s="2"/>
    </row>
    <row r="699" ht="15.75" customHeight="1">
      <c r="Q699" s="1"/>
      <c r="U699" s="2"/>
    </row>
    <row r="700" ht="15.75" customHeight="1">
      <c r="Q700" s="1"/>
      <c r="U700" s="2"/>
    </row>
    <row r="701" ht="15.75" customHeight="1">
      <c r="Q701" s="1"/>
      <c r="U701" s="2"/>
    </row>
    <row r="702" ht="15.75" customHeight="1">
      <c r="Q702" s="1"/>
      <c r="U702" s="2"/>
    </row>
    <row r="703" ht="15.75" customHeight="1">
      <c r="Q703" s="1"/>
      <c r="U703" s="2"/>
    </row>
    <row r="704" ht="15.75" customHeight="1">
      <c r="Q704" s="1"/>
      <c r="U704" s="2"/>
    </row>
    <row r="705" ht="15.75" customHeight="1">
      <c r="Q705" s="1"/>
      <c r="U705" s="2"/>
    </row>
    <row r="706" ht="15.75" customHeight="1">
      <c r="Q706" s="1"/>
      <c r="U706" s="2"/>
    </row>
    <row r="707" ht="15.75" customHeight="1">
      <c r="Q707" s="1"/>
      <c r="U707" s="2"/>
    </row>
    <row r="708" ht="15.75" customHeight="1">
      <c r="Q708" s="1"/>
      <c r="U708" s="2"/>
    </row>
    <row r="709" ht="15.75" customHeight="1">
      <c r="Q709" s="1"/>
      <c r="U709" s="2"/>
    </row>
    <row r="710" ht="15.75" customHeight="1">
      <c r="Q710" s="1"/>
      <c r="U710" s="2"/>
    </row>
    <row r="711" ht="15.75" customHeight="1">
      <c r="Q711" s="1"/>
      <c r="U711" s="2"/>
    </row>
    <row r="712" ht="15.75" customHeight="1">
      <c r="Q712" s="1"/>
      <c r="U712" s="2"/>
    </row>
    <row r="713" ht="15.75" customHeight="1">
      <c r="Q713" s="1"/>
      <c r="U713" s="2"/>
    </row>
    <row r="714" ht="15.75" customHeight="1">
      <c r="Q714" s="1"/>
      <c r="U714" s="2"/>
    </row>
    <row r="715" ht="15.75" customHeight="1">
      <c r="Q715" s="1"/>
      <c r="U715" s="2"/>
    </row>
    <row r="716" ht="15.75" customHeight="1">
      <c r="Q716" s="1"/>
      <c r="U716" s="2"/>
    </row>
    <row r="717" ht="15.75" customHeight="1">
      <c r="Q717" s="1"/>
      <c r="U717" s="2"/>
    </row>
    <row r="718" ht="15.75" customHeight="1">
      <c r="Q718" s="1"/>
      <c r="U718" s="2"/>
    </row>
    <row r="719" ht="15.75" customHeight="1">
      <c r="Q719" s="1"/>
      <c r="U719" s="2"/>
    </row>
    <row r="720" ht="15.75" customHeight="1">
      <c r="Q720" s="1"/>
      <c r="U720" s="2"/>
    </row>
    <row r="721" ht="15.75" customHeight="1">
      <c r="Q721" s="1"/>
      <c r="U721" s="2"/>
    </row>
    <row r="722" ht="15.75" customHeight="1">
      <c r="Q722" s="1"/>
      <c r="U722" s="2"/>
    </row>
    <row r="723" ht="15.75" customHeight="1">
      <c r="Q723" s="1"/>
      <c r="U723" s="2"/>
    </row>
    <row r="724" ht="15.75" customHeight="1">
      <c r="Q724" s="1"/>
      <c r="U724" s="2"/>
    </row>
    <row r="725" ht="15.75" customHeight="1">
      <c r="Q725" s="1"/>
      <c r="U725" s="2"/>
    </row>
    <row r="726" ht="15.75" customHeight="1">
      <c r="Q726" s="1"/>
      <c r="U726" s="2"/>
    </row>
    <row r="727" ht="15.75" customHeight="1">
      <c r="Q727" s="1"/>
      <c r="U727" s="2"/>
    </row>
    <row r="728" ht="15.75" customHeight="1">
      <c r="Q728" s="1"/>
      <c r="U728" s="2"/>
    </row>
    <row r="729" ht="15.75" customHeight="1">
      <c r="Q729" s="1"/>
      <c r="U729" s="2"/>
    </row>
    <row r="730" ht="15.75" customHeight="1">
      <c r="Q730" s="1"/>
      <c r="U730" s="2"/>
    </row>
    <row r="731" ht="15.75" customHeight="1">
      <c r="Q731" s="1"/>
      <c r="U731" s="2"/>
    </row>
    <row r="732" ht="15.75" customHeight="1">
      <c r="Q732" s="1"/>
      <c r="U732" s="2"/>
    </row>
    <row r="733" ht="15.75" customHeight="1">
      <c r="Q733" s="1"/>
      <c r="U733" s="2"/>
    </row>
    <row r="734" ht="15.75" customHeight="1">
      <c r="Q734" s="1"/>
      <c r="U734" s="2"/>
    </row>
    <row r="735" ht="15.75" customHeight="1">
      <c r="Q735" s="1"/>
      <c r="U735" s="2"/>
    </row>
    <row r="736" ht="15.75" customHeight="1">
      <c r="Q736" s="1"/>
      <c r="U736" s="2"/>
    </row>
    <row r="737" ht="15.75" customHeight="1">
      <c r="Q737" s="1"/>
      <c r="U737" s="2"/>
    </row>
    <row r="738" ht="15.75" customHeight="1">
      <c r="Q738" s="1"/>
      <c r="U738" s="2"/>
    </row>
    <row r="739" ht="15.75" customHeight="1">
      <c r="Q739" s="1"/>
      <c r="U739" s="2"/>
    </row>
    <row r="740" ht="15.75" customHeight="1">
      <c r="Q740" s="1"/>
      <c r="U740" s="2"/>
    </row>
    <row r="741" ht="15.75" customHeight="1">
      <c r="Q741" s="1"/>
      <c r="U741" s="2"/>
    </row>
    <row r="742" ht="15.75" customHeight="1">
      <c r="Q742" s="1"/>
      <c r="U742" s="2"/>
    </row>
    <row r="743" ht="15.75" customHeight="1">
      <c r="Q743" s="1"/>
      <c r="U743" s="2"/>
    </row>
    <row r="744" ht="15.75" customHeight="1">
      <c r="Q744" s="1"/>
      <c r="U744" s="2"/>
    </row>
    <row r="745" ht="15.75" customHeight="1">
      <c r="Q745" s="1"/>
      <c r="U745" s="2"/>
    </row>
    <row r="746" ht="15.75" customHeight="1">
      <c r="Q746" s="1"/>
      <c r="U746" s="2"/>
    </row>
    <row r="747" ht="15.75" customHeight="1">
      <c r="Q747" s="1"/>
      <c r="U747" s="2"/>
    </row>
    <row r="748" ht="15.75" customHeight="1">
      <c r="Q748" s="1"/>
      <c r="U748" s="2"/>
    </row>
    <row r="749" ht="15.75" customHeight="1">
      <c r="Q749" s="1"/>
      <c r="U749" s="2"/>
    </row>
    <row r="750" ht="15.75" customHeight="1">
      <c r="Q750" s="1"/>
      <c r="U750" s="2"/>
    </row>
    <row r="751" ht="15.75" customHeight="1">
      <c r="Q751" s="1"/>
      <c r="U751" s="2"/>
    </row>
    <row r="752" ht="15.75" customHeight="1">
      <c r="Q752" s="1"/>
      <c r="U752" s="2"/>
    </row>
    <row r="753" ht="15.75" customHeight="1">
      <c r="Q753" s="1"/>
      <c r="U753" s="2"/>
    </row>
    <row r="754" ht="15.75" customHeight="1">
      <c r="Q754" s="1"/>
      <c r="U754" s="2"/>
    </row>
    <row r="755" ht="15.75" customHeight="1">
      <c r="Q755" s="1"/>
      <c r="U755" s="2"/>
    </row>
    <row r="756" ht="15.75" customHeight="1">
      <c r="Q756" s="1"/>
      <c r="U756" s="2"/>
    </row>
    <row r="757" ht="15.75" customHeight="1">
      <c r="Q757" s="1"/>
      <c r="U757" s="2"/>
    </row>
    <row r="758" ht="15.75" customHeight="1">
      <c r="Q758" s="1"/>
      <c r="U758" s="2"/>
    </row>
    <row r="759" ht="15.75" customHeight="1">
      <c r="Q759" s="1"/>
      <c r="U759" s="2"/>
    </row>
    <row r="760" ht="15.75" customHeight="1">
      <c r="Q760" s="1"/>
      <c r="U760" s="2"/>
    </row>
    <row r="761" ht="15.75" customHeight="1">
      <c r="Q761" s="1"/>
      <c r="U761" s="2"/>
    </row>
    <row r="762" ht="15.75" customHeight="1">
      <c r="Q762" s="1"/>
      <c r="U762" s="2"/>
    </row>
    <row r="763" ht="15.75" customHeight="1">
      <c r="Q763" s="1"/>
      <c r="U763" s="2"/>
    </row>
    <row r="764" ht="15.75" customHeight="1">
      <c r="Q764" s="1"/>
      <c r="U764" s="2"/>
    </row>
    <row r="765" ht="15.75" customHeight="1">
      <c r="Q765" s="1"/>
      <c r="U765" s="2"/>
    </row>
    <row r="766" ht="15.75" customHeight="1">
      <c r="Q766" s="1"/>
      <c r="U766" s="2"/>
    </row>
    <row r="767" ht="15.75" customHeight="1">
      <c r="Q767" s="1"/>
      <c r="U767" s="2"/>
    </row>
    <row r="768" ht="15.75" customHeight="1">
      <c r="Q768" s="1"/>
      <c r="U768" s="2"/>
    </row>
    <row r="769" ht="15.75" customHeight="1">
      <c r="Q769" s="1"/>
      <c r="U769" s="2"/>
    </row>
    <row r="770" ht="15.75" customHeight="1">
      <c r="Q770" s="1"/>
      <c r="U770" s="2"/>
    </row>
    <row r="771" ht="15.75" customHeight="1">
      <c r="Q771" s="1"/>
      <c r="U771" s="2"/>
    </row>
    <row r="772" ht="15.75" customHeight="1">
      <c r="Q772" s="1"/>
      <c r="U772" s="2"/>
    </row>
    <row r="773" ht="15.75" customHeight="1">
      <c r="Q773" s="1"/>
      <c r="U773" s="2"/>
    </row>
    <row r="774" ht="15.75" customHeight="1">
      <c r="Q774" s="1"/>
      <c r="U774" s="2"/>
    </row>
    <row r="775" ht="15.75" customHeight="1">
      <c r="Q775" s="1"/>
      <c r="U775" s="2"/>
    </row>
    <row r="776" ht="15.75" customHeight="1">
      <c r="Q776" s="1"/>
      <c r="U776" s="2"/>
    </row>
    <row r="777" ht="15.75" customHeight="1">
      <c r="Q777" s="1"/>
      <c r="U777" s="2"/>
    </row>
    <row r="778" ht="15.75" customHeight="1">
      <c r="Q778" s="1"/>
      <c r="U778" s="2"/>
    </row>
    <row r="779" ht="15.75" customHeight="1">
      <c r="Q779" s="1"/>
      <c r="U779" s="2"/>
    </row>
    <row r="780" ht="15.75" customHeight="1">
      <c r="Q780" s="1"/>
      <c r="U780" s="2"/>
    </row>
    <row r="781" ht="15.75" customHeight="1">
      <c r="Q781" s="1"/>
      <c r="U781" s="2"/>
    </row>
    <row r="782" ht="15.75" customHeight="1">
      <c r="Q782" s="1"/>
      <c r="U782" s="2"/>
    </row>
    <row r="783" ht="15.75" customHeight="1">
      <c r="Q783" s="1"/>
      <c r="U783" s="2"/>
    </row>
    <row r="784" ht="15.75" customHeight="1">
      <c r="Q784" s="1"/>
      <c r="U784" s="2"/>
    </row>
    <row r="785" ht="15.75" customHeight="1">
      <c r="Q785" s="1"/>
      <c r="U785" s="2"/>
    </row>
    <row r="786" ht="15.75" customHeight="1">
      <c r="Q786" s="1"/>
      <c r="U786" s="2"/>
    </row>
    <row r="787" ht="15.75" customHeight="1">
      <c r="Q787" s="1"/>
      <c r="U787" s="2"/>
    </row>
    <row r="788" ht="15.75" customHeight="1">
      <c r="Q788" s="1"/>
      <c r="U788" s="2"/>
    </row>
    <row r="789" ht="15.75" customHeight="1">
      <c r="Q789" s="1"/>
      <c r="U789" s="2"/>
    </row>
    <row r="790" ht="15.75" customHeight="1">
      <c r="Q790" s="1"/>
      <c r="U790" s="2"/>
    </row>
    <row r="791" ht="15.75" customHeight="1">
      <c r="Q791" s="1"/>
      <c r="U791" s="2"/>
    </row>
    <row r="792" ht="15.75" customHeight="1">
      <c r="Q792" s="1"/>
      <c r="U792" s="2"/>
    </row>
    <row r="793" ht="15.75" customHeight="1">
      <c r="Q793" s="1"/>
      <c r="U793" s="2"/>
    </row>
    <row r="794" ht="15.75" customHeight="1">
      <c r="Q794" s="1"/>
      <c r="U794" s="2"/>
    </row>
    <row r="795" ht="15.75" customHeight="1">
      <c r="Q795" s="1"/>
      <c r="U795" s="2"/>
    </row>
    <row r="796" ht="15.75" customHeight="1">
      <c r="Q796" s="1"/>
      <c r="U796" s="2"/>
    </row>
    <row r="797" ht="15.75" customHeight="1">
      <c r="Q797" s="1"/>
      <c r="U797" s="2"/>
    </row>
    <row r="798" ht="15.75" customHeight="1">
      <c r="Q798" s="1"/>
      <c r="U798" s="2"/>
    </row>
    <row r="799" ht="15.75" customHeight="1">
      <c r="Q799" s="1"/>
      <c r="U799" s="2"/>
    </row>
    <row r="800" ht="15.75" customHeight="1">
      <c r="Q800" s="1"/>
      <c r="U800" s="2"/>
    </row>
    <row r="801" ht="15.75" customHeight="1">
      <c r="Q801" s="1"/>
      <c r="U801" s="2"/>
    </row>
    <row r="802" ht="15.75" customHeight="1">
      <c r="Q802" s="1"/>
      <c r="U802" s="2"/>
    </row>
    <row r="803" ht="15.75" customHeight="1">
      <c r="Q803" s="1"/>
      <c r="U803" s="2"/>
    </row>
    <row r="804" ht="15.75" customHeight="1">
      <c r="Q804" s="1"/>
      <c r="U804" s="2"/>
    </row>
    <row r="805" ht="15.75" customHeight="1">
      <c r="Q805" s="1"/>
      <c r="U805" s="2"/>
    </row>
    <row r="806" ht="15.75" customHeight="1">
      <c r="Q806" s="1"/>
      <c r="U806" s="2"/>
    </row>
    <row r="807" ht="15.75" customHeight="1">
      <c r="Q807" s="1"/>
      <c r="U807" s="2"/>
    </row>
    <row r="808" ht="15.75" customHeight="1">
      <c r="Q808" s="1"/>
      <c r="U808" s="2"/>
    </row>
    <row r="809" ht="15.75" customHeight="1">
      <c r="Q809" s="1"/>
      <c r="U809" s="2"/>
    </row>
    <row r="810" ht="15.75" customHeight="1">
      <c r="Q810" s="1"/>
      <c r="U810" s="2"/>
    </row>
    <row r="811" ht="15.75" customHeight="1">
      <c r="Q811" s="1"/>
      <c r="U811" s="2"/>
    </row>
    <row r="812" ht="15.75" customHeight="1">
      <c r="Q812" s="1"/>
      <c r="U812" s="2"/>
    </row>
    <row r="813" ht="15.75" customHeight="1">
      <c r="Q813" s="1"/>
      <c r="U813" s="2"/>
    </row>
    <row r="814" ht="15.75" customHeight="1">
      <c r="Q814" s="1"/>
      <c r="U814" s="2"/>
    </row>
    <row r="815" ht="15.75" customHeight="1">
      <c r="Q815" s="1"/>
      <c r="U815" s="2"/>
    </row>
    <row r="816" ht="15.75" customHeight="1">
      <c r="Q816" s="1"/>
      <c r="U816" s="2"/>
    </row>
    <row r="817" ht="15.75" customHeight="1">
      <c r="Q817" s="1"/>
      <c r="U817" s="2"/>
    </row>
    <row r="818" ht="15.75" customHeight="1">
      <c r="Q818" s="1"/>
      <c r="U818" s="2"/>
    </row>
    <row r="819" ht="15.75" customHeight="1">
      <c r="Q819" s="1"/>
      <c r="U819" s="2"/>
    </row>
    <row r="820" ht="15.75" customHeight="1">
      <c r="Q820" s="1"/>
      <c r="U820" s="2"/>
    </row>
    <row r="821" ht="15.75" customHeight="1">
      <c r="Q821" s="1"/>
      <c r="U821" s="2"/>
    </row>
    <row r="822" ht="15.75" customHeight="1">
      <c r="Q822" s="1"/>
      <c r="U822" s="2"/>
    </row>
    <row r="823" ht="15.75" customHeight="1">
      <c r="Q823" s="1"/>
      <c r="U823" s="2"/>
    </row>
    <row r="824" ht="15.75" customHeight="1">
      <c r="Q824" s="1"/>
      <c r="U824" s="2"/>
    </row>
    <row r="825" ht="15.75" customHeight="1">
      <c r="Q825" s="1"/>
      <c r="U825" s="2"/>
    </row>
    <row r="826" ht="15.75" customHeight="1">
      <c r="Q826" s="1"/>
      <c r="U826" s="2"/>
    </row>
    <row r="827" ht="15.75" customHeight="1">
      <c r="Q827" s="1"/>
      <c r="U827" s="2"/>
    </row>
    <row r="828" ht="15.75" customHeight="1">
      <c r="Q828" s="1"/>
      <c r="U828" s="2"/>
    </row>
    <row r="829" ht="15.75" customHeight="1">
      <c r="Q829" s="1"/>
      <c r="U829" s="2"/>
    </row>
    <row r="830" ht="15.75" customHeight="1">
      <c r="Q830" s="1"/>
      <c r="U830" s="2"/>
    </row>
    <row r="831" ht="15.75" customHeight="1">
      <c r="Q831" s="1"/>
      <c r="U831" s="2"/>
    </row>
    <row r="832" ht="15.75" customHeight="1">
      <c r="Q832" s="1"/>
      <c r="U832" s="2"/>
    </row>
    <row r="833" ht="15.75" customHeight="1">
      <c r="Q833" s="1"/>
      <c r="U833" s="2"/>
    </row>
    <row r="834" ht="15.75" customHeight="1">
      <c r="Q834" s="1"/>
      <c r="U834" s="2"/>
    </row>
    <row r="835" ht="15.75" customHeight="1">
      <c r="Q835" s="1"/>
      <c r="U835" s="2"/>
    </row>
    <row r="836" ht="15.75" customHeight="1">
      <c r="Q836" s="1"/>
      <c r="U836" s="2"/>
    </row>
    <row r="837" ht="15.75" customHeight="1">
      <c r="Q837" s="1"/>
      <c r="U837" s="2"/>
    </row>
    <row r="838" ht="15.75" customHeight="1">
      <c r="Q838" s="1"/>
      <c r="U838" s="2"/>
    </row>
    <row r="839" ht="15.75" customHeight="1">
      <c r="Q839" s="1"/>
      <c r="U839" s="2"/>
    </row>
    <row r="840" ht="15.75" customHeight="1">
      <c r="Q840" s="1"/>
      <c r="U840" s="2"/>
    </row>
    <row r="841" ht="15.75" customHeight="1">
      <c r="Q841" s="1"/>
      <c r="U841" s="2"/>
    </row>
    <row r="842" ht="15.75" customHeight="1">
      <c r="Q842" s="1"/>
      <c r="U842" s="2"/>
    </row>
    <row r="843" ht="15.75" customHeight="1">
      <c r="Q843" s="1"/>
      <c r="U843" s="2"/>
    </row>
    <row r="844" ht="15.75" customHeight="1">
      <c r="Q844" s="1"/>
      <c r="U844" s="2"/>
    </row>
    <row r="845" ht="15.75" customHeight="1">
      <c r="Q845" s="1"/>
      <c r="U845" s="2"/>
    </row>
    <row r="846" ht="15.75" customHeight="1">
      <c r="Q846" s="1"/>
      <c r="U846" s="2"/>
    </row>
    <row r="847" ht="15.75" customHeight="1">
      <c r="Q847" s="1"/>
      <c r="U847" s="2"/>
    </row>
    <row r="848" ht="15.75" customHeight="1">
      <c r="Q848" s="1"/>
      <c r="U848" s="2"/>
    </row>
    <row r="849" ht="15.75" customHeight="1">
      <c r="Q849" s="1"/>
      <c r="U849" s="2"/>
    </row>
    <row r="850" ht="15.75" customHeight="1">
      <c r="Q850" s="1"/>
      <c r="U850" s="2"/>
    </row>
    <row r="851" ht="15.75" customHeight="1">
      <c r="Q851" s="1"/>
      <c r="U851" s="2"/>
    </row>
    <row r="852" ht="15.75" customHeight="1">
      <c r="Q852" s="1"/>
      <c r="U852" s="2"/>
    </row>
    <row r="853" ht="15.75" customHeight="1">
      <c r="Q853" s="1"/>
      <c r="U853" s="2"/>
    </row>
    <row r="854" ht="15.75" customHeight="1">
      <c r="Q854" s="1"/>
      <c r="U854" s="2"/>
    </row>
    <row r="855" ht="15.75" customHeight="1">
      <c r="Q855" s="1"/>
      <c r="U855" s="2"/>
    </row>
    <row r="856" ht="15.75" customHeight="1">
      <c r="Q856" s="1"/>
      <c r="U856" s="2"/>
    </row>
    <row r="857" ht="15.75" customHeight="1">
      <c r="Q857" s="1"/>
      <c r="U857" s="2"/>
    </row>
    <row r="858" ht="15.75" customHeight="1">
      <c r="Q858" s="1"/>
      <c r="U858" s="2"/>
    </row>
    <row r="859" ht="15.75" customHeight="1">
      <c r="Q859" s="1"/>
      <c r="U859" s="2"/>
    </row>
    <row r="860" ht="15.75" customHeight="1">
      <c r="Q860" s="1"/>
      <c r="U860" s="2"/>
    </row>
    <row r="861" ht="15.75" customHeight="1">
      <c r="Q861" s="1"/>
      <c r="U861" s="2"/>
    </row>
    <row r="862" ht="15.75" customHeight="1">
      <c r="Q862" s="1"/>
      <c r="U862" s="2"/>
    </row>
    <row r="863" ht="15.75" customHeight="1">
      <c r="Q863" s="1"/>
      <c r="U863" s="2"/>
    </row>
    <row r="864" ht="15.75" customHeight="1">
      <c r="Q864" s="1"/>
      <c r="U864" s="2"/>
    </row>
    <row r="865" ht="15.75" customHeight="1">
      <c r="Q865" s="1"/>
      <c r="U865" s="2"/>
    </row>
    <row r="866" ht="15.75" customHeight="1">
      <c r="Q866" s="1"/>
      <c r="U866" s="2"/>
    </row>
    <row r="867" ht="15.75" customHeight="1">
      <c r="Q867" s="1"/>
      <c r="U867" s="2"/>
    </row>
    <row r="868" ht="15.75" customHeight="1">
      <c r="Q868" s="1"/>
      <c r="U868" s="2"/>
    </row>
    <row r="869" ht="15.75" customHeight="1">
      <c r="Q869" s="1"/>
      <c r="U869" s="2"/>
    </row>
    <row r="870" ht="15.75" customHeight="1">
      <c r="Q870" s="1"/>
      <c r="U870" s="2"/>
    </row>
    <row r="871" ht="15.75" customHeight="1">
      <c r="Q871" s="1"/>
      <c r="U871" s="2"/>
    </row>
    <row r="872" ht="15.75" customHeight="1">
      <c r="Q872" s="1"/>
      <c r="U872" s="2"/>
    </row>
    <row r="873" ht="15.75" customHeight="1">
      <c r="Q873" s="1"/>
      <c r="U873" s="2"/>
    </row>
    <row r="874" ht="15.75" customHeight="1">
      <c r="Q874" s="1"/>
      <c r="U874" s="2"/>
    </row>
    <row r="875" ht="15.75" customHeight="1">
      <c r="Q875" s="1"/>
      <c r="U875" s="2"/>
    </row>
    <row r="876" ht="15.75" customHeight="1">
      <c r="Q876" s="1"/>
      <c r="U876" s="2"/>
    </row>
    <row r="877" ht="15.75" customHeight="1">
      <c r="Q877" s="1"/>
      <c r="U877" s="2"/>
    </row>
    <row r="878" ht="15.75" customHeight="1">
      <c r="Q878" s="1"/>
      <c r="U878" s="2"/>
    </row>
    <row r="879" ht="15.75" customHeight="1">
      <c r="Q879" s="1"/>
      <c r="U879" s="2"/>
    </row>
    <row r="880" ht="15.75" customHeight="1">
      <c r="Q880" s="1"/>
      <c r="U880" s="2"/>
    </row>
    <row r="881" ht="15.75" customHeight="1">
      <c r="Q881" s="1"/>
      <c r="U881" s="2"/>
    </row>
    <row r="882" ht="15.75" customHeight="1">
      <c r="Q882" s="1"/>
      <c r="U882" s="2"/>
    </row>
    <row r="883" ht="15.75" customHeight="1">
      <c r="Q883" s="1"/>
      <c r="U883" s="2"/>
    </row>
    <row r="884" ht="15.75" customHeight="1">
      <c r="Q884" s="1"/>
      <c r="U884" s="2"/>
    </row>
    <row r="885" ht="15.75" customHeight="1">
      <c r="Q885" s="1"/>
      <c r="U885" s="2"/>
    </row>
    <row r="886" ht="15.75" customHeight="1">
      <c r="Q886" s="1"/>
      <c r="U886" s="2"/>
    </row>
    <row r="887" ht="15.75" customHeight="1">
      <c r="Q887" s="1"/>
      <c r="U887" s="2"/>
    </row>
    <row r="888" ht="15.75" customHeight="1">
      <c r="Q888" s="1"/>
      <c r="U888" s="2"/>
    </row>
    <row r="889" ht="15.75" customHeight="1">
      <c r="Q889" s="1"/>
      <c r="U889" s="2"/>
    </row>
    <row r="890" ht="15.75" customHeight="1">
      <c r="Q890" s="1"/>
      <c r="U890" s="2"/>
    </row>
    <row r="891" ht="15.75" customHeight="1">
      <c r="Q891" s="1"/>
      <c r="U891" s="2"/>
    </row>
    <row r="892" ht="15.75" customHeight="1">
      <c r="Q892" s="1"/>
      <c r="U892" s="2"/>
    </row>
    <row r="893" ht="15.75" customHeight="1">
      <c r="Q893" s="1"/>
      <c r="U893" s="2"/>
    </row>
    <row r="894" ht="15.75" customHeight="1">
      <c r="Q894" s="1"/>
      <c r="U894" s="2"/>
    </row>
    <row r="895" ht="15.75" customHeight="1">
      <c r="Q895" s="1"/>
      <c r="U895" s="2"/>
    </row>
    <row r="896" ht="15.75" customHeight="1">
      <c r="Q896" s="1"/>
      <c r="U896" s="2"/>
    </row>
    <row r="897" ht="15.75" customHeight="1">
      <c r="Q897" s="1"/>
      <c r="U897" s="2"/>
    </row>
    <row r="898" ht="15.75" customHeight="1">
      <c r="Q898" s="1"/>
      <c r="U898" s="2"/>
    </row>
    <row r="899" ht="15.75" customHeight="1">
      <c r="Q899" s="1"/>
      <c r="U899" s="2"/>
    </row>
    <row r="900" ht="15.75" customHeight="1">
      <c r="Q900" s="1"/>
      <c r="U900" s="2"/>
    </row>
    <row r="901" ht="15.75" customHeight="1">
      <c r="Q901" s="1"/>
      <c r="U901" s="2"/>
    </row>
    <row r="902" ht="15.75" customHeight="1">
      <c r="Q902" s="1"/>
      <c r="U902" s="2"/>
    </row>
    <row r="903" ht="15.75" customHeight="1">
      <c r="Q903" s="1"/>
      <c r="U903" s="2"/>
    </row>
    <row r="904" ht="15.75" customHeight="1">
      <c r="Q904" s="1"/>
      <c r="U904" s="2"/>
    </row>
    <row r="905" ht="15.75" customHeight="1">
      <c r="Q905" s="1"/>
      <c r="U905" s="2"/>
    </row>
    <row r="906" ht="15.75" customHeight="1">
      <c r="Q906" s="1"/>
      <c r="U906" s="2"/>
    </row>
    <row r="907" ht="15.75" customHeight="1">
      <c r="Q907" s="1"/>
      <c r="U907" s="2"/>
    </row>
    <row r="908" ht="15.75" customHeight="1">
      <c r="Q908" s="1"/>
      <c r="U908" s="2"/>
    </row>
    <row r="909" ht="15.75" customHeight="1">
      <c r="Q909" s="1"/>
      <c r="U909" s="2"/>
    </row>
    <row r="910" ht="15.75" customHeight="1">
      <c r="Q910" s="1"/>
      <c r="U910" s="2"/>
    </row>
    <row r="911" ht="15.75" customHeight="1">
      <c r="Q911" s="1"/>
      <c r="U911" s="2"/>
    </row>
    <row r="912" ht="15.75" customHeight="1">
      <c r="Q912" s="1"/>
      <c r="U912" s="2"/>
    </row>
    <row r="913" ht="15.75" customHeight="1">
      <c r="Q913" s="1"/>
      <c r="U913" s="2"/>
    </row>
    <row r="914" ht="15.75" customHeight="1">
      <c r="Q914" s="1"/>
      <c r="U914" s="2"/>
    </row>
    <row r="915" ht="15.75" customHeight="1">
      <c r="Q915" s="1"/>
      <c r="U915" s="2"/>
    </row>
    <row r="916" ht="15.75" customHeight="1">
      <c r="Q916" s="1"/>
      <c r="U916" s="2"/>
    </row>
    <row r="917" ht="15.75" customHeight="1">
      <c r="Q917" s="1"/>
      <c r="U917" s="2"/>
    </row>
    <row r="918" ht="15.75" customHeight="1">
      <c r="Q918" s="1"/>
      <c r="U918" s="2"/>
    </row>
    <row r="919" ht="15.75" customHeight="1">
      <c r="Q919" s="1"/>
      <c r="U919" s="2"/>
    </row>
    <row r="920" ht="15.75" customHeight="1">
      <c r="Q920" s="1"/>
      <c r="U920" s="2"/>
    </row>
    <row r="921" ht="15.75" customHeight="1">
      <c r="Q921" s="1"/>
      <c r="U921" s="2"/>
    </row>
    <row r="922" ht="15.75" customHeight="1">
      <c r="Q922" s="1"/>
      <c r="U922" s="2"/>
    </row>
    <row r="923" ht="15.75" customHeight="1">
      <c r="Q923" s="1"/>
      <c r="U923" s="2"/>
    </row>
    <row r="924" ht="15.75" customHeight="1">
      <c r="Q924" s="1"/>
      <c r="U924" s="2"/>
    </row>
    <row r="925" ht="15.75" customHeight="1">
      <c r="Q925" s="1"/>
      <c r="U925" s="2"/>
    </row>
    <row r="926" ht="15.75" customHeight="1">
      <c r="Q926" s="1"/>
      <c r="U926" s="2"/>
    </row>
    <row r="927" ht="15.75" customHeight="1">
      <c r="Q927" s="1"/>
      <c r="U927" s="2"/>
    </row>
    <row r="928" ht="15.75" customHeight="1">
      <c r="Q928" s="1"/>
      <c r="U928" s="2"/>
    </row>
    <row r="929" ht="15.75" customHeight="1">
      <c r="Q929" s="1"/>
      <c r="U929" s="2"/>
    </row>
    <row r="930" ht="15.75" customHeight="1">
      <c r="Q930" s="1"/>
      <c r="U930" s="2"/>
    </row>
    <row r="931" ht="15.75" customHeight="1">
      <c r="Q931" s="1"/>
      <c r="U931" s="2"/>
    </row>
    <row r="932" ht="15.75" customHeight="1">
      <c r="Q932" s="1"/>
      <c r="U932" s="2"/>
    </row>
    <row r="933" ht="15.75" customHeight="1">
      <c r="Q933" s="1"/>
      <c r="U933" s="2"/>
    </row>
    <row r="934" ht="15.75" customHeight="1">
      <c r="Q934" s="1"/>
      <c r="U934" s="2"/>
    </row>
    <row r="935" ht="15.75" customHeight="1">
      <c r="Q935" s="1"/>
      <c r="U935" s="2"/>
    </row>
    <row r="936" ht="15.75" customHeight="1">
      <c r="Q936" s="1"/>
      <c r="U936" s="2"/>
    </row>
    <row r="937" ht="15.75" customHeight="1">
      <c r="Q937" s="1"/>
      <c r="U937" s="2"/>
    </row>
    <row r="938" ht="15.75" customHeight="1">
      <c r="Q938" s="1"/>
      <c r="U938" s="2"/>
    </row>
    <row r="939" ht="15.75" customHeight="1">
      <c r="Q939" s="1"/>
      <c r="U939" s="2"/>
    </row>
    <row r="940" ht="15.75" customHeight="1">
      <c r="Q940" s="1"/>
      <c r="U940" s="2"/>
    </row>
    <row r="941" ht="15.75" customHeight="1">
      <c r="Q941" s="1"/>
      <c r="U941" s="2"/>
    </row>
    <row r="942" ht="15.75" customHeight="1">
      <c r="Q942" s="1"/>
      <c r="U942" s="2"/>
    </row>
    <row r="943" ht="15.75" customHeight="1">
      <c r="Q943" s="1"/>
      <c r="U943" s="2"/>
    </row>
    <row r="944" ht="15.75" customHeight="1">
      <c r="Q944" s="1"/>
      <c r="U944" s="2"/>
    </row>
    <row r="945" ht="15.75" customHeight="1">
      <c r="Q945" s="1"/>
      <c r="U945" s="2"/>
    </row>
    <row r="946" ht="15.75" customHeight="1">
      <c r="Q946" s="1"/>
      <c r="U946" s="2"/>
    </row>
    <row r="947" ht="15.75" customHeight="1">
      <c r="Q947" s="1"/>
      <c r="U947" s="2"/>
    </row>
    <row r="948" ht="15.75" customHeight="1">
      <c r="Q948" s="1"/>
      <c r="U948" s="2"/>
    </row>
    <row r="949" ht="15.75" customHeight="1">
      <c r="Q949" s="1"/>
      <c r="U949" s="2"/>
    </row>
    <row r="950" ht="15.75" customHeight="1">
      <c r="Q950" s="1"/>
      <c r="U950" s="2"/>
    </row>
    <row r="951" ht="15.75" customHeight="1">
      <c r="Q951" s="1"/>
      <c r="U951" s="2"/>
    </row>
    <row r="952" ht="15.75" customHeight="1">
      <c r="Q952" s="1"/>
      <c r="U952" s="2"/>
    </row>
    <row r="953" ht="15.75" customHeight="1">
      <c r="Q953" s="1"/>
      <c r="U953" s="2"/>
    </row>
    <row r="954" ht="15.75" customHeight="1">
      <c r="Q954" s="1"/>
      <c r="U954" s="2"/>
    </row>
    <row r="955" ht="15.75" customHeight="1">
      <c r="Q955" s="1"/>
      <c r="U955" s="2"/>
    </row>
    <row r="956" ht="15.75" customHeight="1">
      <c r="Q956" s="1"/>
      <c r="U956" s="2"/>
    </row>
    <row r="957" ht="15.75" customHeight="1">
      <c r="Q957" s="1"/>
      <c r="U957" s="2"/>
    </row>
    <row r="958" ht="15.75" customHeight="1">
      <c r="Q958" s="1"/>
      <c r="U958" s="2"/>
    </row>
    <row r="959" ht="15.75" customHeight="1">
      <c r="Q959" s="1"/>
      <c r="U959" s="2"/>
    </row>
    <row r="960" ht="15.75" customHeight="1">
      <c r="Q960" s="1"/>
      <c r="U960" s="2"/>
    </row>
    <row r="961" ht="15.75" customHeight="1">
      <c r="Q961" s="1"/>
      <c r="U961" s="2"/>
    </row>
    <row r="962" ht="15.75" customHeight="1">
      <c r="Q962" s="1"/>
      <c r="U962" s="2"/>
    </row>
    <row r="963" ht="15.75" customHeight="1">
      <c r="Q963" s="1"/>
      <c r="U963" s="2"/>
    </row>
    <row r="964" ht="15.75" customHeight="1">
      <c r="Q964" s="1"/>
      <c r="U964" s="2"/>
    </row>
    <row r="965" ht="15.75" customHeight="1">
      <c r="Q965" s="1"/>
      <c r="U965" s="2"/>
    </row>
    <row r="966" ht="15.75" customHeight="1">
      <c r="Q966" s="1"/>
      <c r="U966" s="2"/>
    </row>
    <row r="967" ht="15.75" customHeight="1">
      <c r="Q967" s="1"/>
      <c r="U967" s="2"/>
    </row>
    <row r="968" ht="15.75" customHeight="1">
      <c r="Q968" s="1"/>
      <c r="U968" s="2"/>
    </row>
    <row r="969" ht="15.75" customHeight="1">
      <c r="Q969" s="1"/>
      <c r="U969" s="2"/>
    </row>
    <row r="970" ht="15.75" customHeight="1">
      <c r="Q970" s="1"/>
      <c r="U970" s="2"/>
    </row>
    <row r="971" ht="15.75" customHeight="1">
      <c r="Q971" s="1"/>
      <c r="U971" s="2"/>
    </row>
    <row r="972" ht="15.75" customHeight="1">
      <c r="Q972" s="1"/>
      <c r="U972" s="2"/>
    </row>
    <row r="973" ht="15.75" customHeight="1">
      <c r="Q973" s="1"/>
      <c r="U973" s="2"/>
    </row>
    <row r="974" ht="15.75" customHeight="1">
      <c r="Q974" s="1"/>
      <c r="U974" s="2"/>
    </row>
    <row r="975" ht="15.75" customHeight="1">
      <c r="Q975" s="1"/>
      <c r="U975" s="2"/>
    </row>
    <row r="976" ht="15.75" customHeight="1">
      <c r="Q976" s="1"/>
      <c r="U976" s="2"/>
    </row>
    <row r="977" ht="15.75" customHeight="1">
      <c r="Q977" s="1"/>
      <c r="U977" s="2"/>
    </row>
    <row r="978" ht="15.75" customHeight="1">
      <c r="Q978" s="1"/>
      <c r="U978" s="2"/>
    </row>
    <row r="979" ht="15.75" customHeight="1">
      <c r="Q979" s="1"/>
      <c r="U979" s="2"/>
    </row>
    <row r="980" ht="15.75" customHeight="1">
      <c r="Q980" s="1"/>
      <c r="U980" s="2"/>
    </row>
    <row r="981" ht="15.75" customHeight="1">
      <c r="Q981" s="1"/>
      <c r="U981" s="2"/>
    </row>
    <row r="982" ht="15.75" customHeight="1">
      <c r="Q982" s="1"/>
      <c r="U982" s="2"/>
    </row>
    <row r="983" ht="15.75" customHeight="1">
      <c r="Q983" s="1"/>
      <c r="U983" s="2"/>
    </row>
    <row r="984" ht="15.75" customHeight="1">
      <c r="Q984" s="1"/>
      <c r="U984" s="2"/>
    </row>
    <row r="985" ht="15.75" customHeight="1">
      <c r="Q985" s="1"/>
      <c r="U985" s="2"/>
    </row>
    <row r="986" ht="15.75" customHeight="1">
      <c r="Q986" s="1"/>
      <c r="U986" s="2"/>
    </row>
    <row r="987" ht="15.75" customHeight="1">
      <c r="Q987" s="1"/>
      <c r="U987" s="2"/>
    </row>
    <row r="988" ht="15.75" customHeight="1">
      <c r="Q988" s="1"/>
      <c r="U988" s="2"/>
    </row>
    <row r="989" ht="15.75" customHeight="1">
      <c r="Q989" s="1"/>
      <c r="U989" s="2"/>
    </row>
    <row r="990" ht="15.75" customHeight="1">
      <c r="Q990" s="1"/>
      <c r="U990" s="2"/>
    </row>
    <row r="991" ht="15.75" customHeight="1">
      <c r="Q991" s="1"/>
      <c r="U991" s="2"/>
    </row>
    <row r="992" ht="15.75" customHeight="1">
      <c r="Q992" s="1"/>
      <c r="U992" s="2"/>
    </row>
    <row r="993" ht="15.75" customHeight="1">
      <c r="Q993" s="1"/>
      <c r="U993" s="2"/>
    </row>
    <row r="994" ht="15.75" customHeight="1">
      <c r="Q994" s="1"/>
      <c r="U994" s="2"/>
    </row>
    <row r="995" ht="15.75" customHeight="1">
      <c r="Q995" s="1"/>
      <c r="U995" s="2"/>
    </row>
    <row r="996" ht="15.75" customHeight="1">
      <c r="Q996" s="1"/>
      <c r="U996" s="2"/>
    </row>
    <row r="997" ht="15.75" customHeight="1">
      <c r="Q997" s="1"/>
      <c r="U997" s="2"/>
    </row>
    <row r="998" ht="15.75" customHeight="1">
      <c r="Q998" s="1"/>
      <c r="U998" s="2"/>
    </row>
    <row r="999" ht="15.75" customHeight="1">
      <c r="Q999" s="1"/>
      <c r="U999" s="2"/>
    </row>
    <row r="1000" ht="15.75" customHeight="1">
      <c r="Q1000" s="1"/>
      <c r="U1000" s="2"/>
    </row>
  </sheetData>
  <autoFilter ref="$A$5:$AO$8"/>
  <mergeCells count="4">
    <mergeCell ref="A1:R1"/>
    <mergeCell ref="A2:R2"/>
    <mergeCell ref="A3:R3"/>
    <mergeCell ref="A4:R4"/>
  </mergeCells>
  <printOptions/>
  <pageMargins bottom="0.75" footer="0.0" header="0.0" left="0.7" right="0.7" top="0.75"/>
  <pageSetup orientation="landscape"/>
  <drawing r:id="rId1"/>
</worksheet>
</file>