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zapataga\Mis Documentos\VIGENCIA 2025\LINEAMIENTOS 2025\ANEXOS\4. GAUDI\"/>
    </mc:Choice>
  </mc:AlternateContent>
  <xr:revisionPtr revIDLastSave="0" documentId="13_ncr:1_{046A0660-4FF7-4611-97D9-E33810679E97}" xr6:coauthVersionLast="36" xr6:coauthVersionMax="36" xr10:uidLastSave="{00000000-0000-0000-0000-000000000000}"/>
  <bookViews>
    <workbookView xWindow="-60" yWindow="-60" windowWidth="15480" windowHeight="11640" xr2:uid="{00000000-000D-0000-FFFF-FFFF00000000}"/>
  </bookViews>
  <sheets>
    <sheet name="Ficha técnica" sheetId="1" r:id="rId1"/>
    <sheet name="Metadatos" sheetId="7" r:id="rId2"/>
    <sheet name="Datos" sheetId="6" state="hidden" r:id="rId3"/>
  </sheets>
  <definedNames>
    <definedName name="ACCIÓN">Datos!$C$2:$C$6</definedName>
    <definedName name="Amazonas">#REF!</definedName>
    <definedName name="Antioquia">#REF!</definedName>
    <definedName name="Arauca">#REF!</definedName>
    <definedName name="Atlántico">#REF!</definedName>
    <definedName name="AVANCE">Datos!$B$2:$B$6</definedName>
    <definedName name="Barranquilla">#REF!</definedName>
    <definedName name="Bogotá">#REF!</definedName>
    <definedName name="Bolívar">#REF!</definedName>
    <definedName name="Boyacá">#REF!</definedName>
    <definedName name="Buenaventura">#REF!</definedName>
    <definedName name="Caldas">#REF!</definedName>
    <definedName name="Caquetá">#REF!</definedName>
    <definedName name="Cartagena">#REF!</definedName>
    <definedName name="Casanare">#REF!</definedName>
    <definedName name="Cauca">#REF!</definedName>
    <definedName name="Cesar">#REF!</definedName>
    <definedName name="Chocó">#REF!</definedName>
    <definedName name="COMPONENTE">#REF!</definedName>
    <definedName name="Córdoba">#REF!</definedName>
    <definedName name="Cundinamarca">#REF!</definedName>
    <definedName name="DEPTO">#REF!</definedName>
    <definedName name="DV">#REF!</definedName>
    <definedName name="ESTADO">Datos!$E$2:$E$6</definedName>
    <definedName name="FORMA">#REF!</definedName>
    <definedName name="Guainía">#REF!</definedName>
    <definedName name="Guaviare">#REF!</definedName>
    <definedName name="HALLAZGO">Datos!$D$2:$D$6</definedName>
    <definedName name="Huila">#REF!</definedName>
    <definedName name="La_Guajira">#REF!</definedName>
    <definedName name="Magdalena">#REF!</definedName>
    <definedName name="Meta">#REF!</definedName>
    <definedName name="Nariño">#REF!</definedName>
    <definedName name="Norte_de_Santander">#REF!</definedName>
    <definedName name="Putumayo">#REF!</definedName>
    <definedName name="Quindío">#REF!</definedName>
    <definedName name="Risaralda">#REF!</definedName>
    <definedName name="San_Andrés">#REF!</definedName>
    <definedName name="Santander">#REF!</definedName>
    <definedName name="Sucre">#REF!</definedName>
    <definedName name="TIPO">#REF!</definedName>
    <definedName name="Tolima">#REF!</definedName>
    <definedName name="Valle">#REF!</definedName>
    <definedName name="Vaupés">#REF!</definedName>
    <definedName name="Vichada">#REF!</definedName>
  </definedNames>
  <calcPr calcId="191028"/>
</workbook>
</file>

<file path=xl/calcChain.xml><?xml version="1.0" encoding="utf-8"?>
<calcChain xmlns="http://schemas.openxmlformats.org/spreadsheetml/2006/main">
  <c r="S2" i="1" l="1"/>
  <c r="O36" i="1"/>
  <c r="P36" i="1"/>
  <c r="R36" i="1"/>
  <c r="O35" i="1"/>
  <c r="P35" i="1"/>
  <c r="O34" i="1"/>
  <c r="P34" i="1"/>
  <c r="O33" i="1"/>
  <c r="P33" i="1"/>
  <c r="O32" i="1"/>
  <c r="P32" i="1"/>
  <c r="O31" i="1"/>
  <c r="P31" i="1"/>
  <c r="O30" i="1"/>
  <c r="P30" i="1"/>
  <c r="O29" i="1"/>
  <c r="P29" i="1"/>
  <c r="O28" i="1"/>
  <c r="R28" i="1"/>
  <c r="O27" i="1"/>
  <c r="R27" i="1"/>
  <c r="O26" i="1"/>
  <c r="P26" i="1"/>
  <c r="O25" i="1"/>
  <c r="R25" i="1"/>
  <c r="Q28" i="1"/>
  <c r="N28" i="1"/>
  <c r="Q36" i="1"/>
  <c r="Q35" i="1"/>
  <c r="Q34" i="1"/>
  <c r="Q33" i="1"/>
  <c r="Q32" i="1"/>
  <c r="Q31" i="1"/>
  <c r="Q30" i="1"/>
  <c r="Q29" i="1"/>
  <c r="Q25" i="1"/>
  <c r="Q26" i="1"/>
  <c r="Q27" i="1"/>
  <c r="N36" i="1"/>
  <c r="N35" i="1"/>
  <c r="N34" i="1"/>
  <c r="N33" i="1"/>
  <c r="N32" i="1"/>
  <c r="N31" i="1"/>
  <c r="N30" i="1"/>
  <c r="N29" i="1"/>
  <c r="N27" i="1"/>
  <c r="N26" i="1"/>
  <c r="N25" i="1"/>
  <c r="R24" i="1"/>
  <c r="R35" i="1"/>
  <c r="P25" i="1"/>
  <c r="R33" i="1"/>
  <c r="P27" i="1"/>
  <c r="R29" i="1"/>
  <c r="P28" i="1"/>
  <c r="R31" i="1"/>
  <c r="R32" i="1"/>
  <c r="R23" i="1"/>
  <c r="R34" i="1"/>
  <c r="R30" i="1"/>
  <c r="R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Andres Acevedo Riveros</author>
    <author>Luisa Fernanda Parrado Velasquez</author>
  </authors>
  <commentList>
    <comment ref="O2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Para las actividades en Estado "Cerrado" diligenciar la fecha de cierre</t>
        </r>
      </text>
    </comment>
    <comment ref="A43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Luisa Fernan</t>
        </r>
      </text>
    </comment>
  </commentList>
</comments>
</file>

<file path=xl/sharedStrings.xml><?xml version="1.0" encoding="utf-8"?>
<sst xmlns="http://schemas.openxmlformats.org/spreadsheetml/2006/main" count="229" uniqueCount="146">
  <si>
    <t>AUDITORÍAS</t>
  </si>
  <si>
    <t>CÓDIGO</t>
  </si>
  <si>
    <t>ATFT04</t>
  </si>
  <si>
    <t>FICHA TÉCNICA PARA SUSCRIPCIÓN, APROBACIÓN  Y  EVALUACIÓN DEL PLAN DE MEJORAMIENTO</t>
  </si>
  <si>
    <t>VERSIÓN</t>
  </si>
  <si>
    <t>FECHA</t>
  </si>
  <si>
    <t>Nombre de la entidad que suscribe el plan</t>
  </si>
  <si>
    <t>NIT de la entidad</t>
  </si>
  <si>
    <t>Digito de verificación - DV</t>
  </si>
  <si>
    <t>Nombre del representante legal</t>
  </si>
  <si>
    <t>Identificación del representante legal</t>
  </si>
  <si>
    <t>Dirección de la entidad</t>
  </si>
  <si>
    <t>Teléfonos</t>
  </si>
  <si>
    <t>Correo electrónico</t>
  </si>
  <si>
    <t>Forma por la cual se detectó el o los  hallazgos</t>
  </si>
  <si>
    <t>Fecha de suscripción del plan de mejoramiento</t>
  </si>
  <si>
    <t>NURC de suscripción del plan de mejoramiento</t>
  </si>
  <si>
    <t>Nombre de quien evalúa el plan de mejoramiento</t>
  </si>
  <si>
    <t>Fecha de evaluación del plan de mejoramiento</t>
  </si>
  <si>
    <t>Auto de auditoría (si aplica)</t>
  </si>
  <si>
    <t>Fecha de vigencia del plan de mejoramiento</t>
  </si>
  <si>
    <t>PLAN DE MEJORAMIENTO SUSCRITO</t>
  </si>
  <si>
    <t>SEGUIMIENTO Y EVALUACIÓN</t>
  </si>
  <si>
    <t xml:space="preserve">COMPONENTE
(estándar) </t>
  </si>
  <si>
    <t>DESCRIPCIÓN DEL HALLAZGO</t>
  </si>
  <si>
    <t xml:space="preserve"> ¿QUÉ? </t>
  </si>
  <si>
    <t xml:space="preserve">¿CÓMO? </t>
  </si>
  <si>
    <t xml:space="preserve">¿CUMPLIMIENTO?       </t>
  </si>
  <si>
    <t xml:space="preserve"> ¿QUIÉN?</t>
  </si>
  <si>
    <t xml:space="preserve">¿CUÁNDO?       </t>
  </si>
  <si>
    <t>EVALUACION SNS</t>
  </si>
  <si>
    <t>Acciones de mejoramiento</t>
  </si>
  <si>
    <t>Descripción de la Acción  de Mejora</t>
  </si>
  <si>
    <t>Indicadores de la Acción de Mejora</t>
  </si>
  <si>
    <t xml:space="preserve">Meta de la Acción </t>
  </si>
  <si>
    <t xml:space="preserve"> Responsable(s) de la acción</t>
  </si>
  <si>
    <t xml:space="preserve">Fecha de Inicio </t>
  </si>
  <si>
    <t xml:space="preserve">Fecha de Terminación </t>
  </si>
  <si>
    <t>CONSIDERACIONES SNS</t>
  </si>
  <si>
    <t>ACCION DE MEJORA APROBADA (SI-NO)</t>
  </si>
  <si>
    <t>Soportes o Evidencias de Avance</t>
  </si>
  <si>
    <t>Estado del Avance</t>
  </si>
  <si>
    <t>Estado de la Acción</t>
  </si>
  <si>
    <t>Fecha de Evaluación / Cierre</t>
  </si>
  <si>
    <t>Oportunidad de Ejecución</t>
  </si>
  <si>
    <t>% Avance</t>
  </si>
  <si>
    <t>Estado del Hallazgo</t>
  </si>
  <si>
    <t>Observaciones</t>
  </si>
  <si>
    <t>Nombre / Cargo</t>
  </si>
  <si>
    <t>La actividad cuenta con evidencias de implementación</t>
  </si>
  <si>
    <t>Firma del Representante Legal</t>
  </si>
  <si>
    <t>Firma del Evaluador</t>
  </si>
  <si>
    <t>Nombre:</t>
  </si>
  <si>
    <t>Cargo:</t>
  </si>
  <si>
    <t>Atributo</t>
  </si>
  <si>
    <t>Descripción del atributo</t>
  </si>
  <si>
    <t>Tipo de 
atributo</t>
  </si>
  <si>
    <t>Ejemplo de registro</t>
  </si>
  <si>
    <t>Calidad del dato</t>
  </si>
  <si>
    <t>Diligenciar la Razón Social completa de la entidad que suscribe el Plan de Mejoramiento</t>
  </si>
  <si>
    <t>Texto</t>
  </si>
  <si>
    <t>La Nueva EPS S.A.</t>
  </si>
  <si>
    <t>Como aparece en la Camara Y Comercio</t>
  </si>
  <si>
    <t>diligenciar el Número de Identificación Tributaria sin el Dígito de Verificación de la entidad que suscribe el Plan de Mejoramiento</t>
  </si>
  <si>
    <t xml:space="preserve">No debe  llevar punto </t>
  </si>
  <si>
    <t>Diligenciar el Dígito de Verificación de la entidad que suscribe el Plan de Mejoramiento</t>
  </si>
  <si>
    <t>Solo el número que corresponde al digito de verificación</t>
  </si>
  <si>
    <t>Consignar el nombre del representante legal/agente interventor de la entidad que suscribe el Plan de Mejoramiento</t>
  </si>
  <si>
    <t>Juan José Pérez Mayorga</t>
  </si>
  <si>
    <t>Primera letra en mayúscula</t>
  </si>
  <si>
    <t>Diligenciar el tipo y número de identificación del representante legal</t>
  </si>
  <si>
    <t>1.010.345.456</t>
  </si>
  <si>
    <t>Registrar el domicilio principal de la entidad que suscribe el Plan de Mejoramiento</t>
  </si>
  <si>
    <t>No aplica</t>
  </si>
  <si>
    <t xml:space="preserve">Registrar los números telefónicos de la sede principal de la entidad </t>
  </si>
  <si>
    <t>2567834
2356749, 3145673456</t>
  </si>
  <si>
    <t>Sin guíón
Si son varios separados por coma (,)</t>
  </si>
  <si>
    <t>Registrar el o los correo(s) electrónico(s) de la entidad</t>
  </si>
  <si>
    <t>juridica@nuevaeps.com.co</t>
  </si>
  <si>
    <t>Debe llevar el dominio completo</t>
  </si>
  <si>
    <t>Forma por la cual se detectó el hallazgo</t>
  </si>
  <si>
    <t xml:space="preserve">Registrar los medios por los cuales de detectó el hallazgo </t>
  </si>
  <si>
    <t>Reporte información de Circular Única
Auditoría
Reportes de otras entidades de control
Tutela 
Orden Judicial
Petición, Queja o Reclamo, etc.).</t>
  </si>
  <si>
    <t>Día/Mes/Año en el que la entidad radicó el Plan de Mejoramiento  a la Superintendencia Nacional de Salud</t>
  </si>
  <si>
    <t>Día/Mes/Año</t>
  </si>
  <si>
    <t>NURC con el que la entidad radicó el Plan de Mejoramiento  a la Superintendencia Nacional de Salud</t>
  </si>
  <si>
    <t>Debe registrarse número completo</t>
  </si>
  <si>
    <t>Nombre del profesional que realizó la evaluación del Plan de Mejoramiento radicado por el vigilado</t>
  </si>
  <si>
    <t>Día/Mes/Año en el que el profesional realizó la evaluación del Plan de Mejoramiento radicado por el vigilado</t>
  </si>
  <si>
    <t>Número del auto de auditoría siempre y cuando aplique</t>
  </si>
  <si>
    <t>Día/Mes/Año de vigencia del Plan de Mejoramiento , en la que se debe desarrollar todo el plan y que quede formulada para que no supere el año a partir de la fecha de suscripción del mismo</t>
  </si>
  <si>
    <t>COMPONENTE (Estándar)</t>
  </si>
  <si>
    <t xml:space="preserve">Relacionar el componente al que pertenece el hallazgo </t>
  </si>
  <si>
    <t>Aseguramiento
Administrativo
Tecnológico
Financiero
Calidad
Salud Pública</t>
  </si>
  <si>
    <t>Primera letra en mayúscula
Separado por comas (,)</t>
  </si>
  <si>
    <t>Se describe el/los hallazgos encontrados y la norma incumplida</t>
  </si>
  <si>
    <t>¿QUÉ?</t>
  </si>
  <si>
    <t>Se debe diligenciar la o las acciones de mejora frente al hallazgo evidenciado</t>
  </si>
  <si>
    <t>¿CÓMO?</t>
  </si>
  <si>
    <t xml:space="preserve">Descripción de las acciones de mejora </t>
  </si>
  <si>
    <t>¿CUMPLIMIENTO?</t>
  </si>
  <si>
    <t>Indicadores de la acción de mejora: Enunciar la estructura del indicador que sea coherente con la acción de mejora.
Meta de la Acción: Asociada al indicador propuesto establecer la meta en un tiempo no mayor a un año</t>
  </si>
  <si>
    <t>¿QUIÉN?</t>
  </si>
  <si>
    <t>El/los  responsables de la corrección de la situación anómala detectada o  puesta en evidencia. Diligenciar el nombre / cargo</t>
  </si>
  <si>
    <t>¿CUÁNDO?</t>
  </si>
  <si>
    <t xml:space="preserve">Fecha de Inicio: Se debe registrar la fecha en la cual se tiene programado el inicio del proceso de mejora de la acción, expresado éste en Día/Mes/Año. 
Fecha de Terminación: Se debe registrar la fecha en la cual se tiene programada la finalización de la acción de mejora, expresado éste en Día/Mes/Año, sin que exceda un año de vigencia. </t>
  </si>
  <si>
    <t>ANÁLISIS PLAN DE MEJORAMIENTO</t>
  </si>
  <si>
    <t>Consideraciones Supersalud: Se debe registrar todas las observaciones respecto a las acciones de mejora suscritas por el vigilado para mitigar el Hallazgo.
Acción de mejora aprobada (SI-NO) : indicar si la acción de mejora fue aprobada o no, simplemente se debe colocar  la palabra SI o la palabra NO</t>
  </si>
  <si>
    <t>SI
NO</t>
  </si>
  <si>
    <t>SOPORTE O EVIDENCIAS DEL AVANCE</t>
  </si>
  <si>
    <t>Diligenciar el nombre completo del soporte documental (físico o magnético) de la evidencia suministrada por el vigilado sobre la ejecución de actividades programadas en el plan de mejoramiento</t>
  </si>
  <si>
    <t xml:space="preserve">ESTADO DE AVANCE </t>
  </si>
  <si>
    <t>Conforme a los soportes o evidencias suministrados, seleccionar de la lista desplegable el estado de avance de la actividad</t>
  </si>
  <si>
    <t xml:space="preserve">Selección </t>
  </si>
  <si>
    <t>La actividad no presente ejecución
La actividad cuenta con soporte documental
La actividad cuenta con evidencias de implementación
La actividad cuenta con evidencias de seguimiento y evaluación
La actividad se encuentra totalmente cumplida</t>
  </si>
  <si>
    <t>ESTADO DE LA ACCIÓN</t>
  </si>
  <si>
    <t>Conforme al estado de avance seleccionado automáticamente se establece el estado de avance de la actividad (Abierto, En ejecución o Cerrado)</t>
  </si>
  <si>
    <t>Automático</t>
  </si>
  <si>
    <t>Abierto
En ejecución 
Cerrado</t>
  </si>
  <si>
    <t>FECHA DE EVALUACIÓN/CIERRE</t>
  </si>
  <si>
    <t>Conforme al estado de avance seleccionado automáticamente se establece el porcentaje de avance de la actividad</t>
  </si>
  <si>
    <t xml:space="preserve">OPORTUNIDAD DE EJECUCIÓN </t>
  </si>
  <si>
    <t xml:space="preserve">Conforme a la fecha de terminación establecida por la entidad para la actividad y la fecha de evaluación se establecerá automáticamente la oportunidad en el cumplimiento </t>
  </si>
  <si>
    <t>Oportuno
No opotuno</t>
  </si>
  <si>
    <t xml:space="preserve">% DE AVANCE </t>
  </si>
  <si>
    <t>Conforme al estado de avance seleccionado automáticamente se establece el porcentaje de avance de la actividad.</t>
  </si>
  <si>
    <t>0%
(1% - 33%)
(34% - 69%)
(70% - 99%)
100%</t>
  </si>
  <si>
    <t>ESTADO DEL HALLAZGO</t>
  </si>
  <si>
    <t>Conforme al estado de avance seleccionado se establecerá automáticamente la oportunidad en el cumplimiento del Hallazgo.</t>
  </si>
  <si>
    <t>Cerrado oportuno
Cerrado inoportuno</t>
  </si>
  <si>
    <t>OBSERVACIONES</t>
  </si>
  <si>
    <t>Se deben diligenciar las observaciones u anotaciones adicionales pertinentes evidenciadas frente a la evalución del cumplimiento del plan de mejora para cada actividad.</t>
  </si>
  <si>
    <t>0%</t>
  </si>
  <si>
    <t>ABIERTO</t>
  </si>
  <si>
    <t>La actividad no presente ejecución</t>
  </si>
  <si>
    <t>1%-33%</t>
  </si>
  <si>
    <t>EN EJECUCIÓN</t>
  </si>
  <si>
    <t>La actividad cuenta con soporte documental</t>
  </si>
  <si>
    <t>34%-69%</t>
  </si>
  <si>
    <t>CERRADO OPORTUNA</t>
  </si>
  <si>
    <t>70%-99%</t>
  </si>
  <si>
    <t>CERRADO INOPORTUNA</t>
  </si>
  <si>
    <t>La actividad cuenta con evidencias de seguimiento y evaluación</t>
  </si>
  <si>
    <t>100%</t>
  </si>
  <si>
    <t>NA</t>
  </si>
  <si>
    <t>La actividad se encuentra totalmente cumplida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</si>
</sst>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5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sz val="12"/>
      <color theme="1" tint="0.34998626667073579"/>
      <name val="Calibri"/>
      <family val="2"/>
      <scheme val="minor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rgb="FFD9E1F2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0" xfId="0" applyProtection="1"/>
    <xf numFmtId="0" fontId="8" fillId="0" borderId="0" xfId="0" applyFont="1" applyAlignment="1" applyProtection="1"/>
    <xf numFmtId="0" fontId="8" fillId="0" borderId="0" xfId="0" applyFont="1" applyBorder="1" applyAlignment="1" applyProtection="1"/>
    <xf numFmtId="0" fontId="0" fillId="0" borderId="0" xfId="0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164" fontId="10" fillId="0" borderId="2" xfId="0" applyNumberFormat="1" applyFont="1" applyBorder="1" applyAlignment="1" applyProtection="1">
      <alignment horizontal="center" vertical="center"/>
      <protection locked="0"/>
    </xf>
    <xf numFmtId="164" fontId="10" fillId="0" borderId="3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vertical="center"/>
      <protection locked="0"/>
    </xf>
    <xf numFmtId="3" fontId="10" fillId="0" borderId="2" xfId="0" applyNumberFormat="1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3" fontId="10" fillId="0" borderId="3" xfId="0" applyNumberFormat="1" applyFont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horizontal="justify" wrapText="1"/>
      <protection locked="0"/>
    </xf>
    <xf numFmtId="0" fontId="10" fillId="0" borderId="5" xfId="0" applyFont="1" applyBorder="1" applyAlignment="1" applyProtection="1">
      <alignment horizontal="justify" wrapText="1"/>
      <protection locked="0"/>
    </xf>
    <xf numFmtId="0" fontId="10" fillId="0" borderId="2" xfId="0" applyFont="1" applyBorder="1" applyAlignment="1" applyProtection="1">
      <alignment horizontal="justify" vertical="center" wrapText="1"/>
      <protection locked="0"/>
    </xf>
    <xf numFmtId="0" fontId="10" fillId="0" borderId="6" xfId="0" applyFont="1" applyBorder="1" applyAlignment="1" applyProtection="1">
      <alignment horizontal="justify" wrapText="1"/>
      <protection locked="0"/>
    </xf>
    <xf numFmtId="0" fontId="10" fillId="0" borderId="7" xfId="0" applyFont="1" applyBorder="1" applyAlignment="1" applyProtection="1">
      <alignment horizontal="justify" wrapText="1"/>
      <protection locked="0"/>
    </xf>
    <xf numFmtId="0" fontId="10" fillId="0" borderId="3" xfId="0" applyFont="1" applyBorder="1" applyAlignment="1" applyProtection="1">
      <alignment horizontal="justify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</xf>
    <xf numFmtId="164" fontId="10" fillId="0" borderId="9" xfId="0" applyNumberFormat="1" applyFont="1" applyBorder="1" applyAlignment="1" applyProtection="1">
      <alignment horizontal="center" vertical="center"/>
      <protection locked="0"/>
    </xf>
    <xf numFmtId="164" fontId="10" fillId="0" borderId="1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Border="1" applyProtection="1">
      <protection locked="0"/>
    </xf>
    <xf numFmtId="0" fontId="10" fillId="0" borderId="2" xfId="0" applyNumberFormat="1" applyFont="1" applyBorder="1" applyAlignment="1" applyProtection="1">
      <alignment horizontal="center" vertical="center"/>
      <protection locked="0"/>
    </xf>
    <xf numFmtId="0" fontId="10" fillId="0" borderId="3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49" fontId="0" fillId="0" borderId="0" xfId="0" applyNumberFormat="1" applyAlignment="1">
      <alignment horizontal="right"/>
    </xf>
    <xf numFmtId="0" fontId="10" fillId="0" borderId="2" xfId="0" applyNumberFormat="1" applyFont="1" applyBorder="1" applyAlignment="1" applyProtection="1">
      <alignment horizontal="center" vertical="center"/>
    </xf>
    <xf numFmtId="0" fontId="10" fillId="0" borderId="3" xfId="0" applyNumberFormat="1" applyFont="1" applyBorder="1" applyAlignment="1" applyProtection="1">
      <alignment horizontal="center" vertical="center"/>
    </xf>
    <xf numFmtId="9" fontId="11" fillId="0" borderId="2" xfId="0" applyNumberFormat="1" applyFont="1" applyBorder="1" applyAlignment="1" applyProtection="1">
      <alignment horizontal="justify" vertical="center" wrapText="1"/>
      <protection locked="0"/>
    </xf>
    <xf numFmtId="9" fontId="11" fillId="0" borderId="3" xfId="0" applyNumberFormat="1" applyFont="1" applyBorder="1" applyAlignment="1" applyProtection="1">
      <alignment horizontal="justify" vertical="center" wrapText="1"/>
      <protection locked="0"/>
    </xf>
    <xf numFmtId="9" fontId="12" fillId="0" borderId="2" xfId="0" applyNumberFormat="1" applyFont="1" applyBorder="1" applyAlignment="1" applyProtection="1">
      <alignment horizontal="justify" vertical="center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/>
    </xf>
    <xf numFmtId="164" fontId="10" fillId="2" borderId="11" xfId="0" applyNumberFormat="1" applyFont="1" applyFill="1" applyBorder="1" applyAlignment="1" applyProtection="1">
      <alignment horizontal="center" vertical="center" wrapText="1"/>
    </xf>
    <xf numFmtId="164" fontId="10" fillId="2" borderId="12" xfId="0" applyNumberFormat="1" applyFont="1" applyFill="1" applyBorder="1" applyAlignment="1" applyProtection="1">
      <alignment horizontal="center" vertical="center" wrapText="1"/>
    </xf>
    <xf numFmtId="164" fontId="10" fillId="0" borderId="2" xfId="0" applyNumberFormat="1" applyFont="1" applyBorder="1" applyAlignment="1" applyProtection="1">
      <alignment horizontal="center" vertical="center"/>
    </xf>
    <xf numFmtId="164" fontId="10" fillId="0" borderId="3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0" fillId="0" borderId="0" xfId="0" applyAlignment="1">
      <alignment horizontal="center"/>
    </xf>
    <xf numFmtId="164" fontId="10" fillId="0" borderId="8" xfId="0" applyNumberFormat="1" applyFont="1" applyBorder="1" applyAlignment="1" applyProtection="1">
      <alignment horizontal="center" vertical="center"/>
      <protection locked="0"/>
    </xf>
    <xf numFmtId="164" fontId="10" fillId="0" borderId="14" xfId="0" applyNumberFormat="1" applyFont="1" applyBorder="1" applyAlignment="1" applyProtection="1">
      <alignment horizontal="center" vertical="center"/>
      <protection locked="0"/>
    </xf>
    <xf numFmtId="0" fontId="0" fillId="0" borderId="0" xfId="0"/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0" fillId="0" borderId="15" xfId="0" applyFont="1" applyBorder="1" applyAlignment="1" applyProtection="1">
      <alignment horizontal="justify" wrapText="1"/>
      <protection locked="0"/>
    </xf>
    <xf numFmtId="0" fontId="10" fillId="0" borderId="16" xfId="0" applyFont="1" applyBorder="1" applyAlignment="1" applyProtection="1">
      <alignment horizontal="justify" wrapText="1"/>
      <protection locked="0"/>
    </xf>
    <xf numFmtId="0" fontId="10" fillId="0" borderId="17" xfId="0" applyFont="1" applyBorder="1" applyAlignment="1" applyProtection="1">
      <alignment horizontal="justify" vertical="center" wrapText="1"/>
      <protection locked="0"/>
    </xf>
    <xf numFmtId="0" fontId="10" fillId="0" borderId="17" xfId="0" applyFont="1" applyBorder="1" applyAlignment="1" applyProtection="1">
      <alignment vertical="center"/>
      <protection locked="0"/>
    </xf>
    <xf numFmtId="3" fontId="10" fillId="0" borderId="17" xfId="0" applyNumberFormat="1" applyFont="1" applyBorder="1" applyAlignment="1" applyProtection="1">
      <alignment vertical="center"/>
      <protection locked="0"/>
    </xf>
    <xf numFmtId="164" fontId="10" fillId="0" borderId="17" xfId="0" applyNumberFormat="1" applyFont="1" applyBorder="1" applyAlignment="1" applyProtection="1">
      <alignment horizontal="center" vertical="center"/>
      <protection locked="0"/>
    </xf>
    <xf numFmtId="164" fontId="10" fillId="0" borderId="18" xfId="0" applyNumberFormat="1" applyFont="1" applyBorder="1" applyAlignment="1" applyProtection="1">
      <alignment horizontal="center" vertical="center"/>
      <protection locked="0"/>
    </xf>
    <xf numFmtId="164" fontId="10" fillId="0" borderId="19" xfId="0" applyNumberFormat="1" applyFont="1" applyBorder="1" applyAlignment="1" applyProtection="1">
      <alignment horizontal="center" vertical="center"/>
      <protection locked="0"/>
    </xf>
    <xf numFmtId="0" fontId="10" fillId="0" borderId="17" xfId="0" applyNumberFormat="1" applyFont="1" applyBorder="1" applyAlignment="1" applyProtection="1">
      <alignment horizontal="center" vertical="center"/>
      <protection locked="0"/>
    </xf>
    <xf numFmtId="9" fontId="12" fillId="0" borderId="17" xfId="0" applyNumberFormat="1" applyFont="1" applyBorder="1" applyAlignment="1" applyProtection="1">
      <alignment horizontal="justify" vertical="center" wrapText="1"/>
      <protection locked="0"/>
    </xf>
    <xf numFmtId="0" fontId="10" fillId="0" borderId="17" xfId="0" applyNumberFormat="1" applyFont="1" applyBorder="1" applyAlignment="1" applyProtection="1">
      <alignment horizontal="center" vertical="center"/>
    </xf>
    <xf numFmtId="164" fontId="10" fillId="0" borderId="17" xfId="0" applyNumberFormat="1" applyFont="1" applyBorder="1" applyAlignment="1" applyProtection="1">
      <alignment horizontal="center" vertical="center"/>
    </xf>
    <xf numFmtId="0" fontId="10" fillId="2" borderId="17" xfId="0" applyNumberFormat="1" applyFont="1" applyFill="1" applyBorder="1" applyAlignment="1" applyProtection="1">
      <alignment horizontal="center" vertical="center"/>
    </xf>
    <xf numFmtId="164" fontId="10" fillId="2" borderId="20" xfId="0" applyNumberFormat="1" applyFont="1" applyFill="1" applyBorder="1" applyAlignment="1" applyProtection="1">
      <alignment horizontal="center"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8" fillId="2" borderId="23" xfId="0" applyFont="1" applyFill="1" applyBorder="1" applyAlignment="1" applyProtection="1">
      <alignment horizontal="center" vertical="center" wrapText="1"/>
      <protection locked="0"/>
    </xf>
    <xf numFmtId="0" fontId="16" fillId="2" borderId="14" xfId="0" applyFont="1" applyFill="1" applyBorder="1" applyAlignment="1">
      <alignment horizontal="left" vertical="center" wrapText="1"/>
    </xf>
    <xf numFmtId="14" fontId="18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51" xfId="0" applyFont="1" applyFill="1" applyBorder="1" applyAlignment="1">
      <alignment horizontal="center" vertical="center"/>
    </xf>
    <xf numFmtId="0" fontId="19" fillId="5" borderId="52" xfId="0" applyFont="1" applyFill="1" applyBorder="1" applyAlignment="1">
      <alignment horizontal="center" vertical="center"/>
    </xf>
    <xf numFmtId="0" fontId="19" fillId="5" borderId="53" xfId="0" applyFont="1" applyFill="1" applyBorder="1" applyAlignment="1">
      <alignment horizontal="center" vertical="center"/>
    </xf>
    <xf numFmtId="0" fontId="19" fillId="5" borderId="5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vertical="center" wrapText="1"/>
    </xf>
    <xf numFmtId="0" fontId="20" fillId="4" borderId="2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vertical="center" wrapText="1"/>
    </xf>
    <xf numFmtId="0" fontId="20" fillId="4" borderId="2" xfId="0" applyFont="1" applyFill="1" applyBorder="1" applyAlignment="1">
      <alignment vertical="center"/>
    </xf>
    <xf numFmtId="14" fontId="20" fillId="4" borderId="2" xfId="0" applyNumberFormat="1" applyFont="1" applyFill="1" applyBorder="1" applyAlignment="1">
      <alignment horizontal="left" vertical="center"/>
    </xf>
    <xf numFmtId="0" fontId="20" fillId="6" borderId="2" xfId="0" applyFont="1" applyFill="1" applyBorder="1" applyAlignment="1">
      <alignment horizontal="justify" vertical="center" wrapText="1"/>
    </xf>
    <xf numFmtId="0" fontId="20" fillId="4" borderId="2" xfId="0" applyFont="1" applyFill="1" applyBorder="1" applyAlignment="1">
      <alignment horizontal="justify" vertical="center" wrapText="1"/>
    </xf>
    <xf numFmtId="0" fontId="20" fillId="6" borderId="2" xfId="0" applyFont="1" applyFill="1" applyBorder="1" applyAlignment="1">
      <alignment vertical="center" wrapText="1"/>
    </xf>
    <xf numFmtId="0" fontId="22" fillId="4" borderId="2" xfId="0" applyFont="1" applyFill="1" applyBorder="1" applyAlignment="1">
      <alignment vertical="center" wrapText="1"/>
    </xf>
    <xf numFmtId="0" fontId="22" fillId="4" borderId="2" xfId="0" applyFont="1" applyFill="1" applyBorder="1" applyAlignment="1">
      <alignment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vertical="center" wrapText="1"/>
    </xf>
    <xf numFmtId="0" fontId="20" fillId="7" borderId="2" xfId="0" applyFont="1" applyFill="1" applyBorder="1" applyAlignment="1">
      <alignment horizontal="justify" vertical="center" wrapText="1"/>
    </xf>
    <xf numFmtId="0" fontId="23" fillId="4" borderId="2" xfId="0" applyFont="1" applyFill="1" applyBorder="1" applyAlignment="1">
      <alignment vertical="center" wrapText="1"/>
    </xf>
    <xf numFmtId="0" fontId="23" fillId="6" borderId="2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vertical="center" wrapText="1"/>
    </xf>
    <xf numFmtId="0" fontId="24" fillId="0" borderId="0" xfId="0" applyFont="1"/>
    <xf numFmtId="0" fontId="15" fillId="6" borderId="2" xfId="0" applyFont="1" applyFill="1" applyBorder="1" applyAlignment="1">
      <alignment vertical="center"/>
    </xf>
    <xf numFmtId="0" fontId="23" fillId="6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left" vertical="center"/>
    </xf>
    <xf numFmtId="0" fontId="6" fillId="4" borderId="2" xfId="1" applyFill="1" applyBorder="1" applyAlignment="1">
      <alignment vertical="center"/>
    </xf>
    <xf numFmtId="1" fontId="20" fillId="4" borderId="2" xfId="0" applyNumberFormat="1" applyFont="1" applyFill="1" applyBorder="1" applyAlignment="1">
      <alignment horizontal="left" vertical="center"/>
    </xf>
    <xf numFmtId="0" fontId="15" fillId="4" borderId="2" xfId="0" applyFont="1" applyFill="1" applyBorder="1" applyAlignment="1">
      <alignment vertical="center"/>
    </xf>
    <xf numFmtId="0" fontId="1" fillId="3" borderId="13" xfId="0" applyFont="1" applyFill="1" applyBorder="1" applyAlignment="1" applyProtection="1">
      <alignment horizontal="center" vertical="center" wrapText="1"/>
    </xf>
    <xf numFmtId="0" fontId="8" fillId="3" borderId="21" xfId="0" applyFont="1" applyFill="1" applyBorder="1" applyAlignment="1" applyProtection="1">
      <alignment horizontal="center" vertical="center" wrapText="1"/>
    </xf>
    <xf numFmtId="0" fontId="5" fillId="4" borderId="40" xfId="0" applyFont="1" applyFill="1" applyBorder="1" applyAlignment="1">
      <alignment horizontal="left" vertical="center"/>
    </xf>
    <xf numFmtId="0" fontId="5" fillId="4" borderId="41" xfId="0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0" fontId="0" fillId="0" borderId="0" xfId="0" applyAlignment="1">
      <alignment horizontal="center"/>
    </xf>
    <xf numFmtId="0" fontId="15" fillId="4" borderId="2" xfId="0" applyFont="1" applyFill="1" applyBorder="1" applyAlignment="1">
      <alignment horizontal="left" vertical="center"/>
    </xf>
    <xf numFmtId="0" fontId="14" fillId="0" borderId="25" xfId="0" applyFont="1" applyBorder="1" applyAlignment="1">
      <alignment horizontal="center"/>
    </xf>
    <xf numFmtId="0" fontId="0" fillId="0" borderId="25" xfId="0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 vertical="center" wrapText="1"/>
    </xf>
    <xf numFmtId="0" fontId="1" fillId="3" borderId="26" xfId="0" applyFont="1" applyFill="1" applyBorder="1" applyAlignment="1" applyProtection="1">
      <alignment horizontal="center" vertical="center" wrapText="1"/>
    </xf>
    <xf numFmtId="0" fontId="1" fillId="3" borderId="27" xfId="0" applyFont="1" applyFill="1" applyBorder="1" applyAlignment="1" applyProtection="1">
      <alignment horizontal="center" vertical="center" wrapText="1"/>
    </xf>
    <xf numFmtId="0" fontId="1" fillId="3" borderId="21" xfId="0" applyFont="1" applyFill="1" applyBorder="1" applyAlignment="1" applyProtection="1">
      <alignment horizontal="center" vertical="center" wrapText="1"/>
    </xf>
    <xf numFmtId="0" fontId="8" fillId="3" borderId="28" xfId="0" applyFont="1" applyFill="1" applyBorder="1" applyAlignment="1" applyProtection="1">
      <alignment horizontal="center" vertical="center" wrapText="1"/>
    </xf>
    <xf numFmtId="0" fontId="8" fillId="3" borderId="29" xfId="0" applyFont="1" applyFill="1" applyBorder="1" applyAlignment="1" applyProtection="1">
      <alignment horizontal="center" vertical="center" wrapText="1"/>
    </xf>
    <xf numFmtId="0" fontId="8" fillId="3" borderId="30" xfId="0" applyFont="1" applyFill="1" applyBorder="1" applyAlignment="1" applyProtection="1">
      <alignment horizontal="center" vertical="center" wrapText="1"/>
    </xf>
    <xf numFmtId="0" fontId="1" fillId="3" borderId="32" xfId="0" applyFont="1" applyFill="1" applyBorder="1" applyAlignment="1" applyProtection="1">
      <alignment horizontal="center" vertical="center" wrapText="1"/>
    </xf>
    <xf numFmtId="0" fontId="1" fillId="3" borderId="33" xfId="0" applyFont="1" applyFill="1" applyBorder="1" applyAlignment="1" applyProtection="1">
      <alignment horizontal="center" vertical="center" wrapText="1"/>
    </xf>
    <xf numFmtId="0" fontId="1" fillId="3" borderId="34" xfId="0" applyFont="1" applyFill="1" applyBorder="1" applyAlignment="1" applyProtection="1">
      <alignment horizontal="center" vertical="center" wrapText="1"/>
    </xf>
    <xf numFmtId="0" fontId="15" fillId="4" borderId="2" xfId="0" applyFont="1" applyFill="1" applyBorder="1" applyAlignment="1">
      <alignment vertical="center"/>
    </xf>
    <xf numFmtId="0" fontId="1" fillId="3" borderId="38" xfId="0" applyFont="1" applyFill="1" applyBorder="1" applyAlignment="1" applyProtection="1">
      <alignment horizontal="center" vertical="center" wrapText="1"/>
    </xf>
    <xf numFmtId="0" fontId="1" fillId="3" borderId="27" xfId="0" applyNumberFormat="1" applyFont="1" applyFill="1" applyBorder="1" applyAlignment="1" applyProtection="1">
      <alignment horizontal="center" vertical="center" wrapText="1"/>
    </xf>
    <xf numFmtId="0" fontId="1" fillId="3" borderId="21" xfId="0" applyNumberFormat="1" applyFont="1" applyFill="1" applyBorder="1" applyAlignment="1" applyProtection="1">
      <alignment horizontal="center" vertical="center" wrapText="1"/>
    </xf>
    <xf numFmtId="0" fontId="1" fillId="3" borderId="39" xfId="0" applyFont="1" applyFill="1" applyBorder="1" applyAlignment="1" applyProtection="1">
      <alignment horizontal="center" vertical="center" wrapText="1"/>
    </xf>
    <xf numFmtId="0" fontId="1" fillId="3" borderId="25" xfId="0" applyFont="1" applyFill="1" applyBorder="1" applyAlignment="1" applyProtection="1">
      <alignment horizontal="center" vertical="center" wrapText="1"/>
    </xf>
    <xf numFmtId="0" fontId="8" fillId="0" borderId="3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3" borderId="35" xfId="0" applyFont="1" applyFill="1" applyBorder="1" applyAlignment="1" applyProtection="1">
      <alignment horizontal="center" vertical="center" wrapText="1"/>
    </xf>
    <xf numFmtId="0" fontId="8" fillId="3" borderId="36" xfId="0" applyFont="1" applyFill="1" applyBorder="1" applyAlignment="1" applyProtection="1">
      <alignment horizontal="center" vertical="center" wrapText="1"/>
    </xf>
    <xf numFmtId="0" fontId="8" fillId="3" borderId="37" xfId="0" applyFont="1" applyFill="1" applyBorder="1" applyAlignment="1" applyProtection="1">
      <alignment horizontal="center" vertical="center" wrapText="1"/>
    </xf>
    <xf numFmtId="0" fontId="8" fillId="3" borderId="27" xfId="0" applyFont="1" applyFill="1" applyBorder="1" applyAlignment="1" applyProtection="1">
      <alignment horizontal="center" vertical="center" wrapText="1"/>
    </xf>
    <xf numFmtId="0" fontId="8" fillId="3" borderId="21" xfId="0" applyFont="1" applyFill="1" applyBorder="1" applyAlignment="1" applyProtection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 applyProtection="1">
      <alignment horizontal="center" vertical="center"/>
    </xf>
    <xf numFmtId="0" fontId="8" fillId="3" borderId="46" xfId="0" applyFont="1" applyFill="1" applyBorder="1" applyAlignment="1" applyProtection="1">
      <alignment horizontal="center" vertical="center"/>
    </xf>
    <xf numFmtId="0" fontId="8" fillId="3" borderId="47" xfId="0" applyFont="1" applyFill="1" applyBorder="1" applyAlignment="1" applyProtection="1">
      <alignment horizontal="center" vertical="center"/>
    </xf>
    <xf numFmtId="0" fontId="15" fillId="4" borderId="8" xfId="0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  <xf numFmtId="0" fontId="15" fillId="4" borderId="17" xfId="0" applyFont="1" applyFill="1" applyBorder="1" applyAlignment="1">
      <alignment vertical="center"/>
    </xf>
    <xf numFmtId="0" fontId="0" fillId="2" borderId="48" xfId="0" applyFill="1" applyBorder="1" applyAlignment="1">
      <alignment horizontal="center" wrapText="1"/>
    </xf>
    <xf numFmtId="0" fontId="0" fillId="2" borderId="35" xfId="0" applyFill="1" applyBorder="1" applyAlignment="1">
      <alignment horizontal="center" wrapText="1"/>
    </xf>
    <xf numFmtId="0" fontId="0" fillId="2" borderId="49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50" xfId="0" applyFill="1" applyBorder="1" applyAlignment="1">
      <alignment horizontal="center" wrapText="1"/>
    </xf>
    <xf numFmtId="0" fontId="0" fillId="2" borderId="25" xfId="0" applyFill="1" applyBorder="1" applyAlignment="1">
      <alignment horizontal="center" wrapText="1"/>
    </xf>
    <xf numFmtId="0" fontId="16" fillId="0" borderId="2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12">
    <dxf>
      <font>
        <color theme="1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B0C979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996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uridica@nuevaeps.com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8"/>
  <sheetViews>
    <sheetView showGridLines="0" tabSelected="1" zoomScale="70" zoomScaleNormal="70" workbookViewId="0">
      <selection activeCell="L10" sqref="L10"/>
    </sheetView>
  </sheetViews>
  <sheetFormatPr baseColWidth="10" defaultColWidth="0" defaultRowHeight="15" zeroHeight="1" x14ac:dyDescent="0.25"/>
  <cols>
    <col min="1" max="1" width="27.5703125" style="1" customWidth="1"/>
    <col min="2" max="2" width="37.140625" style="1" customWidth="1"/>
    <col min="3" max="3" width="39" style="1" customWidth="1"/>
    <col min="4" max="4" width="33.5703125" style="1" customWidth="1"/>
    <col min="5" max="5" width="18.5703125" style="1" customWidth="1"/>
    <col min="6" max="6" width="21.28515625" style="1" customWidth="1"/>
    <col min="7" max="7" width="25.42578125" style="1" customWidth="1"/>
    <col min="8" max="8" width="21.140625" style="1" customWidth="1"/>
    <col min="9" max="11" width="18.28515625" style="1" customWidth="1"/>
    <col min="12" max="12" width="37" style="1" customWidth="1"/>
    <col min="13" max="13" width="26.28515625" style="1" customWidth="1"/>
    <col min="14" max="14" width="19.7109375" style="1" customWidth="1"/>
    <col min="15" max="16" width="18.28515625" style="1" customWidth="1"/>
    <col min="17" max="18" width="19.7109375" style="1" customWidth="1"/>
    <col min="19" max="19" width="34.85546875" style="1" customWidth="1"/>
    <col min="20" max="20" width="1.5703125" style="1" customWidth="1"/>
    <col min="21" max="21" width="22.7109375" style="1" hidden="1" customWidth="1"/>
    <col min="22" max="22" width="18.42578125" style="1" hidden="1" customWidth="1"/>
    <col min="23" max="23" width="4" style="1" hidden="1" customWidth="1"/>
    <col min="24" max="28" width="5.140625" style="1" hidden="1" customWidth="1"/>
    <col min="29" max="16384" width="0" style="1" hidden="1"/>
  </cols>
  <sheetData>
    <row r="1" spans="1:21" ht="15.75" x14ac:dyDescent="0.25">
      <c r="A1" s="142"/>
      <c r="B1" s="143"/>
      <c r="C1" s="148" t="s">
        <v>0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60" t="s">
        <v>1</v>
      </c>
      <c r="S1" s="61" t="s">
        <v>2</v>
      </c>
    </row>
    <row r="2" spans="1:21" ht="15.75" x14ac:dyDescent="0.25">
      <c r="A2" s="144"/>
      <c r="B2" s="145"/>
      <c r="C2" s="149" t="s">
        <v>3</v>
      </c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62" t="s">
        <v>4</v>
      </c>
      <c r="S2" s="63" t="str">
        <f>"01"</f>
        <v>01</v>
      </c>
    </row>
    <row r="3" spans="1:21" ht="16.5" thickBot="1" x14ac:dyDescent="0.3">
      <c r="A3" s="146"/>
      <c r="B3" s="147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64" t="s">
        <v>5</v>
      </c>
      <c r="S3" s="65">
        <v>44820</v>
      </c>
    </row>
    <row r="4" spans="1:21" ht="30" customHeight="1" x14ac:dyDescent="0.25">
      <c r="A4" s="141" t="s">
        <v>6</v>
      </c>
      <c r="B4" s="141"/>
      <c r="C4" s="103"/>
      <c r="D4" s="103"/>
      <c r="E4" s="103"/>
      <c r="F4" s="103"/>
      <c r="G4" s="103"/>
      <c r="H4" s="103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s="4" customFormat="1" ht="30" customHeight="1" x14ac:dyDescent="0.25">
      <c r="A5" s="117" t="s">
        <v>7</v>
      </c>
      <c r="B5" s="117"/>
      <c r="C5" s="103"/>
      <c r="D5" s="103"/>
      <c r="E5" s="103"/>
      <c r="F5" s="103"/>
      <c r="G5" s="103"/>
      <c r="H5" s="103"/>
      <c r="I5" s="39"/>
      <c r="J5" s="39"/>
      <c r="K5" s="39"/>
    </row>
    <row r="6" spans="1:21" ht="30" customHeight="1" x14ac:dyDescent="0.25">
      <c r="A6" s="117" t="s">
        <v>8</v>
      </c>
      <c r="B6" s="117"/>
      <c r="C6" s="103"/>
      <c r="D6" s="103"/>
      <c r="E6" s="103"/>
      <c r="F6" s="103"/>
      <c r="G6" s="103"/>
      <c r="H6" s="103"/>
      <c r="I6" s="3"/>
      <c r="J6" s="3"/>
      <c r="K6" s="3"/>
    </row>
    <row r="7" spans="1:21" ht="30" customHeight="1" x14ac:dyDescent="0.25">
      <c r="A7" s="117" t="s">
        <v>9</v>
      </c>
      <c r="B7" s="117"/>
      <c r="C7" s="102"/>
      <c r="D7" s="103"/>
      <c r="E7" s="103"/>
      <c r="F7" s="103"/>
      <c r="G7" s="103"/>
      <c r="H7" s="103"/>
    </row>
    <row r="8" spans="1:21" ht="30" customHeight="1" x14ac:dyDescent="0.25">
      <c r="A8" s="117" t="s">
        <v>10</v>
      </c>
      <c r="B8" s="117"/>
      <c r="C8" s="102"/>
      <c r="D8" s="103"/>
      <c r="E8" s="103"/>
      <c r="F8" s="103"/>
      <c r="G8" s="103"/>
      <c r="H8" s="103"/>
      <c r="I8" s="3"/>
      <c r="J8" s="3"/>
      <c r="K8" s="3"/>
    </row>
    <row r="9" spans="1:21" ht="30" customHeight="1" x14ac:dyDescent="0.25">
      <c r="A9" s="117" t="s">
        <v>11</v>
      </c>
      <c r="B9" s="117"/>
      <c r="C9" s="102"/>
      <c r="D9" s="103"/>
      <c r="E9" s="103"/>
      <c r="F9" s="103"/>
      <c r="G9" s="103"/>
      <c r="H9" s="103"/>
      <c r="I9" s="2"/>
      <c r="J9" s="2"/>
      <c r="K9" s="2"/>
    </row>
    <row r="10" spans="1:21" ht="30" customHeight="1" x14ac:dyDescent="0.25">
      <c r="A10" s="104" t="s">
        <v>12</v>
      </c>
      <c r="B10" s="104"/>
      <c r="C10" s="102"/>
      <c r="D10" s="103"/>
      <c r="E10" s="103"/>
      <c r="F10" s="103"/>
      <c r="G10" s="103"/>
      <c r="H10" s="103"/>
      <c r="I10" s="3"/>
      <c r="J10" s="3"/>
      <c r="K10" s="3"/>
    </row>
    <row r="11" spans="1:21" ht="30" customHeight="1" x14ac:dyDescent="0.25">
      <c r="A11" s="117" t="s">
        <v>13</v>
      </c>
      <c r="B11" s="117"/>
      <c r="C11" s="102"/>
      <c r="D11" s="103"/>
      <c r="E11" s="103"/>
      <c r="F11" s="103"/>
      <c r="G11" s="103"/>
      <c r="H11" s="103"/>
      <c r="I11" s="3"/>
      <c r="J11" s="3"/>
      <c r="K11" s="3"/>
    </row>
    <row r="12" spans="1:21" ht="30" customHeight="1" x14ac:dyDescent="0.25">
      <c r="A12" s="117" t="s">
        <v>14</v>
      </c>
      <c r="B12" s="117"/>
      <c r="C12" s="102"/>
      <c r="D12" s="103"/>
      <c r="E12" s="103"/>
      <c r="F12" s="103"/>
      <c r="G12" s="103"/>
      <c r="H12" s="103"/>
      <c r="I12" s="2"/>
      <c r="J12" s="2"/>
      <c r="K12" s="2"/>
    </row>
    <row r="13" spans="1:21" ht="30" customHeight="1" x14ac:dyDescent="0.25">
      <c r="A13" s="117" t="s">
        <v>15</v>
      </c>
      <c r="B13" s="117"/>
      <c r="C13" s="102"/>
      <c r="D13" s="103"/>
      <c r="E13" s="103"/>
      <c r="F13" s="103"/>
      <c r="G13" s="103"/>
      <c r="H13" s="103"/>
      <c r="I13" s="3"/>
      <c r="J13" s="3"/>
      <c r="K13" s="3"/>
    </row>
    <row r="14" spans="1:21" ht="30" customHeight="1" x14ac:dyDescent="0.25">
      <c r="A14" s="117" t="s">
        <v>16</v>
      </c>
      <c r="B14" s="117"/>
      <c r="C14" s="123"/>
      <c r="D14" s="124"/>
      <c r="E14" s="124"/>
      <c r="F14" s="124"/>
      <c r="G14" s="124"/>
      <c r="H14" s="124"/>
      <c r="I14" s="2"/>
      <c r="J14" s="2"/>
      <c r="K14" s="2"/>
    </row>
    <row r="15" spans="1:21" ht="30" customHeight="1" x14ac:dyDescent="0.25">
      <c r="A15" s="117" t="s">
        <v>17</v>
      </c>
      <c r="B15" s="117"/>
      <c r="C15" s="102"/>
      <c r="D15" s="103"/>
      <c r="E15" s="103"/>
      <c r="F15" s="103"/>
      <c r="G15" s="103"/>
      <c r="H15" s="103"/>
      <c r="I15" s="3"/>
      <c r="J15" s="3"/>
      <c r="K15" s="3"/>
    </row>
    <row r="16" spans="1:21" ht="30" customHeight="1" x14ac:dyDescent="0.25">
      <c r="A16" s="117" t="s">
        <v>18</v>
      </c>
      <c r="B16" s="117"/>
      <c r="C16" s="123"/>
      <c r="D16" s="124"/>
      <c r="E16" s="124"/>
      <c r="F16" s="124"/>
      <c r="G16" s="124"/>
      <c r="H16" s="124"/>
      <c r="I16" s="2"/>
      <c r="J16" s="2"/>
      <c r="K16" s="2"/>
    </row>
    <row r="17" spans="1:19" ht="30" customHeight="1" x14ac:dyDescent="0.25">
      <c r="A17" s="139" t="s">
        <v>19</v>
      </c>
      <c r="B17" s="140"/>
      <c r="C17" s="123"/>
      <c r="D17" s="124"/>
      <c r="E17" s="124"/>
      <c r="F17" s="124"/>
      <c r="G17" s="124"/>
      <c r="H17" s="124"/>
      <c r="I17" s="3"/>
      <c r="J17" s="3"/>
      <c r="K17" s="3"/>
    </row>
    <row r="18" spans="1:19" ht="30" customHeight="1" thickBot="1" x14ac:dyDescent="0.3">
      <c r="A18" s="100" t="s">
        <v>20</v>
      </c>
      <c r="B18" s="101"/>
      <c r="C18" s="123"/>
      <c r="D18" s="124"/>
      <c r="E18" s="124"/>
      <c r="F18" s="124"/>
      <c r="G18" s="124"/>
      <c r="H18" s="124"/>
      <c r="I18" s="3"/>
      <c r="J18" s="3"/>
      <c r="K18" s="3"/>
    </row>
    <row r="19" spans="1:19" ht="21" customHeight="1" thickBot="1" x14ac:dyDescent="0.3">
      <c r="A19" s="136" t="s">
        <v>21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8"/>
      <c r="L19" s="107" t="s">
        <v>22</v>
      </c>
      <c r="M19" s="118"/>
      <c r="N19" s="118"/>
      <c r="O19" s="118"/>
      <c r="P19" s="118"/>
      <c r="Q19" s="118"/>
      <c r="R19" s="118"/>
      <c r="S19" s="108"/>
    </row>
    <row r="20" spans="1:19" ht="21.75" customHeight="1" x14ac:dyDescent="0.25">
      <c r="A20" s="111" t="s">
        <v>23</v>
      </c>
      <c r="B20" s="125" t="s">
        <v>24</v>
      </c>
      <c r="C20" s="6" t="s">
        <v>25</v>
      </c>
      <c r="D20" s="6" t="s">
        <v>26</v>
      </c>
      <c r="E20" s="107" t="s">
        <v>27</v>
      </c>
      <c r="F20" s="114"/>
      <c r="G20" s="98" t="s">
        <v>28</v>
      </c>
      <c r="H20" s="107" t="s">
        <v>29</v>
      </c>
      <c r="I20" s="108"/>
      <c r="J20" s="130" t="s">
        <v>30</v>
      </c>
      <c r="K20" s="131"/>
      <c r="L20" s="107"/>
      <c r="M20" s="118"/>
      <c r="N20" s="118"/>
      <c r="O20" s="118"/>
      <c r="P20" s="118"/>
      <c r="Q20" s="118"/>
      <c r="R20" s="118"/>
      <c r="S20" s="108"/>
    </row>
    <row r="21" spans="1:19" ht="35.25" customHeight="1" x14ac:dyDescent="0.25">
      <c r="A21" s="112"/>
      <c r="B21" s="126"/>
      <c r="C21" s="128" t="s">
        <v>31</v>
      </c>
      <c r="D21" s="109" t="s">
        <v>32</v>
      </c>
      <c r="E21" s="109" t="s">
        <v>33</v>
      </c>
      <c r="F21" s="109" t="s">
        <v>34</v>
      </c>
      <c r="G21" s="19" t="s">
        <v>35</v>
      </c>
      <c r="H21" s="109" t="s">
        <v>36</v>
      </c>
      <c r="I21" s="115" t="s">
        <v>37</v>
      </c>
      <c r="J21" s="132" t="s">
        <v>38</v>
      </c>
      <c r="K21" s="134" t="s">
        <v>39</v>
      </c>
      <c r="L21" s="119" t="s">
        <v>40</v>
      </c>
      <c r="M21" s="119" t="s">
        <v>41</v>
      </c>
      <c r="N21" s="119" t="s">
        <v>42</v>
      </c>
      <c r="O21" s="109" t="s">
        <v>43</v>
      </c>
      <c r="P21" s="109" t="s">
        <v>44</v>
      </c>
      <c r="Q21" s="119" t="s">
        <v>45</v>
      </c>
      <c r="R21" s="121" t="s">
        <v>46</v>
      </c>
      <c r="S21" s="115" t="s">
        <v>47</v>
      </c>
    </row>
    <row r="22" spans="1:19" ht="15.75" thickBot="1" x14ac:dyDescent="0.3">
      <c r="A22" s="113"/>
      <c r="B22" s="127"/>
      <c r="C22" s="129"/>
      <c r="D22" s="110"/>
      <c r="E22" s="110"/>
      <c r="F22" s="110"/>
      <c r="G22" s="99" t="s">
        <v>48</v>
      </c>
      <c r="H22" s="110"/>
      <c r="I22" s="116"/>
      <c r="J22" s="133"/>
      <c r="K22" s="135"/>
      <c r="L22" s="120"/>
      <c r="M22" s="120"/>
      <c r="N22" s="120"/>
      <c r="O22" s="110"/>
      <c r="P22" s="110"/>
      <c r="Q22" s="120"/>
      <c r="R22" s="122"/>
      <c r="S22" s="116"/>
    </row>
    <row r="23" spans="1:19" ht="24.95" customHeight="1" x14ac:dyDescent="0.25">
      <c r="A23" s="46"/>
      <c r="B23" s="47"/>
      <c r="C23" s="48"/>
      <c r="D23" s="49"/>
      <c r="E23" s="49"/>
      <c r="F23" s="50"/>
      <c r="G23" s="49"/>
      <c r="H23" s="51"/>
      <c r="I23" s="52"/>
      <c r="J23" s="53"/>
      <c r="K23" s="53"/>
      <c r="L23" s="54"/>
      <c r="M23" s="55"/>
      <c r="N23" s="56"/>
      <c r="O23" s="51"/>
      <c r="P23" s="57"/>
      <c r="Q23" s="58"/>
      <c r="R23" s="59" t="str">
        <f t="shared" ref="R23:R36" si="0">IF(O23="","",IF(N23="CERRADO",IF(O23&lt;=I23,"CERRADO OPORTUNO","CERRADO INOPORTUNO")," "))</f>
        <v/>
      </c>
      <c r="S23" s="52"/>
    </row>
    <row r="24" spans="1:19" ht="24.95" customHeight="1" x14ac:dyDescent="0.25">
      <c r="A24" s="13"/>
      <c r="B24" s="14"/>
      <c r="C24" s="15"/>
      <c r="D24" s="9"/>
      <c r="E24" s="9"/>
      <c r="F24" s="10"/>
      <c r="G24" s="9"/>
      <c r="H24" s="7"/>
      <c r="I24" s="20"/>
      <c r="J24" s="41"/>
      <c r="K24" s="41"/>
      <c r="L24" s="25"/>
      <c r="M24" s="33"/>
      <c r="N24" s="29"/>
      <c r="O24" s="7"/>
      <c r="P24" s="37"/>
      <c r="Q24" s="34"/>
      <c r="R24" s="35" t="str">
        <f t="shared" si="0"/>
        <v/>
      </c>
      <c r="S24" s="20"/>
    </row>
    <row r="25" spans="1:19" ht="24.95" customHeight="1" x14ac:dyDescent="0.25">
      <c r="A25" s="13"/>
      <c r="B25" s="14"/>
      <c r="C25" s="15"/>
      <c r="D25" s="9"/>
      <c r="E25" s="9"/>
      <c r="F25" s="10"/>
      <c r="G25" s="9"/>
      <c r="H25" s="7"/>
      <c r="I25" s="20"/>
      <c r="J25" s="41"/>
      <c r="K25" s="41"/>
      <c r="L25" s="25"/>
      <c r="M25" s="33"/>
      <c r="N25" s="29" t="str">
        <f t="shared" ref="N25:N36" si="1">IF(M25=0,"",IF(M25="La actividad no presente ejecución","ABIERTO",IF(M25="La actividad se encuentra totalmente cumplida","CERRADO","EN EJECUCIÓN")))</f>
        <v/>
      </c>
      <c r="O25" s="7" t="str">
        <f>IF(M25=0,"",IF(N25="CERRADO","",#REF!))</f>
        <v/>
      </c>
      <c r="P25" s="37" t="str">
        <f t="shared" ref="P25:P36" si="2">IF(O25="","",IF(O25&gt;I25,"INOPORTUNO","OPORTUNO"))</f>
        <v/>
      </c>
      <c r="Q25" s="34" t="str">
        <f t="shared" ref="Q25:Q36" si="3">IF(M25=0,"",IF(M25="La actividad no presente ejecución","0%",IF(M25="La actividad se encuentra totalmente cumplida","100%",IF(M25="La actividad cuenta con soporte documental","1%-33%",IF(M25="La actividad cuenta con evidencias de implementación","34%-69%","70%-99%")))))</f>
        <v/>
      </c>
      <c r="R25" s="35" t="str">
        <f t="shared" si="0"/>
        <v/>
      </c>
      <c r="S25" s="20"/>
    </row>
    <row r="26" spans="1:19" ht="24.95" customHeight="1" x14ac:dyDescent="0.25">
      <c r="A26" s="13"/>
      <c r="B26" s="14"/>
      <c r="C26" s="15"/>
      <c r="D26" s="9"/>
      <c r="E26" s="9"/>
      <c r="F26" s="10"/>
      <c r="G26" s="9"/>
      <c r="H26" s="7"/>
      <c r="I26" s="20"/>
      <c r="J26" s="41"/>
      <c r="K26" s="41"/>
      <c r="L26" s="25"/>
      <c r="M26" s="33"/>
      <c r="N26" s="29" t="str">
        <f t="shared" si="1"/>
        <v/>
      </c>
      <c r="O26" s="7" t="str">
        <f>IF(M26=0,"",IF(N26="CERRADO","",#REF!))</f>
        <v/>
      </c>
      <c r="P26" s="37" t="str">
        <f t="shared" si="2"/>
        <v/>
      </c>
      <c r="Q26" s="34" t="str">
        <f t="shared" si="3"/>
        <v/>
      </c>
      <c r="R26" s="35" t="str">
        <f t="shared" si="0"/>
        <v/>
      </c>
      <c r="S26" s="20"/>
    </row>
    <row r="27" spans="1:19" ht="24.95" customHeight="1" x14ac:dyDescent="0.25">
      <c r="A27" s="13"/>
      <c r="B27" s="14"/>
      <c r="C27" s="15"/>
      <c r="D27" s="9"/>
      <c r="E27" s="9"/>
      <c r="F27" s="10"/>
      <c r="G27" s="9"/>
      <c r="H27" s="7"/>
      <c r="I27" s="20"/>
      <c r="J27" s="41"/>
      <c r="K27" s="41"/>
      <c r="L27" s="25"/>
      <c r="M27" s="33"/>
      <c r="N27" s="29" t="str">
        <f t="shared" si="1"/>
        <v/>
      </c>
      <c r="O27" s="7" t="str">
        <f>IF(M27=0,"",IF(N27="CERRADO","",#REF!))</f>
        <v/>
      </c>
      <c r="P27" s="37" t="str">
        <f t="shared" si="2"/>
        <v/>
      </c>
      <c r="Q27" s="34" t="str">
        <f t="shared" si="3"/>
        <v/>
      </c>
      <c r="R27" s="35" t="str">
        <f t="shared" si="0"/>
        <v/>
      </c>
      <c r="S27" s="20"/>
    </row>
    <row r="28" spans="1:19" ht="24.95" customHeight="1" x14ac:dyDescent="0.25">
      <c r="A28" s="13"/>
      <c r="B28" s="14"/>
      <c r="C28" s="15"/>
      <c r="D28" s="9"/>
      <c r="E28" s="9"/>
      <c r="F28" s="10"/>
      <c r="G28" s="9"/>
      <c r="H28" s="7"/>
      <c r="I28" s="20"/>
      <c r="J28" s="41"/>
      <c r="K28" s="41"/>
      <c r="L28" s="25"/>
      <c r="M28" s="33"/>
      <c r="N28" s="29" t="str">
        <f>IF(M28=0,"",IF(M28="La actividad no presente ejecución","ABIERTO",IF(M28="La actividad se encuentra totalmente cumplida","CERRADO","EN EJECUCIÓN")))</f>
        <v/>
      </c>
      <c r="O28" s="7" t="str">
        <f>IF(M28=0,"",IF(N28="CERRADO","",#REF!))</f>
        <v/>
      </c>
      <c r="P28" s="37" t="str">
        <f t="shared" si="2"/>
        <v/>
      </c>
      <c r="Q28" s="34" t="str">
        <f>IF(M28=0,"",IF(M28="La actividad no presente ejecución","0%",IF(M28="La actividad se encuentra totalmente cumplida","100%",IF(M28="La actividad cuenta con soporte documental","1%-33%",IF(M28="La actividad cuenta con evidencias de implementación","34%-69%","70%-99%")))))</f>
        <v/>
      </c>
      <c r="R28" s="35" t="str">
        <f t="shared" si="0"/>
        <v/>
      </c>
      <c r="S28" s="20"/>
    </row>
    <row r="29" spans="1:19" ht="24.95" customHeight="1" x14ac:dyDescent="0.25">
      <c r="A29" s="13"/>
      <c r="B29" s="14"/>
      <c r="C29" s="15"/>
      <c r="D29" s="9"/>
      <c r="E29" s="9"/>
      <c r="F29" s="10"/>
      <c r="G29" s="9"/>
      <c r="H29" s="7"/>
      <c r="I29" s="20"/>
      <c r="J29" s="41"/>
      <c r="K29" s="41"/>
      <c r="L29" s="25"/>
      <c r="M29" s="31"/>
      <c r="N29" s="29" t="str">
        <f t="shared" si="1"/>
        <v/>
      </c>
      <c r="O29" s="7" t="str">
        <f>IF(M29=0,"",IF(N29="CERRADO","",#REF!))</f>
        <v/>
      </c>
      <c r="P29" s="37" t="str">
        <f t="shared" si="2"/>
        <v/>
      </c>
      <c r="Q29" s="29" t="str">
        <f t="shared" si="3"/>
        <v/>
      </c>
      <c r="R29" s="35" t="str">
        <f t="shared" si="0"/>
        <v/>
      </c>
      <c r="S29" s="20"/>
    </row>
    <row r="30" spans="1:19" ht="24.95" customHeight="1" x14ac:dyDescent="0.25">
      <c r="A30" s="13"/>
      <c r="B30" s="14"/>
      <c r="C30" s="15"/>
      <c r="D30" s="9"/>
      <c r="E30" s="9"/>
      <c r="F30" s="10"/>
      <c r="G30" s="9"/>
      <c r="H30" s="7"/>
      <c r="I30" s="20"/>
      <c r="J30" s="41"/>
      <c r="K30" s="41"/>
      <c r="L30" s="25"/>
      <c r="M30" s="31"/>
      <c r="N30" s="29" t="str">
        <f t="shared" si="1"/>
        <v/>
      </c>
      <c r="O30" s="7" t="str">
        <f>IF(M30=0,"",IF(N30="CERRADO","",#REF!))</f>
        <v/>
      </c>
      <c r="P30" s="37" t="str">
        <f t="shared" si="2"/>
        <v/>
      </c>
      <c r="Q30" s="29" t="str">
        <f t="shared" si="3"/>
        <v/>
      </c>
      <c r="R30" s="35" t="str">
        <f t="shared" si="0"/>
        <v/>
      </c>
      <c r="S30" s="20"/>
    </row>
    <row r="31" spans="1:19" ht="24.95" customHeight="1" x14ac:dyDescent="0.25">
      <c r="A31" s="13"/>
      <c r="B31" s="14"/>
      <c r="C31" s="15"/>
      <c r="D31" s="9"/>
      <c r="E31" s="9"/>
      <c r="F31" s="10"/>
      <c r="G31" s="9"/>
      <c r="H31" s="7"/>
      <c r="I31" s="20"/>
      <c r="J31" s="41"/>
      <c r="K31" s="41"/>
      <c r="L31" s="25"/>
      <c r="M31" s="31"/>
      <c r="N31" s="29" t="str">
        <f t="shared" si="1"/>
        <v/>
      </c>
      <c r="O31" s="7" t="str">
        <f>IF(M31=0,"",IF(N31="CERRADO","",#REF!))</f>
        <v/>
      </c>
      <c r="P31" s="37" t="str">
        <f t="shared" si="2"/>
        <v/>
      </c>
      <c r="Q31" s="29" t="str">
        <f t="shared" si="3"/>
        <v/>
      </c>
      <c r="R31" s="35" t="str">
        <f t="shared" si="0"/>
        <v/>
      </c>
      <c r="S31" s="20"/>
    </row>
    <row r="32" spans="1:19" ht="24.95" customHeight="1" x14ac:dyDescent="0.25">
      <c r="A32" s="13"/>
      <c r="B32" s="14"/>
      <c r="C32" s="15"/>
      <c r="D32" s="9"/>
      <c r="E32" s="9"/>
      <c r="F32" s="10"/>
      <c r="G32" s="9"/>
      <c r="H32" s="7"/>
      <c r="I32" s="20"/>
      <c r="J32" s="41"/>
      <c r="K32" s="41"/>
      <c r="L32" s="25"/>
      <c r="M32" s="31"/>
      <c r="N32" s="29" t="str">
        <f t="shared" si="1"/>
        <v/>
      </c>
      <c r="O32" s="7" t="str">
        <f>IF(M32=0,"",IF(N32="CERRADO","",#REF!))</f>
        <v/>
      </c>
      <c r="P32" s="37" t="str">
        <f t="shared" si="2"/>
        <v/>
      </c>
      <c r="Q32" s="29" t="str">
        <f t="shared" si="3"/>
        <v/>
      </c>
      <c r="R32" s="35" t="str">
        <f t="shared" si="0"/>
        <v/>
      </c>
      <c r="S32" s="20"/>
    </row>
    <row r="33" spans="1:19" ht="24.95" customHeight="1" x14ac:dyDescent="0.25">
      <c r="A33" s="13"/>
      <c r="B33" s="14"/>
      <c r="C33" s="15"/>
      <c r="D33" s="9"/>
      <c r="E33" s="9"/>
      <c r="F33" s="10"/>
      <c r="G33" s="9"/>
      <c r="H33" s="7"/>
      <c r="I33" s="20"/>
      <c r="J33" s="41"/>
      <c r="K33" s="41"/>
      <c r="L33" s="25"/>
      <c r="M33" s="31"/>
      <c r="N33" s="29" t="str">
        <f t="shared" si="1"/>
        <v/>
      </c>
      <c r="O33" s="7" t="str">
        <f>IF(M33=0,"",IF(N33="CERRADO","",#REF!))</f>
        <v/>
      </c>
      <c r="P33" s="37" t="str">
        <f t="shared" si="2"/>
        <v/>
      </c>
      <c r="Q33" s="29" t="str">
        <f t="shared" si="3"/>
        <v/>
      </c>
      <c r="R33" s="35" t="str">
        <f t="shared" si="0"/>
        <v/>
      </c>
      <c r="S33" s="20"/>
    </row>
    <row r="34" spans="1:19" ht="24.95" customHeight="1" x14ac:dyDescent="0.25">
      <c r="A34" s="13"/>
      <c r="B34" s="14"/>
      <c r="C34" s="15"/>
      <c r="D34" s="9"/>
      <c r="E34" s="9"/>
      <c r="F34" s="10"/>
      <c r="G34" s="9"/>
      <c r="H34" s="7"/>
      <c r="I34" s="20"/>
      <c r="J34" s="41"/>
      <c r="K34" s="41"/>
      <c r="L34" s="25"/>
      <c r="M34" s="31"/>
      <c r="N34" s="29" t="str">
        <f t="shared" si="1"/>
        <v/>
      </c>
      <c r="O34" s="7" t="str">
        <f>IF(M34=0,"",IF(N34="CERRADO","",#REF!))</f>
        <v/>
      </c>
      <c r="P34" s="37" t="str">
        <f t="shared" si="2"/>
        <v/>
      </c>
      <c r="Q34" s="29" t="str">
        <f t="shared" si="3"/>
        <v/>
      </c>
      <c r="R34" s="35" t="str">
        <f t="shared" si="0"/>
        <v/>
      </c>
      <c r="S34" s="20"/>
    </row>
    <row r="35" spans="1:19" ht="24.95" customHeight="1" x14ac:dyDescent="0.25">
      <c r="A35" s="13"/>
      <c r="B35" s="14"/>
      <c r="C35" s="15"/>
      <c r="D35" s="9"/>
      <c r="E35" s="9"/>
      <c r="F35" s="10"/>
      <c r="G35" s="9"/>
      <c r="H35" s="7"/>
      <c r="I35" s="20"/>
      <c r="J35" s="41"/>
      <c r="K35" s="41"/>
      <c r="L35" s="25"/>
      <c r="M35" s="31"/>
      <c r="N35" s="29" t="str">
        <f t="shared" si="1"/>
        <v/>
      </c>
      <c r="O35" s="7" t="str">
        <f>IF(M35=0,"",IF(N35="CERRADO","",#REF!))</f>
        <v/>
      </c>
      <c r="P35" s="37" t="str">
        <f t="shared" si="2"/>
        <v/>
      </c>
      <c r="Q35" s="29" t="str">
        <f t="shared" si="3"/>
        <v/>
      </c>
      <c r="R35" s="35" t="str">
        <f t="shared" si="0"/>
        <v/>
      </c>
      <c r="S35" s="20"/>
    </row>
    <row r="36" spans="1:19" ht="24.95" customHeight="1" thickBot="1" x14ac:dyDescent="0.3">
      <c r="A36" s="16"/>
      <c r="B36" s="17"/>
      <c r="C36" s="18"/>
      <c r="D36" s="11"/>
      <c r="E36" s="11"/>
      <c r="F36" s="12"/>
      <c r="G36" s="11"/>
      <c r="H36" s="8"/>
      <c r="I36" s="21"/>
      <c r="J36" s="42"/>
      <c r="K36" s="42"/>
      <c r="L36" s="26"/>
      <c r="M36" s="32"/>
      <c r="N36" s="30" t="str">
        <f t="shared" si="1"/>
        <v/>
      </c>
      <c r="O36" s="8" t="str">
        <f>IF(M36=0,"",IF(N36="CERRADO","",#REF!))</f>
        <v/>
      </c>
      <c r="P36" s="38" t="str">
        <f t="shared" si="2"/>
        <v/>
      </c>
      <c r="Q36" s="30" t="str">
        <f t="shared" si="3"/>
        <v/>
      </c>
      <c r="R36" s="36" t="str">
        <f t="shared" si="0"/>
        <v/>
      </c>
      <c r="S36" s="21"/>
    </row>
    <row r="37" spans="1:19" x14ac:dyDescent="0.25"/>
    <row r="38" spans="1:19" customFormat="1" x14ac:dyDescent="0.2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</row>
    <row r="39" spans="1:19" customFormat="1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</row>
    <row r="40" spans="1:19" x14ac:dyDescent="0.25"/>
    <row r="41" spans="1:19" x14ac:dyDescent="0.25">
      <c r="A41" s="43"/>
      <c r="B41" s="43"/>
    </row>
    <row r="42" spans="1:19" ht="15.75" thickBot="1" x14ac:dyDescent="0.3">
      <c r="A42" s="105"/>
      <c r="B42" s="105"/>
      <c r="D42" s="106"/>
      <c r="E42" s="106"/>
    </row>
    <row r="43" spans="1:19" x14ac:dyDescent="0.25">
      <c r="A43" s="44" t="s">
        <v>50</v>
      </c>
      <c r="B43" s="45"/>
      <c r="D43" s="24" t="s">
        <v>51</v>
      </c>
      <c r="E43" s="23"/>
    </row>
    <row r="44" spans="1:19" x14ac:dyDescent="0.25">
      <c r="A44" s="44" t="s">
        <v>52</v>
      </c>
      <c r="B44" s="45"/>
      <c r="D44" s="22" t="s">
        <v>52</v>
      </c>
      <c r="E44" s="23"/>
    </row>
    <row r="45" spans="1:19" x14ac:dyDescent="0.25">
      <c r="D45" s="22" t="s">
        <v>53</v>
      </c>
    </row>
    <row r="46" spans="1:19" x14ac:dyDescent="0.25"/>
    <row r="47" spans="1:19" x14ac:dyDescent="0.25"/>
    <row r="48" spans="1:19" x14ac:dyDescent="0.25"/>
  </sheetData>
  <sheetProtection formatCells="0" formatColumns="0" formatRows="0" insertRows="0" deleteRows="0" sort="0" autoFilter="0"/>
  <mergeCells count="61">
    <mergeCell ref="A4:B4"/>
    <mergeCell ref="C4:H4"/>
    <mergeCell ref="A6:B6"/>
    <mergeCell ref="A1:B1"/>
    <mergeCell ref="A2:B2"/>
    <mergeCell ref="A3:B3"/>
    <mergeCell ref="C1:Q1"/>
    <mergeCell ref="C2:Q3"/>
    <mergeCell ref="C6:H6"/>
    <mergeCell ref="M21:M22"/>
    <mergeCell ref="A14:B14"/>
    <mergeCell ref="D21:D22"/>
    <mergeCell ref="B20:B22"/>
    <mergeCell ref="C21:C22"/>
    <mergeCell ref="A15:B15"/>
    <mergeCell ref="J20:K20"/>
    <mergeCell ref="J21:J22"/>
    <mergeCell ref="K21:K22"/>
    <mergeCell ref="A19:K19"/>
    <mergeCell ref="C15:H15"/>
    <mergeCell ref="C14:H14"/>
    <mergeCell ref="C16:H16"/>
    <mergeCell ref="A16:B16"/>
    <mergeCell ref="A17:B17"/>
    <mergeCell ref="C17:H17"/>
    <mergeCell ref="C7:H7"/>
    <mergeCell ref="C5:H5"/>
    <mergeCell ref="A5:B5"/>
    <mergeCell ref="O21:O22"/>
    <mergeCell ref="L20:S20"/>
    <mergeCell ref="L21:L22"/>
    <mergeCell ref="S21:S22"/>
    <mergeCell ref="L19:S19"/>
    <mergeCell ref="P21:P22"/>
    <mergeCell ref="R21:R22"/>
    <mergeCell ref="N21:N22"/>
    <mergeCell ref="Q21:Q22"/>
    <mergeCell ref="A7:B7"/>
    <mergeCell ref="A9:B9"/>
    <mergeCell ref="C18:H18"/>
    <mergeCell ref="A8:B8"/>
    <mergeCell ref="A42:B42"/>
    <mergeCell ref="D42:E42"/>
    <mergeCell ref="H20:I20"/>
    <mergeCell ref="H21:H22"/>
    <mergeCell ref="A20:A22"/>
    <mergeCell ref="E20:F20"/>
    <mergeCell ref="I21:I22"/>
    <mergeCell ref="E21:E22"/>
    <mergeCell ref="F21:F22"/>
    <mergeCell ref="A18:B18"/>
    <mergeCell ref="C9:H9"/>
    <mergeCell ref="A10:B10"/>
    <mergeCell ref="C10:H10"/>
    <mergeCell ref="C8:H8"/>
    <mergeCell ref="C11:H11"/>
    <mergeCell ref="A12:B12"/>
    <mergeCell ref="A13:B13"/>
    <mergeCell ref="C13:H13"/>
    <mergeCell ref="C12:H12"/>
    <mergeCell ref="A11:B11"/>
  </mergeCells>
  <conditionalFormatting sqref="N23:N36">
    <cfRule type="cellIs" dxfId="11" priority="15" stopIfTrue="1" operator="equal">
      <formula>"CERRADO"</formula>
    </cfRule>
    <cfRule type="cellIs" dxfId="10" priority="16" stopIfTrue="1" operator="equal">
      <formula>"EN EJECUCIÓN"</formula>
    </cfRule>
    <cfRule type="cellIs" dxfId="9" priority="17" stopIfTrue="1" operator="equal">
      <formula>"ABIERTO"</formula>
    </cfRule>
  </conditionalFormatting>
  <conditionalFormatting sqref="Q23:Q36">
    <cfRule type="cellIs" dxfId="8" priority="7" stopIfTrue="1" operator="equal">
      <formula>"1%-33%"</formula>
    </cfRule>
    <cfRule type="cellIs" dxfId="7" priority="14" stopIfTrue="1" operator="equal">
      <formula>"0%"</formula>
    </cfRule>
  </conditionalFormatting>
  <conditionalFormatting sqref="P23:P36">
    <cfRule type="cellIs" dxfId="6" priority="8" stopIfTrue="1" operator="equal">
      <formula>"INOPORTUNO"</formula>
    </cfRule>
    <cfRule type="cellIs" dxfId="5" priority="9" stopIfTrue="1" operator="equal">
      <formula>"OPORTUNO"</formula>
    </cfRule>
  </conditionalFormatting>
  <conditionalFormatting sqref="Q23:Q36">
    <cfRule type="cellIs" dxfId="4" priority="3" stopIfTrue="1" operator="equal">
      <formula>"100%"</formula>
    </cfRule>
    <cfRule type="cellIs" dxfId="3" priority="4" stopIfTrue="1" operator="equal">
      <formula>"70%-99%"</formula>
    </cfRule>
    <cfRule type="cellIs" dxfId="2" priority="5" stopIfTrue="1" operator="equal">
      <formula>"34%-69%"</formula>
    </cfRule>
  </conditionalFormatting>
  <conditionalFormatting sqref="R23:R36">
    <cfRule type="cellIs" dxfId="1" priority="1" stopIfTrue="1" operator="equal">
      <formula>"CERRADO INOPORTUNO"</formula>
    </cfRule>
    <cfRule type="cellIs" dxfId="0" priority="2" stopIfTrue="1" operator="equal">
      <formula>"CERRADO OPORTUNO"</formula>
    </cfRule>
  </conditionalFormatting>
  <dataValidations count="4">
    <dataValidation type="list" allowBlank="1" showInputMessage="1" showErrorMessage="1" sqref="M23:M36" xr:uid="{00000000-0002-0000-0000-000000000000}">
      <formula1>ESTADO</formula1>
    </dataValidation>
    <dataValidation operator="lessThan" allowBlank="1" showInputMessage="1" showErrorMessage="1" sqref="R3 S2:S3 C1:C2" xr:uid="{00000000-0002-0000-0000-000001000000}"/>
    <dataValidation type="decimal" operator="lessThan" showInputMessage="1" sqref="S1" xr:uid="{00000000-0002-0000-0000-000002000000}">
      <formula1>0</formula1>
    </dataValidation>
    <dataValidation type="decimal" operator="lessThan" allowBlank="1" showInputMessage="1" showErrorMessage="1" sqref="R1:R2" xr:uid="{00000000-0002-0000-0000-000003000000}">
      <formula1>0</formula1>
    </dataValidation>
  </dataValidations>
  <printOptions horizontalCentered="1" verticalCentered="1"/>
  <pageMargins left="0.25" right="0.25" top="0.75" bottom="0.75" header="0.3" footer="0.3"/>
  <pageSetup paperSize="5" scale="65" orientation="landscape" r:id="rId1"/>
  <ignoredErrors>
    <ignoredError sqref="O25:O36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workbookViewId="0">
      <selection activeCell="B2" sqref="B2"/>
    </sheetView>
  </sheetViews>
  <sheetFormatPr baseColWidth="10" defaultColWidth="9.140625" defaultRowHeight="15.75" x14ac:dyDescent="0.25"/>
  <cols>
    <col min="1" max="1" width="52.7109375" style="88" bestFit="1" customWidth="1"/>
    <col min="2" max="2" width="56.140625" customWidth="1"/>
    <col min="3" max="3" width="25.140625" style="40" customWidth="1"/>
    <col min="4" max="4" width="40.5703125" customWidth="1"/>
    <col min="5" max="5" width="35.140625" bestFit="1" customWidth="1"/>
    <col min="6" max="256" width="11.42578125" customWidth="1"/>
  </cols>
  <sheetData>
    <row r="1" spans="1:5" s="43" customFormat="1" ht="33" customHeight="1" x14ac:dyDescent="0.25">
      <c r="A1" s="66" t="s">
        <v>54</v>
      </c>
      <c r="B1" s="67" t="s">
        <v>55</v>
      </c>
      <c r="C1" s="69" t="s">
        <v>56</v>
      </c>
      <c r="D1" s="67" t="s">
        <v>57</v>
      </c>
      <c r="E1" s="68" t="s">
        <v>58</v>
      </c>
    </row>
    <row r="2" spans="1:5" ht="50.1" customHeight="1" x14ac:dyDescent="0.25">
      <c r="A2" s="85" t="s">
        <v>6</v>
      </c>
      <c r="B2" s="70" t="s">
        <v>59</v>
      </c>
      <c r="C2" s="71" t="s">
        <v>60</v>
      </c>
      <c r="D2" s="72" t="s">
        <v>61</v>
      </c>
      <c r="E2" s="72" t="s">
        <v>62</v>
      </c>
    </row>
    <row r="3" spans="1:5" ht="50.1" customHeight="1" x14ac:dyDescent="0.25">
      <c r="A3" s="97" t="s">
        <v>7</v>
      </c>
      <c r="B3" s="70" t="s">
        <v>63</v>
      </c>
      <c r="C3" s="71" t="s">
        <v>60</v>
      </c>
      <c r="D3" s="94">
        <v>830356256</v>
      </c>
      <c r="E3" s="73" t="s">
        <v>64</v>
      </c>
    </row>
    <row r="4" spans="1:5" ht="50.1" customHeight="1" x14ac:dyDescent="0.25">
      <c r="A4" s="97" t="s">
        <v>8</v>
      </c>
      <c r="B4" s="70" t="s">
        <v>65</v>
      </c>
      <c r="C4" s="71" t="s">
        <v>60</v>
      </c>
      <c r="D4" s="93">
        <v>7</v>
      </c>
      <c r="E4" s="92" t="s">
        <v>66</v>
      </c>
    </row>
    <row r="5" spans="1:5" ht="50.1" customHeight="1" x14ac:dyDescent="0.25">
      <c r="A5" s="97" t="s">
        <v>9</v>
      </c>
      <c r="B5" s="70" t="s">
        <v>67</v>
      </c>
      <c r="C5" s="71" t="s">
        <v>60</v>
      </c>
      <c r="D5" s="73" t="s">
        <v>68</v>
      </c>
      <c r="E5" s="73" t="s">
        <v>69</v>
      </c>
    </row>
    <row r="6" spans="1:5" ht="50.1" customHeight="1" x14ac:dyDescent="0.25">
      <c r="A6" s="97" t="s">
        <v>10</v>
      </c>
      <c r="B6" s="70" t="s">
        <v>70</v>
      </c>
      <c r="C6" s="71" t="s">
        <v>60</v>
      </c>
      <c r="D6" s="73" t="s">
        <v>71</v>
      </c>
      <c r="E6" s="73"/>
    </row>
    <row r="7" spans="1:5" ht="50.1" customHeight="1" x14ac:dyDescent="0.25">
      <c r="A7" s="97" t="s">
        <v>11</v>
      </c>
      <c r="B7" s="70" t="s">
        <v>72</v>
      </c>
      <c r="C7" s="71" t="s">
        <v>60</v>
      </c>
      <c r="D7" s="73" t="s">
        <v>73</v>
      </c>
      <c r="E7" s="73" t="s">
        <v>73</v>
      </c>
    </row>
    <row r="8" spans="1:5" ht="50.1" customHeight="1" x14ac:dyDescent="0.25">
      <c r="A8" s="97" t="s">
        <v>12</v>
      </c>
      <c r="B8" s="70" t="s">
        <v>74</v>
      </c>
      <c r="C8" s="71" t="s">
        <v>60</v>
      </c>
      <c r="D8" s="93" t="s">
        <v>75</v>
      </c>
      <c r="E8" s="70" t="s">
        <v>76</v>
      </c>
    </row>
    <row r="9" spans="1:5" ht="50.1" customHeight="1" x14ac:dyDescent="0.25">
      <c r="A9" s="97" t="s">
        <v>13</v>
      </c>
      <c r="B9" s="70" t="s">
        <v>77</v>
      </c>
      <c r="C9" s="71" t="s">
        <v>60</v>
      </c>
      <c r="D9" s="95" t="s">
        <v>78</v>
      </c>
      <c r="E9" s="73" t="s">
        <v>79</v>
      </c>
    </row>
    <row r="10" spans="1:5" ht="111" customHeight="1" x14ac:dyDescent="0.25">
      <c r="A10" s="97" t="s">
        <v>80</v>
      </c>
      <c r="B10" s="70" t="s">
        <v>81</v>
      </c>
      <c r="C10" s="71" t="s">
        <v>60</v>
      </c>
      <c r="D10" s="70" t="s">
        <v>82</v>
      </c>
      <c r="E10" s="73" t="s">
        <v>73</v>
      </c>
    </row>
    <row r="11" spans="1:5" ht="50.1" customHeight="1" x14ac:dyDescent="0.25">
      <c r="A11" s="97" t="s">
        <v>15</v>
      </c>
      <c r="B11" s="70" t="s">
        <v>83</v>
      </c>
      <c r="C11" s="71" t="s">
        <v>60</v>
      </c>
      <c r="D11" s="74">
        <v>44843</v>
      </c>
      <c r="E11" s="73" t="s">
        <v>84</v>
      </c>
    </row>
    <row r="12" spans="1:5" ht="50.1" customHeight="1" x14ac:dyDescent="0.25">
      <c r="A12" s="97" t="s">
        <v>16</v>
      </c>
      <c r="B12" s="70" t="s">
        <v>85</v>
      </c>
      <c r="C12" s="71" t="s">
        <v>60</v>
      </c>
      <c r="D12" s="96">
        <v>2022000675962</v>
      </c>
      <c r="E12" s="73" t="s">
        <v>86</v>
      </c>
    </row>
    <row r="13" spans="1:5" ht="50.1" customHeight="1" x14ac:dyDescent="0.25">
      <c r="A13" s="97" t="s">
        <v>17</v>
      </c>
      <c r="B13" s="70" t="s">
        <v>87</v>
      </c>
      <c r="C13" s="71" t="s">
        <v>60</v>
      </c>
      <c r="D13" s="73" t="s">
        <v>68</v>
      </c>
      <c r="E13" s="73" t="s">
        <v>69</v>
      </c>
    </row>
    <row r="14" spans="1:5" ht="50.1" customHeight="1" x14ac:dyDescent="0.25">
      <c r="A14" s="97" t="s">
        <v>18</v>
      </c>
      <c r="B14" s="70" t="s">
        <v>88</v>
      </c>
      <c r="C14" s="71" t="s">
        <v>60</v>
      </c>
      <c r="D14" s="74">
        <v>44843</v>
      </c>
      <c r="E14" s="73" t="s">
        <v>84</v>
      </c>
    </row>
    <row r="15" spans="1:5" ht="50.1" customHeight="1" x14ac:dyDescent="0.25">
      <c r="A15" s="97" t="s">
        <v>19</v>
      </c>
      <c r="B15" s="70" t="s">
        <v>89</v>
      </c>
      <c r="C15" s="71" t="s">
        <v>60</v>
      </c>
      <c r="D15" s="94">
        <v>220</v>
      </c>
      <c r="E15" s="73" t="s">
        <v>86</v>
      </c>
    </row>
    <row r="16" spans="1:5" ht="60" x14ac:dyDescent="0.25">
      <c r="A16" s="97" t="s">
        <v>20</v>
      </c>
      <c r="B16" s="70" t="s">
        <v>90</v>
      </c>
      <c r="C16" s="71" t="s">
        <v>60</v>
      </c>
      <c r="D16" s="74">
        <v>44843</v>
      </c>
      <c r="E16" s="73" t="s">
        <v>84</v>
      </c>
    </row>
    <row r="17" spans="1:5" ht="94.5" customHeight="1" x14ac:dyDescent="0.25">
      <c r="A17" s="97" t="s">
        <v>91</v>
      </c>
      <c r="B17" s="70" t="s">
        <v>92</v>
      </c>
      <c r="C17" s="71" t="s">
        <v>60</v>
      </c>
      <c r="D17" s="70" t="s">
        <v>93</v>
      </c>
      <c r="E17" s="70" t="s">
        <v>94</v>
      </c>
    </row>
    <row r="18" spans="1:5" ht="50.1" customHeight="1" x14ac:dyDescent="0.25">
      <c r="A18" s="86" t="s">
        <v>24</v>
      </c>
      <c r="B18" s="75" t="s">
        <v>95</v>
      </c>
      <c r="C18" s="71" t="s">
        <v>60</v>
      </c>
      <c r="D18" s="73" t="s">
        <v>73</v>
      </c>
      <c r="E18" s="73" t="s">
        <v>69</v>
      </c>
    </row>
    <row r="19" spans="1:5" ht="50.1" customHeight="1" x14ac:dyDescent="0.25">
      <c r="A19" s="86" t="s">
        <v>96</v>
      </c>
      <c r="B19" s="75" t="s">
        <v>97</v>
      </c>
      <c r="C19" s="71" t="s">
        <v>60</v>
      </c>
      <c r="D19" s="73" t="s">
        <v>73</v>
      </c>
      <c r="E19" s="73" t="s">
        <v>69</v>
      </c>
    </row>
    <row r="20" spans="1:5" ht="50.1" customHeight="1" x14ac:dyDescent="0.25">
      <c r="A20" s="86" t="s">
        <v>98</v>
      </c>
      <c r="B20" s="76" t="s">
        <v>99</v>
      </c>
      <c r="C20" s="71" t="s">
        <v>60</v>
      </c>
      <c r="D20" s="73" t="s">
        <v>73</v>
      </c>
      <c r="E20" s="73" t="s">
        <v>73</v>
      </c>
    </row>
    <row r="21" spans="1:5" ht="90" x14ac:dyDescent="0.25">
      <c r="A21" s="97" t="s">
        <v>100</v>
      </c>
      <c r="B21" s="76" t="s">
        <v>101</v>
      </c>
      <c r="C21" s="71" t="s">
        <v>60</v>
      </c>
      <c r="D21" s="73" t="s">
        <v>73</v>
      </c>
      <c r="E21" s="73" t="s">
        <v>73</v>
      </c>
    </row>
    <row r="22" spans="1:5" ht="45" x14ac:dyDescent="0.25">
      <c r="A22" s="86" t="s">
        <v>102</v>
      </c>
      <c r="B22" s="76" t="s">
        <v>103</v>
      </c>
      <c r="C22" s="71" t="s">
        <v>60</v>
      </c>
      <c r="D22" s="73" t="s">
        <v>73</v>
      </c>
      <c r="E22" s="73" t="s">
        <v>73</v>
      </c>
    </row>
    <row r="23" spans="1:5" ht="120" x14ac:dyDescent="0.25">
      <c r="A23" s="86" t="s">
        <v>104</v>
      </c>
      <c r="B23" s="76" t="s">
        <v>105</v>
      </c>
      <c r="C23" s="71" t="s">
        <v>60</v>
      </c>
      <c r="D23" s="73" t="s">
        <v>73</v>
      </c>
      <c r="E23" s="73" t="s">
        <v>73</v>
      </c>
    </row>
    <row r="24" spans="1:5" ht="105" x14ac:dyDescent="0.25">
      <c r="A24" s="87" t="s">
        <v>106</v>
      </c>
      <c r="B24" s="82" t="s">
        <v>107</v>
      </c>
      <c r="C24" s="71" t="s">
        <v>60</v>
      </c>
      <c r="D24" s="70" t="s">
        <v>108</v>
      </c>
      <c r="E24" s="73" t="s">
        <v>73</v>
      </c>
    </row>
    <row r="25" spans="1:5" ht="60" x14ac:dyDescent="0.25">
      <c r="A25" s="87" t="s">
        <v>109</v>
      </c>
      <c r="B25" s="77" t="s">
        <v>110</v>
      </c>
      <c r="C25" s="80" t="s">
        <v>60</v>
      </c>
      <c r="D25" s="73" t="s">
        <v>73</v>
      </c>
      <c r="E25" s="73" t="s">
        <v>73</v>
      </c>
    </row>
    <row r="26" spans="1:5" ht="135" x14ac:dyDescent="0.25">
      <c r="A26" s="97" t="s">
        <v>111</v>
      </c>
      <c r="B26" s="70" t="s">
        <v>112</v>
      </c>
      <c r="C26" s="71" t="s">
        <v>113</v>
      </c>
      <c r="D26" s="83" t="s">
        <v>114</v>
      </c>
      <c r="E26" s="79" t="s">
        <v>73</v>
      </c>
    </row>
    <row r="27" spans="1:5" ht="50.1" customHeight="1" x14ac:dyDescent="0.25">
      <c r="A27" s="89" t="s">
        <v>115</v>
      </c>
      <c r="B27" s="77" t="s">
        <v>116</v>
      </c>
      <c r="C27" s="90" t="s">
        <v>117</v>
      </c>
      <c r="D27" s="84" t="s">
        <v>118</v>
      </c>
      <c r="E27" s="79" t="s">
        <v>73</v>
      </c>
    </row>
    <row r="28" spans="1:5" ht="50.1" customHeight="1" x14ac:dyDescent="0.25">
      <c r="A28" s="86" t="s">
        <v>119</v>
      </c>
      <c r="B28" s="70" t="s">
        <v>120</v>
      </c>
      <c r="C28" s="91" t="s">
        <v>60</v>
      </c>
      <c r="D28" s="74">
        <v>44843</v>
      </c>
      <c r="E28" s="73" t="s">
        <v>84</v>
      </c>
    </row>
    <row r="29" spans="1:5" ht="60" x14ac:dyDescent="0.25">
      <c r="A29" s="89" t="s">
        <v>121</v>
      </c>
      <c r="B29" s="77" t="s">
        <v>122</v>
      </c>
      <c r="C29" s="90" t="s">
        <v>117</v>
      </c>
      <c r="D29" s="81" t="s">
        <v>123</v>
      </c>
      <c r="E29" s="77" t="s">
        <v>73</v>
      </c>
    </row>
    <row r="30" spans="1:5" ht="78.75" x14ac:dyDescent="0.25">
      <c r="A30" s="97" t="s">
        <v>124</v>
      </c>
      <c r="B30" s="70" t="s">
        <v>125</v>
      </c>
      <c r="C30" s="91" t="s">
        <v>117</v>
      </c>
      <c r="D30" s="78" t="s">
        <v>126</v>
      </c>
      <c r="E30" s="77" t="s">
        <v>73</v>
      </c>
    </row>
    <row r="31" spans="1:5" ht="45" x14ac:dyDescent="0.25">
      <c r="A31" s="89" t="s">
        <v>127</v>
      </c>
      <c r="B31" s="77" t="s">
        <v>128</v>
      </c>
      <c r="C31" s="90" t="s">
        <v>117</v>
      </c>
      <c r="D31" s="77" t="s">
        <v>129</v>
      </c>
      <c r="E31" s="77" t="s">
        <v>73</v>
      </c>
    </row>
    <row r="32" spans="1:5" ht="60" x14ac:dyDescent="0.25">
      <c r="A32" s="97" t="s">
        <v>130</v>
      </c>
      <c r="B32" s="70" t="s">
        <v>131</v>
      </c>
      <c r="C32" s="91" t="s">
        <v>60</v>
      </c>
      <c r="D32" s="77" t="s">
        <v>73</v>
      </c>
      <c r="E32" s="77" t="s">
        <v>73</v>
      </c>
    </row>
  </sheetData>
  <hyperlinks>
    <hyperlink ref="D9" r:id="rId1" xr:uid="{00000000-0004-0000-01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6"/>
  <sheetViews>
    <sheetView workbookViewId="0">
      <selection activeCell="B2" sqref="B2:B6"/>
    </sheetView>
  </sheetViews>
  <sheetFormatPr baseColWidth="10" defaultColWidth="9.140625" defaultRowHeight="15" x14ac:dyDescent="0.25"/>
  <cols>
    <col min="1" max="2" width="11.42578125" customWidth="1"/>
    <col min="3" max="3" width="18" bestFit="1" customWidth="1"/>
    <col min="4" max="4" width="38.42578125" customWidth="1"/>
    <col min="5" max="5" width="32" bestFit="1" customWidth="1"/>
    <col min="6" max="256" width="11.42578125" customWidth="1"/>
  </cols>
  <sheetData>
    <row r="1" spans="2:5" x14ac:dyDescent="0.25">
      <c r="B1" s="27" t="s">
        <v>45</v>
      </c>
      <c r="C1" s="27" t="s">
        <v>42</v>
      </c>
      <c r="D1" s="27" t="s">
        <v>46</v>
      </c>
      <c r="E1" s="27" t="s">
        <v>41</v>
      </c>
    </row>
    <row r="2" spans="2:5" x14ac:dyDescent="0.25">
      <c r="B2" s="28" t="s">
        <v>132</v>
      </c>
      <c r="C2" s="43" t="s">
        <v>133</v>
      </c>
      <c r="D2" s="43" t="s">
        <v>133</v>
      </c>
      <c r="E2" s="43" t="s">
        <v>134</v>
      </c>
    </row>
    <row r="3" spans="2:5" x14ac:dyDescent="0.25">
      <c r="B3" s="28" t="s">
        <v>135</v>
      </c>
      <c r="C3" s="43" t="s">
        <v>136</v>
      </c>
      <c r="D3" s="43" t="s">
        <v>136</v>
      </c>
      <c r="E3" s="43" t="s">
        <v>137</v>
      </c>
    </row>
    <row r="4" spans="2:5" x14ac:dyDescent="0.25">
      <c r="B4" s="28" t="s">
        <v>138</v>
      </c>
      <c r="C4" s="43" t="s">
        <v>139</v>
      </c>
      <c r="D4" s="43" t="s">
        <v>139</v>
      </c>
      <c r="E4" s="43" t="s">
        <v>49</v>
      </c>
    </row>
    <row r="5" spans="2:5" x14ac:dyDescent="0.25">
      <c r="B5" s="28" t="s">
        <v>140</v>
      </c>
      <c r="C5" s="43" t="s">
        <v>141</v>
      </c>
      <c r="D5" s="43" t="s">
        <v>141</v>
      </c>
      <c r="E5" s="43" t="s">
        <v>142</v>
      </c>
    </row>
    <row r="6" spans="2:5" x14ac:dyDescent="0.25">
      <c r="B6" s="28" t="s">
        <v>143</v>
      </c>
      <c r="C6" s="43" t="s">
        <v>144</v>
      </c>
      <c r="D6" s="43" t="s">
        <v>144</v>
      </c>
      <c r="E6" s="43" t="s">
        <v>145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ECE16146B164E96D14941D267F30B" ma:contentTypeVersion="14" ma:contentTypeDescription="Crear nuevo documento." ma:contentTypeScope="" ma:versionID="a330185463afa51f3c0be7eeea63f03c">
  <xsd:schema xmlns:xsd="http://www.w3.org/2001/XMLSchema" xmlns:xs="http://www.w3.org/2001/XMLSchema" xmlns:p="http://schemas.microsoft.com/office/2006/metadata/properties" xmlns:ns3="67676c2d-c09c-4420-90d7-76261659a920" xmlns:ns4="5b571857-999e-4230-8193-700b3acd96ea" targetNamespace="http://schemas.microsoft.com/office/2006/metadata/properties" ma:root="true" ma:fieldsID="8eb2a6104f2fc857b99e345fb03d8bd8" ns3:_="" ns4:_="">
    <xsd:import namespace="67676c2d-c09c-4420-90d7-76261659a920"/>
    <xsd:import namespace="5b571857-999e-4230-8193-700b3acd96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676c2d-c09c-4420-90d7-76261659a9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71857-999e-4230-8193-700b3acd96e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7DA7D8-D119-4659-9804-49B254AD4A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676c2d-c09c-4420-90d7-76261659a920"/>
    <ds:schemaRef ds:uri="5b571857-999e-4230-8193-700b3acd96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54049C-5278-4C80-825B-6F5739D8AEF0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6EEC0F7-AE52-48BF-8694-430A270E71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Ficha técnica</vt:lpstr>
      <vt:lpstr>Metadatos</vt:lpstr>
      <vt:lpstr>Datos</vt:lpstr>
      <vt:lpstr>ACCIÓN</vt:lpstr>
      <vt:lpstr>AVANCE</vt:lpstr>
      <vt:lpstr>ESTADO</vt:lpstr>
      <vt:lpstr>HALLAZGO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Ficha Técnica para suscripción, aprobación y evaluación del Plan de Mejoramiento.</dc:title>
  <dc:subject/>
  <dc:creator>Nelcy Marina del Socorro Otero</dc:creator>
  <cp:keywords>AIFT04</cp:keywords>
  <dc:description/>
  <cp:lastModifiedBy>PAULA ANDREA ZAPATA GALLEGO</cp:lastModifiedBy>
  <cp:revision/>
  <dcterms:created xsi:type="dcterms:W3CDTF">2011-12-01T18:59:02Z</dcterms:created>
  <dcterms:modified xsi:type="dcterms:W3CDTF">2025-01-09T20:50:00Z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o_de_conservacion_y/o_soporte">
    <vt:lpwstr>Documento electrónico</vt:lpwstr>
  </property>
  <property fmtid="{D5CDD505-2E9C-101B-9397-08002B2CF9AE}" pid="3" name="_Format">
    <vt:lpwstr>Hoja de calculo</vt:lpwstr>
  </property>
  <property fmtid="{D5CDD505-2E9C-101B-9397-08002B2CF9AE}" pid="4" name="Nombre_del_responsable_Produccion">
    <vt:lpwstr>Despacho Del Superintendente Delegado Para La Supervision Institucional</vt:lpwstr>
  </property>
  <property fmtid="{D5CDD505-2E9C-101B-9397-08002B2CF9AE}" pid="5" name="Tematica">
    <vt:lpwstr>AIFT06 , Formato, Registro, informe, visita, auditoría, proceso, auditoría sujetos vigilados, AICR01, SGSSS, Seguridad Social,</vt:lpwstr>
  </property>
  <property fmtid="{D5CDD505-2E9C-101B-9397-08002B2CF9AE}" pid="6" name="Informacion_publicada_o_disponible">
    <vt:lpwstr>https://www.supersalud.gov.co/es-co/superintendencia/sistema-integrado-de-gestion/subsistema-gestion-de-la-calidad</vt:lpwstr>
  </property>
  <property fmtid="{D5CDD505-2E9C-101B-9397-08002B2CF9AE}" pid="7" name="Codigo_Area">
    <vt:lpwstr>0020</vt:lpwstr>
  </property>
  <property fmtid="{D5CDD505-2E9C-101B-9397-08002B2CF9AE}" pid="8" name="Area_Plantilla">
    <vt:lpwstr>Oficina Asesora De Planeación</vt:lpwstr>
  </property>
  <property fmtid="{D5CDD505-2E9C-101B-9397-08002B2CF9AE}" pid="9" name="Publicado">
    <vt:lpwstr>1</vt:lpwstr>
  </property>
  <property fmtid="{D5CDD505-2E9C-101B-9397-08002B2CF9AE}" pid="10" name="Ano_Plantilla">
    <vt:lpwstr>2022</vt:lpwstr>
  </property>
  <property fmtid="{D5CDD505-2E9C-101B-9397-08002B2CF9AE}" pid="11" name="Language">
    <vt:lpwstr>Español (España)</vt:lpwstr>
  </property>
  <property fmtid="{D5CDD505-2E9C-101B-9397-08002B2CF9AE}" pid="12" name="Codigo_dependencia2">
    <vt:lpwstr>0800</vt:lpwstr>
  </property>
  <property fmtid="{D5CDD505-2E9C-101B-9397-08002B2CF9AE}" pid="13" name="Fecha de Publicacion">
    <vt:lpwstr>2014-12-19T00:00:00Z</vt:lpwstr>
  </property>
  <property fmtid="{D5CDD505-2E9C-101B-9397-08002B2CF9AE}" pid="14" name="Numero">
    <vt:lpwstr>ATFT04</vt:lpwstr>
  </property>
  <property fmtid="{D5CDD505-2E9C-101B-9397-08002B2CF9AE}" pid="15" name="Codigo_serie">
    <vt:lpwstr>126</vt:lpwstr>
  </property>
  <property fmtid="{D5CDD505-2E9C-101B-9397-08002B2CF9AE}" pid="16" name="Mes_Plantilla">
    <vt:lpwstr>septiembre</vt:lpwstr>
  </property>
  <property fmtid="{D5CDD505-2E9C-101B-9397-08002B2CF9AE}" pid="17" name="Categoria Plantilla">
    <vt:lpwstr>SIG FORMATOS</vt:lpwstr>
  </property>
  <property fmtid="{D5CDD505-2E9C-101B-9397-08002B2CF9AE}" pid="18" name="Grupo_Objetivo">
    <vt:lpwstr>Usuarios</vt:lpwstr>
  </property>
  <property fmtid="{D5CDD505-2E9C-101B-9397-08002B2CF9AE}" pid="19" name="Descripcion">
    <vt:lpwstr>Ficha Técnica para suscripción, aprobación y evaluación del Plan de Mejoramiento.</vt:lpwstr>
  </property>
  <property fmtid="{D5CDD505-2E9C-101B-9397-08002B2CF9AE}" pid="20" name="Nombre_del_archivo_con_extension">
    <vt:lpwstr>AIFT06.xls</vt:lpwstr>
  </property>
  <property fmtid="{D5CDD505-2E9C-101B-9397-08002B2CF9AE}" pid="21" name="Codigo_Subserie">
    <vt:lpwstr>N/A</vt:lpwstr>
  </property>
  <property fmtid="{D5CDD505-2E9C-101B-9397-08002B2CF9AE}" pid="22" name="Subserie">
    <vt:lpwstr>N/A</vt:lpwstr>
  </property>
  <property fmtid="{D5CDD505-2E9C-101B-9397-08002B2CF9AE}" pid="23" name="Fecha_de_Generacion_Informacion">
    <vt:lpwstr>2014-12-19T00:00:00Z</vt:lpwstr>
  </property>
  <property fmtid="{D5CDD505-2E9C-101B-9397-08002B2CF9AE}" pid="24" name="Frecuencia_de_actualizacion">
    <vt:lpwstr>Por demanda</vt:lpwstr>
  </property>
  <property fmtid="{D5CDD505-2E9C-101B-9397-08002B2CF9AE}" pid="25" name="_dlc_DocId">
    <vt:lpwstr>XQAF2AT3N76N-114-4158</vt:lpwstr>
  </property>
  <property fmtid="{D5CDD505-2E9C-101B-9397-08002B2CF9AE}" pid="26" name="_dlc_DocIdItemGuid">
    <vt:lpwstr>453d64b2-927f-4ecc-91f8-5aa7d8662662</vt:lpwstr>
  </property>
  <property fmtid="{D5CDD505-2E9C-101B-9397-08002B2CF9AE}" pid="27" name="_dlc_DocIdUrl">
    <vt:lpwstr>https://docs.supersalud.gov.co/PortalWeb/planeacion/_layouts/15/DocIdRedir.aspx?ID=XQAF2AT3N76N-114-4158, XQAF2AT3N76N-114-4158</vt:lpwstr>
  </property>
  <property fmtid="{D5CDD505-2E9C-101B-9397-08002B2CF9AE}" pid="28" name="Tipo_de_Norma">
    <vt:lpwstr>No aplica</vt:lpwstr>
  </property>
  <property fmtid="{D5CDD505-2E9C-101B-9397-08002B2CF9AE}" pid="29" name="Sub-Serie">
    <vt:lpwstr>560</vt:lpwstr>
  </property>
  <property fmtid="{D5CDD505-2E9C-101B-9397-08002B2CF9AE}" pid="30" name="Código nombre del reponsable producción">
    <vt:lpwstr>35</vt:lpwstr>
  </property>
  <property fmtid="{D5CDD505-2E9C-101B-9397-08002B2CF9AE}" pid="31" name="Código responsable de la información">
    <vt:lpwstr>35</vt:lpwstr>
  </property>
  <property fmtid="{D5CDD505-2E9C-101B-9397-08002B2CF9AE}" pid="32" name="Nombre del responsable de producción">
    <vt:lpwstr>35</vt:lpwstr>
  </property>
  <property fmtid="{D5CDD505-2E9C-101B-9397-08002B2CF9AE}" pid="33" name="Fecha de inicio de publicación">
    <vt:lpwstr>2022-09-23T00:00:00Z</vt:lpwstr>
  </property>
  <property fmtid="{D5CDD505-2E9C-101B-9397-08002B2CF9AE}" pid="34" name="Estado_Plantilla">
    <vt:lpwstr>En ejecución</vt:lpwstr>
  </property>
  <property fmtid="{D5CDD505-2E9C-101B-9397-08002B2CF9AE}" pid="35" name="Fecha de generación de la información">
    <vt:lpwstr>2022-09-20T00:00:00Z</vt:lpwstr>
  </property>
  <property fmtid="{D5CDD505-2E9C-101B-9397-08002B2CF9AE}" pid="36" name="Responsable de la información">
    <vt:lpwstr>35</vt:lpwstr>
  </property>
  <property fmtid="{D5CDD505-2E9C-101B-9397-08002B2CF9AE}" pid="37" name="Serie">
    <vt:lpwstr>18</vt:lpwstr>
  </property>
  <property fmtid="{D5CDD505-2E9C-101B-9397-08002B2CF9AE}" pid="38" name="Tipo Documental">
    <vt:lpwstr>1686</vt:lpwstr>
  </property>
  <property fmtid="{D5CDD505-2E9C-101B-9397-08002B2CF9AE}" pid="39" name="DLCPolicyLabelValue">
    <vt:lpwstr>Copia Controlada</vt:lpwstr>
  </property>
  <property fmtid="{D5CDD505-2E9C-101B-9397-08002B2CF9AE}" pid="40" name="DLCPolicyLabelClientValue">
    <vt:lpwstr>Copia Controlada</vt:lpwstr>
  </property>
  <property fmtid="{D5CDD505-2E9C-101B-9397-08002B2CF9AE}" pid="41" name="DLCPolicyLabelLock">
    <vt:lpwstr/>
  </property>
  <property fmtid="{D5CDD505-2E9C-101B-9397-08002B2CF9AE}" pid="42" name="Fecha final de publicación">
    <vt:lpwstr/>
  </property>
  <property fmtid="{D5CDD505-2E9C-101B-9397-08002B2CF9AE}" pid="43" name="ContentTypeId">
    <vt:lpwstr>0x010100A68ECE16146B164E96D14941D267F30B</vt:lpwstr>
  </property>
</Properties>
</file>