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COBROS\Recobros de las EPSS\Circular 011\2025\ABRIL\"/>
    </mc:Choice>
  </mc:AlternateContent>
  <xr:revisionPtr revIDLastSave="0" documentId="13_ncr:1_{A1165425-BD25-417E-A125-EB90302A90E3}" xr6:coauthVersionLast="36" xr6:coauthVersionMax="47" xr10:uidLastSave="{00000000-0000-0000-0000-000000000000}"/>
  <bookViews>
    <workbookView xWindow="-120" yWindow="-120" windowWidth="29040" windowHeight="15720" xr2:uid="{A02DB82B-43AA-440C-81D1-7DF36F7940C0}"/>
  </bookViews>
  <sheets>
    <sheet name="FT022 REPORTE PNA MAR 2025 " sheetId="3" r:id="rId1"/>
    <sheet name="FT022 REPORTE RECOBROS MAR 2025" sheetId="7" r:id="rId2"/>
    <sheet name="PAGOS MARZO 2025" sheetId="6" r:id="rId3"/>
  </sheets>
  <externalReferences>
    <externalReference r:id="rId4"/>
  </externalReferences>
  <definedNames>
    <definedName name="_xlnm._FilterDatabase" localSheetId="0" hidden="1">'FT022 REPORTE PNA MAR 2025 '!$A$2:$I$52</definedName>
    <definedName name="_xlnm._FilterDatabase" localSheetId="1" hidden="1">'FT022 REPORTE RECOBROS MAR 2025'!$A$2:$I$3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3" l="1"/>
  <c r="H1" i="7" l="1"/>
  <c r="E3" i="6" l="1"/>
  <c r="E277" i="6" l="1"/>
  <c r="E270" i="6"/>
  <c r="E263" i="6"/>
  <c r="E258" i="6"/>
  <c r="E249" i="6"/>
  <c r="E242" i="6"/>
  <c r="E236" i="6"/>
  <c r="E229" i="6"/>
  <c r="E222" i="6"/>
  <c r="E216" i="6"/>
  <c r="E209" i="6"/>
  <c r="E202" i="6"/>
  <c r="E196" i="6"/>
  <c r="E190" i="6"/>
  <c r="E184" i="6"/>
  <c r="E178" i="6"/>
  <c r="E171" i="6"/>
  <c r="E167" i="6"/>
  <c r="E162" i="6"/>
  <c r="E156" i="6"/>
  <c r="E151" i="6"/>
  <c r="E143" i="6"/>
  <c r="E134" i="6"/>
  <c r="E128" i="6"/>
  <c r="E119" i="6"/>
  <c r="E114" i="6"/>
  <c r="E102" i="6"/>
  <c r="E97" i="6"/>
  <c r="E85" i="6"/>
  <c r="E80" i="6"/>
  <c r="E72" i="6"/>
  <c r="E38" i="6"/>
  <c r="E32" i="6"/>
  <c r="E27" i="6"/>
  <c r="E14" i="6"/>
  <c r="E8" i="6"/>
  <c r="G4" i="3" l="1"/>
  <c r="G5" i="3"/>
  <c r="G6" i="3"/>
  <c r="G7" i="3"/>
  <c r="G8" i="3"/>
  <c r="G14" i="3"/>
  <c r="G17" i="3"/>
  <c r="G23" i="3"/>
  <c r="G24" i="3"/>
  <c r="G27" i="3"/>
  <c r="G34" i="3"/>
  <c r="G35" i="3"/>
  <c r="G38" i="3"/>
  <c r="G47" i="3"/>
  <c r="G49" i="3"/>
  <c r="G50" i="3"/>
  <c r="F1" i="3" l="1"/>
  <c r="G1" i="3" l="1"/>
</calcChain>
</file>

<file path=xl/sharedStrings.xml><?xml version="1.0" encoding="utf-8"?>
<sst xmlns="http://schemas.openxmlformats.org/spreadsheetml/2006/main" count="579" uniqueCount="160">
  <si>
    <t>TIPO ID</t>
  </si>
  <si>
    <t>NIT</t>
  </si>
  <si>
    <t>NOMBRE INSTITUCION PRESTADORA  DE SERVICIOS DE SALUD</t>
  </si>
  <si>
    <t>FECHA DE COMPROMISO</t>
  </si>
  <si>
    <t>TIPO VALOR CONCILIADO</t>
  </si>
  <si>
    <t>FECHA</t>
  </si>
  <si>
    <t>NI</t>
  </si>
  <si>
    <t>CLINICA ANTIOQUIA S.A.</t>
  </si>
  <si>
    <t>CLINICA GENEZEN S.A.S</t>
  </si>
  <si>
    <t>CLINICA UNIVERSITARIA BOLIVARIANA</t>
  </si>
  <si>
    <t>CORPORACION PARA ESTUDIOS EN SALUD CLINICA CES</t>
  </si>
  <si>
    <t>E.S.E HOSPITAL LA MARIA</t>
  </si>
  <si>
    <t>E.S.E HOSPITAL SAN JUAN DE DIOS - SANTA FE DE ANTIOQUIA</t>
  </si>
  <si>
    <t>E.S.E HOSPITAL SAN RAFAEL</t>
  </si>
  <si>
    <t>E.S.E. HOSPITAL MANUEL URIBE ANGEL</t>
  </si>
  <si>
    <t>FUNDACION HOSPITALARIA SAN VICENTE DE PAUL</t>
  </si>
  <si>
    <t>HOSPITAL PABLO TOBON URIBE</t>
  </si>
  <si>
    <t>IPS DAVITA S.A.S.</t>
  </si>
  <si>
    <t>R.T.S S.A.S.</t>
  </si>
  <si>
    <t>FUNDACION INSTITUTO NEUROLOGICO DE COLOMBIA</t>
  </si>
  <si>
    <t>INVERSIONES MEDICAS DE ANTIOQUIA S.A. CLINICA LAS VEGAS</t>
  </si>
  <si>
    <t>PROMOTORA MEDICA LAS AMERICAS S.A</t>
  </si>
  <si>
    <t>SERVIUCIS S.A.S.</t>
  </si>
  <si>
    <t>SOCIEDAD MÉDICA RIONEGRO S.A. SOMER S.A.</t>
  </si>
  <si>
    <t>FUNDACION HOSPITAL SAN VICENTE DE PAUL RIONEGRO</t>
  </si>
  <si>
    <t>NUEVA CLINICA SAGRADO CORAZON S.A.S</t>
  </si>
  <si>
    <t>ANGIOSUR S.A.S.</t>
  </si>
  <si>
    <t>FUNDACION HOSPITAL INFANTIL SANTA ANA</t>
  </si>
  <si>
    <t>HOSPITAL DE ALTA COMPLEJIDAD DEL MAGDALENA CENTRO S.A.S</t>
  </si>
  <si>
    <t>CAMILO  GUERRA PALACIO</t>
  </si>
  <si>
    <t>EMPRESA SOCIAL DEL ESTADO METROSALUD</t>
  </si>
  <si>
    <t>ESE HOSPITAL LA MISERICORDIA</t>
  </si>
  <si>
    <t>INSTITUTO DE CANCEROLOGIA</t>
  </si>
  <si>
    <t>CLINICA PAJONAL LIMITADA</t>
  </si>
  <si>
    <t>HOSPITAL ALMA MÁTER DE ANTIOQUIA</t>
  </si>
  <si>
    <t>CENTRO CARDIOVASCULAR SOMER INCARE S A</t>
  </si>
  <si>
    <t>HOSPITAL GENERAL DE MEDELLIN LUZ CASTRO DE GUTIERREZ</t>
  </si>
  <si>
    <t>CLINICA SAN JUAN DE DIOS LA CEJA</t>
  </si>
  <si>
    <t>CLINICA EL ROSARIO SEDE CENTRO</t>
  </si>
  <si>
    <t>E.S.E HOSPITAL SAN VICENTE DE PAUL DE CALDAS</t>
  </si>
  <si>
    <t>E.S.E. HOSPITAL LA MERCED</t>
  </si>
  <si>
    <t>HOSPITAL SAN JUAN DE DIOS E.S.E RIONEGRO - ANTIOQUIA</t>
  </si>
  <si>
    <t>CLINICA MEDELLIN S.A.S.</t>
  </si>
  <si>
    <t>CLINICA DEL PRADO S.A.S</t>
  </si>
  <si>
    <t>ESE HOSPITAL CESAR URIBE PIEDRAHITA</t>
  </si>
  <si>
    <t>E.S.E HOSPITAL FRANCISCO VALDERRAMA</t>
  </si>
  <si>
    <t>E.S.E. HOSPITAL SAN RAFAEL DE YOLOMBO</t>
  </si>
  <si>
    <t>ESE HOSPITAL SAN JUAN DE DIOS</t>
  </si>
  <si>
    <t>ESE HOSPITAL CARISMA</t>
  </si>
  <si>
    <t>ESE HOSPITAL MARCO FIDEL SUAREZ</t>
  </si>
  <si>
    <t>CLÍNICA CENTRAL FUNDADORES</t>
  </si>
  <si>
    <t>FUNDACION SOMA</t>
  </si>
  <si>
    <t>CENTRO ONCOLOGICO DE ANTIOQUIA SA</t>
  </si>
  <si>
    <t>PROMOTORA CLINICA ZONA FRANCA DE URABA SAS</t>
  </si>
  <si>
    <t>CORPORACIÓN HOSPITAL INFANTIL CONCEJO DE MEDELLÍN</t>
  </si>
  <si>
    <t>01032025</t>
  </si>
  <si>
    <t>30032025</t>
  </si>
  <si>
    <t>31032025</t>
  </si>
  <si>
    <t>VALOR CONCILIADO MARZO</t>
  </si>
  <si>
    <t>VALOR PENDIENTE MARZO</t>
  </si>
  <si>
    <t>PAGOS EFECTUADOS MES MARZO</t>
  </si>
  <si>
    <t>SALUDVIDA EPS (Liquidada)</t>
  </si>
  <si>
    <t>CLINICA OFTALMOLOGICA DE ANTIOQUIA S.A.S. CLOFAN</t>
  </si>
  <si>
    <t>E.S.E HOSPITAL DEPARTAMENTAL DE VILLAVICENCIO</t>
  </si>
  <si>
    <t>VALOR PAGADO</t>
  </si>
  <si>
    <t>FECHA DE PAGO</t>
  </si>
  <si>
    <t>INSTITUCION</t>
  </si>
  <si>
    <t>NUMERO ACTA DE PAGO</t>
  </si>
  <si>
    <t>CLINICA SAN JUAN DE DIOS - LA CEJA</t>
  </si>
  <si>
    <t>CAMILO GUERRA PALACIO</t>
  </si>
  <si>
    <t>01-2025</t>
  </si>
  <si>
    <t>E.S.E METROSALUD</t>
  </si>
  <si>
    <t>01-C-2025</t>
  </si>
  <si>
    <t>96-2023</t>
  </si>
  <si>
    <t>E.S.E HOSPITAL LA MISERICORDIA</t>
  </si>
  <si>
    <t>03-2022</t>
  </si>
  <si>
    <t>09-2021</t>
  </si>
  <si>
    <t>09-2024</t>
  </si>
  <si>
    <t>10-2024</t>
  </si>
  <si>
    <t>02-2025</t>
  </si>
  <si>
    <t>CLINICA PAJONAL S.A.S.</t>
  </si>
  <si>
    <t>08-2024</t>
  </si>
  <si>
    <t>01-1-2013</t>
  </si>
  <si>
    <t>01-1-2015</t>
  </si>
  <si>
    <t>01-2013</t>
  </si>
  <si>
    <t>01-2014</t>
  </si>
  <si>
    <t>01-2015</t>
  </si>
  <si>
    <t>02-1-2014</t>
  </si>
  <si>
    <t>02-2013</t>
  </si>
  <si>
    <t>02-2014</t>
  </si>
  <si>
    <t>02-2015</t>
  </si>
  <si>
    <t>03-1-2013</t>
  </si>
  <si>
    <t>03-1-2014</t>
  </si>
  <si>
    <t>03-2013</t>
  </si>
  <si>
    <t>03-2014</t>
  </si>
  <si>
    <t>03-2015</t>
  </si>
  <si>
    <t>04-1-2013</t>
  </si>
  <si>
    <t>04-1-2015</t>
  </si>
  <si>
    <t>04-2013</t>
  </si>
  <si>
    <t>04-2015</t>
  </si>
  <si>
    <t>05-1-2014</t>
  </si>
  <si>
    <t>05-2013</t>
  </si>
  <si>
    <t>05-2-2014</t>
  </si>
  <si>
    <t>06-2014</t>
  </si>
  <si>
    <t>07-1-2014</t>
  </si>
  <si>
    <t>07-2014</t>
  </si>
  <si>
    <t>08-1-2014</t>
  </si>
  <si>
    <t>08-2014</t>
  </si>
  <si>
    <t>09-1-2014</t>
  </si>
  <si>
    <t>09-2014</t>
  </si>
  <si>
    <t>10-2014</t>
  </si>
  <si>
    <t>11-2014</t>
  </si>
  <si>
    <t>27-2024</t>
  </si>
  <si>
    <t>28-2024</t>
  </si>
  <si>
    <t>03-2025</t>
  </si>
  <si>
    <t>04-2025</t>
  </si>
  <si>
    <t>13-A-2018</t>
  </si>
  <si>
    <t>18-A-2017</t>
  </si>
  <si>
    <t>28-B-2018</t>
  </si>
  <si>
    <t>36-2024</t>
  </si>
  <si>
    <t>37-2024</t>
  </si>
  <si>
    <t>12-2024</t>
  </si>
  <si>
    <t>E.S.E HOSPITAL GENERAL DE MEDELLIN LUZ CASTRO DE GUTIERREZ</t>
  </si>
  <si>
    <t>02-C-2025</t>
  </si>
  <si>
    <t>14-2024</t>
  </si>
  <si>
    <t>15-2024</t>
  </si>
  <si>
    <t>28-C-2024</t>
  </si>
  <si>
    <t>29-C-2024</t>
  </si>
  <si>
    <t>30-C-2024</t>
  </si>
  <si>
    <t>31-C-2024</t>
  </si>
  <si>
    <t>01-i-2025</t>
  </si>
  <si>
    <t>03-C-2025</t>
  </si>
  <si>
    <t>04-C-2025</t>
  </si>
  <si>
    <t>05-C-2025</t>
  </si>
  <si>
    <t>06-C-2025</t>
  </si>
  <si>
    <t>19-C-2024</t>
  </si>
  <si>
    <t>E.S.E HOSPITAL SAN VICENTE DE PAUL</t>
  </si>
  <si>
    <t>05-2024</t>
  </si>
  <si>
    <t>06-2024</t>
  </si>
  <si>
    <t>E.S.E HOSPITAL SAN JUAN DE DIOS RIONEGRO</t>
  </si>
  <si>
    <t>44-2024</t>
  </si>
  <si>
    <t>CLINICA MEDELLIN S.A.</t>
  </si>
  <si>
    <t>CLINICA DEL PRADO S.A.S.</t>
  </si>
  <si>
    <t>E.S.E HOSPITAL CESAR URIBE PIEDRAHITA</t>
  </si>
  <si>
    <t>E.S.E HOSPITAL FRANCISCO VALDERRAMA - TURBO</t>
  </si>
  <si>
    <t>E.S.E HOSPITAL SAN RAFAEL - YOLOMBO</t>
  </si>
  <si>
    <t>E.S.E HOSPITAL SAN JUAN DE DIOS - YARUMAL</t>
  </si>
  <si>
    <t>03-1-2023</t>
  </si>
  <si>
    <t>E.S.E HOSPITAL MARCO FIDEL SUAREZ</t>
  </si>
  <si>
    <t>03-B-2018</t>
  </si>
  <si>
    <t>06-2015</t>
  </si>
  <si>
    <t>07-2019</t>
  </si>
  <si>
    <t>PROMOTORA MEDICA Y ODONTOLOGICA DE ANTIOQUIA S.A.</t>
  </si>
  <si>
    <t>PROMOTORA CLINICA ZONA FRANCA DE URABA S.A.S.</t>
  </si>
  <si>
    <t>22-2024</t>
  </si>
  <si>
    <t xml:space="preserve">CORPORACION HOSPITAL INFANTIL CONCEJO DE MEDELLIN </t>
  </si>
  <si>
    <t>02-A-2023</t>
  </si>
  <si>
    <t>06-B-2020</t>
  </si>
  <si>
    <t>11-A-2022</t>
  </si>
  <si>
    <t>18032025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</si>
</sst>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164" fontId="3" fillId="0" borderId="0" xfId="1" applyNumberFormat="1" applyFont="1"/>
    <xf numFmtId="0" fontId="0" fillId="0" borderId="1" xfId="0" applyBorder="1"/>
    <xf numFmtId="0" fontId="0" fillId="0" borderId="0" xfId="0" applyFill="1"/>
    <xf numFmtId="164" fontId="4" fillId="2" borderId="2" xfId="1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/>
    <xf numFmtId="0" fontId="3" fillId="0" borderId="1" xfId="0" applyFont="1" applyBorder="1"/>
    <xf numFmtId="0" fontId="3" fillId="0" borderId="4" xfId="0" quotePrefix="1" applyFont="1" applyFill="1" applyBorder="1" applyAlignment="1">
      <alignment horizontal="right"/>
    </xf>
    <xf numFmtId="49" fontId="3" fillId="0" borderId="1" xfId="0" applyNumberFormat="1" applyFont="1" applyFill="1" applyBorder="1"/>
    <xf numFmtId="1" fontId="3" fillId="0" borderId="1" xfId="1" applyNumberFormat="1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4" fontId="0" fillId="0" borderId="9" xfId="3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6" xfId="3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4" fontId="0" fillId="0" borderId="12" xfId="3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4" fontId="0" fillId="0" borderId="0" xfId="3" applyNumberFormat="1" applyFont="1" applyAlignment="1">
      <alignment horizontal="right" vertical="center"/>
    </xf>
    <xf numFmtId="44" fontId="0" fillId="0" borderId="8" xfId="3" applyNumberFormat="1" applyFont="1" applyBorder="1" applyAlignment="1">
      <alignment horizontal="right" vertical="center"/>
    </xf>
    <xf numFmtId="44" fontId="0" fillId="0" borderId="1" xfId="3" applyNumberFormat="1" applyFont="1" applyBorder="1" applyAlignment="1">
      <alignment horizontal="right" vertical="center"/>
    </xf>
    <xf numFmtId="44" fontId="0" fillId="0" borderId="11" xfId="3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44" fontId="6" fillId="3" borderId="1" xfId="3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44" fontId="0" fillId="2" borderId="1" xfId="3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44" fontId="2" fillId="2" borderId="1" xfId="3" applyNumberFormat="1" applyFont="1" applyFill="1" applyBorder="1" applyAlignment="1">
      <alignment horizontal="right" vertical="center"/>
    </xf>
    <xf numFmtId="44" fontId="6" fillId="4" borderId="1" xfId="3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44" fontId="0" fillId="0" borderId="0" xfId="3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E2F54BF0-E295-4BDB-AB39-FC1FAEC16D92}"/>
  </cellStyles>
  <dxfs count="106">
    <dxf>
      <font>
        <color rgb="FF9C0006"/>
      </font>
      <fill>
        <patternFill>
          <bgColor rgb="FFFFC7CE"/>
        </patternFill>
      </fill>
    </dxf>
    <dxf>
      <alignment horizontal="righ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right" vertical="center" textRotation="0" wrapText="0" indent="0" justifyLastLine="0" shrinkToFit="0" readingOrder="0"/>
    </dxf>
    <dxf>
      <numFmt numFmtId="19" formatCode="dd/mm/yyyy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IRCULAR%20030\5.%20INFORMES\2.%20FT022\2.%20FT022%20-%202025\3.%20MARZO%20-%202025\PAGOS%20MARZO%202025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</sheetNames>
    <sheetDataSet>
      <sheetData sheetId="0"/>
      <sheetData sheetId="1">
        <row r="3">
          <cell r="A3">
            <v>890904646</v>
          </cell>
          <cell r="B3" t="str">
            <v>HOSPITAL GENERAL DE MEDELLIN LUZ CASTRO DE GUTIERREZ, ESE</v>
          </cell>
          <cell r="C3">
            <v>977111836</v>
          </cell>
        </row>
        <row r="4">
          <cell r="A4">
            <v>900421895</v>
          </cell>
          <cell r="B4" t="str">
            <v>FUNDACION CLINICA DEL NORTE</v>
          </cell>
          <cell r="C4">
            <v>50010430</v>
          </cell>
        </row>
        <row r="5">
          <cell r="A5">
            <v>890900518</v>
          </cell>
          <cell r="B5" t="str">
            <v>FUNDACION HOSPITALARIA SAN VICENTE DE PAUL</v>
          </cell>
          <cell r="C5">
            <v>2512209067</v>
          </cell>
        </row>
        <row r="6">
          <cell r="A6">
            <v>900435080</v>
          </cell>
          <cell r="B6" t="str">
            <v>CAMBIA TU VIDA IPS SAS</v>
          </cell>
          <cell r="C6">
            <v>1459404304</v>
          </cell>
        </row>
        <row r="7">
          <cell r="A7">
            <v>890985703</v>
          </cell>
          <cell r="B7" t="str">
            <v>ESE HOSPITAL MARCO FIDEL SUAREZ</v>
          </cell>
          <cell r="C7">
            <v>233984139</v>
          </cell>
        </row>
        <row r="8">
          <cell r="A8">
            <v>890905177</v>
          </cell>
          <cell r="B8" t="str">
            <v>ESE HOSPITAL LA MARIA</v>
          </cell>
          <cell r="C8">
            <v>233984139</v>
          </cell>
        </row>
        <row r="9">
          <cell r="A9">
            <v>890907254</v>
          </cell>
          <cell r="B9" t="str">
            <v>HOSPITAL SAN JUAN DE DIOS ESE RIONEGRO - ANTIOQUIA</v>
          </cell>
          <cell r="C9">
            <v>68493501</v>
          </cell>
        </row>
        <row r="10">
          <cell r="A10">
            <v>890982264</v>
          </cell>
          <cell r="B10" t="str">
            <v>ESE HOSPITAL SAN JUAN DE DIOS</v>
          </cell>
          <cell r="C10">
            <v>673428765</v>
          </cell>
        </row>
        <row r="11">
          <cell r="A11">
            <v>890980757</v>
          </cell>
          <cell r="B11" t="str">
            <v>ESE HOSPITAL CESAR URIBE PIEDRAHITA</v>
          </cell>
          <cell r="C11">
            <v>15873018</v>
          </cell>
        </row>
        <row r="12">
          <cell r="A12">
            <v>890980066</v>
          </cell>
          <cell r="B12" t="str">
            <v>ESE HOSPITAL SAN RAFAEL-ITAGUI</v>
          </cell>
          <cell r="C12">
            <v>6772317</v>
          </cell>
        </row>
        <row r="13">
          <cell r="A13">
            <v>800138011</v>
          </cell>
          <cell r="B13" t="str">
            <v>ESE HOSPITAL LA MISERICORDIA</v>
          </cell>
          <cell r="C13">
            <v>51584200</v>
          </cell>
        </row>
        <row r="14">
          <cell r="A14">
            <v>900038926</v>
          </cell>
          <cell r="B14" t="str">
            <v>PROMOTORA MEDICA Y ODONTOLOGICA DE ANTIOQUIA SA</v>
          </cell>
          <cell r="C14">
            <v>30086986</v>
          </cell>
        </row>
        <row r="15">
          <cell r="A15">
            <v>900261353</v>
          </cell>
          <cell r="B15" t="str">
            <v>FUNDACION HOSPITAL SAN VICENTE DE PAUL RIONEGRO</v>
          </cell>
          <cell r="C15">
            <v>64001379</v>
          </cell>
        </row>
        <row r="16">
          <cell r="A16">
            <v>800058016</v>
          </cell>
          <cell r="B16" t="str">
            <v>ESE METROSALUD</v>
          </cell>
          <cell r="C16">
            <v>1499262589</v>
          </cell>
        </row>
        <row r="17">
          <cell r="A17">
            <v>890911816</v>
          </cell>
          <cell r="B17" t="str">
            <v>CLINICA MEDELLIN S.A</v>
          </cell>
          <cell r="C17">
            <v>142485352</v>
          </cell>
        </row>
        <row r="18">
          <cell r="A18">
            <v>800044402</v>
          </cell>
          <cell r="B18" t="str">
            <v>INVERSIONES MEDICAS DE ANTIOQUIA S.A. CLINICA LAS VEGAS</v>
          </cell>
          <cell r="C18">
            <v>188952067</v>
          </cell>
        </row>
        <row r="19">
          <cell r="A19">
            <v>800067065</v>
          </cell>
          <cell r="B19" t="str">
            <v>PROMOTORA MEDICA LAS AMERICAS S.A</v>
          </cell>
          <cell r="C19">
            <v>431217474</v>
          </cell>
        </row>
        <row r="20">
          <cell r="A20">
            <v>800149026</v>
          </cell>
          <cell r="B20" t="str">
            <v>INSTITUTO DE CANCEROLOGIA S.A.S.</v>
          </cell>
          <cell r="C20">
            <v>59418326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2F739C-F718-458A-AA6A-1121D30CB6AC}" name="Tabla8" displayName="Tabla8" ref="A6:E8" totalsRowShown="0" headerRowDxfId="96" headerRowBorderDxfId="94" tableBorderDxfId="95">
  <autoFilter ref="A6:E8" xr:uid="{22CE2D51-9C56-47F8-AF06-3AA7482E6229}"/>
  <tableColumns count="5">
    <tableColumn id="1" xr3:uid="{B78E216F-1B0C-4404-B615-EE4020FD88A5}" name="NIT" dataDxfId="93"/>
    <tableColumn id="2" xr3:uid="{E84CEB1C-FBDC-4A94-A489-A289615C6811}" name="INSTITUCION" dataDxfId="92"/>
    <tableColumn id="3" xr3:uid="{BAA0B011-FAEB-48ED-9C82-614355F20CCC}" name="NUMERO ACTA DE PAGO" dataDxfId="91"/>
    <tableColumn id="4" xr3:uid="{9D67516F-4D50-4839-B91A-3AE8EF502BDD}" name="FECHA DE PAGO" dataDxfId="90"/>
    <tableColumn id="5" xr3:uid="{001E752A-3911-436D-80F9-83E947000353}" name="VALOR PAGADO" dataDxfId="89">
      <calculatedColumnFormula>SUM(E6)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7D75DC-9999-4BF7-B666-38FCFBC375C3}" name="Tabla22" displayName="Tabla22" ref="A165:E167" totalsRowShown="0" headerRowDxfId="24" headerRowBorderDxfId="22" tableBorderDxfId="23">
  <autoFilter ref="A165:E167" xr:uid="{3991D29D-3F6E-4C73-9160-4330236FA15C}"/>
  <tableColumns count="5">
    <tableColumn id="1" xr3:uid="{AAA14CD7-F4AF-46C4-A9EE-8155F5EE648F}" name="NIT" dataDxfId="21"/>
    <tableColumn id="2" xr3:uid="{DEAD3474-ED70-4F1C-8927-5FF5A03CC773}" name="INSTITUCION" dataDxfId="20"/>
    <tableColumn id="3" xr3:uid="{4E5BF901-A505-4DD3-8692-F18C78E9B809}" name="NUMERO ACTA DE PAGO" dataDxfId="19"/>
    <tableColumn id="4" xr3:uid="{F4273089-2164-4316-BB8A-70F4AE05524D}" name="FECHA DE PAGO" dataDxfId="18"/>
    <tableColumn id="5" xr3:uid="{1616FAFF-A5A0-4A03-8AC3-B842EE7DDCD9}" name="VALOR PAGADO" dataDxfId="17">
      <calculatedColumnFormula>SUM(E165)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EE10B0-0A52-41F3-B24A-A273C1EAF1A6}" name="Tabla23" displayName="Tabla23" ref="A169:E171" totalsRowShown="0" headerRowDxfId="16" headerRowBorderDxfId="14" tableBorderDxfId="15">
  <autoFilter ref="A169:E171" xr:uid="{59334F19-894E-4C33-A28D-CF7F4B605420}"/>
  <tableColumns count="5">
    <tableColumn id="1" xr3:uid="{FB3A809D-E991-4F5C-B723-23C4FCC50C4D}" name="NIT" dataDxfId="13"/>
    <tableColumn id="2" xr3:uid="{5EE4272E-ABB6-4896-92C2-78EB7BF0E218}" name="INSTITUCION" dataDxfId="12"/>
    <tableColumn id="3" xr3:uid="{6ED2ED66-86C8-45F8-AB5E-C17DF4B669AF}" name="NUMERO ACTA DE PAGO" dataDxfId="11"/>
    <tableColumn id="4" xr3:uid="{FF9B4BE0-7551-45B4-BE6F-25ACBF6946AA}" name="FECHA DE PAGO" dataDxfId="10"/>
    <tableColumn id="5" xr3:uid="{7724AC66-45B3-42DF-89D1-82FFAB465E84}" name="VALOR PAGADO" dataDxfId="9">
      <calculatedColumnFormula>SUM(E169)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737E5AD-4AF8-42C6-8B7F-0B020F2B66BD}" name="Tabla24" displayName="Tabla24" ref="A261:E263" totalsRowShown="0" headerRowDxfId="8" headerRowBorderDxfId="6" tableBorderDxfId="7">
  <autoFilter ref="A261:E263" xr:uid="{5F2441A4-90C5-428E-B744-C112F8D659F9}"/>
  <tableColumns count="5">
    <tableColumn id="1" xr3:uid="{017F65AE-0AD0-4572-94B6-E1F9AD030ED7}" name="NIT" dataDxfId="5"/>
    <tableColumn id="2" xr3:uid="{BE6ACCD9-B53F-40AC-A995-33B2FD6BF6B1}" name="INSTITUCION" dataDxfId="4"/>
    <tableColumn id="3" xr3:uid="{27055EFE-9000-4284-A66C-2474B0C15372}" name="NUMERO ACTA DE PAGO" dataDxfId="3"/>
    <tableColumn id="4" xr3:uid="{52261214-C909-467B-8645-324BD75FE2B5}" name="FECHA DE PAGO" dataDxfId="2"/>
    <tableColumn id="5" xr3:uid="{456019CE-16BF-4B91-B39F-6B37EE4E039A}" name="VALOR PAGADO" dataDxfId="1">
      <calculatedColumnFormula>SUM(E261)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265A3A-918B-499D-8A01-888DA15ABE48}" name="Tabla7" displayName="Tabla7" ref="A1:E3" totalsRowShown="0" headerRowDxfId="105" headerRowBorderDxfId="103" tableBorderDxfId="104" totalsRowBorderDxfId="102">
  <autoFilter ref="A1:E3" xr:uid="{CC152271-284C-4B3B-91FE-9FEF4E29D190}"/>
  <tableColumns count="5">
    <tableColumn id="1" xr3:uid="{1816F04F-4483-4F43-85CC-F5BC9BA137A6}" name="NIT" dataDxfId="101"/>
    <tableColumn id="2" xr3:uid="{D56C9F49-41DD-409F-86B5-AF41B40B3F53}" name="INSTITUCION" dataDxfId="100"/>
    <tableColumn id="3" xr3:uid="{85011437-3E6F-4297-BC3A-C69B346693C6}" name="NUMERO ACTA DE PAGO" dataDxfId="99"/>
    <tableColumn id="4" xr3:uid="{F6CAF687-F36F-4CFF-8739-4833FB35C504}" name="FECHA DE PAGO" dataDxfId="98"/>
    <tableColumn id="5" xr3:uid="{B91B2898-54B3-4744-8E20-C0050DB28998}" name="VALOR PAGADO" dataDxfId="97" dataCellStyle="Moneda">
      <calculatedColumnFormula>SUM(E1)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3BAC27-C1D2-4B99-A0AE-396BE4AB386A}" name="Tabla9" displayName="Tabla9" ref="A11:E14" totalsRowShown="0" headerRowDxfId="88" headerRowBorderDxfId="86" tableBorderDxfId="87">
  <autoFilter ref="A11:E14" xr:uid="{8B450614-9690-4EB4-9871-5486D516F147}"/>
  <tableColumns count="5">
    <tableColumn id="1" xr3:uid="{A8A365BE-5BEB-41C0-BCD2-7BCB48A8CB90}" name="NIT" dataDxfId="85"/>
    <tableColumn id="2" xr3:uid="{8D1C2B71-A518-44C9-B8CB-F872A92E4015}" name="INSTITUCION" dataDxfId="84"/>
    <tableColumn id="3" xr3:uid="{CFBF2EF2-AD93-42FF-B7A6-FC7717E30653}" name="NUMERO ACTA DE PAGO" dataDxfId="83"/>
    <tableColumn id="4" xr3:uid="{49AC650E-2278-4440-A073-8D551FCF0020}" name="FECHA DE PAGO" dataDxfId="82"/>
    <tableColumn id="5" xr3:uid="{AA5F953B-674D-4D2F-8AC7-063934EFA130}" name="VALOR PAGADO" dataDxfId="8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89802B-873B-49E0-BC82-1590BA2F8805}" name="Tabla11" displayName="Tabla11" ref="A25:E27" totalsRowShown="0" headerRowDxfId="80" headerRowBorderDxfId="78" tableBorderDxfId="79">
  <autoFilter ref="A25:E27" xr:uid="{9CD694E4-21CA-4356-8B39-0913153FEE55}"/>
  <tableColumns count="5">
    <tableColumn id="1" xr3:uid="{03C4DBB9-FB4A-4B02-88CE-2E8752C81DEC}" name="NIT" dataDxfId="77"/>
    <tableColumn id="2" xr3:uid="{99DFA3CB-F0FA-422C-8131-C7B34C11CDF4}" name="INSTITUCION" dataDxfId="76"/>
    <tableColumn id="3" xr3:uid="{09518BFE-AD60-4F99-BED5-D41E441EE44C}" name="NUMERO ACTA DE PAGO" dataDxfId="75"/>
    <tableColumn id="4" xr3:uid="{8075A1E6-C488-4E93-855C-CDB11CB8BB93}" name="FECHA DE PAGO" dataDxfId="74"/>
    <tableColumn id="5" xr3:uid="{A9EDEE49-5739-4FC7-AB55-661EA63D2F23}" name="VALOR PAGADO" dataDxfId="73">
      <calculatedColumnFormula>SUM(E25)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CB288B-0586-4902-B03A-D1F28DFD45E3}" name="Tabla12" displayName="Tabla12" ref="A30:E32" totalsRowShown="0" headerRowDxfId="72" headerRowBorderDxfId="70" tableBorderDxfId="71">
  <autoFilter ref="A30:E32" xr:uid="{41AC099C-36A3-4BD7-8ABD-3D3FB68FB774}"/>
  <tableColumns count="5">
    <tableColumn id="1" xr3:uid="{0C116D9B-76AB-41C5-B37D-A88A619CF960}" name="NIT" dataDxfId="69"/>
    <tableColumn id="2" xr3:uid="{BC1BB0B4-B10F-48D2-89F0-AD8642FC21A3}" name="INSTITUCION" dataDxfId="68"/>
    <tableColumn id="3" xr3:uid="{A12EB9FA-C865-4710-81E7-BD564FB2BCB8}" name="NUMERO ACTA DE PAGO" dataDxfId="67"/>
    <tableColumn id="4" xr3:uid="{11CB5C20-2116-41C0-97B1-3FF64D5A638E}" name="FECHA DE PAGO" dataDxfId="66"/>
    <tableColumn id="5" xr3:uid="{78977626-5630-441F-98CF-9A6E29C539F0}" name="VALOR PAGADO" dataDxfId="65">
      <calculatedColumnFormula>SUM(E30)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575671C-C32F-4B9C-B6DA-81255ED722DF}" name="Tabla14" displayName="Tabla14" ref="A35:E38" totalsRowShown="0" headerRowDxfId="64" headerRowBorderDxfId="62" tableBorderDxfId="63">
  <autoFilter ref="A35:E38" xr:uid="{7CF88E2F-D78D-4A82-8099-B1D0A7DD31C9}"/>
  <tableColumns count="5">
    <tableColumn id="1" xr3:uid="{E329A1F0-08AD-48C3-AFAA-1665AA154FAC}" name="NIT" dataDxfId="61"/>
    <tableColumn id="2" xr3:uid="{22583C1F-FE22-4E92-8233-151E857635C8}" name="INSTITUCION" dataDxfId="60"/>
    <tableColumn id="3" xr3:uid="{4F8F7DED-890C-45CC-9D99-32E994BDB5D6}" name="NUMERO ACTA DE PAGO" dataDxfId="59"/>
    <tableColumn id="4" xr3:uid="{4F980729-2740-4347-8734-C24574A07429}" name="FECHA DE PAGO" dataDxfId="58"/>
    <tableColumn id="5" xr3:uid="{6ACCA654-F324-4C6B-A582-425D639859C6}" name="VALOR PAGADO" dataDxfId="5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64B89D-9CC8-4119-B161-A019243BE984}" name="Tabla16" displayName="Tabla16" ref="A83:E85" totalsRowShown="0" headerRowDxfId="56" headerRowBorderDxfId="54" tableBorderDxfId="55">
  <autoFilter ref="A83:E85" xr:uid="{49DC46BD-3DB9-46B3-8941-4C0E43616DDB}"/>
  <tableColumns count="5">
    <tableColumn id="1" xr3:uid="{DA5DDE17-1DBB-47C2-9267-0DCB5F175A51}" name="NIT" dataDxfId="53"/>
    <tableColumn id="2" xr3:uid="{0C6996F7-7A38-40AE-B861-BD1D69688B2F}" name="INSTITUCION" dataDxfId="52"/>
    <tableColumn id="3" xr3:uid="{63550C65-C151-4F03-98F7-7A5F2921E1B2}" name="NUMERO ACTA DE PAGO" dataDxfId="51"/>
    <tableColumn id="4" xr3:uid="{1D0C074E-155E-4963-B043-38B5F1002FD2}" name="FECHA DE PAGO" dataDxfId="50"/>
    <tableColumn id="5" xr3:uid="{E12EC9D5-3351-443E-9B95-F5F87D3E83A5}" name="VALOR PAGADO" dataDxfId="49" dataCellStyle="Moneda">
      <calculatedColumnFormula>SUM(E83)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717058E-A1E5-4E9F-997C-274D24D4EE88}" name="Tabla17" displayName="Tabla17" ref="A100:E102" totalsRowShown="0" headerRowDxfId="48" headerRowBorderDxfId="46" tableBorderDxfId="47">
  <autoFilter ref="A100:E102" xr:uid="{1498CB50-E829-419A-8A94-BB45761051F8}"/>
  <tableColumns count="5">
    <tableColumn id="1" xr3:uid="{1504E0A8-24AB-43AB-9A64-E4C613E5B5DF}" name="NIT" dataDxfId="45"/>
    <tableColumn id="2" xr3:uid="{A65463B3-8C27-4742-AD90-5A63994001C0}" name="INSTITUCION" dataDxfId="44"/>
    <tableColumn id="3" xr3:uid="{3E83A5D8-6E54-4860-90C2-C994C257679C}" name="NUMERO ACTA DE PAGO" dataDxfId="43"/>
    <tableColumn id="4" xr3:uid="{BFA9201F-18FD-4316-9C42-A23318327678}" name="FECHA DE PAGO" dataDxfId="42"/>
    <tableColumn id="5" xr3:uid="{6F60212B-1509-449A-A950-024033E0E4CC}" name="VALOR PAGADO" dataDxfId="41">
      <calculatedColumnFormula>SUM(E100)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D54961A-40D6-423C-B1A5-5EA24FA16734}" name="Tabla18" displayName="Tabla18" ref="A117:E119" totalsRowShown="0" headerRowDxfId="40" headerRowBorderDxfId="38" tableBorderDxfId="39">
  <autoFilter ref="A117:E119" xr:uid="{29C921F2-C29A-4112-902C-C354F304B06D}"/>
  <tableColumns count="5">
    <tableColumn id="1" xr3:uid="{96FC63F3-BE27-4B27-8D1B-B6471E743C7C}" name="NIT" dataDxfId="37"/>
    <tableColumn id="2" xr3:uid="{C00C81E7-1675-4496-A94C-6C0553332E03}" name="INSTITUCION" dataDxfId="36"/>
    <tableColumn id="3" xr3:uid="{7D7A6691-AB2E-4B63-996D-4FA9F9E12334}" name="NUMERO ACTA DE PAGO" dataDxfId="35"/>
    <tableColumn id="4" xr3:uid="{4D1F142B-680B-4472-860C-180E569FF26D}" name="FECHA DE PAGO" dataDxfId="34"/>
    <tableColumn id="5" xr3:uid="{F05A6A8F-D22A-429E-9EEE-16F509BC42DE}" name="VALOR PAGADO" dataDxfId="33">
      <calculatedColumnFormula>SUM(E117)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CA47507-7639-429B-84A8-09FCDC7156CD}" name="Tabla21" displayName="Tabla21" ref="A154:E156" totalsRowShown="0" headerRowDxfId="32" headerRowBorderDxfId="30" tableBorderDxfId="31">
  <autoFilter ref="A154:E156" xr:uid="{093EA175-FE00-4BBA-842B-E6E5A8AC29AF}"/>
  <tableColumns count="5">
    <tableColumn id="1" xr3:uid="{D18C25A4-E57A-44DA-94D5-603BF6E3C4E7}" name="NIT" dataDxfId="29"/>
    <tableColumn id="2" xr3:uid="{8F813C4B-83D6-4BCA-B00D-956DA4C11B28}" name="INSTITUCION" dataDxfId="28"/>
    <tableColumn id="3" xr3:uid="{AE39C222-8C38-4EA3-A962-0802F0C18573}" name="NUMERO ACTA DE PAGO" dataDxfId="27"/>
    <tableColumn id="4" xr3:uid="{6A5A547C-5A49-44C8-98D2-AC2CBAA1ABAA}" name="FECHA DE PAGO" dataDxfId="26"/>
    <tableColumn id="5" xr3:uid="{AE665C47-9E44-49FA-8D59-2CC059369D1F}" name="VALOR PAGADO" dataDxfId="25">
      <calculatedColumnFormula>SUM(E154)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18A7-7992-4F29-9228-AD717431EAC5}">
  <dimension ref="A1:K52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2" max="2" width="16.28515625" customWidth="1"/>
    <col min="3" max="3" width="71.140625" customWidth="1"/>
    <col min="4" max="4" width="17.28515625" customWidth="1"/>
    <col min="5" max="5" width="15.28515625" customWidth="1"/>
    <col min="6" max="6" width="16.85546875" style="1" customWidth="1"/>
    <col min="7" max="7" width="25.28515625" customWidth="1"/>
    <col min="8" max="8" width="24.42578125" style="1" customWidth="1"/>
    <col min="9" max="9" width="13.28515625" customWidth="1"/>
  </cols>
  <sheetData>
    <row r="1" spans="1:11" x14ac:dyDescent="0.25">
      <c r="F1" s="1">
        <f>SUBTOTAL(9,F3:F44)</f>
        <v>4238966873</v>
      </c>
      <c r="G1" s="1">
        <f>SUBTOTAL(9,G3:G44)</f>
        <v>6274679934</v>
      </c>
      <c r="H1" s="1">
        <f>SUBTOTAL(9,H3:H52)</f>
        <v>3960267004</v>
      </c>
      <c r="K1" s="71"/>
    </row>
    <row r="2" spans="1:11" ht="61.5" customHeight="1" x14ac:dyDescent="0.25">
      <c r="A2" s="60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F2" s="72" t="s">
        <v>59</v>
      </c>
      <c r="G2" s="60" t="s">
        <v>58</v>
      </c>
      <c r="H2" s="73" t="s">
        <v>60</v>
      </c>
      <c r="I2" s="73" t="s">
        <v>5</v>
      </c>
    </row>
    <row r="3" spans="1:11" s="3" customFormat="1" x14ac:dyDescent="0.25">
      <c r="A3" s="8" t="s">
        <v>6</v>
      </c>
      <c r="B3" s="2">
        <v>70129835</v>
      </c>
      <c r="C3" s="2" t="s">
        <v>29</v>
      </c>
      <c r="D3" s="11" t="s">
        <v>55</v>
      </c>
      <c r="E3" s="9">
        <v>1</v>
      </c>
      <c r="F3" s="9">
        <v>3300000</v>
      </c>
      <c r="G3" s="14">
        <v>0</v>
      </c>
      <c r="H3" s="8">
        <v>6600000</v>
      </c>
      <c r="I3" s="12" t="s">
        <v>56</v>
      </c>
    </row>
    <row r="4" spans="1:11" s="3" customFormat="1" x14ac:dyDescent="0.25">
      <c r="A4" s="8" t="s">
        <v>6</v>
      </c>
      <c r="B4" s="2">
        <v>800044402</v>
      </c>
      <c r="C4" s="2" t="s">
        <v>20</v>
      </c>
      <c r="D4" s="11" t="s">
        <v>55</v>
      </c>
      <c r="E4" s="9">
        <v>1</v>
      </c>
      <c r="F4" s="9">
        <v>26840430</v>
      </c>
      <c r="G4" s="14">
        <f>VLOOKUP(B4,[1]Hoja1!$A$3:$C$20,3,0)</f>
        <v>188952067</v>
      </c>
      <c r="H4" s="8">
        <v>6464464</v>
      </c>
      <c r="I4" s="12" t="s">
        <v>56</v>
      </c>
    </row>
    <row r="5" spans="1:11" s="3" customFormat="1" x14ac:dyDescent="0.25">
      <c r="A5" s="8" t="s">
        <v>6</v>
      </c>
      <c r="B5" s="2">
        <v>800058016</v>
      </c>
      <c r="C5" s="2" t="s">
        <v>30</v>
      </c>
      <c r="D5" s="11" t="s">
        <v>55</v>
      </c>
      <c r="E5" s="9">
        <v>1</v>
      </c>
      <c r="F5" s="9">
        <v>483485029</v>
      </c>
      <c r="G5" s="14">
        <f>VLOOKUP(B5,[1]Hoja1!$A$3:$C$20,3,0)</f>
        <v>1499262589</v>
      </c>
      <c r="H5" s="8">
        <v>66875023</v>
      </c>
      <c r="I5" s="12" t="s">
        <v>56</v>
      </c>
    </row>
    <row r="6" spans="1:11" s="3" customFormat="1" x14ac:dyDescent="0.25">
      <c r="A6" s="8" t="s">
        <v>6</v>
      </c>
      <c r="B6" s="2">
        <v>800067065</v>
      </c>
      <c r="C6" s="2" t="s">
        <v>21</v>
      </c>
      <c r="D6" s="11" t="s">
        <v>55</v>
      </c>
      <c r="E6" s="9">
        <v>1</v>
      </c>
      <c r="F6" s="9">
        <v>13148415</v>
      </c>
      <c r="G6" s="14">
        <f>VLOOKUP(B6,[1]Hoja1!$A$3:$C$20,3,0)</f>
        <v>431217474</v>
      </c>
      <c r="H6" s="8">
        <v>0</v>
      </c>
      <c r="I6" s="12" t="s">
        <v>56</v>
      </c>
    </row>
    <row r="7" spans="1:11" x14ac:dyDescent="0.25">
      <c r="A7" s="2" t="s">
        <v>6</v>
      </c>
      <c r="B7" s="2">
        <v>800138011</v>
      </c>
      <c r="C7" s="2" t="s">
        <v>31</v>
      </c>
      <c r="D7" s="11" t="s">
        <v>55</v>
      </c>
      <c r="E7" s="10">
        <v>1</v>
      </c>
      <c r="F7" s="9">
        <v>21256354</v>
      </c>
      <c r="G7" s="14">
        <f>VLOOKUP(B7,[1]Hoja1!$A$3:$C$20,3,0)</f>
        <v>51584200</v>
      </c>
      <c r="H7" s="8">
        <v>5970218</v>
      </c>
      <c r="I7" s="12" t="s">
        <v>56</v>
      </c>
    </row>
    <row r="8" spans="1:11" x14ac:dyDescent="0.25">
      <c r="A8" s="2" t="s">
        <v>6</v>
      </c>
      <c r="B8" s="2">
        <v>800149026</v>
      </c>
      <c r="C8" s="2" t="s">
        <v>32</v>
      </c>
      <c r="D8" s="11" t="s">
        <v>55</v>
      </c>
      <c r="E8" s="10">
        <v>1</v>
      </c>
      <c r="F8" s="9">
        <v>100298591</v>
      </c>
      <c r="G8" s="14">
        <f>VLOOKUP(B8,[1]Hoja1!$A$3:$C$20,3,0)</f>
        <v>59418326</v>
      </c>
      <c r="H8" s="8">
        <v>0</v>
      </c>
      <c r="I8" s="12" t="s">
        <v>56</v>
      </c>
    </row>
    <row r="9" spans="1:11" x14ac:dyDescent="0.25">
      <c r="A9" s="2" t="s">
        <v>6</v>
      </c>
      <c r="B9" s="2">
        <v>800190884</v>
      </c>
      <c r="C9" s="2" t="s">
        <v>7</v>
      </c>
      <c r="D9" s="11" t="s">
        <v>55</v>
      </c>
      <c r="E9" s="10">
        <v>1</v>
      </c>
      <c r="F9" s="9">
        <v>17017888</v>
      </c>
      <c r="G9" s="14">
        <v>0</v>
      </c>
      <c r="H9" s="8">
        <v>0</v>
      </c>
      <c r="I9" s="12" t="s">
        <v>56</v>
      </c>
    </row>
    <row r="10" spans="1:11" x14ac:dyDescent="0.25">
      <c r="A10" s="2" t="s">
        <v>6</v>
      </c>
      <c r="B10" s="2">
        <v>811002429</v>
      </c>
      <c r="C10" s="2" t="s">
        <v>33</v>
      </c>
      <c r="D10" s="11" t="s">
        <v>55</v>
      </c>
      <c r="E10" s="10">
        <v>1</v>
      </c>
      <c r="F10" s="9">
        <v>52972301</v>
      </c>
      <c r="G10" s="14">
        <v>0</v>
      </c>
      <c r="H10" s="8">
        <v>715182</v>
      </c>
      <c r="I10" s="12" t="s">
        <v>56</v>
      </c>
    </row>
    <row r="11" spans="1:11" x14ac:dyDescent="0.25">
      <c r="A11" s="2" t="s">
        <v>6</v>
      </c>
      <c r="B11" s="2">
        <v>811016192</v>
      </c>
      <c r="C11" s="2" t="s">
        <v>34</v>
      </c>
      <c r="D11" s="11" t="s">
        <v>55</v>
      </c>
      <c r="E11" s="10">
        <v>1</v>
      </c>
      <c r="F11" s="9">
        <v>323310982</v>
      </c>
      <c r="G11" s="14">
        <v>0</v>
      </c>
      <c r="H11" s="8">
        <v>0</v>
      </c>
      <c r="I11" s="12" t="s">
        <v>56</v>
      </c>
    </row>
    <row r="12" spans="1:11" x14ac:dyDescent="0.25">
      <c r="A12" s="2" t="s">
        <v>6</v>
      </c>
      <c r="B12" s="2">
        <v>811042050</v>
      </c>
      <c r="C12" s="2" t="s">
        <v>22</v>
      </c>
      <c r="D12" s="11" t="s">
        <v>55</v>
      </c>
      <c r="E12" s="10">
        <v>1</v>
      </c>
      <c r="F12" s="9">
        <v>5934757</v>
      </c>
      <c r="G12" s="14">
        <v>0</v>
      </c>
      <c r="H12" s="8">
        <v>29560626</v>
      </c>
      <c r="I12" s="12" t="s">
        <v>56</v>
      </c>
    </row>
    <row r="13" spans="1:11" x14ac:dyDescent="0.25">
      <c r="A13" s="2" t="s">
        <v>6</v>
      </c>
      <c r="B13" s="2">
        <v>811042064</v>
      </c>
      <c r="C13" s="2" t="s">
        <v>35</v>
      </c>
      <c r="D13" s="11" t="s">
        <v>55</v>
      </c>
      <c r="E13" s="10">
        <v>1</v>
      </c>
      <c r="F13" s="9">
        <v>24342951</v>
      </c>
      <c r="G13" s="14">
        <v>0</v>
      </c>
      <c r="H13" s="8">
        <v>0</v>
      </c>
      <c r="I13" s="12" t="s">
        <v>56</v>
      </c>
    </row>
    <row r="14" spans="1:11" x14ac:dyDescent="0.25">
      <c r="A14" s="2" t="s">
        <v>6</v>
      </c>
      <c r="B14" s="2">
        <v>890900518</v>
      </c>
      <c r="C14" s="2" t="s">
        <v>15</v>
      </c>
      <c r="D14" s="11" t="s">
        <v>55</v>
      </c>
      <c r="E14" s="10">
        <v>1</v>
      </c>
      <c r="F14" s="9">
        <v>89091048</v>
      </c>
      <c r="G14" s="14">
        <f>VLOOKUP(B14,[1]Hoja1!$A$3:$C$20,3,0)</f>
        <v>2512209067</v>
      </c>
      <c r="H14" s="8">
        <v>377284267</v>
      </c>
      <c r="I14" s="12" t="s">
        <v>56</v>
      </c>
    </row>
    <row r="15" spans="1:11" x14ac:dyDescent="0.25">
      <c r="A15" s="2" t="s">
        <v>6</v>
      </c>
      <c r="B15" s="2">
        <v>890901826</v>
      </c>
      <c r="C15" s="2" t="s">
        <v>16</v>
      </c>
      <c r="D15" s="11" t="s">
        <v>55</v>
      </c>
      <c r="E15" s="10">
        <v>1</v>
      </c>
      <c r="F15" s="9">
        <v>476279311</v>
      </c>
      <c r="G15" s="14">
        <v>0</v>
      </c>
      <c r="H15" s="8">
        <v>935665498</v>
      </c>
      <c r="I15" s="12" t="s">
        <v>57</v>
      </c>
    </row>
    <row r="16" spans="1:11" x14ac:dyDescent="0.25">
      <c r="A16" s="2" t="s">
        <v>6</v>
      </c>
      <c r="B16" s="2">
        <v>890902922</v>
      </c>
      <c r="C16" s="2" t="s">
        <v>9</v>
      </c>
      <c r="D16" s="11" t="s">
        <v>55</v>
      </c>
      <c r="E16" s="10">
        <v>1</v>
      </c>
      <c r="F16" s="9">
        <v>8458974</v>
      </c>
      <c r="G16" s="14">
        <v>0</v>
      </c>
      <c r="H16" s="8">
        <v>3334801</v>
      </c>
      <c r="I16" s="12" t="s">
        <v>57</v>
      </c>
    </row>
    <row r="17" spans="1:9" x14ac:dyDescent="0.25">
      <c r="A17" s="2" t="s">
        <v>6</v>
      </c>
      <c r="B17" s="2">
        <v>890904646</v>
      </c>
      <c r="C17" s="2" t="s">
        <v>36</v>
      </c>
      <c r="D17" s="11" t="s">
        <v>55</v>
      </c>
      <c r="E17" s="10">
        <v>1</v>
      </c>
      <c r="F17" s="9">
        <v>1177007673</v>
      </c>
      <c r="G17" s="14">
        <f>VLOOKUP(B17,[1]Hoja1!$A$3:$C$20,3,0)</f>
        <v>977111836</v>
      </c>
      <c r="H17" s="8">
        <v>840456045</v>
      </c>
      <c r="I17" s="12" t="s">
        <v>57</v>
      </c>
    </row>
    <row r="18" spans="1:9" x14ac:dyDescent="0.25">
      <c r="A18" s="2" t="s">
        <v>6</v>
      </c>
      <c r="B18" s="2">
        <v>890905154</v>
      </c>
      <c r="C18" s="2" t="s">
        <v>37</v>
      </c>
      <c r="D18" s="11" t="s">
        <v>55</v>
      </c>
      <c r="E18" s="10">
        <v>1</v>
      </c>
      <c r="F18" s="9">
        <v>441764196</v>
      </c>
      <c r="G18" s="14">
        <v>0</v>
      </c>
      <c r="H18" s="8">
        <v>168277200</v>
      </c>
      <c r="I18" s="12" t="s">
        <v>57</v>
      </c>
    </row>
    <row r="19" spans="1:9" x14ac:dyDescent="0.25">
      <c r="A19" s="2" t="s">
        <v>6</v>
      </c>
      <c r="B19" s="2">
        <v>890905843</v>
      </c>
      <c r="C19" s="2" t="s">
        <v>38</v>
      </c>
      <c r="D19" s="11" t="s">
        <v>55</v>
      </c>
      <c r="E19" s="10">
        <v>1</v>
      </c>
      <c r="F19" s="9">
        <v>331900</v>
      </c>
      <c r="G19" s="14">
        <v>0</v>
      </c>
      <c r="H19" s="8">
        <v>0</v>
      </c>
      <c r="I19" s="12" t="s">
        <v>57</v>
      </c>
    </row>
    <row r="20" spans="1:9" x14ac:dyDescent="0.25">
      <c r="A20" s="2" t="s">
        <v>6</v>
      </c>
      <c r="B20" s="2">
        <v>890906347</v>
      </c>
      <c r="C20" s="2" t="s">
        <v>14</v>
      </c>
      <c r="D20" s="11" t="s">
        <v>55</v>
      </c>
      <c r="E20" s="10">
        <v>1</v>
      </c>
      <c r="F20" s="9">
        <v>56540657</v>
      </c>
      <c r="G20" s="14">
        <v>0</v>
      </c>
      <c r="H20" s="8">
        <v>116203055</v>
      </c>
      <c r="I20" s="12" t="s">
        <v>57</v>
      </c>
    </row>
    <row r="21" spans="1:9" x14ac:dyDescent="0.25">
      <c r="A21" s="2" t="s">
        <v>6</v>
      </c>
      <c r="B21" s="2">
        <v>890907215</v>
      </c>
      <c r="C21" s="2" t="s">
        <v>39</v>
      </c>
      <c r="D21" s="11" t="s">
        <v>55</v>
      </c>
      <c r="E21" s="10">
        <v>1</v>
      </c>
      <c r="F21" s="9">
        <v>52166069</v>
      </c>
      <c r="G21" s="14">
        <v>0</v>
      </c>
      <c r="H21" s="8">
        <v>29816626</v>
      </c>
      <c r="I21" s="12" t="s">
        <v>57</v>
      </c>
    </row>
    <row r="22" spans="1:9" x14ac:dyDescent="0.25">
      <c r="A22" s="2" t="s">
        <v>6</v>
      </c>
      <c r="B22" s="2">
        <v>890907241</v>
      </c>
      <c r="C22" s="2" t="s">
        <v>40</v>
      </c>
      <c r="D22" s="11" t="s">
        <v>55</v>
      </c>
      <c r="E22" s="10">
        <v>1</v>
      </c>
      <c r="F22" s="9">
        <v>7315585</v>
      </c>
      <c r="G22" s="14">
        <v>0</v>
      </c>
      <c r="H22" s="8">
        <v>0</v>
      </c>
      <c r="I22" s="12" t="s">
        <v>57</v>
      </c>
    </row>
    <row r="23" spans="1:9" x14ac:dyDescent="0.25">
      <c r="A23" s="2" t="s">
        <v>6</v>
      </c>
      <c r="B23" s="2">
        <v>890907254</v>
      </c>
      <c r="C23" s="2" t="s">
        <v>41</v>
      </c>
      <c r="D23" s="11" t="s">
        <v>55</v>
      </c>
      <c r="E23" s="10">
        <v>1</v>
      </c>
      <c r="F23" s="9">
        <v>116260226</v>
      </c>
      <c r="G23" s="14">
        <f>VLOOKUP(B23,[1]Hoja1!$A$3:$C$20,3,0)</f>
        <v>68493501</v>
      </c>
      <c r="H23" s="8">
        <v>110077093</v>
      </c>
      <c r="I23" s="12" t="s">
        <v>57</v>
      </c>
    </row>
    <row r="24" spans="1:9" x14ac:dyDescent="0.25">
      <c r="A24" s="2" t="s">
        <v>6</v>
      </c>
      <c r="B24" s="2">
        <v>890911816</v>
      </c>
      <c r="C24" s="2" t="s">
        <v>42</v>
      </c>
      <c r="D24" s="11" t="s">
        <v>55</v>
      </c>
      <c r="E24" s="10">
        <v>1</v>
      </c>
      <c r="F24" s="9">
        <v>5536393</v>
      </c>
      <c r="G24" s="14">
        <f>VLOOKUP(B24,[1]Hoja1!$A$3:$C$20,3,0)</f>
        <v>142485352</v>
      </c>
      <c r="H24" s="8">
        <v>35688406</v>
      </c>
      <c r="I24" s="12" t="s">
        <v>57</v>
      </c>
    </row>
    <row r="25" spans="1:9" x14ac:dyDescent="0.25">
      <c r="A25" s="2" t="s">
        <v>6</v>
      </c>
      <c r="B25" s="2">
        <v>890938774</v>
      </c>
      <c r="C25" s="2" t="s">
        <v>43</v>
      </c>
      <c r="D25" s="11" t="s">
        <v>55</v>
      </c>
      <c r="E25" s="10">
        <v>1</v>
      </c>
      <c r="F25" s="9">
        <v>5927532</v>
      </c>
      <c r="G25" s="14">
        <v>0</v>
      </c>
      <c r="H25" s="8">
        <v>7937579</v>
      </c>
      <c r="I25" s="12" t="s">
        <v>57</v>
      </c>
    </row>
    <row r="26" spans="1:9" x14ac:dyDescent="0.25">
      <c r="A26" s="2" t="s">
        <v>6</v>
      </c>
      <c r="B26" s="2">
        <v>890939936</v>
      </c>
      <c r="C26" s="2" t="s">
        <v>23</v>
      </c>
      <c r="D26" s="11" t="s">
        <v>55</v>
      </c>
      <c r="E26" s="10">
        <v>1</v>
      </c>
      <c r="F26" s="9">
        <v>67359051</v>
      </c>
      <c r="G26" s="14">
        <v>0</v>
      </c>
      <c r="H26" s="8">
        <v>0</v>
      </c>
      <c r="I26" s="12" t="s">
        <v>57</v>
      </c>
    </row>
    <row r="27" spans="1:9" x14ac:dyDescent="0.25">
      <c r="A27" s="2" t="s">
        <v>6</v>
      </c>
      <c r="B27" s="2">
        <v>890980757</v>
      </c>
      <c r="C27" s="2" t="s">
        <v>44</v>
      </c>
      <c r="D27" s="11" t="s">
        <v>55</v>
      </c>
      <c r="E27" s="10">
        <v>1</v>
      </c>
      <c r="F27" s="9">
        <v>3937393</v>
      </c>
      <c r="G27" s="14">
        <f>VLOOKUP(B27,[1]Hoja1!$A$3:$C$20,3,0)</f>
        <v>15873018</v>
      </c>
      <c r="H27" s="8">
        <v>17662366</v>
      </c>
      <c r="I27" s="12" t="s">
        <v>57</v>
      </c>
    </row>
    <row r="28" spans="1:9" x14ac:dyDescent="0.25">
      <c r="A28" s="2" t="s">
        <v>6</v>
      </c>
      <c r="B28" s="2">
        <v>890981137</v>
      </c>
      <c r="C28" s="2" t="s">
        <v>45</v>
      </c>
      <c r="D28" s="11" t="s">
        <v>55</v>
      </c>
      <c r="E28" s="10">
        <v>1</v>
      </c>
      <c r="F28" s="9">
        <v>6386625</v>
      </c>
      <c r="G28" s="14">
        <v>0</v>
      </c>
      <c r="H28" s="8">
        <v>9569900</v>
      </c>
      <c r="I28" s="12" t="s">
        <v>57</v>
      </c>
    </row>
    <row r="29" spans="1:9" x14ac:dyDescent="0.25">
      <c r="A29" s="2" t="s">
        <v>6</v>
      </c>
      <c r="B29" s="2">
        <v>890981374</v>
      </c>
      <c r="C29" s="2" t="s">
        <v>19</v>
      </c>
      <c r="D29" s="11" t="s">
        <v>55</v>
      </c>
      <c r="E29" s="10">
        <v>1</v>
      </c>
      <c r="F29" s="9">
        <v>1758812</v>
      </c>
      <c r="G29" s="14">
        <v>0</v>
      </c>
      <c r="H29" s="8">
        <v>7916595</v>
      </c>
      <c r="I29" s="12" t="s">
        <v>57</v>
      </c>
    </row>
    <row r="30" spans="1:9" x14ac:dyDescent="0.25">
      <c r="A30" s="2" t="s">
        <v>6</v>
      </c>
      <c r="B30" s="2">
        <v>890981536</v>
      </c>
      <c r="C30" s="2" t="s">
        <v>46</v>
      </c>
      <c r="D30" s="11" t="s">
        <v>55</v>
      </c>
      <c r="E30" s="10">
        <v>1</v>
      </c>
      <c r="F30" s="9">
        <v>12816520</v>
      </c>
      <c r="G30" s="14">
        <v>0</v>
      </c>
      <c r="H30" s="8">
        <v>8667101</v>
      </c>
      <c r="I30" s="12" t="s">
        <v>57</v>
      </c>
    </row>
    <row r="31" spans="1:9" x14ac:dyDescent="0.25">
      <c r="A31" s="2" t="s">
        <v>6</v>
      </c>
      <c r="B31" s="2">
        <v>890981726</v>
      </c>
      <c r="C31" s="2" t="s">
        <v>47</v>
      </c>
      <c r="D31" s="11" t="s">
        <v>55</v>
      </c>
      <c r="E31" s="10">
        <v>1</v>
      </c>
      <c r="F31" s="9">
        <v>5088395</v>
      </c>
      <c r="G31" s="14">
        <v>0</v>
      </c>
      <c r="H31" s="8">
        <v>1973986</v>
      </c>
      <c r="I31" s="12" t="s">
        <v>57</v>
      </c>
    </row>
    <row r="32" spans="1:9" x14ac:dyDescent="0.25">
      <c r="A32" s="2" t="s">
        <v>6</v>
      </c>
      <c r="B32" s="2">
        <v>890982608</v>
      </c>
      <c r="C32" s="2" t="s">
        <v>10</v>
      </c>
      <c r="D32" s="11" t="s">
        <v>55</v>
      </c>
      <c r="E32" s="10">
        <v>1</v>
      </c>
      <c r="F32" s="9">
        <v>13885092</v>
      </c>
      <c r="G32" s="14">
        <v>0</v>
      </c>
      <c r="H32" s="8">
        <v>252844693</v>
      </c>
      <c r="I32" s="12" t="s">
        <v>57</v>
      </c>
    </row>
    <row r="33" spans="1:9" x14ac:dyDescent="0.25">
      <c r="A33" s="2" t="s">
        <v>6</v>
      </c>
      <c r="B33" s="2">
        <v>890985405</v>
      </c>
      <c r="C33" s="2" t="s">
        <v>48</v>
      </c>
      <c r="D33" s="11" t="s">
        <v>55</v>
      </c>
      <c r="E33" s="10">
        <v>1</v>
      </c>
      <c r="F33" s="9">
        <v>150000</v>
      </c>
      <c r="G33" s="14">
        <v>0</v>
      </c>
      <c r="H33" s="8">
        <v>0</v>
      </c>
      <c r="I33" s="12" t="s">
        <v>57</v>
      </c>
    </row>
    <row r="34" spans="1:9" x14ac:dyDescent="0.25">
      <c r="A34" s="2" t="s">
        <v>6</v>
      </c>
      <c r="B34" s="2">
        <v>890985703</v>
      </c>
      <c r="C34" s="2" t="s">
        <v>49</v>
      </c>
      <c r="D34" s="11" t="s">
        <v>55</v>
      </c>
      <c r="E34" s="10">
        <v>1</v>
      </c>
      <c r="F34" s="9">
        <v>299367146</v>
      </c>
      <c r="G34" s="14">
        <f>VLOOKUP(B34,[1]Hoja1!$A$3:$C$20,3,0)</f>
        <v>233984139</v>
      </c>
      <c r="H34" s="8">
        <v>140100916</v>
      </c>
      <c r="I34" s="12" t="s">
        <v>57</v>
      </c>
    </row>
    <row r="35" spans="1:9" x14ac:dyDescent="0.25">
      <c r="A35" s="2" t="s">
        <v>6</v>
      </c>
      <c r="B35" s="2">
        <v>900038926</v>
      </c>
      <c r="C35" s="2" t="s">
        <v>50</v>
      </c>
      <c r="D35" s="11" t="s">
        <v>55</v>
      </c>
      <c r="E35" s="10">
        <v>1</v>
      </c>
      <c r="F35" s="9">
        <v>10911452</v>
      </c>
      <c r="G35" s="14">
        <f>VLOOKUP(B35,[1]Hoja1!$A$3:$C$20,3,0)</f>
        <v>30086986</v>
      </c>
      <c r="H35" s="8">
        <v>19343885</v>
      </c>
      <c r="I35" s="12" t="s">
        <v>57</v>
      </c>
    </row>
    <row r="36" spans="1:9" x14ac:dyDescent="0.25">
      <c r="A36" s="2" t="s">
        <v>6</v>
      </c>
      <c r="B36" s="2">
        <v>900124689</v>
      </c>
      <c r="C36" s="2" t="s">
        <v>51</v>
      </c>
      <c r="D36" s="11" t="s">
        <v>55</v>
      </c>
      <c r="E36" s="10">
        <v>1</v>
      </c>
      <c r="F36" s="9">
        <v>2065600</v>
      </c>
      <c r="G36" s="14">
        <v>0</v>
      </c>
      <c r="H36" s="8">
        <v>0</v>
      </c>
      <c r="I36" s="12" t="s">
        <v>57</v>
      </c>
    </row>
    <row r="37" spans="1:9" x14ac:dyDescent="0.25">
      <c r="A37" s="2" t="s">
        <v>6</v>
      </c>
      <c r="B37" s="2">
        <v>900236850</v>
      </c>
      <c r="C37" s="2" t="s">
        <v>52</v>
      </c>
      <c r="D37" s="11" t="s">
        <v>55</v>
      </c>
      <c r="E37" s="10">
        <v>1</v>
      </c>
      <c r="F37" s="9">
        <v>1168400</v>
      </c>
      <c r="G37" s="14">
        <v>0</v>
      </c>
      <c r="H37" s="8">
        <v>0</v>
      </c>
      <c r="I37" s="12" t="s">
        <v>57</v>
      </c>
    </row>
    <row r="38" spans="1:9" x14ac:dyDescent="0.25">
      <c r="A38" s="2" t="s">
        <v>6</v>
      </c>
      <c r="B38" s="2">
        <v>900261353</v>
      </c>
      <c r="C38" s="2" t="s">
        <v>24</v>
      </c>
      <c r="D38" s="11" t="s">
        <v>55</v>
      </c>
      <c r="E38" s="10">
        <v>1</v>
      </c>
      <c r="F38" s="9">
        <v>230314484</v>
      </c>
      <c r="G38" s="14">
        <f>VLOOKUP(B38,[1]Hoja1!$A$3:$C$20,3,0)</f>
        <v>64001379</v>
      </c>
      <c r="H38" s="8">
        <v>806347</v>
      </c>
      <c r="I38" s="12" t="s">
        <v>57</v>
      </c>
    </row>
    <row r="39" spans="1:9" s="3" customFormat="1" x14ac:dyDescent="0.25">
      <c r="A39" s="8" t="s">
        <v>6</v>
      </c>
      <c r="B39" s="2">
        <v>900390423</v>
      </c>
      <c r="C39" s="2" t="s">
        <v>53</v>
      </c>
      <c r="D39" s="11" t="s">
        <v>55</v>
      </c>
      <c r="E39" s="9">
        <v>1</v>
      </c>
      <c r="F39" s="9">
        <v>5204224</v>
      </c>
      <c r="G39" s="14">
        <v>0</v>
      </c>
      <c r="H39" s="8">
        <v>298877161</v>
      </c>
      <c r="I39" s="12" t="s">
        <v>57</v>
      </c>
    </row>
    <row r="40" spans="1:9" x14ac:dyDescent="0.25">
      <c r="A40" s="2" t="s">
        <v>6</v>
      </c>
      <c r="B40" s="2">
        <v>900408220</v>
      </c>
      <c r="C40" s="2" t="s">
        <v>25</v>
      </c>
      <c r="D40" s="11" t="s">
        <v>55</v>
      </c>
      <c r="E40" s="10">
        <v>1</v>
      </c>
      <c r="F40" s="9">
        <v>1739977</v>
      </c>
      <c r="G40" s="14">
        <v>0</v>
      </c>
      <c r="H40" s="8">
        <v>0</v>
      </c>
      <c r="I40" s="12" t="s">
        <v>57</v>
      </c>
    </row>
    <row r="41" spans="1:9" x14ac:dyDescent="0.25">
      <c r="A41" s="2" t="s">
        <v>6</v>
      </c>
      <c r="B41" s="2">
        <v>900438216</v>
      </c>
      <c r="C41" s="2" t="s">
        <v>8</v>
      </c>
      <c r="D41" s="11" t="s">
        <v>55</v>
      </c>
      <c r="E41" s="10">
        <v>1</v>
      </c>
      <c r="F41" s="9">
        <v>14440521</v>
      </c>
      <c r="G41" s="14">
        <v>0</v>
      </c>
      <c r="H41" s="8">
        <v>27639845</v>
      </c>
      <c r="I41" s="12" t="s">
        <v>57</v>
      </c>
    </row>
    <row r="42" spans="1:9" x14ac:dyDescent="0.25">
      <c r="A42" s="2" t="s">
        <v>6</v>
      </c>
      <c r="B42" s="2">
        <v>900625317</v>
      </c>
      <c r="C42" s="2" t="s">
        <v>54</v>
      </c>
      <c r="D42" s="11" t="s">
        <v>55</v>
      </c>
      <c r="E42" s="10">
        <v>1</v>
      </c>
      <c r="F42" s="9">
        <v>141797</v>
      </c>
      <c r="G42" s="14">
        <v>0</v>
      </c>
      <c r="H42" s="8">
        <v>9545639</v>
      </c>
      <c r="I42" s="12" t="s">
        <v>57</v>
      </c>
    </row>
    <row r="43" spans="1:9" x14ac:dyDescent="0.25">
      <c r="A43" s="2" t="s">
        <v>6</v>
      </c>
      <c r="B43" s="2">
        <v>900857186</v>
      </c>
      <c r="C43" s="2" t="s">
        <v>26</v>
      </c>
      <c r="D43" s="11" t="s">
        <v>55</v>
      </c>
      <c r="E43" s="10">
        <v>1</v>
      </c>
      <c r="F43" s="9">
        <v>1926610</v>
      </c>
      <c r="G43" s="14">
        <v>0</v>
      </c>
      <c r="H43" s="8">
        <v>1426357</v>
      </c>
      <c r="I43" s="12" t="s">
        <v>57</v>
      </c>
    </row>
    <row r="44" spans="1:9" x14ac:dyDescent="0.25">
      <c r="A44" s="2" t="s">
        <v>6</v>
      </c>
      <c r="B44" s="2">
        <v>901532463</v>
      </c>
      <c r="C44" s="2" t="s">
        <v>28</v>
      </c>
      <c r="D44" s="11" t="s">
        <v>55</v>
      </c>
      <c r="E44" s="10">
        <v>1</v>
      </c>
      <c r="F44" s="9">
        <v>51717512</v>
      </c>
      <c r="G44" s="14">
        <v>0</v>
      </c>
      <c r="H44" s="8">
        <v>0</v>
      </c>
      <c r="I44" s="12" t="s">
        <v>57</v>
      </c>
    </row>
    <row r="45" spans="1:9" x14ac:dyDescent="0.25">
      <c r="A45" s="2" t="s">
        <v>6</v>
      </c>
      <c r="B45" s="2">
        <v>805011262</v>
      </c>
      <c r="C45" s="2" t="s">
        <v>18</v>
      </c>
      <c r="D45" s="11" t="s">
        <v>55</v>
      </c>
      <c r="E45" s="10">
        <v>1</v>
      </c>
      <c r="F45" s="13">
        <v>0</v>
      </c>
      <c r="G45" s="14">
        <v>0</v>
      </c>
      <c r="H45" s="8">
        <v>6343425</v>
      </c>
      <c r="I45" s="12" t="s">
        <v>57</v>
      </c>
    </row>
    <row r="46" spans="1:9" x14ac:dyDescent="0.25">
      <c r="A46" s="2" t="s">
        <v>6</v>
      </c>
      <c r="B46" s="2">
        <v>890901684</v>
      </c>
      <c r="C46" s="2" t="s">
        <v>27</v>
      </c>
      <c r="D46" s="11" t="s">
        <v>55</v>
      </c>
      <c r="E46" s="10">
        <v>1</v>
      </c>
      <c r="F46" s="13">
        <v>0</v>
      </c>
      <c r="G46" s="14">
        <v>0</v>
      </c>
      <c r="H46" s="8">
        <v>266700</v>
      </c>
      <c r="I46" s="12" t="s">
        <v>57</v>
      </c>
    </row>
    <row r="47" spans="1:9" x14ac:dyDescent="0.25">
      <c r="A47" s="2" t="s">
        <v>6</v>
      </c>
      <c r="B47" s="2">
        <v>890905177</v>
      </c>
      <c r="C47" s="2" t="s">
        <v>11</v>
      </c>
      <c r="D47" s="11" t="s">
        <v>55</v>
      </c>
      <c r="E47" s="10">
        <v>1</v>
      </c>
      <c r="F47" s="13">
        <v>0</v>
      </c>
      <c r="G47" s="14">
        <f>VLOOKUP(B47,[1]Hoja1!$A$3:$C$20,3,0)</f>
        <v>233984139</v>
      </c>
      <c r="H47" s="8">
        <v>374901484</v>
      </c>
      <c r="I47" s="12" t="s">
        <v>57</v>
      </c>
    </row>
    <row r="48" spans="1:9" x14ac:dyDescent="0.25">
      <c r="A48" s="2" t="s">
        <v>6</v>
      </c>
      <c r="B48" s="2">
        <v>890933408</v>
      </c>
      <c r="C48" s="2" t="s">
        <v>62</v>
      </c>
      <c r="D48" s="11" t="s">
        <v>55</v>
      </c>
      <c r="E48" s="10">
        <v>1</v>
      </c>
      <c r="F48" s="13">
        <v>0</v>
      </c>
      <c r="G48" s="14">
        <v>0</v>
      </c>
      <c r="H48" s="8">
        <v>533190</v>
      </c>
      <c r="I48" s="12" t="s">
        <v>57</v>
      </c>
    </row>
    <row r="49" spans="1:9" x14ac:dyDescent="0.25">
      <c r="A49" s="2" t="s">
        <v>6</v>
      </c>
      <c r="B49" s="2">
        <v>890980066</v>
      </c>
      <c r="C49" s="2" t="s">
        <v>13</v>
      </c>
      <c r="D49" s="11" t="s">
        <v>55</v>
      </c>
      <c r="E49" s="10">
        <v>1</v>
      </c>
      <c r="F49" s="13">
        <v>0</v>
      </c>
      <c r="G49" s="14">
        <f>VLOOKUP(B49,[1]Hoja1!$A$3:$C$20,3,0)</f>
        <v>6772317</v>
      </c>
      <c r="H49" s="8">
        <v>6019531</v>
      </c>
      <c r="I49" s="12" t="s">
        <v>57</v>
      </c>
    </row>
    <row r="50" spans="1:9" x14ac:dyDescent="0.25">
      <c r="A50" s="2" t="s">
        <v>6</v>
      </c>
      <c r="B50" s="2">
        <v>890982264</v>
      </c>
      <c r="C50" s="2" t="s">
        <v>12</v>
      </c>
      <c r="D50" s="11" t="s">
        <v>55</v>
      </c>
      <c r="E50" s="10">
        <v>1</v>
      </c>
      <c r="F50" s="13">
        <v>0</v>
      </c>
      <c r="G50" s="14">
        <f>VLOOKUP(B50,[1]Hoja1!$A$3:$C$20,3,0)</f>
        <v>673428765</v>
      </c>
      <c r="H50" s="8">
        <v>20151879</v>
      </c>
      <c r="I50" s="12" t="s">
        <v>57</v>
      </c>
    </row>
    <row r="51" spans="1:9" x14ac:dyDescent="0.25">
      <c r="A51" s="2" t="s">
        <v>6</v>
      </c>
      <c r="B51" s="2">
        <v>892000501</v>
      </c>
      <c r="C51" s="2" t="s">
        <v>63</v>
      </c>
      <c r="D51" s="11" t="s">
        <v>55</v>
      </c>
      <c r="E51" s="10">
        <v>1</v>
      </c>
      <c r="F51" s="13">
        <v>0</v>
      </c>
      <c r="G51" s="14">
        <v>0</v>
      </c>
      <c r="H51" s="8">
        <v>534531</v>
      </c>
      <c r="I51" s="12" t="s">
        <v>57</v>
      </c>
    </row>
    <row r="52" spans="1:9" x14ac:dyDescent="0.25">
      <c r="A52" s="2" t="s">
        <v>6</v>
      </c>
      <c r="B52" s="2">
        <v>900532504</v>
      </c>
      <c r="C52" s="2" t="s">
        <v>17</v>
      </c>
      <c r="D52" s="11" t="s">
        <v>55</v>
      </c>
      <c r="E52" s="10">
        <v>1</v>
      </c>
      <c r="F52" s="13">
        <v>0</v>
      </c>
      <c r="G52" s="14">
        <v>0</v>
      </c>
      <c r="H52" s="8">
        <v>14215390</v>
      </c>
      <c r="I52" s="12" t="s">
        <v>57</v>
      </c>
    </row>
  </sheetData>
  <autoFilter ref="A2:I52" xr:uid="{B4F818A7-7992-4F29-9228-AD717431EAC5}"/>
  <conditionalFormatting sqref="B3:B44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62B0-3D6B-45D0-A400-3900EFE89F09}">
  <dimension ref="A1:I3"/>
  <sheetViews>
    <sheetView workbookViewId="0">
      <pane ySplit="2" topLeftCell="A3" activePane="bottomLeft" state="frozen"/>
      <selection pane="bottomLeft" activeCell="I24" sqref="I24"/>
    </sheetView>
  </sheetViews>
  <sheetFormatPr baseColWidth="10" defaultRowHeight="15" x14ac:dyDescent="0.25"/>
  <cols>
    <col min="2" max="2" width="16.28515625" customWidth="1"/>
    <col min="3" max="3" width="38.5703125" customWidth="1"/>
    <col min="4" max="4" width="17.28515625" customWidth="1"/>
    <col min="5" max="5" width="15.28515625" customWidth="1"/>
    <col min="6" max="6" width="14.5703125" style="1" customWidth="1"/>
    <col min="7" max="7" width="16.85546875" customWidth="1"/>
    <col min="8" max="8" width="24.42578125" style="1" customWidth="1"/>
    <col min="9" max="9" width="13.28515625" customWidth="1"/>
  </cols>
  <sheetData>
    <row r="1" spans="1:9" ht="15.75" thickBot="1" x14ac:dyDescent="0.3">
      <c r="F1" s="1">
        <v>0</v>
      </c>
      <c r="G1" s="1">
        <v>0</v>
      </c>
      <c r="H1" s="1">
        <f>SUBTOTAL(9,H3:H3)</f>
        <v>30620835</v>
      </c>
    </row>
    <row r="2" spans="1:9" ht="61.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59</v>
      </c>
      <c r="G2" s="7" t="s">
        <v>58</v>
      </c>
      <c r="H2" s="4" t="s">
        <v>60</v>
      </c>
      <c r="I2" s="4" t="s">
        <v>5</v>
      </c>
    </row>
    <row r="3" spans="1:9" x14ac:dyDescent="0.25">
      <c r="A3" s="2" t="s">
        <v>6</v>
      </c>
      <c r="B3" s="2">
        <v>830074184</v>
      </c>
      <c r="C3" s="2" t="s">
        <v>61</v>
      </c>
      <c r="D3" s="11" t="s">
        <v>55</v>
      </c>
      <c r="E3" s="10">
        <v>1</v>
      </c>
      <c r="F3" s="13">
        <v>0</v>
      </c>
      <c r="G3" s="14">
        <v>0</v>
      </c>
      <c r="H3" s="8">
        <v>30620835</v>
      </c>
      <c r="I3" s="12" t="s">
        <v>159</v>
      </c>
    </row>
  </sheetData>
  <autoFilter ref="A2:I3" xr:uid="{B4F818A7-7992-4F29-9228-AD717431EAC5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2E1E-0FB6-4436-B23E-0EA0B323092C}">
  <dimension ref="A1:E277"/>
  <sheetViews>
    <sheetView workbookViewId="0">
      <selection activeCell="D20" sqref="D20"/>
    </sheetView>
  </sheetViews>
  <sheetFormatPr baseColWidth="10" defaultRowHeight="15" x14ac:dyDescent="0.25"/>
  <cols>
    <col min="1" max="1" width="11.42578125" style="29"/>
    <col min="2" max="2" width="43.85546875" style="30" customWidth="1"/>
    <col min="3" max="3" width="25.28515625" style="29" customWidth="1"/>
    <col min="4" max="4" width="16.85546875" style="29" customWidth="1"/>
    <col min="5" max="5" width="18.7109375" style="32" customWidth="1"/>
  </cols>
  <sheetData>
    <row r="1" spans="1:5" x14ac:dyDescent="0.25">
      <c r="A1" s="15" t="s">
        <v>1</v>
      </c>
      <c r="B1" s="16" t="s">
        <v>66</v>
      </c>
      <c r="C1" s="17" t="s">
        <v>67</v>
      </c>
      <c r="D1" s="17" t="s">
        <v>65</v>
      </c>
      <c r="E1" s="18" t="s">
        <v>64</v>
      </c>
    </row>
    <row r="2" spans="1:5" x14ac:dyDescent="0.25">
      <c r="A2" s="19">
        <v>70129835</v>
      </c>
      <c r="B2" s="20" t="s">
        <v>69</v>
      </c>
      <c r="C2" s="21" t="s">
        <v>70</v>
      </c>
      <c r="D2" s="22">
        <v>45743</v>
      </c>
      <c r="E2" s="23">
        <v>6600000</v>
      </c>
    </row>
    <row r="3" spans="1:5" x14ac:dyDescent="0.25">
      <c r="A3" s="24"/>
      <c r="B3" s="25"/>
      <c r="C3" s="26"/>
      <c r="D3" s="27"/>
      <c r="E3" s="28">
        <f>SUM(E2)</f>
        <v>6600000</v>
      </c>
    </row>
    <row r="4" spans="1:5" x14ac:dyDescent="0.25">
      <c r="D4" s="31"/>
    </row>
    <row r="5" spans="1:5" x14ac:dyDescent="0.25">
      <c r="D5" s="31"/>
    </row>
    <row r="6" spans="1:5" x14ac:dyDescent="0.25">
      <c r="A6" s="17" t="s">
        <v>1</v>
      </c>
      <c r="B6" s="16" t="s">
        <v>66</v>
      </c>
      <c r="C6" s="17" t="s">
        <v>67</v>
      </c>
      <c r="D6" s="17" t="s">
        <v>65</v>
      </c>
      <c r="E6" s="33" t="s">
        <v>64</v>
      </c>
    </row>
    <row r="7" spans="1:5" ht="30" x14ac:dyDescent="0.25">
      <c r="A7" s="21">
        <v>800044402</v>
      </c>
      <c r="B7" s="20" t="s">
        <v>20</v>
      </c>
      <c r="C7" s="21" t="s">
        <v>70</v>
      </c>
      <c r="D7" s="22">
        <v>45734</v>
      </c>
      <c r="E7" s="34">
        <v>6464464</v>
      </c>
    </row>
    <row r="8" spans="1:5" x14ac:dyDescent="0.25">
      <c r="A8" s="26"/>
      <c r="B8" s="25"/>
      <c r="C8" s="26"/>
      <c r="D8" s="27"/>
      <c r="E8" s="35">
        <f>SUM(E7)</f>
        <v>6464464</v>
      </c>
    </row>
    <row r="9" spans="1:5" x14ac:dyDescent="0.25">
      <c r="D9" s="31"/>
    </row>
    <row r="10" spans="1:5" x14ac:dyDescent="0.25">
      <c r="D10" s="31"/>
    </row>
    <row r="11" spans="1:5" x14ac:dyDescent="0.25">
      <c r="A11" s="17" t="s">
        <v>1</v>
      </c>
      <c r="B11" s="16" t="s">
        <v>66</v>
      </c>
      <c r="C11" s="17" t="s">
        <v>67</v>
      </c>
      <c r="D11" s="17" t="s">
        <v>65</v>
      </c>
      <c r="E11" s="33" t="s">
        <v>64</v>
      </c>
    </row>
    <row r="12" spans="1:5" x14ac:dyDescent="0.25">
      <c r="A12" s="36">
        <v>800058016</v>
      </c>
      <c r="B12" s="37" t="s">
        <v>71</v>
      </c>
      <c r="C12" s="29" t="s">
        <v>72</v>
      </c>
      <c r="D12" s="31">
        <v>45734</v>
      </c>
      <c r="E12" s="32">
        <v>47004628</v>
      </c>
    </row>
    <row r="13" spans="1:5" x14ac:dyDescent="0.25">
      <c r="A13" s="38"/>
      <c r="B13" s="39"/>
      <c r="C13" s="29" t="s">
        <v>73</v>
      </c>
      <c r="D13" s="31">
        <v>45727</v>
      </c>
      <c r="E13" s="32">
        <v>19870395</v>
      </c>
    </row>
    <row r="14" spans="1:5" x14ac:dyDescent="0.25">
      <c r="A14" s="26"/>
      <c r="B14" s="25"/>
      <c r="C14" s="26"/>
      <c r="D14" s="27"/>
      <c r="E14" s="35">
        <f>SUM(E12:E13)</f>
        <v>66875023</v>
      </c>
    </row>
    <row r="15" spans="1:5" x14ac:dyDescent="0.25">
      <c r="D15" s="31"/>
    </row>
    <row r="16" spans="1:5" x14ac:dyDescent="0.25">
      <c r="D16" s="31"/>
    </row>
    <row r="17" spans="1:5" x14ac:dyDescent="0.25">
      <c r="A17" s="40" t="s">
        <v>1</v>
      </c>
      <c r="B17" s="41" t="s">
        <v>66</v>
      </c>
      <c r="C17" s="40" t="s">
        <v>67</v>
      </c>
      <c r="D17" s="42" t="s">
        <v>65</v>
      </c>
      <c r="E17" s="43" t="s">
        <v>64</v>
      </c>
    </row>
    <row r="18" spans="1:5" x14ac:dyDescent="0.25">
      <c r="A18" s="44">
        <v>800138011</v>
      </c>
      <c r="B18" s="45" t="s">
        <v>74</v>
      </c>
      <c r="C18" s="21" t="s">
        <v>75</v>
      </c>
      <c r="D18" s="22">
        <v>45727</v>
      </c>
      <c r="E18" s="34">
        <v>2225248</v>
      </c>
    </row>
    <row r="19" spans="1:5" x14ac:dyDescent="0.25">
      <c r="A19" s="46"/>
      <c r="B19" s="47"/>
      <c r="C19" s="21" t="s">
        <v>76</v>
      </c>
      <c r="D19" s="22">
        <v>45743</v>
      </c>
      <c r="E19" s="34">
        <v>2492865</v>
      </c>
    </row>
    <row r="20" spans="1:5" x14ac:dyDescent="0.25">
      <c r="A20" s="46"/>
      <c r="B20" s="47"/>
      <c r="C20" s="21" t="s">
        <v>77</v>
      </c>
      <c r="D20" s="22">
        <v>45727</v>
      </c>
      <c r="E20" s="34">
        <v>776936</v>
      </c>
    </row>
    <row r="21" spans="1:5" x14ac:dyDescent="0.25">
      <c r="A21" s="48"/>
      <c r="B21" s="49"/>
      <c r="C21" s="21" t="s">
        <v>78</v>
      </c>
      <c r="D21" s="22">
        <v>45734</v>
      </c>
      <c r="E21" s="34">
        <v>475169</v>
      </c>
    </row>
    <row r="22" spans="1:5" x14ac:dyDescent="0.25">
      <c r="A22" s="50"/>
      <c r="B22" s="51"/>
      <c r="C22" s="50"/>
      <c r="D22" s="52"/>
      <c r="E22" s="53">
        <v>5970218</v>
      </c>
    </row>
    <row r="23" spans="1:5" x14ac:dyDescent="0.25">
      <c r="D23" s="31"/>
    </row>
    <row r="24" spans="1:5" x14ac:dyDescent="0.25">
      <c r="D24" s="31"/>
    </row>
    <row r="25" spans="1:5" x14ac:dyDescent="0.25">
      <c r="A25" s="17" t="s">
        <v>1</v>
      </c>
      <c r="B25" s="16" t="s">
        <v>66</v>
      </c>
      <c r="C25" s="17" t="s">
        <v>67</v>
      </c>
      <c r="D25" s="17" t="s">
        <v>65</v>
      </c>
      <c r="E25" s="33" t="s">
        <v>64</v>
      </c>
    </row>
    <row r="26" spans="1:5" x14ac:dyDescent="0.25">
      <c r="A26" s="29">
        <v>805011262</v>
      </c>
      <c r="B26" s="30" t="s">
        <v>18</v>
      </c>
      <c r="C26" s="29" t="s">
        <v>79</v>
      </c>
      <c r="D26" s="31">
        <v>45743</v>
      </c>
      <c r="E26" s="32">
        <v>6343425</v>
      </c>
    </row>
    <row r="27" spans="1:5" x14ac:dyDescent="0.25">
      <c r="A27" s="26"/>
      <c r="B27" s="25"/>
      <c r="C27" s="26"/>
      <c r="D27" s="27"/>
      <c r="E27" s="35">
        <f>SUM(E26)</f>
        <v>6343425</v>
      </c>
    </row>
    <row r="28" spans="1:5" x14ac:dyDescent="0.25">
      <c r="D28" s="31"/>
    </row>
    <row r="29" spans="1:5" x14ac:dyDescent="0.25">
      <c r="D29" s="31"/>
    </row>
    <row r="30" spans="1:5" x14ac:dyDescent="0.25">
      <c r="A30" s="17" t="s">
        <v>1</v>
      </c>
      <c r="B30" s="16" t="s">
        <v>66</v>
      </c>
      <c r="C30" s="17" t="s">
        <v>67</v>
      </c>
      <c r="D30" s="17" t="s">
        <v>65</v>
      </c>
      <c r="E30" s="33" t="s">
        <v>64</v>
      </c>
    </row>
    <row r="31" spans="1:5" x14ac:dyDescent="0.25">
      <c r="A31" s="29">
        <v>811002429</v>
      </c>
      <c r="B31" s="30" t="s">
        <v>80</v>
      </c>
      <c r="C31" s="29" t="s">
        <v>81</v>
      </c>
      <c r="D31" s="31">
        <v>45734</v>
      </c>
      <c r="E31" s="32">
        <v>715182</v>
      </c>
    </row>
    <row r="32" spans="1:5" x14ac:dyDescent="0.25">
      <c r="A32" s="26"/>
      <c r="B32" s="25"/>
      <c r="C32" s="26"/>
      <c r="D32" s="27"/>
      <c r="E32" s="35">
        <f>SUM(E31)</f>
        <v>715182</v>
      </c>
    </row>
    <row r="33" spans="1:5" x14ac:dyDescent="0.25">
      <c r="D33" s="31"/>
    </row>
    <row r="34" spans="1:5" x14ac:dyDescent="0.25">
      <c r="D34" s="31"/>
    </row>
    <row r="35" spans="1:5" x14ac:dyDescent="0.25">
      <c r="A35" s="17" t="s">
        <v>1</v>
      </c>
      <c r="B35" s="16" t="s">
        <v>66</v>
      </c>
      <c r="C35" s="17" t="s">
        <v>67</v>
      </c>
      <c r="D35" s="17" t="s">
        <v>65</v>
      </c>
      <c r="E35" s="33" t="s">
        <v>64</v>
      </c>
    </row>
    <row r="36" spans="1:5" x14ac:dyDescent="0.25">
      <c r="A36" s="36">
        <v>811042050</v>
      </c>
      <c r="B36" s="37" t="s">
        <v>22</v>
      </c>
      <c r="C36" s="29" t="s">
        <v>70</v>
      </c>
      <c r="D36" s="31">
        <v>45727</v>
      </c>
      <c r="E36" s="32">
        <v>18749868</v>
      </c>
    </row>
    <row r="37" spans="1:5" x14ac:dyDescent="0.25">
      <c r="A37" s="38"/>
      <c r="B37" s="39"/>
      <c r="C37" s="29" t="s">
        <v>79</v>
      </c>
      <c r="D37" s="31">
        <v>45727</v>
      </c>
      <c r="E37" s="32">
        <v>10810758</v>
      </c>
    </row>
    <row r="38" spans="1:5" x14ac:dyDescent="0.25">
      <c r="A38" s="26"/>
      <c r="B38" s="25"/>
      <c r="C38" s="26"/>
      <c r="D38" s="27"/>
      <c r="E38" s="35">
        <f>SUM(E36:E37)</f>
        <v>29560626</v>
      </c>
    </row>
    <row r="39" spans="1:5" x14ac:dyDescent="0.25">
      <c r="D39" s="31"/>
    </row>
    <row r="40" spans="1:5" x14ac:dyDescent="0.25">
      <c r="D40" s="31"/>
    </row>
    <row r="41" spans="1:5" x14ac:dyDescent="0.25">
      <c r="A41" s="54" t="s">
        <v>1</v>
      </c>
      <c r="B41" s="55" t="s">
        <v>66</v>
      </c>
      <c r="C41" s="54" t="s">
        <v>67</v>
      </c>
      <c r="D41" s="54" t="s">
        <v>65</v>
      </c>
      <c r="E41" s="56" t="s">
        <v>64</v>
      </c>
    </row>
    <row r="42" spans="1:5" x14ac:dyDescent="0.25">
      <c r="A42" s="57">
        <v>830074184</v>
      </c>
      <c r="B42" s="58" t="s">
        <v>61</v>
      </c>
      <c r="C42" s="21" t="s">
        <v>82</v>
      </c>
      <c r="D42" s="22">
        <v>45734</v>
      </c>
      <c r="E42" s="34">
        <v>39028</v>
      </c>
    </row>
    <row r="43" spans="1:5" x14ac:dyDescent="0.25">
      <c r="A43" s="57"/>
      <c r="B43" s="58"/>
      <c r="C43" s="21" t="s">
        <v>83</v>
      </c>
      <c r="D43" s="22">
        <v>45734</v>
      </c>
      <c r="E43" s="34">
        <v>91820</v>
      </c>
    </row>
    <row r="44" spans="1:5" x14ac:dyDescent="0.25">
      <c r="A44" s="57"/>
      <c r="B44" s="58"/>
      <c r="C44" s="21" t="s">
        <v>84</v>
      </c>
      <c r="D44" s="22">
        <v>45734</v>
      </c>
      <c r="E44" s="34">
        <v>68960</v>
      </c>
    </row>
    <row r="45" spans="1:5" x14ac:dyDescent="0.25">
      <c r="A45" s="57"/>
      <c r="B45" s="58"/>
      <c r="C45" s="21" t="s">
        <v>85</v>
      </c>
      <c r="D45" s="22">
        <v>45734</v>
      </c>
      <c r="E45" s="34">
        <v>50000</v>
      </c>
    </row>
    <row r="46" spans="1:5" x14ac:dyDescent="0.25">
      <c r="A46" s="57"/>
      <c r="B46" s="58"/>
      <c r="C46" s="21" t="s">
        <v>86</v>
      </c>
      <c r="D46" s="22">
        <v>45734</v>
      </c>
      <c r="E46" s="34">
        <v>144127</v>
      </c>
    </row>
    <row r="47" spans="1:5" x14ac:dyDescent="0.25">
      <c r="A47" s="57"/>
      <c r="B47" s="58"/>
      <c r="C47" s="21" t="s">
        <v>87</v>
      </c>
      <c r="D47" s="22">
        <v>45734</v>
      </c>
      <c r="E47" s="34">
        <v>325422</v>
      </c>
    </row>
    <row r="48" spans="1:5" x14ac:dyDescent="0.25">
      <c r="A48" s="57"/>
      <c r="B48" s="58"/>
      <c r="C48" s="21" t="s">
        <v>88</v>
      </c>
      <c r="D48" s="22">
        <v>45734</v>
      </c>
      <c r="E48" s="34">
        <v>25080</v>
      </c>
    </row>
    <row r="49" spans="1:5" x14ac:dyDescent="0.25">
      <c r="A49" s="57"/>
      <c r="B49" s="58"/>
      <c r="C49" s="21" t="s">
        <v>89</v>
      </c>
      <c r="D49" s="22">
        <v>45734</v>
      </c>
      <c r="E49" s="34">
        <v>29866</v>
      </c>
    </row>
    <row r="50" spans="1:5" x14ac:dyDescent="0.25">
      <c r="A50" s="57"/>
      <c r="B50" s="58"/>
      <c r="C50" s="21" t="s">
        <v>90</v>
      </c>
      <c r="D50" s="22">
        <v>45734</v>
      </c>
      <c r="E50" s="34">
        <v>393624</v>
      </c>
    </row>
    <row r="51" spans="1:5" x14ac:dyDescent="0.25">
      <c r="A51" s="57"/>
      <c r="B51" s="58"/>
      <c r="C51" s="21" t="s">
        <v>91</v>
      </c>
      <c r="D51" s="22">
        <v>45734</v>
      </c>
      <c r="E51" s="34">
        <v>136620</v>
      </c>
    </row>
    <row r="52" spans="1:5" x14ac:dyDescent="0.25">
      <c r="A52" s="57"/>
      <c r="B52" s="58"/>
      <c r="C52" s="21" t="s">
        <v>92</v>
      </c>
      <c r="D52" s="22">
        <v>45734</v>
      </c>
      <c r="E52" s="34">
        <v>515610</v>
      </c>
    </row>
    <row r="53" spans="1:5" x14ac:dyDescent="0.25">
      <c r="A53" s="57"/>
      <c r="B53" s="58"/>
      <c r="C53" s="21" t="s">
        <v>93</v>
      </c>
      <c r="D53" s="22">
        <v>45734</v>
      </c>
      <c r="E53" s="34">
        <v>1942628</v>
      </c>
    </row>
    <row r="54" spans="1:5" x14ac:dyDescent="0.25">
      <c r="A54" s="57"/>
      <c r="B54" s="58"/>
      <c r="C54" s="21" t="s">
        <v>94</v>
      </c>
      <c r="D54" s="22">
        <v>45734</v>
      </c>
      <c r="E54" s="34">
        <v>6017220</v>
      </c>
    </row>
    <row r="55" spans="1:5" x14ac:dyDescent="0.25">
      <c r="A55" s="57"/>
      <c r="B55" s="58"/>
      <c r="C55" s="21" t="s">
        <v>95</v>
      </c>
      <c r="D55" s="22">
        <v>45734</v>
      </c>
      <c r="E55" s="34">
        <v>1452000</v>
      </c>
    </row>
    <row r="56" spans="1:5" x14ac:dyDescent="0.25">
      <c r="A56" s="57"/>
      <c r="B56" s="58"/>
      <c r="C56" s="21" t="s">
        <v>96</v>
      </c>
      <c r="D56" s="22">
        <v>45734</v>
      </c>
      <c r="E56" s="34">
        <v>184660</v>
      </c>
    </row>
    <row r="57" spans="1:5" x14ac:dyDescent="0.25">
      <c r="A57" s="57"/>
      <c r="B57" s="58"/>
      <c r="C57" s="21" t="s">
        <v>97</v>
      </c>
      <c r="D57" s="22">
        <v>45734</v>
      </c>
      <c r="E57" s="34">
        <v>1460406</v>
      </c>
    </row>
    <row r="58" spans="1:5" x14ac:dyDescent="0.25">
      <c r="A58" s="57"/>
      <c r="B58" s="58"/>
      <c r="C58" s="21" t="s">
        <v>98</v>
      </c>
      <c r="D58" s="22">
        <v>45734</v>
      </c>
      <c r="E58" s="34">
        <v>328086</v>
      </c>
    </row>
    <row r="59" spans="1:5" x14ac:dyDescent="0.25">
      <c r="A59" s="57"/>
      <c r="B59" s="58"/>
      <c r="C59" s="21" t="s">
        <v>99</v>
      </c>
      <c r="D59" s="22">
        <v>45734</v>
      </c>
      <c r="E59" s="34">
        <v>283490</v>
      </c>
    </row>
    <row r="60" spans="1:5" x14ac:dyDescent="0.25">
      <c r="A60" s="57"/>
      <c r="B60" s="58"/>
      <c r="C60" s="21" t="s">
        <v>100</v>
      </c>
      <c r="D60" s="22">
        <v>45734</v>
      </c>
      <c r="E60" s="34">
        <v>845351</v>
      </c>
    </row>
    <row r="61" spans="1:5" x14ac:dyDescent="0.25">
      <c r="A61" s="57"/>
      <c r="B61" s="58"/>
      <c r="C61" s="21" t="s">
        <v>101</v>
      </c>
      <c r="D61" s="22">
        <v>45734</v>
      </c>
      <c r="E61" s="34">
        <v>279608</v>
      </c>
    </row>
    <row r="62" spans="1:5" x14ac:dyDescent="0.25">
      <c r="A62" s="57"/>
      <c r="B62" s="58"/>
      <c r="C62" s="21" t="s">
        <v>102</v>
      </c>
      <c r="D62" s="22">
        <v>45734</v>
      </c>
      <c r="E62" s="34">
        <v>3047078</v>
      </c>
    </row>
    <row r="63" spans="1:5" x14ac:dyDescent="0.25">
      <c r="A63" s="57"/>
      <c r="B63" s="58"/>
      <c r="C63" s="21" t="s">
        <v>103</v>
      </c>
      <c r="D63" s="22">
        <v>45734</v>
      </c>
      <c r="E63" s="34">
        <v>117250</v>
      </c>
    </row>
    <row r="64" spans="1:5" x14ac:dyDescent="0.25">
      <c r="A64" s="57"/>
      <c r="B64" s="58"/>
      <c r="C64" s="21" t="s">
        <v>104</v>
      </c>
      <c r="D64" s="22">
        <v>45734</v>
      </c>
      <c r="E64" s="34">
        <v>7517596</v>
      </c>
    </row>
    <row r="65" spans="1:5" x14ac:dyDescent="0.25">
      <c r="A65" s="57"/>
      <c r="B65" s="58"/>
      <c r="C65" s="21" t="s">
        <v>105</v>
      </c>
      <c r="D65" s="22">
        <v>45734</v>
      </c>
      <c r="E65" s="34">
        <v>280211</v>
      </c>
    </row>
    <row r="66" spans="1:5" x14ac:dyDescent="0.25">
      <c r="A66" s="57"/>
      <c r="B66" s="58"/>
      <c r="C66" s="21" t="s">
        <v>106</v>
      </c>
      <c r="D66" s="22">
        <v>45734</v>
      </c>
      <c r="E66" s="34">
        <v>356465</v>
      </c>
    </row>
    <row r="67" spans="1:5" x14ac:dyDescent="0.25">
      <c r="A67" s="57"/>
      <c r="B67" s="58"/>
      <c r="C67" s="21" t="s">
        <v>107</v>
      </c>
      <c r="D67" s="22">
        <v>45734</v>
      </c>
      <c r="E67" s="34">
        <v>1313660</v>
      </c>
    </row>
    <row r="68" spans="1:5" x14ac:dyDescent="0.25">
      <c r="A68" s="57"/>
      <c r="B68" s="58"/>
      <c r="C68" s="21" t="s">
        <v>108</v>
      </c>
      <c r="D68" s="22">
        <v>45734</v>
      </c>
      <c r="E68" s="34">
        <v>555654</v>
      </c>
    </row>
    <row r="69" spans="1:5" x14ac:dyDescent="0.25">
      <c r="A69" s="57"/>
      <c r="B69" s="58"/>
      <c r="C69" s="21" t="s">
        <v>109</v>
      </c>
      <c r="D69" s="22">
        <v>45734</v>
      </c>
      <c r="E69" s="34">
        <v>223320</v>
      </c>
    </row>
    <row r="70" spans="1:5" x14ac:dyDescent="0.25">
      <c r="A70" s="57"/>
      <c r="B70" s="58"/>
      <c r="C70" s="21" t="s">
        <v>110</v>
      </c>
      <c r="D70" s="22">
        <v>45734</v>
      </c>
      <c r="E70" s="34">
        <v>299000</v>
      </c>
    </row>
    <row r="71" spans="1:5" x14ac:dyDescent="0.25">
      <c r="A71" s="57"/>
      <c r="B71" s="58"/>
      <c r="C71" s="21" t="s">
        <v>111</v>
      </c>
      <c r="D71" s="22">
        <v>45734</v>
      </c>
      <c r="E71" s="34">
        <v>2296995</v>
      </c>
    </row>
    <row r="72" spans="1:5" x14ac:dyDescent="0.25">
      <c r="A72" s="59"/>
      <c r="B72" s="60"/>
      <c r="C72" s="59"/>
      <c r="D72" s="61"/>
      <c r="E72" s="62">
        <f>SUM(E42:E71)</f>
        <v>30620835</v>
      </c>
    </row>
    <row r="73" spans="1:5" x14ac:dyDescent="0.25">
      <c r="D73" s="31"/>
    </row>
    <row r="74" spans="1:5" x14ac:dyDescent="0.25">
      <c r="D74" s="31"/>
    </row>
    <row r="75" spans="1:5" x14ac:dyDescent="0.25">
      <c r="A75" s="54" t="s">
        <v>1</v>
      </c>
      <c r="B75" s="55" t="s">
        <v>66</v>
      </c>
      <c r="C75" s="54" t="s">
        <v>67</v>
      </c>
      <c r="D75" s="54" t="s">
        <v>65</v>
      </c>
      <c r="E75" s="63" t="s">
        <v>64</v>
      </c>
    </row>
    <row r="76" spans="1:5" x14ac:dyDescent="0.25">
      <c r="A76" s="58">
        <v>890900518</v>
      </c>
      <c r="B76" s="58" t="s">
        <v>15</v>
      </c>
      <c r="C76" s="21" t="s">
        <v>70</v>
      </c>
      <c r="D76" s="22">
        <v>45734</v>
      </c>
      <c r="E76" s="34">
        <v>1720635</v>
      </c>
    </row>
    <row r="77" spans="1:5" x14ac:dyDescent="0.25">
      <c r="A77" s="58"/>
      <c r="B77" s="58"/>
      <c r="C77" s="21" t="s">
        <v>79</v>
      </c>
      <c r="D77" s="22">
        <v>45734</v>
      </c>
      <c r="E77" s="34">
        <v>10483081</v>
      </c>
    </row>
    <row r="78" spans="1:5" x14ac:dyDescent="0.25">
      <c r="A78" s="58"/>
      <c r="B78" s="58"/>
      <c r="C78" s="21" t="s">
        <v>112</v>
      </c>
      <c r="D78" s="22">
        <v>45727</v>
      </c>
      <c r="E78" s="34">
        <v>308243851</v>
      </c>
    </row>
    <row r="79" spans="1:5" x14ac:dyDescent="0.25">
      <c r="A79" s="58"/>
      <c r="B79" s="58"/>
      <c r="C79" s="21" t="s">
        <v>113</v>
      </c>
      <c r="D79" s="22">
        <v>45734</v>
      </c>
      <c r="E79" s="34">
        <v>56836700</v>
      </c>
    </row>
    <row r="80" spans="1:5" x14ac:dyDescent="0.25">
      <c r="A80" s="59"/>
      <c r="B80" s="60"/>
      <c r="C80" s="59"/>
      <c r="D80" s="61"/>
      <c r="E80" s="62">
        <f>SUM(E76:E79)</f>
        <v>377284267</v>
      </c>
    </row>
    <row r="81" spans="1:5" x14ac:dyDescent="0.25">
      <c r="D81" s="31"/>
    </row>
    <row r="82" spans="1:5" x14ac:dyDescent="0.25">
      <c r="D82" s="31"/>
    </row>
    <row r="83" spans="1:5" x14ac:dyDescent="0.25">
      <c r="A83" s="17" t="s">
        <v>1</v>
      </c>
      <c r="B83" s="16" t="s">
        <v>66</v>
      </c>
      <c r="C83" s="17" t="s">
        <v>67</v>
      </c>
      <c r="D83" s="17" t="s">
        <v>65</v>
      </c>
      <c r="E83" s="33" t="s">
        <v>64</v>
      </c>
    </row>
    <row r="84" spans="1:5" x14ac:dyDescent="0.25">
      <c r="A84" s="29">
        <v>890901684</v>
      </c>
      <c r="B84" s="30" t="s">
        <v>27</v>
      </c>
      <c r="C84" s="29" t="s">
        <v>70</v>
      </c>
      <c r="D84" s="31">
        <v>45734</v>
      </c>
      <c r="E84" s="32">
        <v>266700</v>
      </c>
    </row>
    <row r="85" spans="1:5" x14ac:dyDescent="0.25">
      <c r="D85" s="31"/>
      <c r="E85" s="32">
        <f>SUM(E84)</f>
        <v>266700</v>
      </c>
    </row>
    <row r="86" spans="1:5" x14ac:dyDescent="0.25">
      <c r="D86" s="31"/>
    </row>
    <row r="87" spans="1:5" x14ac:dyDescent="0.25">
      <c r="D87" s="31"/>
    </row>
    <row r="88" spans="1:5" x14ac:dyDescent="0.25">
      <c r="A88" s="54" t="s">
        <v>1</v>
      </c>
      <c r="B88" s="55" t="s">
        <v>66</v>
      </c>
      <c r="C88" s="54" t="s">
        <v>67</v>
      </c>
      <c r="D88" s="54" t="s">
        <v>65</v>
      </c>
      <c r="E88" s="63" t="s">
        <v>64</v>
      </c>
    </row>
    <row r="89" spans="1:5" x14ac:dyDescent="0.25">
      <c r="A89" s="58">
        <v>890901826</v>
      </c>
      <c r="B89" s="58" t="s">
        <v>16</v>
      </c>
      <c r="C89" s="21" t="s">
        <v>79</v>
      </c>
      <c r="D89" s="22">
        <v>45743</v>
      </c>
      <c r="E89" s="34">
        <v>48002213</v>
      </c>
    </row>
    <row r="90" spans="1:5" x14ac:dyDescent="0.25">
      <c r="A90" s="58"/>
      <c r="B90" s="58"/>
      <c r="C90" s="21" t="s">
        <v>114</v>
      </c>
      <c r="D90" s="22">
        <v>45743</v>
      </c>
      <c r="E90" s="34">
        <v>27618930</v>
      </c>
    </row>
    <row r="91" spans="1:5" x14ac:dyDescent="0.25">
      <c r="A91" s="58"/>
      <c r="B91" s="58"/>
      <c r="C91" s="21" t="s">
        <v>115</v>
      </c>
      <c r="D91" s="22">
        <v>45743</v>
      </c>
      <c r="E91" s="34">
        <v>16638063</v>
      </c>
    </row>
    <row r="92" spans="1:5" x14ac:dyDescent="0.25">
      <c r="A92" s="58"/>
      <c r="B92" s="58"/>
      <c r="C92" s="21" t="s">
        <v>116</v>
      </c>
      <c r="D92" s="22">
        <v>45727</v>
      </c>
      <c r="E92" s="34">
        <v>15945906</v>
      </c>
    </row>
    <row r="93" spans="1:5" x14ac:dyDescent="0.25">
      <c r="A93" s="58"/>
      <c r="B93" s="58"/>
      <c r="C93" s="21" t="s">
        <v>117</v>
      </c>
      <c r="D93" s="22">
        <v>45743</v>
      </c>
      <c r="E93" s="34">
        <v>2590774</v>
      </c>
    </row>
    <row r="94" spans="1:5" x14ac:dyDescent="0.25">
      <c r="A94" s="58"/>
      <c r="B94" s="58"/>
      <c r="C94" s="21" t="s">
        <v>118</v>
      </c>
      <c r="D94" s="22">
        <v>45743</v>
      </c>
      <c r="E94" s="34">
        <v>1832422</v>
      </c>
    </row>
    <row r="95" spans="1:5" x14ac:dyDescent="0.25">
      <c r="A95" s="58"/>
      <c r="B95" s="58"/>
      <c r="C95" s="21" t="s">
        <v>119</v>
      </c>
      <c r="D95" s="22">
        <v>45727</v>
      </c>
      <c r="E95" s="34">
        <v>181316429</v>
      </c>
    </row>
    <row r="96" spans="1:5" x14ac:dyDescent="0.25">
      <c r="A96" s="58"/>
      <c r="B96" s="58"/>
      <c r="C96" s="21" t="s">
        <v>120</v>
      </c>
      <c r="D96" s="22">
        <v>45743</v>
      </c>
      <c r="E96" s="34">
        <v>641720761</v>
      </c>
    </row>
    <row r="97" spans="1:5" x14ac:dyDescent="0.25">
      <c r="A97" s="59"/>
      <c r="B97" s="60"/>
      <c r="C97" s="59"/>
      <c r="D97" s="61"/>
      <c r="E97" s="62">
        <f>SUM(E89:E96)</f>
        <v>935665498</v>
      </c>
    </row>
    <row r="98" spans="1:5" x14ac:dyDescent="0.25">
      <c r="D98" s="31"/>
    </row>
    <row r="99" spans="1:5" x14ac:dyDescent="0.25">
      <c r="D99" s="31"/>
    </row>
    <row r="100" spans="1:5" x14ac:dyDescent="0.25">
      <c r="A100" s="17" t="s">
        <v>1</v>
      </c>
      <c r="B100" s="16" t="s">
        <v>66</v>
      </c>
      <c r="C100" s="17" t="s">
        <v>67</v>
      </c>
      <c r="D100" s="17" t="s">
        <v>65</v>
      </c>
      <c r="E100" s="33" t="s">
        <v>64</v>
      </c>
    </row>
    <row r="101" spans="1:5" x14ac:dyDescent="0.25">
      <c r="A101" s="29">
        <v>890902922</v>
      </c>
      <c r="B101" s="30" t="s">
        <v>9</v>
      </c>
      <c r="C101" s="29" t="s">
        <v>121</v>
      </c>
      <c r="D101" s="31">
        <v>45743</v>
      </c>
      <c r="E101" s="32">
        <v>3334801</v>
      </c>
    </row>
    <row r="102" spans="1:5" x14ac:dyDescent="0.25">
      <c r="A102" s="26"/>
      <c r="B102" s="25"/>
      <c r="C102" s="26"/>
      <c r="D102" s="27"/>
      <c r="E102" s="35">
        <f>SUM(E101)</f>
        <v>3334801</v>
      </c>
    </row>
    <row r="103" spans="1:5" x14ac:dyDescent="0.25">
      <c r="D103" s="31"/>
    </row>
    <row r="104" spans="1:5" x14ac:dyDescent="0.25">
      <c r="D104" s="31"/>
    </row>
    <row r="105" spans="1:5" x14ac:dyDescent="0.25">
      <c r="A105" s="54" t="s">
        <v>1</v>
      </c>
      <c r="B105" s="55" t="s">
        <v>66</v>
      </c>
      <c r="C105" s="54" t="s">
        <v>67</v>
      </c>
      <c r="D105" s="54" t="s">
        <v>65</v>
      </c>
      <c r="E105" s="63" t="s">
        <v>64</v>
      </c>
    </row>
    <row r="106" spans="1:5" x14ac:dyDescent="0.25">
      <c r="A106" s="58">
        <v>890904646</v>
      </c>
      <c r="B106" s="58" t="s">
        <v>122</v>
      </c>
      <c r="C106" s="21" t="s">
        <v>72</v>
      </c>
      <c r="D106" s="22">
        <v>45727</v>
      </c>
      <c r="E106" s="34">
        <v>240789173</v>
      </c>
    </row>
    <row r="107" spans="1:5" x14ac:dyDescent="0.25">
      <c r="A107" s="58"/>
      <c r="B107" s="58"/>
      <c r="C107" s="21" t="s">
        <v>123</v>
      </c>
      <c r="D107" s="22">
        <v>45727</v>
      </c>
      <c r="E107" s="34">
        <v>20589504</v>
      </c>
    </row>
    <row r="108" spans="1:5" x14ac:dyDescent="0.25">
      <c r="A108" s="58"/>
      <c r="B108" s="58"/>
      <c r="C108" s="21" t="s">
        <v>124</v>
      </c>
      <c r="D108" s="22">
        <v>45743</v>
      </c>
      <c r="E108" s="34">
        <v>232892468</v>
      </c>
    </row>
    <row r="109" spans="1:5" x14ac:dyDescent="0.25">
      <c r="A109" s="58"/>
      <c r="B109" s="58"/>
      <c r="C109" s="21" t="s">
        <v>125</v>
      </c>
      <c r="D109" s="22">
        <v>45743</v>
      </c>
      <c r="E109" s="34">
        <v>1250000</v>
      </c>
    </row>
    <row r="110" spans="1:5" x14ac:dyDescent="0.25">
      <c r="A110" s="58"/>
      <c r="B110" s="58"/>
      <c r="C110" s="21" t="s">
        <v>126</v>
      </c>
      <c r="D110" s="22">
        <v>45727</v>
      </c>
      <c r="E110" s="34">
        <v>57027681</v>
      </c>
    </row>
    <row r="111" spans="1:5" x14ac:dyDescent="0.25">
      <c r="A111" s="58"/>
      <c r="B111" s="58"/>
      <c r="C111" s="21" t="s">
        <v>127</v>
      </c>
      <c r="D111" s="22">
        <v>45727</v>
      </c>
      <c r="E111" s="34">
        <v>58718749</v>
      </c>
    </row>
    <row r="112" spans="1:5" x14ac:dyDescent="0.25">
      <c r="A112" s="58"/>
      <c r="B112" s="58"/>
      <c r="C112" s="21" t="s">
        <v>128</v>
      </c>
      <c r="D112" s="22">
        <v>45734</v>
      </c>
      <c r="E112" s="34">
        <v>124903618</v>
      </c>
    </row>
    <row r="113" spans="1:5" x14ac:dyDescent="0.25">
      <c r="A113" s="58"/>
      <c r="B113" s="58"/>
      <c r="C113" s="21" t="s">
        <v>129</v>
      </c>
      <c r="D113" s="22">
        <v>45734</v>
      </c>
      <c r="E113" s="34">
        <v>104284852</v>
      </c>
    </row>
    <row r="114" spans="1:5" x14ac:dyDescent="0.25">
      <c r="A114" s="59"/>
      <c r="B114" s="60"/>
      <c r="C114" s="59"/>
      <c r="D114" s="61"/>
      <c r="E114" s="62">
        <f>SUM(E106:E113)</f>
        <v>840456045</v>
      </c>
    </row>
    <row r="115" spans="1:5" x14ac:dyDescent="0.25">
      <c r="D115" s="31"/>
    </row>
    <row r="116" spans="1:5" x14ac:dyDescent="0.25">
      <c r="D116" s="31"/>
    </row>
    <row r="117" spans="1:5" x14ac:dyDescent="0.25">
      <c r="A117" s="17" t="s">
        <v>1</v>
      </c>
      <c r="B117" s="16" t="s">
        <v>66</v>
      </c>
      <c r="C117" s="17" t="s">
        <v>67</v>
      </c>
      <c r="D117" s="17" t="s">
        <v>65</v>
      </c>
      <c r="E117" s="33" t="s">
        <v>64</v>
      </c>
    </row>
    <row r="118" spans="1:5" x14ac:dyDescent="0.25">
      <c r="A118" s="29">
        <v>890905154</v>
      </c>
      <c r="B118" s="30" t="s">
        <v>68</v>
      </c>
      <c r="C118" s="29" t="s">
        <v>130</v>
      </c>
      <c r="D118" s="31">
        <v>45741</v>
      </c>
      <c r="E118" s="32">
        <v>168277200</v>
      </c>
    </row>
    <row r="119" spans="1:5" x14ac:dyDescent="0.25">
      <c r="A119" s="26"/>
      <c r="B119" s="25"/>
      <c r="C119" s="26"/>
      <c r="D119" s="27"/>
      <c r="E119" s="35">
        <f>SUM(E118)</f>
        <v>168277200</v>
      </c>
    </row>
    <row r="120" spans="1:5" x14ac:dyDescent="0.25">
      <c r="D120" s="31"/>
    </row>
    <row r="121" spans="1:5" x14ac:dyDescent="0.25">
      <c r="D121" s="31"/>
    </row>
    <row r="122" spans="1:5" x14ac:dyDescent="0.25">
      <c r="A122" s="54" t="s">
        <v>1</v>
      </c>
      <c r="B122" s="55" t="s">
        <v>66</v>
      </c>
      <c r="C122" s="54" t="s">
        <v>67</v>
      </c>
      <c r="D122" s="54" t="s">
        <v>65</v>
      </c>
      <c r="E122" s="63" t="s">
        <v>64</v>
      </c>
    </row>
    <row r="123" spans="1:5" x14ac:dyDescent="0.25">
      <c r="A123" s="57">
        <v>890905177</v>
      </c>
      <c r="B123" s="58" t="s">
        <v>11</v>
      </c>
      <c r="C123" s="21" t="s">
        <v>123</v>
      </c>
      <c r="D123" s="22">
        <v>45720</v>
      </c>
      <c r="E123" s="34">
        <v>132830127</v>
      </c>
    </row>
    <row r="124" spans="1:5" x14ac:dyDescent="0.25">
      <c r="A124" s="57"/>
      <c r="B124" s="58"/>
      <c r="C124" s="21" t="s">
        <v>131</v>
      </c>
      <c r="D124" s="22">
        <v>45720</v>
      </c>
      <c r="E124" s="34">
        <v>94057425</v>
      </c>
    </row>
    <row r="125" spans="1:5" x14ac:dyDescent="0.25">
      <c r="A125" s="57"/>
      <c r="B125" s="58"/>
      <c r="C125" s="21" t="s">
        <v>132</v>
      </c>
      <c r="D125" s="22">
        <v>45727</v>
      </c>
      <c r="E125" s="34">
        <v>121845300</v>
      </c>
    </row>
    <row r="126" spans="1:5" x14ac:dyDescent="0.25">
      <c r="A126" s="57"/>
      <c r="B126" s="58"/>
      <c r="C126" s="21" t="s">
        <v>133</v>
      </c>
      <c r="D126" s="22">
        <v>45736</v>
      </c>
      <c r="E126" s="34">
        <v>10454547</v>
      </c>
    </row>
    <row r="127" spans="1:5" x14ac:dyDescent="0.25">
      <c r="A127" s="57"/>
      <c r="B127" s="58"/>
      <c r="C127" s="21" t="s">
        <v>134</v>
      </c>
      <c r="D127" s="22">
        <v>45736</v>
      </c>
      <c r="E127" s="34">
        <v>15714085</v>
      </c>
    </row>
    <row r="128" spans="1:5" x14ac:dyDescent="0.25">
      <c r="A128" s="59"/>
      <c r="B128" s="60"/>
      <c r="C128" s="59"/>
      <c r="D128" s="61"/>
      <c r="E128" s="62">
        <f>SUM(E123:E127)</f>
        <v>374901484</v>
      </c>
    </row>
    <row r="129" spans="1:5" x14ac:dyDescent="0.25">
      <c r="D129" s="31"/>
    </row>
    <row r="130" spans="1:5" x14ac:dyDescent="0.25">
      <c r="D130" s="31"/>
    </row>
    <row r="131" spans="1:5" x14ac:dyDescent="0.25">
      <c r="A131" s="54" t="s">
        <v>1</v>
      </c>
      <c r="B131" s="55" t="s">
        <v>66</v>
      </c>
      <c r="C131" s="54" t="s">
        <v>67</v>
      </c>
      <c r="D131" s="54" t="s">
        <v>65</v>
      </c>
      <c r="E131" s="63" t="s">
        <v>64</v>
      </c>
    </row>
    <row r="132" spans="1:5" x14ac:dyDescent="0.25">
      <c r="A132" s="57">
        <v>890906347</v>
      </c>
      <c r="B132" s="58" t="s">
        <v>14</v>
      </c>
      <c r="C132" s="21" t="s">
        <v>131</v>
      </c>
      <c r="D132" s="22">
        <v>45727</v>
      </c>
      <c r="E132" s="34">
        <v>44154120</v>
      </c>
    </row>
    <row r="133" spans="1:5" x14ac:dyDescent="0.25">
      <c r="A133" s="57"/>
      <c r="B133" s="58"/>
      <c r="C133" s="21" t="s">
        <v>135</v>
      </c>
      <c r="D133" s="22">
        <v>45736</v>
      </c>
      <c r="E133" s="34">
        <v>72048935</v>
      </c>
    </row>
    <row r="134" spans="1:5" x14ac:dyDescent="0.25">
      <c r="A134" s="59"/>
      <c r="B134" s="60"/>
      <c r="C134" s="59"/>
      <c r="D134" s="61"/>
      <c r="E134" s="62">
        <f>SUM(E132:E133)</f>
        <v>116203055</v>
      </c>
    </row>
    <row r="135" spans="1:5" x14ac:dyDescent="0.25">
      <c r="D135" s="31"/>
    </row>
    <row r="136" spans="1:5" x14ac:dyDescent="0.25">
      <c r="D136" s="31"/>
    </row>
    <row r="137" spans="1:5" x14ac:dyDescent="0.25">
      <c r="A137" s="54" t="s">
        <v>1</v>
      </c>
      <c r="B137" s="55" t="s">
        <v>66</v>
      </c>
      <c r="C137" s="54" t="s">
        <v>67</v>
      </c>
      <c r="D137" s="54" t="s">
        <v>65</v>
      </c>
      <c r="E137" s="63" t="s">
        <v>64</v>
      </c>
    </row>
    <row r="138" spans="1:5" x14ac:dyDescent="0.25">
      <c r="A138" s="57">
        <v>890907215</v>
      </c>
      <c r="B138" s="58" t="s">
        <v>136</v>
      </c>
      <c r="C138" s="21" t="s">
        <v>70</v>
      </c>
      <c r="D138" s="22">
        <v>45734</v>
      </c>
      <c r="E138" s="34">
        <v>21120856</v>
      </c>
    </row>
    <row r="139" spans="1:5" x14ac:dyDescent="0.25">
      <c r="A139" s="57"/>
      <c r="B139" s="58"/>
      <c r="C139" s="21" t="s">
        <v>79</v>
      </c>
      <c r="D139" s="22">
        <v>45743</v>
      </c>
      <c r="E139" s="34">
        <v>216000</v>
      </c>
    </row>
    <row r="140" spans="1:5" x14ac:dyDescent="0.25">
      <c r="A140" s="57"/>
      <c r="B140" s="58"/>
      <c r="C140" s="21" t="s">
        <v>114</v>
      </c>
      <c r="D140" s="22">
        <v>45743</v>
      </c>
      <c r="E140" s="34">
        <v>6072970</v>
      </c>
    </row>
    <row r="141" spans="1:5" x14ac:dyDescent="0.25">
      <c r="A141" s="57"/>
      <c r="B141" s="58"/>
      <c r="C141" s="21" t="s">
        <v>137</v>
      </c>
      <c r="D141" s="22">
        <v>45727</v>
      </c>
      <c r="E141" s="34">
        <v>468792</v>
      </c>
    </row>
    <row r="142" spans="1:5" x14ac:dyDescent="0.25">
      <c r="A142" s="57"/>
      <c r="B142" s="58"/>
      <c r="C142" s="21" t="s">
        <v>138</v>
      </c>
      <c r="D142" s="22">
        <v>45727</v>
      </c>
      <c r="E142" s="34">
        <v>1938008</v>
      </c>
    </row>
    <row r="143" spans="1:5" x14ac:dyDescent="0.25">
      <c r="A143" s="59"/>
      <c r="B143" s="60"/>
      <c r="C143" s="59"/>
      <c r="D143" s="61"/>
      <c r="E143" s="62">
        <f>SUM(E138:E142)</f>
        <v>29816626</v>
      </c>
    </row>
    <row r="144" spans="1:5" x14ac:dyDescent="0.25">
      <c r="D144" s="31"/>
    </row>
    <row r="145" spans="1:5" x14ac:dyDescent="0.25">
      <c r="D145" s="31"/>
    </row>
    <row r="146" spans="1:5" x14ac:dyDescent="0.25">
      <c r="A146" s="54" t="s">
        <v>1</v>
      </c>
      <c r="B146" s="55" t="s">
        <v>66</v>
      </c>
      <c r="C146" s="54" t="s">
        <v>67</v>
      </c>
      <c r="D146" s="54" t="s">
        <v>65</v>
      </c>
      <c r="E146" s="63" t="s">
        <v>64</v>
      </c>
    </row>
    <row r="147" spans="1:5" x14ac:dyDescent="0.25">
      <c r="A147" s="57">
        <v>890907254</v>
      </c>
      <c r="B147" s="58" t="s">
        <v>139</v>
      </c>
      <c r="C147" s="21" t="s">
        <v>131</v>
      </c>
      <c r="D147" s="22">
        <v>45720</v>
      </c>
      <c r="E147" s="34">
        <v>39000937</v>
      </c>
    </row>
    <row r="148" spans="1:5" x14ac:dyDescent="0.25">
      <c r="A148" s="57"/>
      <c r="B148" s="58"/>
      <c r="C148" s="21" t="s">
        <v>132</v>
      </c>
      <c r="D148" s="22">
        <v>45720</v>
      </c>
      <c r="E148" s="34">
        <v>66506846</v>
      </c>
    </row>
    <row r="149" spans="1:5" x14ac:dyDescent="0.25">
      <c r="A149" s="57"/>
      <c r="B149" s="58"/>
      <c r="C149" s="21" t="s">
        <v>70</v>
      </c>
      <c r="D149" s="22">
        <v>45743</v>
      </c>
      <c r="E149" s="34">
        <v>1668031</v>
      </c>
    </row>
    <row r="150" spans="1:5" x14ac:dyDescent="0.25">
      <c r="A150" s="57"/>
      <c r="B150" s="58"/>
      <c r="C150" s="21" t="s">
        <v>140</v>
      </c>
      <c r="D150" s="22">
        <v>45727</v>
      </c>
      <c r="E150" s="34">
        <v>2901279</v>
      </c>
    </row>
    <row r="151" spans="1:5" x14ac:dyDescent="0.25">
      <c r="A151" s="59"/>
      <c r="B151" s="60"/>
      <c r="C151" s="59"/>
      <c r="D151" s="61"/>
      <c r="E151" s="62">
        <f>SUM(E147:E150)</f>
        <v>110077093</v>
      </c>
    </row>
    <row r="152" spans="1:5" x14ac:dyDescent="0.25">
      <c r="D152" s="31"/>
    </row>
    <row r="153" spans="1:5" x14ac:dyDescent="0.25">
      <c r="D153" s="31"/>
    </row>
    <row r="154" spans="1:5" x14ac:dyDescent="0.25">
      <c r="A154" s="17" t="s">
        <v>1</v>
      </c>
      <c r="B154" s="16" t="s">
        <v>66</v>
      </c>
      <c r="C154" s="17" t="s">
        <v>67</v>
      </c>
      <c r="D154" s="17" t="s">
        <v>65</v>
      </c>
      <c r="E154" s="33" t="s">
        <v>64</v>
      </c>
    </row>
    <row r="155" spans="1:5" x14ac:dyDescent="0.25">
      <c r="A155" s="29">
        <v>890911816</v>
      </c>
      <c r="B155" s="30" t="s">
        <v>141</v>
      </c>
      <c r="C155" s="29" t="s">
        <v>138</v>
      </c>
      <c r="D155" s="31">
        <v>45727</v>
      </c>
      <c r="E155" s="32">
        <v>35688406</v>
      </c>
    </row>
    <row r="156" spans="1:5" x14ac:dyDescent="0.25">
      <c r="A156" s="26"/>
      <c r="B156" s="25"/>
      <c r="C156" s="26"/>
      <c r="D156" s="27"/>
      <c r="E156" s="35">
        <f>SUM(E155)</f>
        <v>35688406</v>
      </c>
    </row>
    <row r="157" spans="1:5" x14ac:dyDescent="0.25">
      <c r="D157" s="31"/>
    </row>
    <row r="158" spans="1:5" x14ac:dyDescent="0.25">
      <c r="D158" s="31"/>
    </row>
    <row r="159" spans="1:5" x14ac:dyDescent="0.25">
      <c r="A159" s="54" t="s">
        <v>1</v>
      </c>
      <c r="B159" s="55" t="s">
        <v>66</v>
      </c>
      <c r="C159" s="54" t="s">
        <v>67</v>
      </c>
      <c r="D159" s="54" t="s">
        <v>65</v>
      </c>
      <c r="E159" s="63" t="s">
        <v>64</v>
      </c>
    </row>
    <row r="160" spans="1:5" x14ac:dyDescent="0.25">
      <c r="A160" s="58">
        <v>890933408</v>
      </c>
      <c r="B160" s="58" t="s">
        <v>62</v>
      </c>
      <c r="C160" s="21" t="s">
        <v>70</v>
      </c>
      <c r="D160" s="22">
        <v>45727</v>
      </c>
      <c r="E160" s="34">
        <v>210840</v>
      </c>
    </row>
    <row r="161" spans="1:5" x14ac:dyDescent="0.25">
      <c r="A161" s="58"/>
      <c r="B161" s="58"/>
      <c r="C161" s="21" t="s">
        <v>79</v>
      </c>
      <c r="D161" s="22">
        <v>45743</v>
      </c>
      <c r="E161" s="34">
        <v>322350</v>
      </c>
    </row>
    <row r="162" spans="1:5" x14ac:dyDescent="0.25">
      <c r="A162" s="59"/>
      <c r="B162" s="60"/>
      <c r="C162" s="59"/>
      <c r="D162" s="61"/>
      <c r="E162" s="62">
        <f>SUM(E160:E161)</f>
        <v>533190</v>
      </c>
    </row>
    <row r="163" spans="1:5" x14ac:dyDescent="0.25">
      <c r="D163" s="31"/>
    </row>
    <row r="164" spans="1:5" x14ac:dyDescent="0.25">
      <c r="D164" s="31"/>
    </row>
    <row r="165" spans="1:5" x14ac:dyDescent="0.25">
      <c r="A165" s="17" t="s">
        <v>1</v>
      </c>
      <c r="B165" s="16" t="s">
        <v>66</v>
      </c>
      <c r="C165" s="17" t="s">
        <v>67</v>
      </c>
      <c r="D165" s="17" t="s">
        <v>65</v>
      </c>
      <c r="E165" s="33" t="s">
        <v>64</v>
      </c>
    </row>
    <row r="166" spans="1:5" x14ac:dyDescent="0.25">
      <c r="A166" s="29">
        <v>890938774</v>
      </c>
      <c r="B166" s="30" t="s">
        <v>142</v>
      </c>
      <c r="C166" s="29" t="s">
        <v>70</v>
      </c>
      <c r="D166" s="31">
        <v>45727</v>
      </c>
      <c r="E166" s="32">
        <v>7937579</v>
      </c>
    </row>
    <row r="167" spans="1:5" x14ac:dyDescent="0.25">
      <c r="A167" s="26"/>
      <c r="B167" s="25"/>
      <c r="C167" s="26"/>
      <c r="D167" s="27"/>
      <c r="E167" s="35">
        <f>SUM(E166)</f>
        <v>7937579</v>
      </c>
    </row>
    <row r="168" spans="1:5" x14ac:dyDescent="0.25">
      <c r="D168" s="31"/>
    </row>
    <row r="169" spans="1:5" x14ac:dyDescent="0.25">
      <c r="A169" s="17" t="s">
        <v>1</v>
      </c>
      <c r="B169" s="16" t="s">
        <v>66</v>
      </c>
      <c r="C169" s="17" t="s">
        <v>67</v>
      </c>
      <c r="D169" s="17" t="s">
        <v>65</v>
      </c>
      <c r="E169" s="33" t="s">
        <v>64</v>
      </c>
    </row>
    <row r="170" spans="1:5" x14ac:dyDescent="0.25">
      <c r="A170" s="29">
        <v>890980066</v>
      </c>
      <c r="B170" s="30" t="s">
        <v>13</v>
      </c>
      <c r="C170" s="29" t="s">
        <v>131</v>
      </c>
      <c r="D170" s="31">
        <v>45736</v>
      </c>
      <c r="E170" s="32">
        <v>6019531</v>
      </c>
    </row>
    <row r="171" spans="1:5" x14ac:dyDescent="0.25">
      <c r="A171" s="26"/>
      <c r="B171" s="25"/>
      <c r="C171" s="26"/>
      <c r="D171" s="27"/>
      <c r="E171" s="35">
        <f>SUM(E170)</f>
        <v>6019531</v>
      </c>
    </row>
    <row r="172" spans="1:5" x14ac:dyDescent="0.25">
      <c r="D172" s="31"/>
    </row>
    <row r="173" spans="1:5" x14ac:dyDescent="0.25">
      <c r="D173" s="31"/>
    </row>
    <row r="174" spans="1:5" x14ac:dyDescent="0.25">
      <c r="A174" s="54" t="s">
        <v>1</v>
      </c>
      <c r="B174" s="55" t="s">
        <v>66</v>
      </c>
      <c r="C174" s="54" t="s">
        <v>67</v>
      </c>
      <c r="D174" s="54" t="s">
        <v>65</v>
      </c>
      <c r="E174" s="63" t="s">
        <v>64</v>
      </c>
    </row>
    <row r="175" spans="1:5" x14ac:dyDescent="0.25">
      <c r="A175" s="58">
        <v>890980757</v>
      </c>
      <c r="B175" s="58" t="s">
        <v>143</v>
      </c>
      <c r="C175" s="21" t="s">
        <v>131</v>
      </c>
      <c r="D175" s="22">
        <v>45734</v>
      </c>
      <c r="E175" s="34">
        <v>4859227</v>
      </c>
    </row>
    <row r="176" spans="1:5" x14ac:dyDescent="0.25">
      <c r="A176" s="58"/>
      <c r="B176" s="58"/>
      <c r="C176" s="21" t="s">
        <v>132</v>
      </c>
      <c r="D176" s="22">
        <v>45736</v>
      </c>
      <c r="E176" s="34">
        <v>4516896</v>
      </c>
    </row>
    <row r="177" spans="1:5" x14ac:dyDescent="0.25">
      <c r="A177" s="58"/>
      <c r="B177" s="58"/>
      <c r="C177" s="21" t="s">
        <v>135</v>
      </c>
      <c r="D177" s="22">
        <v>45734</v>
      </c>
      <c r="E177" s="34">
        <v>8286243</v>
      </c>
    </row>
    <row r="178" spans="1:5" x14ac:dyDescent="0.25">
      <c r="A178" s="59"/>
      <c r="B178" s="60"/>
      <c r="C178" s="59"/>
      <c r="D178" s="61"/>
      <c r="E178" s="62">
        <f>SUM(E175:E177)</f>
        <v>17662366</v>
      </c>
    </row>
    <row r="179" spans="1:5" x14ac:dyDescent="0.25">
      <c r="D179" s="31"/>
    </row>
    <row r="180" spans="1:5" x14ac:dyDescent="0.25">
      <c r="D180" s="31"/>
    </row>
    <row r="181" spans="1:5" x14ac:dyDescent="0.25">
      <c r="A181" s="54" t="s">
        <v>1</v>
      </c>
      <c r="B181" s="55" t="s">
        <v>66</v>
      </c>
      <c r="C181" s="54" t="s">
        <v>67</v>
      </c>
      <c r="D181" s="54" t="s">
        <v>65</v>
      </c>
      <c r="E181" s="63" t="s">
        <v>64</v>
      </c>
    </row>
    <row r="182" spans="1:5" ht="15" customHeight="1" x14ac:dyDescent="0.25">
      <c r="A182" s="58">
        <v>890981137</v>
      </c>
      <c r="B182" s="58" t="s">
        <v>144</v>
      </c>
      <c r="C182" s="21" t="s">
        <v>70</v>
      </c>
      <c r="D182" s="22">
        <v>45743</v>
      </c>
      <c r="E182" s="34">
        <v>5896200</v>
      </c>
    </row>
    <row r="183" spans="1:5" x14ac:dyDescent="0.25">
      <c r="A183" s="58"/>
      <c r="B183" s="58"/>
      <c r="C183" s="21" t="s">
        <v>114</v>
      </c>
      <c r="D183" s="22">
        <v>45743</v>
      </c>
      <c r="E183" s="34">
        <v>3673700</v>
      </c>
    </row>
    <row r="184" spans="1:5" x14ac:dyDescent="0.25">
      <c r="A184" s="59"/>
      <c r="B184" s="60"/>
      <c r="C184" s="59"/>
      <c r="D184" s="61"/>
      <c r="E184" s="62">
        <f>SUM(E182:E183)</f>
        <v>9569900</v>
      </c>
    </row>
    <row r="185" spans="1:5" x14ac:dyDescent="0.25">
      <c r="D185" s="31"/>
    </row>
    <row r="186" spans="1:5" x14ac:dyDescent="0.25">
      <c r="D186" s="31"/>
    </row>
    <row r="187" spans="1:5" x14ac:dyDescent="0.25">
      <c r="A187" s="54" t="s">
        <v>1</v>
      </c>
      <c r="B187" s="55" t="s">
        <v>66</v>
      </c>
      <c r="C187" s="54" t="s">
        <v>67</v>
      </c>
      <c r="D187" s="54" t="s">
        <v>65</v>
      </c>
      <c r="E187" s="63" t="s">
        <v>64</v>
      </c>
    </row>
    <row r="188" spans="1:5" x14ac:dyDescent="0.25">
      <c r="A188" s="58">
        <v>890981374</v>
      </c>
      <c r="B188" s="58" t="s">
        <v>19</v>
      </c>
      <c r="C188" s="21" t="s">
        <v>70</v>
      </c>
      <c r="D188" s="22">
        <v>45734</v>
      </c>
      <c r="E188" s="34">
        <v>6311900</v>
      </c>
    </row>
    <row r="189" spans="1:5" x14ac:dyDescent="0.25">
      <c r="A189" s="58"/>
      <c r="B189" s="58"/>
      <c r="C189" s="21" t="s">
        <v>79</v>
      </c>
      <c r="D189" s="22">
        <v>45734</v>
      </c>
      <c r="E189" s="34">
        <v>1604695</v>
      </c>
    </row>
    <row r="190" spans="1:5" x14ac:dyDescent="0.25">
      <c r="A190" s="59"/>
      <c r="B190" s="60"/>
      <c r="C190" s="59"/>
      <c r="D190" s="61"/>
      <c r="E190" s="62">
        <f>SUM(E188:E189)</f>
        <v>7916595</v>
      </c>
    </row>
    <row r="191" spans="1:5" ht="15.75" customHeight="1" x14ac:dyDescent="0.25">
      <c r="D191" s="31"/>
    </row>
    <row r="192" spans="1:5" x14ac:dyDescent="0.25">
      <c r="D192" s="31"/>
    </row>
    <row r="193" spans="1:5" x14ac:dyDescent="0.25">
      <c r="A193" s="54" t="s">
        <v>1</v>
      </c>
      <c r="B193" s="55" t="s">
        <v>66</v>
      </c>
      <c r="C193" s="54" t="s">
        <v>67</v>
      </c>
      <c r="D193" s="54" t="s">
        <v>65</v>
      </c>
      <c r="E193" s="63" t="s">
        <v>64</v>
      </c>
    </row>
    <row r="194" spans="1:5" x14ac:dyDescent="0.25">
      <c r="A194" s="58">
        <v>890981536</v>
      </c>
      <c r="B194" s="58" t="s">
        <v>145</v>
      </c>
      <c r="C194" s="21" t="s">
        <v>70</v>
      </c>
      <c r="D194" s="22">
        <v>45734</v>
      </c>
      <c r="E194" s="34">
        <v>8588001</v>
      </c>
    </row>
    <row r="195" spans="1:5" x14ac:dyDescent="0.25">
      <c r="A195" s="58"/>
      <c r="B195" s="58"/>
      <c r="C195" s="21" t="s">
        <v>79</v>
      </c>
      <c r="D195" s="22">
        <v>45734</v>
      </c>
      <c r="E195" s="34">
        <v>79100</v>
      </c>
    </row>
    <row r="196" spans="1:5" x14ac:dyDescent="0.25">
      <c r="A196" s="59"/>
      <c r="B196" s="60"/>
      <c r="C196" s="59"/>
      <c r="D196" s="61"/>
      <c r="E196" s="62">
        <f>SUM(E194:E195)</f>
        <v>8667101</v>
      </c>
    </row>
    <row r="197" spans="1:5" x14ac:dyDescent="0.25">
      <c r="D197" s="31"/>
    </row>
    <row r="198" spans="1:5" x14ac:dyDescent="0.25">
      <c r="D198" s="31"/>
    </row>
    <row r="199" spans="1:5" x14ac:dyDescent="0.25">
      <c r="A199" s="54" t="s">
        <v>1</v>
      </c>
      <c r="B199" s="55" t="s">
        <v>66</v>
      </c>
      <c r="C199" s="54" t="s">
        <v>67</v>
      </c>
      <c r="D199" s="54" t="s">
        <v>65</v>
      </c>
      <c r="E199" s="63" t="s">
        <v>64</v>
      </c>
    </row>
    <row r="200" spans="1:5" x14ac:dyDescent="0.25">
      <c r="A200" s="58">
        <v>890981726</v>
      </c>
      <c r="B200" s="58" t="s">
        <v>146</v>
      </c>
      <c r="C200" s="21" t="s">
        <v>70</v>
      </c>
      <c r="D200" s="22">
        <v>45734</v>
      </c>
      <c r="E200" s="34">
        <v>267930</v>
      </c>
    </row>
    <row r="201" spans="1:5" x14ac:dyDescent="0.25">
      <c r="A201" s="58"/>
      <c r="B201" s="58"/>
      <c r="C201" s="21" t="s">
        <v>79</v>
      </c>
      <c r="D201" s="22">
        <v>45734</v>
      </c>
      <c r="E201" s="34">
        <v>1706056</v>
      </c>
    </row>
    <row r="202" spans="1:5" x14ac:dyDescent="0.25">
      <c r="A202" s="59"/>
      <c r="B202" s="60"/>
      <c r="C202" s="59"/>
      <c r="D202" s="61"/>
      <c r="E202" s="62">
        <f>SUM(E200:E201)</f>
        <v>1973986</v>
      </c>
    </row>
    <row r="203" spans="1:5" x14ac:dyDescent="0.25">
      <c r="A203" s="64"/>
      <c r="B203" s="65"/>
      <c r="C203" s="64"/>
      <c r="D203" s="66"/>
      <c r="E203" s="67"/>
    </row>
    <row r="204" spans="1:5" x14ac:dyDescent="0.25">
      <c r="D204" s="31"/>
    </row>
    <row r="205" spans="1:5" x14ac:dyDescent="0.25">
      <c r="A205" s="54" t="s">
        <v>1</v>
      </c>
      <c r="B205" s="55" t="s">
        <v>66</v>
      </c>
      <c r="C205" s="54" t="s">
        <v>67</v>
      </c>
      <c r="D205" s="54" t="s">
        <v>65</v>
      </c>
      <c r="E205" s="63" t="s">
        <v>64</v>
      </c>
    </row>
    <row r="206" spans="1:5" x14ac:dyDescent="0.25">
      <c r="A206" s="68">
        <v>890982264</v>
      </c>
      <c r="B206" s="68" t="s">
        <v>12</v>
      </c>
      <c r="C206" s="29" t="s">
        <v>70</v>
      </c>
      <c r="D206" s="31">
        <v>45734</v>
      </c>
      <c r="E206" s="32">
        <v>12763697</v>
      </c>
    </row>
    <row r="207" spans="1:5" x14ac:dyDescent="0.25">
      <c r="A207" s="69"/>
      <c r="B207" s="69"/>
      <c r="C207" s="29" t="s">
        <v>79</v>
      </c>
      <c r="D207" s="31">
        <v>45734</v>
      </c>
      <c r="E207" s="32">
        <v>3448556</v>
      </c>
    </row>
    <row r="208" spans="1:5" x14ac:dyDescent="0.25">
      <c r="A208" s="70"/>
      <c r="B208" s="70"/>
      <c r="C208" s="29" t="s">
        <v>147</v>
      </c>
      <c r="D208" s="31">
        <v>45727</v>
      </c>
      <c r="E208" s="32">
        <v>3939626</v>
      </c>
    </row>
    <row r="209" spans="1:5" x14ac:dyDescent="0.25">
      <c r="A209" s="59"/>
      <c r="B209" s="60"/>
      <c r="C209" s="59"/>
      <c r="D209" s="61"/>
      <c r="E209" s="62">
        <f>SUM(E206:E208)</f>
        <v>20151879</v>
      </c>
    </row>
    <row r="210" spans="1:5" x14ac:dyDescent="0.25">
      <c r="D210" s="31"/>
    </row>
    <row r="211" spans="1:5" x14ac:dyDescent="0.25">
      <c r="D211" s="31"/>
    </row>
    <row r="212" spans="1:5" x14ac:dyDescent="0.25">
      <c r="A212" s="54" t="s">
        <v>1</v>
      </c>
      <c r="B212" s="55" t="s">
        <v>66</v>
      </c>
      <c r="C212" s="54" t="s">
        <v>67</v>
      </c>
      <c r="D212" s="54" t="s">
        <v>65</v>
      </c>
      <c r="E212" s="63" t="s">
        <v>64</v>
      </c>
    </row>
    <row r="213" spans="1:5" x14ac:dyDescent="0.25">
      <c r="A213" s="68">
        <v>890982608</v>
      </c>
      <c r="B213" s="68" t="s">
        <v>10</v>
      </c>
      <c r="C213" s="29" t="s">
        <v>70</v>
      </c>
      <c r="D213" s="31">
        <v>45743</v>
      </c>
      <c r="E213" s="32">
        <v>4444064</v>
      </c>
    </row>
    <row r="214" spans="1:5" x14ac:dyDescent="0.25">
      <c r="A214" s="69"/>
      <c r="B214" s="69"/>
      <c r="C214" s="29" t="s">
        <v>137</v>
      </c>
      <c r="D214" s="31">
        <v>45727</v>
      </c>
      <c r="E214" s="32">
        <v>82906738</v>
      </c>
    </row>
    <row r="215" spans="1:5" x14ac:dyDescent="0.25">
      <c r="A215" s="70"/>
      <c r="B215" s="70"/>
      <c r="C215" s="29" t="s">
        <v>138</v>
      </c>
      <c r="D215" s="31">
        <v>45727</v>
      </c>
      <c r="E215" s="32">
        <v>165493891</v>
      </c>
    </row>
    <row r="216" spans="1:5" x14ac:dyDescent="0.25">
      <c r="A216" s="59"/>
      <c r="B216" s="60"/>
      <c r="C216" s="59"/>
      <c r="D216" s="61"/>
      <c r="E216" s="62">
        <f>SUM(E213:E215)</f>
        <v>252844693</v>
      </c>
    </row>
    <row r="217" spans="1:5" x14ac:dyDescent="0.25">
      <c r="D217" s="31"/>
    </row>
    <row r="218" spans="1:5" x14ac:dyDescent="0.25">
      <c r="D218" s="31"/>
    </row>
    <row r="219" spans="1:5" x14ac:dyDescent="0.25">
      <c r="A219" s="54" t="s">
        <v>1</v>
      </c>
      <c r="B219" s="55" t="s">
        <v>66</v>
      </c>
      <c r="C219" s="54" t="s">
        <v>67</v>
      </c>
      <c r="D219" s="54" t="s">
        <v>65</v>
      </c>
      <c r="E219" s="63" t="s">
        <v>64</v>
      </c>
    </row>
    <row r="220" spans="1:5" x14ac:dyDescent="0.25">
      <c r="A220" s="58">
        <v>890985703</v>
      </c>
      <c r="B220" s="58" t="s">
        <v>148</v>
      </c>
      <c r="C220" s="21" t="s">
        <v>70</v>
      </c>
      <c r="D220" s="22">
        <v>45734</v>
      </c>
      <c r="E220" s="34">
        <v>125575941</v>
      </c>
    </row>
    <row r="221" spans="1:5" x14ac:dyDescent="0.25">
      <c r="A221" s="58"/>
      <c r="B221" s="58"/>
      <c r="C221" s="21" t="s">
        <v>79</v>
      </c>
      <c r="D221" s="22">
        <v>45734</v>
      </c>
      <c r="E221" s="34">
        <v>14524975</v>
      </c>
    </row>
    <row r="222" spans="1:5" x14ac:dyDescent="0.25">
      <c r="A222" s="59"/>
      <c r="B222" s="60"/>
      <c r="C222" s="59"/>
      <c r="D222" s="61"/>
      <c r="E222" s="62">
        <f>SUM(E220:E221)</f>
        <v>140100916</v>
      </c>
    </row>
    <row r="223" spans="1:5" x14ac:dyDescent="0.25">
      <c r="D223" s="31"/>
    </row>
    <row r="224" spans="1:5" x14ac:dyDescent="0.25">
      <c r="A224" s="54" t="s">
        <v>1</v>
      </c>
      <c r="B224" s="55" t="s">
        <v>66</v>
      </c>
      <c r="C224" s="54" t="s">
        <v>67</v>
      </c>
      <c r="D224" s="54" t="s">
        <v>65</v>
      </c>
      <c r="E224" s="63" t="s">
        <v>64</v>
      </c>
    </row>
    <row r="225" spans="1:5" x14ac:dyDescent="0.25">
      <c r="A225" s="68">
        <v>892000501</v>
      </c>
      <c r="B225" s="68" t="s">
        <v>63</v>
      </c>
      <c r="C225" s="29" t="s">
        <v>149</v>
      </c>
      <c r="D225" s="31">
        <v>45727</v>
      </c>
      <c r="E225" s="32">
        <v>97131</v>
      </c>
    </row>
    <row r="226" spans="1:5" x14ac:dyDescent="0.25">
      <c r="A226" s="69"/>
      <c r="B226" s="69"/>
      <c r="C226" s="29" t="s">
        <v>103</v>
      </c>
      <c r="D226" s="31">
        <v>45727</v>
      </c>
      <c r="E226" s="32">
        <v>84400</v>
      </c>
    </row>
    <row r="227" spans="1:5" x14ac:dyDescent="0.25">
      <c r="A227" s="69"/>
      <c r="B227" s="69"/>
      <c r="C227" s="29" t="s">
        <v>150</v>
      </c>
      <c r="D227" s="31">
        <v>45727</v>
      </c>
      <c r="E227" s="32">
        <v>282300</v>
      </c>
    </row>
    <row r="228" spans="1:5" x14ac:dyDescent="0.25">
      <c r="A228" s="70"/>
      <c r="B228" s="70"/>
      <c r="C228" s="29" t="s">
        <v>151</v>
      </c>
      <c r="D228" s="31">
        <v>45727</v>
      </c>
      <c r="E228" s="32">
        <v>70700</v>
      </c>
    </row>
    <row r="229" spans="1:5" x14ac:dyDescent="0.25">
      <c r="A229" s="59"/>
      <c r="B229" s="60"/>
      <c r="C229" s="59"/>
      <c r="D229" s="61"/>
      <c r="E229" s="62">
        <f>SUM(E225:E228)</f>
        <v>534531</v>
      </c>
    </row>
    <row r="230" spans="1:5" x14ac:dyDescent="0.25">
      <c r="D230" s="31"/>
    </row>
    <row r="231" spans="1:5" x14ac:dyDescent="0.25">
      <c r="D231" s="31"/>
    </row>
    <row r="232" spans="1:5" x14ac:dyDescent="0.25">
      <c r="A232" s="54" t="s">
        <v>1</v>
      </c>
      <c r="B232" s="55" t="s">
        <v>66</v>
      </c>
      <c r="C232" s="54" t="s">
        <v>67</v>
      </c>
      <c r="D232" s="54" t="s">
        <v>65</v>
      </c>
      <c r="E232" s="63" t="s">
        <v>64</v>
      </c>
    </row>
    <row r="233" spans="1:5" x14ac:dyDescent="0.25">
      <c r="A233" s="68">
        <v>900038926</v>
      </c>
      <c r="B233" s="68" t="s">
        <v>152</v>
      </c>
      <c r="C233" s="29" t="s">
        <v>70</v>
      </c>
      <c r="D233" s="31">
        <v>45734</v>
      </c>
      <c r="E233" s="32">
        <v>9297285</v>
      </c>
    </row>
    <row r="234" spans="1:5" x14ac:dyDescent="0.25">
      <c r="A234" s="69"/>
      <c r="B234" s="69"/>
      <c r="C234" s="29" t="s">
        <v>79</v>
      </c>
      <c r="D234" s="31">
        <v>45734</v>
      </c>
      <c r="E234" s="32">
        <v>1793770</v>
      </c>
    </row>
    <row r="235" spans="1:5" x14ac:dyDescent="0.25">
      <c r="A235" s="70"/>
      <c r="B235" s="70"/>
      <c r="C235" s="29" t="s">
        <v>114</v>
      </c>
      <c r="D235" s="31">
        <v>45734</v>
      </c>
      <c r="E235" s="32">
        <v>8252830</v>
      </c>
    </row>
    <row r="236" spans="1:5" x14ac:dyDescent="0.25">
      <c r="A236" s="59"/>
      <c r="B236" s="60"/>
      <c r="C236" s="59"/>
      <c r="D236" s="61"/>
      <c r="E236" s="62">
        <f>SUM(E233:E235)</f>
        <v>19343885</v>
      </c>
    </row>
    <row r="237" spans="1:5" x14ac:dyDescent="0.25">
      <c r="D237" s="31"/>
    </row>
    <row r="238" spans="1:5" x14ac:dyDescent="0.25">
      <c r="D238" s="31"/>
    </row>
    <row r="239" spans="1:5" x14ac:dyDescent="0.25">
      <c r="A239" s="54" t="s">
        <v>1</v>
      </c>
      <c r="B239" s="55" t="s">
        <v>66</v>
      </c>
      <c r="C239" s="54" t="s">
        <v>67</v>
      </c>
      <c r="D239" s="54" t="s">
        <v>65</v>
      </c>
      <c r="E239" s="63" t="s">
        <v>64</v>
      </c>
    </row>
    <row r="240" spans="1:5" ht="15" customHeight="1" x14ac:dyDescent="0.25">
      <c r="A240" s="58">
        <v>900261353</v>
      </c>
      <c r="B240" s="58" t="s">
        <v>24</v>
      </c>
      <c r="C240" s="21" t="s">
        <v>81</v>
      </c>
      <c r="D240" s="22">
        <v>45734</v>
      </c>
      <c r="E240" s="34">
        <v>162800</v>
      </c>
    </row>
    <row r="241" spans="1:5" x14ac:dyDescent="0.25">
      <c r="A241" s="58"/>
      <c r="B241" s="58"/>
      <c r="C241" s="21" t="s">
        <v>77</v>
      </c>
      <c r="D241" s="22">
        <v>45743</v>
      </c>
      <c r="E241" s="34">
        <v>643547</v>
      </c>
    </row>
    <row r="242" spans="1:5" x14ac:dyDescent="0.25">
      <c r="A242" s="59"/>
      <c r="B242" s="60"/>
      <c r="C242" s="59"/>
      <c r="D242" s="61"/>
      <c r="E242" s="62">
        <f>SUM(E240:E241)</f>
        <v>806347</v>
      </c>
    </row>
    <row r="243" spans="1:5" x14ac:dyDescent="0.25">
      <c r="D243" s="31"/>
    </row>
    <row r="244" spans="1:5" x14ac:dyDescent="0.25">
      <c r="D244" s="31"/>
    </row>
    <row r="245" spans="1:5" x14ac:dyDescent="0.25">
      <c r="A245" s="54" t="s">
        <v>1</v>
      </c>
      <c r="B245" s="55" t="s">
        <v>66</v>
      </c>
      <c r="C245" s="54" t="s">
        <v>67</v>
      </c>
      <c r="D245" s="54" t="s">
        <v>65</v>
      </c>
      <c r="E245" s="63" t="s">
        <v>64</v>
      </c>
    </row>
    <row r="246" spans="1:5" x14ac:dyDescent="0.25">
      <c r="A246" s="58">
        <v>900390423</v>
      </c>
      <c r="B246" s="58" t="s">
        <v>153</v>
      </c>
      <c r="C246" s="21" t="s">
        <v>70</v>
      </c>
      <c r="D246" s="22">
        <v>45734</v>
      </c>
      <c r="E246" s="34">
        <v>25451103</v>
      </c>
    </row>
    <row r="247" spans="1:5" x14ac:dyDescent="0.25">
      <c r="A247" s="58"/>
      <c r="B247" s="58"/>
      <c r="C247" s="21" t="s">
        <v>79</v>
      </c>
      <c r="D247" s="22">
        <v>45734</v>
      </c>
      <c r="E247" s="34">
        <v>16130600</v>
      </c>
    </row>
    <row r="248" spans="1:5" x14ac:dyDescent="0.25">
      <c r="A248" s="58"/>
      <c r="B248" s="58"/>
      <c r="C248" s="21" t="s">
        <v>114</v>
      </c>
      <c r="D248" s="22">
        <v>45734</v>
      </c>
      <c r="E248" s="34">
        <v>257295458</v>
      </c>
    </row>
    <row r="249" spans="1:5" x14ac:dyDescent="0.25">
      <c r="A249" s="59"/>
      <c r="B249" s="60"/>
      <c r="C249" s="59"/>
      <c r="D249" s="61"/>
      <c r="E249" s="62">
        <f>SUM(E246:E248)</f>
        <v>298877161</v>
      </c>
    </row>
    <row r="250" spans="1:5" x14ac:dyDescent="0.25">
      <c r="D250" s="31"/>
    </row>
    <row r="251" spans="1:5" x14ac:dyDescent="0.25">
      <c r="D251" s="31"/>
    </row>
    <row r="252" spans="1:5" x14ac:dyDescent="0.25">
      <c r="A252" s="54" t="s">
        <v>1</v>
      </c>
      <c r="B252" s="55" t="s">
        <v>66</v>
      </c>
      <c r="C252" s="54" t="s">
        <v>67</v>
      </c>
      <c r="D252" s="54" t="s">
        <v>65</v>
      </c>
      <c r="E252" s="63" t="s">
        <v>64</v>
      </c>
    </row>
    <row r="253" spans="1:5" x14ac:dyDescent="0.25">
      <c r="A253" s="58">
        <v>900438216</v>
      </c>
      <c r="B253" s="58" t="s">
        <v>8</v>
      </c>
      <c r="C253" s="21" t="s">
        <v>70</v>
      </c>
      <c r="D253" s="22">
        <v>45727</v>
      </c>
      <c r="E253" s="34">
        <v>4730322</v>
      </c>
    </row>
    <row r="254" spans="1:5" x14ac:dyDescent="0.25">
      <c r="A254" s="58"/>
      <c r="B254" s="58"/>
      <c r="C254" s="21" t="s">
        <v>79</v>
      </c>
      <c r="D254" s="22">
        <v>45734</v>
      </c>
      <c r="E254" s="34">
        <v>17958222</v>
      </c>
    </row>
    <row r="255" spans="1:5" x14ac:dyDescent="0.25">
      <c r="A255" s="58"/>
      <c r="B255" s="58"/>
      <c r="C255" s="21" t="s">
        <v>114</v>
      </c>
      <c r="D255" s="22">
        <v>45734</v>
      </c>
      <c r="E255" s="34">
        <v>1100000</v>
      </c>
    </row>
    <row r="256" spans="1:5" x14ac:dyDescent="0.25">
      <c r="A256" s="58"/>
      <c r="B256" s="58"/>
      <c r="C256" s="21" t="s">
        <v>115</v>
      </c>
      <c r="D256" s="22">
        <v>45743</v>
      </c>
      <c r="E256" s="34">
        <v>784927</v>
      </c>
    </row>
    <row r="257" spans="1:5" x14ac:dyDescent="0.25">
      <c r="A257" s="58"/>
      <c r="B257" s="58"/>
      <c r="C257" s="21" t="s">
        <v>154</v>
      </c>
      <c r="D257" s="22">
        <v>45743</v>
      </c>
      <c r="E257" s="34">
        <v>3066374</v>
      </c>
    </row>
    <row r="258" spans="1:5" x14ac:dyDescent="0.25">
      <c r="A258" s="59"/>
      <c r="B258" s="60"/>
      <c r="C258" s="59"/>
      <c r="D258" s="61"/>
      <c r="E258" s="62">
        <f>SUM(E253:E257)</f>
        <v>27639845</v>
      </c>
    </row>
    <row r="259" spans="1:5" x14ac:dyDescent="0.25">
      <c r="D259" s="31"/>
    </row>
    <row r="260" spans="1:5" x14ac:dyDescent="0.25">
      <c r="D260" s="31"/>
    </row>
    <row r="261" spans="1:5" x14ac:dyDescent="0.25">
      <c r="A261" s="17" t="s">
        <v>1</v>
      </c>
      <c r="B261" s="16" t="s">
        <v>66</v>
      </c>
      <c r="C261" s="17" t="s">
        <v>67</v>
      </c>
      <c r="D261" s="17" t="s">
        <v>65</v>
      </c>
      <c r="E261" s="33" t="s">
        <v>64</v>
      </c>
    </row>
    <row r="262" spans="1:5" x14ac:dyDescent="0.25">
      <c r="A262" s="29">
        <v>900532504</v>
      </c>
      <c r="B262" s="30" t="s">
        <v>17</v>
      </c>
      <c r="C262" s="29" t="s">
        <v>79</v>
      </c>
      <c r="D262" s="31">
        <v>45734</v>
      </c>
      <c r="E262" s="32">
        <v>14215390</v>
      </c>
    </row>
    <row r="263" spans="1:5" x14ac:dyDescent="0.25">
      <c r="A263" s="26"/>
      <c r="B263" s="25"/>
      <c r="C263" s="26"/>
      <c r="D263" s="27"/>
      <c r="E263" s="35">
        <f>SUM(E262)</f>
        <v>14215390</v>
      </c>
    </row>
    <row r="264" spans="1:5" x14ac:dyDescent="0.25">
      <c r="D264" s="31"/>
    </row>
    <row r="265" spans="1:5" x14ac:dyDescent="0.25">
      <c r="D265" s="31"/>
    </row>
    <row r="266" spans="1:5" x14ac:dyDescent="0.25">
      <c r="A266" s="54" t="s">
        <v>1</v>
      </c>
      <c r="B266" s="55" t="s">
        <v>66</v>
      </c>
      <c r="C266" s="54" t="s">
        <v>67</v>
      </c>
      <c r="D266" s="54" t="s">
        <v>65</v>
      </c>
      <c r="E266" s="63" t="s">
        <v>64</v>
      </c>
    </row>
    <row r="267" spans="1:5" ht="15" customHeight="1" x14ac:dyDescent="0.25">
      <c r="A267" s="58">
        <v>900625317</v>
      </c>
      <c r="B267" s="58" t="s">
        <v>155</v>
      </c>
      <c r="C267" s="21" t="s">
        <v>70</v>
      </c>
      <c r="D267" s="22">
        <v>45734</v>
      </c>
      <c r="E267" s="34">
        <v>607038</v>
      </c>
    </row>
    <row r="268" spans="1:5" x14ac:dyDescent="0.25">
      <c r="A268" s="58"/>
      <c r="B268" s="58"/>
      <c r="C268" s="21" t="s">
        <v>79</v>
      </c>
      <c r="D268" s="22">
        <v>45734</v>
      </c>
      <c r="E268" s="34">
        <v>7727242</v>
      </c>
    </row>
    <row r="269" spans="1:5" x14ac:dyDescent="0.25">
      <c r="A269" s="58"/>
      <c r="B269" s="58"/>
      <c r="C269" s="21" t="s">
        <v>114</v>
      </c>
      <c r="D269" s="22">
        <v>45734</v>
      </c>
      <c r="E269" s="34">
        <v>1211359</v>
      </c>
    </row>
    <row r="270" spans="1:5" x14ac:dyDescent="0.25">
      <c r="A270" s="59"/>
      <c r="B270" s="60"/>
      <c r="C270" s="59"/>
      <c r="D270" s="61"/>
      <c r="E270" s="62">
        <f>SUM(E267:E269)</f>
        <v>9545639</v>
      </c>
    </row>
    <row r="271" spans="1:5" x14ac:dyDescent="0.25">
      <c r="D271" s="31"/>
    </row>
    <row r="272" spans="1:5" x14ac:dyDescent="0.25">
      <c r="D272" s="31"/>
    </row>
    <row r="273" spans="1:5" x14ac:dyDescent="0.25">
      <c r="A273" s="54" t="s">
        <v>1</v>
      </c>
      <c r="B273" s="55" t="s">
        <v>66</v>
      </c>
      <c r="C273" s="54" t="s">
        <v>67</v>
      </c>
      <c r="D273" s="54" t="s">
        <v>65</v>
      </c>
      <c r="E273" s="63" t="s">
        <v>64</v>
      </c>
    </row>
    <row r="274" spans="1:5" x14ac:dyDescent="0.25">
      <c r="A274" s="58">
        <v>900857186</v>
      </c>
      <c r="B274" s="58" t="s">
        <v>26</v>
      </c>
      <c r="C274" s="21" t="s">
        <v>156</v>
      </c>
      <c r="D274" s="22">
        <v>45743</v>
      </c>
      <c r="E274" s="34">
        <v>1342357</v>
      </c>
    </row>
    <row r="275" spans="1:5" x14ac:dyDescent="0.25">
      <c r="A275" s="58"/>
      <c r="B275" s="58"/>
      <c r="C275" s="21" t="s">
        <v>157</v>
      </c>
      <c r="D275" s="22">
        <v>45743</v>
      </c>
      <c r="E275" s="34">
        <v>17000</v>
      </c>
    </row>
    <row r="276" spans="1:5" x14ac:dyDescent="0.25">
      <c r="A276" s="58"/>
      <c r="B276" s="58"/>
      <c r="C276" s="21" t="s">
        <v>158</v>
      </c>
      <c r="D276" s="22">
        <v>45727</v>
      </c>
      <c r="E276" s="34">
        <v>67000</v>
      </c>
    </row>
    <row r="277" spans="1:5" x14ac:dyDescent="0.25">
      <c r="A277" s="59"/>
      <c r="B277" s="60"/>
      <c r="C277" s="59"/>
      <c r="D277" s="61"/>
      <c r="E277" s="62">
        <f>SUM(E274:E276)</f>
        <v>1426357</v>
      </c>
    </row>
  </sheetData>
  <mergeCells count="50">
    <mergeCell ref="A274:A276"/>
    <mergeCell ref="B274:B276"/>
    <mergeCell ref="A246:A248"/>
    <mergeCell ref="B246:B248"/>
    <mergeCell ref="A253:A257"/>
    <mergeCell ref="B253:B257"/>
    <mergeCell ref="A267:A269"/>
    <mergeCell ref="B267:B269"/>
    <mergeCell ref="A225:A228"/>
    <mergeCell ref="B225:B228"/>
    <mergeCell ref="A233:A235"/>
    <mergeCell ref="B233:B235"/>
    <mergeCell ref="A240:A241"/>
    <mergeCell ref="B240:B241"/>
    <mergeCell ref="A206:A208"/>
    <mergeCell ref="B206:B208"/>
    <mergeCell ref="A213:A215"/>
    <mergeCell ref="B213:B215"/>
    <mergeCell ref="A220:A221"/>
    <mergeCell ref="B220:B221"/>
    <mergeCell ref="A188:A189"/>
    <mergeCell ref="B188:B189"/>
    <mergeCell ref="A194:A195"/>
    <mergeCell ref="B194:B195"/>
    <mergeCell ref="A200:A201"/>
    <mergeCell ref="B200:B201"/>
    <mergeCell ref="A160:A161"/>
    <mergeCell ref="B160:B161"/>
    <mergeCell ref="A175:A177"/>
    <mergeCell ref="B175:B177"/>
    <mergeCell ref="A182:A183"/>
    <mergeCell ref="B182:B183"/>
    <mergeCell ref="A132:A133"/>
    <mergeCell ref="B132:B133"/>
    <mergeCell ref="A138:A142"/>
    <mergeCell ref="B138:B142"/>
    <mergeCell ref="A147:A150"/>
    <mergeCell ref="B147:B150"/>
    <mergeCell ref="A89:A96"/>
    <mergeCell ref="B89:B96"/>
    <mergeCell ref="A106:A113"/>
    <mergeCell ref="B106:B113"/>
    <mergeCell ref="A123:A127"/>
    <mergeCell ref="B123:B127"/>
    <mergeCell ref="A18:A21"/>
    <mergeCell ref="B18:B21"/>
    <mergeCell ref="A42:A71"/>
    <mergeCell ref="B42:B71"/>
    <mergeCell ref="A76:A79"/>
    <mergeCell ref="B76:B79"/>
  </mergeCells>
  <pageMargins left="0.7" right="0.7" top="0.75" bottom="0.75" header="0.3" footer="0.3"/>
  <pageSetup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FT022 REPORTE PNA MAR 2025 </vt:lpstr>
      <vt:lpstr>FT022 REPORTE RECOBROS MAR 2025</vt:lpstr>
      <vt:lpstr>PAGOS MARZO 2025</vt:lpstr>
    </vt:vector>
  </TitlesOfParts>
  <Company>GOBERNACION DE ANTIOQUIA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JOSSARY VARGAS ALZATE</dc:creator>
  <cp:lastModifiedBy>JANETH HIGUITA HURTADO</cp:lastModifiedBy>
  <dcterms:created xsi:type="dcterms:W3CDTF">2024-12-04T18:48:38Z</dcterms:created>
  <dcterms:modified xsi:type="dcterms:W3CDTF">2025-04-04T15:32:17Z</dcterms:modified>
</cp:coreProperties>
</file>