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Cobertura otros años\Estadísticas ajustadas Aseguramiento 2007-2017\"/>
    </mc:Choice>
  </mc:AlternateContent>
  <bookViews>
    <workbookView xWindow="120" yWindow="135" windowWidth="18900" windowHeight="9000"/>
  </bookViews>
  <sheets>
    <sheet name="COBERTURA" sheetId="3" r:id="rId1"/>
    <sheet name="Hoja2" sheetId="5" state="hidden" r:id="rId2"/>
    <sheet name="Hoja1" sheetId="4" state="hidden" r:id="rId3"/>
    <sheet name="AFILIADOS POR EPS SUBSIDIADO" sheetId="2" r:id="rId4"/>
    <sheet name="AFILIADOS POR EPS CONTRIBUTIVO" sheetId="6" r:id="rId5"/>
  </sheets>
  <definedNames>
    <definedName name="CODIGO_DIVIPOLA" localSheetId="4">#REF!</definedName>
    <definedName name="CODIGO_DIVIPOLA">#REF!</definedName>
    <definedName name="DboREGISTRO_LEY_617" localSheetId="4">#REF!</definedName>
    <definedName name="DboREGISTRO_LEY_617">#REF!</definedName>
  </definedNames>
  <calcPr calcId="162913" iterate="1" iterateCount="1000" calcOnSave="0"/>
</workbook>
</file>

<file path=xl/calcChain.xml><?xml version="1.0" encoding="utf-8"?>
<calcChain xmlns="http://schemas.openxmlformats.org/spreadsheetml/2006/main">
  <c r="F4" i="3" l="1"/>
  <c r="C27" i="6"/>
  <c r="D27" i="6" s="1"/>
  <c r="H138" i="3"/>
  <c r="H137" i="3"/>
  <c r="H136" i="3"/>
  <c r="H135" i="3"/>
  <c r="H134" i="3"/>
  <c r="H133" i="3"/>
  <c r="H132" i="3"/>
  <c r="J132" i="3" s="1"/>
  <c r="H131" i="3"/>
  <c r="J131" i="3" s="1"/>
  <c r="H130" i="3"/>
  <c r="H129" i="3"/>
  <c r="H127" i="3"/>
  <c r="H126" i="3"/>
  <c r="H125" i="3"/>
  <c r="H124" i="3"/>
  <c r="H123" i="3"/>
  <c r="H122" i="3"/>
  <c r="H121" i="3"/>
  <c r="J121" i="3" s="1"/>
  <c r="H120" i="3"/>
  <c r="J120" i="3" s="1"/>
  <c r="H119" i="3"/>
  <c r="H118" i="3"/>
  <c r="H117" i="3"/>
  <c r="H116" i="3"/>
  <c r="H115" i="3"/>
  <c r="H114" i="3"/>
  <c r="H113" i="3"/>
  <c r="J113" i="3" s="1"/>
  <c r="H112" i="3"/>
  <c r="J112" i="3" s="1"/>
  <c r="H111" i="3"/>
  <c r="H110" i="3"/>
  <c r="H109" i="3"/>
  <c r="H108" i="3"/>
  <c r="H107" i="3"/>
  <c r="H106" i="3"/>
  <c r="H105" i="3"/>
  <c r="J105" i="3" s="1"/>
  <c r="H103" i="3"/>
  <c r="H102" i="3"/>
  <c r="H101" i="3"/>
  <c r="H100" i="3"/>
  <c r="H99" i="3"/>
  <c r="H98" i="3"/>
  <c r="I98" i="3" s="1"/>
  <c r="H97" i="3"/>
  <c r="H96" i="3"/>
  <c r="I96" i="3" s="1"/>
  <c r="H95" i="3"/>
  <c r="H94" i="3"/>
  <c r="H93" i="3"/>
  <c r="H92" i="3"/>
  <c r="H91" i="3"/>
  <c r="H90" i="3"/>
  <c r="I90" i="3" s="1"/>
  <c r="H89" i="3"/>
  <c r="H88" i="3"/>
  <c r="I88" i="3" s="1"/>
  <c r="H87" i="3"/>
  <c r="H86" i="3"/>
  <c r="H85" i="3"/>
  <c r="H84" i="3"/>
  <c r="H83" i="3"/>
  <c r="H82" i="3"/>
  <c r="I82" i="3" s="1"/>
  <c r="H81" i="3"/>
  <c r="H79" i="3"/>
  <c r="H78" i="3"/>
  <c r="J78" i="3" s="1"/>
  <c r="H77" i="3"/>
  <c r="H76" i="3"/>
  <c r="H75" i="3"/>
  <c r="H74" i="3"/>
  <c r="I74" i="3" s="1"/>
  <c r="H73" i="3"/>
  <c r="H72" i="3"/>
  <c r="I72" i="3" s="1"/>
  <c r="H71" i="3"/>
  <c r="H70" i="3"/>
  <c r="J70" i="3" s="1"/>
  <c r="H69" i="3"/>
  <c r="H68" i="3"/>
  <c r="H67" i="3"/>
  <c r="H66" i="3"/>
  <c r="I66" i="3" s="1"/>
  <c r="H65" i="3"/>
  <c r="H64" i="3"/>
  <c r="H62" i="3" s="1"/>
  <c r="H63" i="3"/>
  <c r="H61" i="3"/>
  <c r="H60" i="3"/>
  <c r="H59" i="3"/>
  <c r="H58" i="3"/>
  <c r="H57" i="3"/>
  <c r="H56" i="3"/>
  <c r="H55" i="3"/>
  <c r="H54" i="3"/>
  <c r="J54" i="3" s="1"/>
  <c r="H53" i="3"/>
  <c r="H52" i="3"/>
  <c r="H51" i="3"/>
  <c r="H50" i="3"/>
  <c r="H49" i="3"/>
  <c r="H48" i="3"/>
  <c r="H47" i="3"/>
  <c r="H46" i="3"/>
  <c r="J46" i="3" s="1"/>
  <c r="H45" i="3"/>
  <c r="H44" i="3"/>
  <c r="H43" i="3"/>
  <c r="H41" i="3"/>
  <c r="H40" i="3"/>
  <c r="H39" i="3"/>
  <c r="H38" i="3"/>
  <c r="H37" i="3"/>
  <c r="H36" i="3"/>
  <c r="H35" i="3"/>
  <c r="J35" i="3" s="1"/>
  <c r="H34" i="3"/>
  <c r="H31" i="3" s="1"/>
  <c r="H33" i="3"/>
  <c r="H32" i="3"/>
  <c r="H30" i="3"/>
  <c r="H29" i="3"/>
  <c r="H28" i="3"/>
  <c r="H27" i="3"/>
  <c r="H26" i="3"/>
  <c r="H25" i="3"/>
  <c r="I25" i="3" s="1"/>
  <c r="H24" i="3"/>
  <c r="H23" i="3"/>
  <c r="J23" i="3" s="1"/>
  <c r="H22" i="3"/>
  <c r="H21" i="3"/>
  <c r="H20" i="3"/>
  <c r="H18" i="3"/>
  <c r="J18" i="3" s="1"/>
  <c r="H17" i="3"/>
  <c r="J17" i="3" s="1"/>
  <c r="H16" i="3"/>
  <c r="H15" i="3"/>
  <c r="H12" i="3" s="1"/>
  <c r="H14" i="3"/>
  <c r="J14" i="3" s="1"/>
  <c r="H13" i="3"/>
  <c r="H11" i="3"/>
  <c r="I11" i="3" s="1"/>
  <c r="H10" i="3"/>
  <c r="I10" i="3" s="1"/>
  <c r="H9" i="3"/>
  <c r="H8" i="3"/>
  <c r="J8" i="3" s="1"/>
  <c r="H7" i="3"/>
  <c r="J7" i="3" s="1"/>
  <c r="H6" i="3"/>
  <c r="J6" i="3" s="1"/>
  <c r="C138" i="3"/>
  <c r="C137" i="3"/>
  <c r="C136" i="3"/>
  <c r="C135" i="3"/>
  <c r="C134" i="3"/>
  <c r="C133" i="3"/>
  <c r="C132" i="3"/>
  <c r="C131" i="3"/>
  <c r="C130" i="3"/>
  <c r="C129" i="3"/>
  <c r="C127" i="3"/>
  <c r="C126" i="3"/>
  <c r="C125" i="3"/>
  <c r="C124" i="3"/>
  <c r="C123" i="3"/>
  <c r="C122" i="3"/>
  <c r="C121" i="3"/>
  <c r="C120" i="3"/>
  <c r="C119" i="3"/>
  <c r="C118" i="3"/>
  <c r="C117" i="3"/>
  <c r="C116" i="3"/>
  <c r="C115" i="3"/>
  <c r="C114" i="3"/>
  <c r="C113" i="3"/>
  <c r="C112" i="3"/>
  <c r="C111" i="3"/>
  <c r="C110" i="3"/>
  <c r="C109" i="3"/>
  <c r="C108" i="3"/>
  <c r="C107" i="3"/>
  <c r="C106" i="3"/>
  <c r="C105" i="3"/>
  <c r="C103" i="3"/>
  <c r="C102" i="3"/>
  <c r="C101" i="3"/>
  <c r="C100" i="3"/>
  <c r="C99" i="3"/>
  <c r="C98" i="3"/>
  <c r="C97" i="3"/>
  <c r="C96" i="3"/>
  <c r="C95" i="3"/>
  <c r="C94" i="3"/>
  <c r="C93" i="3"/>
  <c r="C92" i="3"/>
  <c r="C91" i="3"/>
  <c r="C90" i="3"/>
  <c r="C89" i="3"/>
  <c r="C88" i="3"/>
  <c r="C87" i="3"/>
  <c r="C86" i="3"/>
  <c r="C85" i="3"/>
  <c r="C84" i="3"/>
  <c r="C83" i="3"/>
  <c r="C82" i="3"/>
  <c r="C81" i="3"/>
  <c r="C79" i="3"/>
  <c r="C78" i="3"/>
  <c r="C77" i="3"/>
  <c r="C76" i="3"/>
  <c r="C75" i="3"/>
  <c r="C74" i="3"/>
  <c r="C73" i="3"/>
  <c r="C72" i="3"/>
  <c r="C71" i="3"/>
  <c r="C70" i="3"/>
  <c r="C69" i="3"/>
  <c r="C68" i="3"/>
  <c r="C67" i="3"/>
  <c r="C66" i="3"/>
  <c r="C65" i="3"/>
  <c r="C64" i="3"/>
  <c r="C63" i="3"/>
  <c r="C61" i="3"/>
  <c r="C60" i="3"/>
  <c r="C59" i="3"/>
  <c r="C58" i="3"/>
  <c r="C57" i="3"/>
  <c r="C56" i="3"/>
  <c r="C55" i="3"/>
  <c r="C54" i="3"/>
  <c r="C53" i="3"/>
  <c r="C52" i="3"/>
  <c r="C51" i="3"/>
  <c r="C50" i="3"/>
  <c r="C49" i="3"/>
  <c r="C48" i="3"/>
  <c r="C47" i="3"/>
  <c r="C46" i="3"/>
  <c r="C45" i="3"/>
  <c r="C44" i="3"/>
  <c r="C43" i="3"/>
  <c r="C41" i="3"/>
  <c r="C40" i="3"/>
  <c r="C39" i="3"/>
  <c r="C38" i="3"/>
  <c r="C37" i="3"/>
  <c r="C36" i="3"/>
  <c r="C35" i="3"/>
  <c r="C34" i="3"/>
  <c r="C33" i="3"/>
  <c r="C32" i="3"/>
  <c r="C30" i="3"/>
  <c r="C29" i="3"/>
  <c r="C28" i="3"/>
  <c r="C27" i="3"/>
  <c r="C26" i="3"/>
  <c r="C25" i="3"/>
  <c r="C24" i="3"/>
  <c r="C23" i="3"/>
  <c r="C22" i="3"/>
  <c r="C21" i="3"/>
  <c r="C20" i="3"/>
  <c r="C18" i="3"/>
  <c r="C17" i="3"/>
  <c r="C16" i="3"/>
  <c r="C15" i="3"/>
  <c r="C14" i="3"/>
  <c r="C13" i="3"/>
  <c r="C11" i="3"/>
  <c r="C10" i="3"/>
  <c r="C9" i="3"/>
  <c r="C8" i="3"/>
  <c r="C7" i="3"/>
  <c r="C6" i="3"/>
  <c r="J138" i="3"/>
  <c r="J137" i="3"/>
  <c r="J136" i="3"/>
  <c r="J135" i="3"/>
  <c r="J134" i="3"/>
  <c r="J133" i="3"/>
  <c r="J130" i="3"/>
  <c r="J129" i="3"/>
  <c r="J127" i="3"/>
  <c r="J126" i="3"/>
  <c r="J125" i="3"/>
  <c r="J124" i="3"/>
  <c r="J123" i="3"/>
  <c r="J122" i="3"/>
  <c r="J119" i="3"/>
  <c r="J118" i="3"/>
  <c r="J117" i="3"/>
  <c r="J116" i="3"/>
  <c r="J115" i="3"/>
  <c r="J114" i="3"/>
  <c r="J111" i="3"/>
  <c r="J110" i="3"/>
  <c r="J109" i="3"/>
  <c r="J108" i="3"/>
  <c r="J107" i="3"/>
  <c r="J106" i="3"/>
  <c r="J103" i="3"/>
  <c r="J102" i="3"/>
  <c r="J101" i="3"/>
  <c r="J100" i="3"/>
  <c r="J99" i="3"/>
  <c r="J98" i="3"/>
  <c r="J97" i="3"/>
  <c r="J95" i="3"/>
  <c r="J94" i="3"/>
  <c r="J93" i="3"/>
  <c r="J92" i="3"/>
  <c r="J91" i="3"/>
  <c r="J90" i="3"/>
  <c r="J89" i="3"/>
  <c r="J87" i="3"/>
  <c r="J86" i="3"/>
  <c r="J85" i="3"/>
  <c r="J84" i="3"/>
  <c r="J83" i="3"/>
  <c r="J82" i="3"/>
  <c r="J81" i="3"/>
  <c r="J79" i="3"/>
  <c r="J77" i="3"/>
  <c r="J76" i="3"/>
  <c r="J75" i="3"/>
  <c r="J74" i="3"/>
  <c r="J73" i="3"/>
  <c r="J72" i="3"/>
  <c r="J71" i="3"/>
  <c r="J69" i="3"/>
  <c r="J68" i="3"/>
  <c r="J67" i="3"/>
  <c r="J66" i="3"/>
  <c r="J65" i="3"/>
  <c r="J64" i="3"/>
  <c r="J63" i="3"/>
  <c r="J61" i="3"/>
  <c r="J60" i="3"/>
  <c r="J59" i="3"/>
  <c r="J58" i="3"/>
  <c r="J57" i="3"/>
  <c r="J56" i="3"/>
  <c r="J55" i="3"/>
  <c r="J53" i="3"/>
  <c r="J52" i="3"/>
  <c r="J51" i="3"/>
  <c r="J50" i="3"/>
  <c r="J49" i="3"/>
  <c r="J48" i="3"/>
  <c r="J47" i="3"/>
  <c r="J45" i="3"/>
  <c r="J44" i="3"/>
  <c r="J43" i="3"/>
  <c r="J41" i="3"/>
  <c r="J40" i="3"/>
  <c r="J39" i="3"/>
  <c r="J38" i="3"/>
  <c r="J37" i="3"/>
  <c r="J36" i="3"/>
  <c r="J33" i="3"/>
  <c r="J32" i="3"/>
  <c r="J30" i="3"/>
  <c r="J29" i="3"/>
  <c r="J28" i="3"/>
  <c r="J27" i="3"/>
  <c r="J26" i="3"/>
  <c r="J25" i="3"/>
  <c r="J24" i="3"/>
  <c r="J22" i="3"/>
  <c r="J21" i="3"/>
  <c r="J20" i="3"/>
  <c r="J16" i="3"/>
  <c r="J13" i="3"/>
  <c r="J11" i="3"/>
  <c r="J10" i="3"/>
  <c r="J9" i="3"/>
  <c r="I138" i="3"/>
  <c r="I137" i="3"/>
  <c r="I136" i="3"/>
  <c r="I135" i="3"/>
  <c r="I134" i="3"/>
  <c r="I133" i="3"/>
  <c r="I130" i="3"/>
  <c r="I129" i="3"/>
  <c r="I127" i="3"/>
  <c r="I126" i="3"/>
  <c r="I125" i="3"/>
  <c r="I124" i="3"/>
  <c r="I123" i="3"/>
  <c r="I122" i="3"/>
  <c r="I119" i="3"/>
  <c r="I118" i="3"/>
  <c r="I117" i="3"/>
  <c r="I116" i="3"/>
  <c r="I115" i="3"/>
  <c r="I114" i="3"/>
  <c r="I111" i="3"/>
  <c r="I110" i="3"/>
  <c r="I109" i="3"/>
  <c r="I108" i="3"/>
  <c r="I107" i="3"/>
  <c r="I106" i="3"/>
  <c r="I103" i="3"/>
  <c r="I102" i="3"/>
  <c r="I101" i="3"/>
  <c r="I100" i="3"/>
  <c r="I99" i="3"/>
  <c r="I97" i="3"/>
  <c r="I95" i="3"/>
  <c r="I94" i="3"/>
  <c r="I93" i="3"/>
  <c r="I92" i="3"/>
  <c r="I91" i="3"/>
  <c r="I89" i="3"/>
  <c r="I87" i="3"/>
  <c r="I86" i="3"/>
  <c r="I85" i="3"/>
  <c r="I84" i="3"/>
  <c r="I83" i="3"/>
  <c r="I81" i="3"/>
  <c r="I79" i="3"/>
  <c r="I77" i="3"/>
  <c r="I76" i="3"/>
  <c r="I75" i="3"/>
  <c r="I73" i="3"/>
  <c r="I71" i="3"/>
  <c r="I69" i="3"/>
  <c r="I68" i="3"/>
  <c r="I67" i="3"/>
  <c r="I65" i="3"/>
  <c r="I63" i="3"/>
  <c r="I61" i="3"/>
  <c r="I60" i="3"/>
  <c r="I59" i="3"/>
  <c r="I58" i="3"/>
  <c r="I57" i="3"/>
  <c r="I56" i="3"/>
  <c r="I55" i="3"/>
  <c r="I53" i="3"/>
  <c r="I52" i="3"/>
  <c r="I51" i="3"/>
  <c r="I50" i="3"/>
  <c r="I49" i="3"/>
  <c r="I48" i="3"/>
  <c r="I47" i="3"/>
  <c r="I45" i="3"/>
  <c r="I44" i="3"/>
  <c r="I43" i="3"/>
  <c r="I41" i="3"/>
  <c r="I40" i="3"/>
  <c r="I39" i="3"/>
  <c r="I38" i="3"/>
  <c r="I37" i="3"/>
  <c r="I36" i="3"/>
  <c r="I33" i="3"/>
  <c r="I32" i="3"/>
  <c r="I30" i="3"/>
  <c r="I29" i="3"/>
  <c r="I28" i="3"/>
  <c r="I27" i="3"/>
  <c r="I26" i="3"/>
  <c r="I24" i="3"/>
  <c r="I23" i="3"/>
  <c r="I22" i="3"/>
  <c r="I21" i="3"/>
  <c r="I20" i="3"/>
  <c r="I16" i="3"/>
  <c r="I14" i="3"/>
  <c r="I13" i="3"/>
  <c r="I9" i="3"/>
  <c r="I8" i="3"/>
  <c r="I7" i="3"/>
  <c r="H19" i="3"/>
  <c r="D11" i="6" l="1"/>
  <c r="D17" i="6"/>
  <c r="D12" i="6"/>
  <c r="D13" i="6"/>
  <c r="D14" i="6"/>
  <c r="D15" i="6"/>
  <c r="D16" i="6"/>
  <c r="D18" i="6"/>
  <c r="D19" i="6"/>
  <c r="D6" i="6"/>
  <c r="D22" i="6"/>
  <c r="D7" i="6"/>
  <c r="D23" i="6"/>
  <c r="D21" i="6"/>
  <c r="D8" i="6"/>
  <c r="D24" i="6"/>
  <c r="D9" i="6"/>
  <c r="D25" i="6"/>
  <c r="D10" i="6"/>
  <c r="D26" i="6"/>
  <c r="D20" i="6"/>
  <c r="H128" i="3"/>
  <c r="I131" i="3"/>
  <c r="I132" i="3"/>
  <c r="I112" i="3"/>
  <c r="H104" i="3"/>
  <c r="I105" i="3"/>
  <c r="I113" i="3"/>
  <c r="I121" i="3"/>
  <c r="I120" i="3"/>
  <c r="H80" i="3"/>
  <c r="J88" i="3"/>
  <c r="J96" i="3"/>
  <c r="I70" i="3"/>
  <c r="I78" i="3"/>
  <c r="I64" i="3"/>
  <c r="H42" i="3"/>
  <c r="I46" i="3"/>
  <c r="I54" i="3"/>
  <c r="I35" i="3"/>
  <c r="I34" i="3"/>
  <c r="J34" i="3"/>
  <c r="I15" i="3"/>
  <c r="I17" i="3"/>
  <c r="J15" i="3"/>
  <c r="I18" i="3"/>
  <c r="I6" i="3"/>
  <c r="H5" i="3"/>
  <c r="H4" i="3" l="1"/>
  <c r="G138" i="3"/>
  <c r="G137" i="3"/>
  <c r="G136" i="3"/>
  <c r="G135" i="3"/>
  <c r="G134" i="3"/>
  <c r="G133" i="3"/>
  <c r="G132" i="3"/>
  <c r="G131" i="3"/>
  <c r="G130" i="3"/>
  <c r="G129" i="3"/>
  <c r="G127" i="3"/>
  <c r="G126" i="3"/>
  <c r="G125" i="3"/>
  <c r="G124" i="3"/>
  <c r="G123" i="3"/>
  <c r="G122" i="3"/>
  <c r="G121" i="3"/>
  <c r="G120" i="3"/>
  <c r="G119" i="3"/>
  <c r="G118" i="3"/>
  <c r="G117" i="3"/>
  <c r="G116" i="3"/>
  <c r="G115" i="3"/>
  <c r="G114" i="3"/>
  <c r="G113" i="3"/>
  <c r="G112" i="3"/>
  <c r="G111" i="3"/>
  <c r="G110" i="3"/>
  <c r="G109" i="3"/>
  <c r="G108" i="3"/>
  <c r="G107" i="3"/>
  <c r="G106" i="3"/>
  <c r="G105" i="3"/>
  <c r="G103" i="3"/>
  <c r="G102" i="3"/>
  <c r="G101" i="3"/>
  <c r="G100" i="3"/>
  <c r="G99" i="3"/>
  <c r="G98" i="3"/>
  <c r="G97" i="3"/>
  <c r="G96" i="3"/>
  <c r="G95" i="3"/>
  <c r="G94" i="3"/>
  <c r="G93" i="3"/>
  <c r="G92" i="3"/>
  <c r="G91" i="3"/>
  <c r="G90" i="3"/>
  <c r="G89" i="3"/>
  <c r="G88" i="3"/>
  <c r="G87" i="3"/>
  <c r="G86" i="3"/>
  <c r="G85" i="3"/>
  <c r="G84" i="3"/>
  <c r="G83" i="3"/>
  <c r="G82" i="3"/>
  <c r="G81" i="3"/>
  <c r="G79" i="3"/>
  <c r="G78" i="3"/>
  <c r="G77" i="3"/>
  <c r="G76" i="3"/>
  <c r="G75" i="3"/>
  <c r="G74" i="3"/>
  <c r="G73" i="3"/>
  <c r="G72" i="3"/>
  <c r="G71" i="3"/>
  <c r="G70" i="3"/>
  <c r="G69" i="3"/>
  <c r="G68" i="3"/>
  <c r="G67" i="3"/>
  <c r="G66" i="3"/>
  <c r="G65" i="3"/>
  <c r="G64" i="3"/>
  <c r="G63" i="3"/>
  <c r="G61" i="3"/>
  <c r="G60" i="3"/>
  <c r="G59" i="3"/>
  <c r="G58" i="3"/>
  <c r="G57" i="3"/>
  <c r="G56" i="3"/>
  <c r="G55" i="3"/>
  <c r="G54" i="3"/>
  <c r="G53" i="3"/>
  <c r="G52" i="3"/>
  <c r="G51" i="3"/>
  <c r="G50" i="3"/>
  <c r="G49" i="3"/>
  <c r="G48" i="3"/>
  <c r="G47" i="3"/>
  <c r="G46" i="3"/>
  <c r="G45" i="3"/>
  <c r="G44" i="3"/>
  <c r="G43" i="3"/>
  <c r="G41" i="3"/>
  <c r="G40" i="3"/>
  <c r="G39" i="3"/>
  <c r="G38" i="3"/>
  <c r="G37" i="3"/>
  <c r="G36" i="3"/>
  <c r="G35" i="3"/>
  <c r="G34" i="3"/>
  <c r="G33" i="3"/>
  <c r="G32" i="3"/>
  <c r="G30" i="3"/>
  <c r="G29" i="3"/>
  <c r="G28" i="3"/>
  <c r="G27" i="3"/>
  <c r="G26" i="3"/>
  <c r="G25" i="3"/>
  <c r="G24" i="3"/>
  <c r="G23" i="3"/>
  <c r="G22" i="3"/>
  <c r="G21" i="3"/>
  <c r="G20" i="3"/>
  <c r="G18" i="3"/>
  <c r="G17" i="3"/>
  <c r="G16" i="3"/>
  <c r="G15" i="3"/>
  <c r="G14" i="3"/>
  <c r="G13" i="3"/>
  <c r="G11" i="3"/>
  <c r="G10" i="3"/>
  <c r="G9" i="3"/>
  <c r="G8" i="3"/>
  <c r="G7" i="3"/>
  <c r="G6" i="3"/>
  <c r="E138" i="3"/>
  <c r="E137" i="3"/>
  <c r="E136" i="3"/>
  <c r="E135" i="3"/>
  <c r="E134" i="3"/>
  <c r="E133" i="3"/>
  <c r="E132" i="3"/>
  <c r="E131" i="3"/>
  <c r="E130" i="3"/>
  <c r="E129" i="3"/>
  <c r="E127" i="3"/>
  <c r="E126" i="3"/>
  <c r="E125" i="3"/>
  <c r="E124" i="3"/>
  <c r="E123" i="3"/>
  <c r="E122" i="3"/>
  <c r="E121" i="3"/>
  <c r="E120" i="3"/>
  <c r="E119" i="3"/>
  <c r="E118" i="3"/>
  <c r="E117" i="3"/>
  <c r="E116" i="3"/>
  <c r="E115" i="3"/>
  <c r="E114" i="3"/>
  <c r="E113" i="3"/>
  <c r="E112" i="3"/>
  <c r="E111" i="3"/>
  <c r="E110" i="3"/>
  <c r="E109" i="3"/>
  <c r="E108" i="3"/>
  <c r="E107" i="3"/>
  <c r="E106" i="3"/>
  <c r="E105" i="3"/>
  <c r="E103" i="3"/>
  <c r="E102" i="3"/>
  <c r="E101" i="3"/>
  <c r="E100" i="3"/>
  <c r="E99" i="3"/>
  <c r="E98" i="3"/>
  <c r="E97" i="3"/>
  <c r="E96" i="3"/>
  <c r="E95" i="3"/>
  <c r="E94" i="3"/>
  <c r="E93" i="3"/>
  <c r="E92" i="3"/>
  <c r="E91" i="3"/>
  <c r="E90" i="3"/>
  <c r="E89" i="3"/>
  <c r="E88" i="3"/>
  <c r="E87" i="3"/>
  <c r="E86" i="3"/>
  <c r="E85" i="3"/>
  <c r="E84" i="3"/>
  <c r="E83" i="3"/>
  <c r="E82" i="3"/>
  <c r="E81" i="3"/>
  <c r="E79" i="3"/>
  <c r="E78" i="3"/>
  <c r="E77" i="3"/>
  <c r="E76" i="3"/>
  <c r="E75" i="3"/>
  <c r="E74" i="3"/>
  <c r="E73" i="3"/>
  <c r="E72" i="3"/>
  <c r="E71" i="3"/>
  <c r="E70" i="3"/>
  <c r="E69" i="3"/>
  <c r="E68" i="3"/>
  <c r="E67" i="3"/>
  <c r="E66" i="3"/>
  <c r="E65" i="3"/>
  <c r="E64" i="3"/>
  <c r="E63" i="3"/>
  <c r="E61" i="3"/>
  <c r="E60" i="3"/>
  <c r="E59" i="3"/>
  <c r="E58" i="3"/>
  <c r="E57" i="3"/>
  <c r="E56" i="3"/>
  <c r="E55" i="3"/>
  <c r="E54" i="3"/>
  <c r="E53" i="3"/>
  <c r="E52" i="3"/>
  <c r="E51" i="3"/>
  <c r="E50" i="3"/>
  <c r="E49" i="3"/>
  <c r="E48" i="3"/>
  <c r="E47" i="3"/>
  <c r="E46" i="3"/>
  <c r="E45" i="3"/>
  <c r="E44" i="3"/>
  <c r="E43" i="3"/>
  <c r="E41" i="3"/>
  <c r="E40" i="3"/>
  <c r="E39" i="3"/>
  <c r="E38" i="3"/>
  <c r="E37" i="3"/>
  <c r="E36" i="3"/>
  <c r="E35" i="3"/>
  <c r="E34" i="3"/>
  <c r="E33" i="3"/>
  <c r="E32" i="3"/>
  <c r="E30" i="3"/>
  <c r="E29" i="3"/>
  <c r="E28" i="3"/>
  <c r="E27" i="3"/>
  <c r="E26" i="3"/>
  <c r="E25" i="3"/>
  <c r="E24" i="3"/>
  <c r="E23" i="3"/>
  <c r="E22" i="3"/>
  <c r="E21" i="3"/>
  <c r="E20" i="3"/>
  <c r="E18" i="3"/>
  <c r="E17" i="3"/>
  <c r="E16" i="3"/>
  <c r="E15" i="3"/>
  <c r="E14" i="3"/>
  <c r="E13" i="3"/>
  <c r="E11" i="3"/>
  <c r="E10" i="3"/>
  <c r="E9" i="3"/>
  <c r="E8" i="3"/>
  <c r="E7" i="3"/>
  <c r="E6" i="3"/>
  <c r="L138" i="3"/>
  <c r="L137" i="3"/>
  <c r="L136" i="3"/>
  <c r="L135" i="3"/>
  <c r="L134" i="3"/>
  <c r="L133" i="3"/>
  <c r="L132" i="3"/>
  <c r="L131" i="3"/>
  <c r="L130" i="3"/>
  <c r="L129" i="3"/>
  <c r="L127" i="3"/>
  <c r="L126" i="3"/>
  <c r="L125" i="3"/>
  <c r="L124" i="3"/>
  <c r="L123" i="3"/>
  <c r="L122" i="3"/>
  <c r="L121" i="3"/>
  <c r="L120" i="3"/>
  <c r="L119" i="3"/>
  <c r="L118" i="3"/>
  <c r="L117" i="3"/>
  <c r="L116" i="3"/>
  <c r="L115" i="3"/>
  <c r="L114" i="3"/>
  <c r="L113" i="3"/>
  <c r="L112" i="3"/>
  <c r="L111" i="3"/>
  <c r="L110" i="3"/>
  <c r="L109" i="3"/>
  <c r="L108" i="3"/>
  <c r="L107" i="3"/>
  <c r="L106" i="3"/>
  <c r="L105" i="3"/>
  <c r="L103" i="3"/>
  <c r="L102" i="3"/>
  <c r="L101" i="3"/>
  <c r="L100" i="3"/>
  <c r="L99" i="3"/>
  <c r="L98" i="3"/>
  <c r="L97" i="3"/>
  <c r="L96" i="3"/>
  <c r="L95" i="3"/>
  <c r="L94" i="3"/>
  <c r="L93" i="3"/>
  <c r="L92" i="3"/>
  <c r="L91" i="3"/>
  <c r="L90" i="3"/>
  <c r="L89" i="3"/>
  <c r="L88" i="3"/>
  <c r="L87" i="3"/>
  <c r="L86" i="3"/>
  <c r="L85" i="3"/>
  <c r="L84" i="3"/>
  <c r="L83" i="3"/>
  <c r="L82" i="3"/>
  <c r="L81" i="3"/>
  <c r="L79" i="3"/>
  <c r="L78" i="3"/>
  <c r="L77" i="3"/>
  <c r="L76" i="3"/>
  <c r="L75" i="3"/>
  <c r="L74" i="3"/>
  <c r="L73" i="3"/>
  <c r="L72" i="3"/>
  <c r="L71" i="3"/>
  <c r="L70" i="3"/>
  <c r="L69" i="3"/>
  <c r="L68" i="3"/>
  <c r="L67" i="3"/>
  <c r="L66" i="3"/>
  <c r="L65" i="3"/>
  <c r="L64" i="3"/>
  <c r="L63" i="3"/>
  <c r="L61" i="3"/>
  <c r="L60" i="3"/>
  <c r="L59" i="3"/>
  <c r="L58" i="3"/>
  <c r="L57" i="3"/>
  <c r="L56" i="3"/>
  <c r="L55" i="3"/>
  <c r="L54" i="3"/>
  <c r="L53" i="3"/>
  <c r="L52" i="3"/>
  <c r="L51" i="3"/>
  <c r="L50" i="3"/>
  <c r="L49" i="3"/>
  <c r="L48" i="3"/>
  <c r="L47" i="3"/>
  <c r="L46" i="3"/>
  <c r="L45" i="3"/>
  <c r="L44" i="3"/>
  <c r="L43" i="3"/>
  <c r="L41" i="3"/>
  <c r="L40" i="3"/>
  <c r="L39" i="3"/>
  <c r="L38" i="3"/>
  <c r="L37" i="3"/>
  <c r="L36" i="3"/>
  <c r="L35" i="3"/>
  <c r="L34" i="3"/>
  <c r="L33" i="3"/>
  <c r="L32" i="3"/>
  <c r="L30" i="3"/>
  <c r="L29" i="3"/>
  <c r="L28" i="3"/>
  <c r="L27" i="3"/>
  <c r="L26" i="3"/>
  <c r="L25" i="3"/>
  <c r="L24" i="3"/>
  <c r="L23" i="3"/>
  <c r="L22" i="3"/>
  <c r="L21" i="3"/>
  <c r="L20" i="3"/>
  <c r="L18" i="3"/>
  <c r="L17" i="3"/>
  <c r="L16" i="3"/>
  <c r="L15" i="3"/>
  <c r="L14" i="3"/>
  <c r="L13" i="3"/>
  <c r="L11" i="3"/>
  <c r="L10" i="3"/>
  <c r="L9" i="3"/>
  <c r="L8" i="3"/>
  <c r="L7" i="3"/>
  <c r="L6" i="3"/>
  <c r="K138" i="3" l="1"/>
  <c r="K137" i="3"/>
  <c r="K136" i="3"/>
  <c r="K135" i="3"/>
  <c r="K134" i="3"/>
  <c r="K133" i="3"/>
  <c r="K132" i="3"/>
  <c r="K131" i="3"/>
  <c r="K130" i="3"/>
  <c r="K129" i="3"/>
  <c r="K127" i="3"/>
  <c r="K126" i="3"/>
  <c r="K125" i="3"/>
  <c r="K124" i="3"/>
  <c r="K123" i="3"/>
  <c r="K122" i="3"/>
  <c r="K121" i="3"/>
  <c r="K120" i="3"/>
  <c r="K119" i="3"/>
  <c r="K118" i="3"/>
  <c r="K117" i="3"/>
  <c r="K116" i="3"/>
  <c r="K115" i="3"/>
  <c r="K114" i="3"/>
  <c r="K113" i="3"/>
  <c r="K112" i="3"/>
  <c r="K111" i="3"/>
  <c r="K110" i="3"/>
  <c r="K109" i="3"/>
  <c r="K108" i="3"/>
  <c r="K107" i="3"/>
  <c r="K106" i="3"/>
  <c r="K105" i="3"/>
  <c r="K103" i="3"/>
  <c r="K102" i="3"/>
  <c r="K101" i="3"/>
  <c r="K100" i="3"/>
  <c r="K99" i="3"/>
  <c r="K98" i="3"/>
  <c r="K97" i="3"/>
  <c r="K96" i="3"/>
  <c r="K95" i="3"/>
  <c r="K94" i="3"/>
  <c r="K93" i="3"/>
  <c r="K92" i="3"/>
  <c r="K91" i="3"/>
  <c r="K90" i="3"/>
  <c r="K89" i="3"/>
  <c r="K88" i="3"/>
  <c r="K87" i="3"/>
  <c r="K86" i="3"/>
  <c r="K85" i="3"/>
  <c r="K84" i="3"/>
  <c r="K83" i="3"/>
  <c r="K82" i="3"/>
  <c r="K81" i="3"/>
  <c r="K79" i="3"/>
  <c r="K78" i="3"/>
  <c r="K77" i="3"/>
  <c r="K76" i="3"/>
  <c r="K75" i="3"/>
  <c r="K74" i="3"/>
  <c r="K73" i="3"/>
  <c r="K72" i="3"/>
  <c r="K71" i="3"/>
  <c r="K70" i="3"/>
  <c r="K69" i="3"/>
  <c r="K68" i="3"/>
  <c r="K67" i="3"/>
  <c r="K66" i="3"/>
  <c r="K65" i="3"/>
  <c r="K64" i="3"/>
  <c r="K63" i="3"/>
  <c r="K61" i="3"/>
  <c r="K60" i="3"/>
  <c r="K59" i="3"/>
  <c r="K58" i="3"/>
  <c r="K57" i="3"/>
  <c r="K56" i="3"/>
  <c r="K55" i="3"/>
  <c r="K54" i="3"/>
  <c r="K53" i="3"/>
  <c r="K52" i="3"/>
  <c r="K51" i="3"/>
  <c r="K50" i="3"/>
  <c r="K49" i="3"/>
  <c r="K48" i="3"/>
  <c r="K47" i="3"/>
  <c r="K46" i="3"/>
  <c r="K45" i="3"/>
  <c r="K44" i="3"/>
  <c r="K43" i="3"/>
  <c r="K41" i="3"/>
  <c r="K40" i="3"/>
  <c r="K39" i="3"/>
  <c r="K38" i="3"/>
  <c r="K37" i="3"/>
  <c r="K36" i="3"/>
  <c r="K35" i="3"/>
  <c r="K34" i="3"/>
  <c r="K33" i="3"/>
  <c r="K32" i="3"/>
  <c r="K30" i="3"/>
  <c r="K29" i="3"/>
  <c r="K28" i="3"/>
  <c r="K27" i="3"/>
  <c r="K26" i="3"/>
  <c r="K25" i="3"/>
  <c r="K24" i="3"/>
  <c r="K23" i="3"/>
  <c r="K22" i="3"/>
  <c r="K21" i="3"/>
  <c r="K20" i="3"/>
  <c r="K18" i="3"/>
  <c r="K17" i="3"/>
  <c r="K16" i="3"/>
  <c r="K15" i="3"/>
  <c r="K14" i="3"/>
  <c r="K13" i="3"/>
  <c r="K11" i="3"/>
  <c r="K10" i="3"/>
  <c r="K9" i="3"/>
  <c r="K8" i="3"/>
  <c r="K7" i="3"/>
  <c r="K6" i="3"/>
  <c r="F128" i="3"/>
  <c r="D128" i="3"/>
  <c r="F104" i="3"/>
  <c r="D104" i="3"/>
  <c r="F80" i="3"/>
  <c r="D80" i="3"/>
  <c r="F62" i="3"/>
  <c r="D62" i="3"/>
  <c r="F42" i="3"/>
  <c r="D42" i="3"/>
  <c r="F31" i="3"/>
  <c r="D31" i="3"/>
  <c r="F19" i="3"/>
  <c r="D19" i="3"/>
  <c r="F12" i="3"/>
  <c r="D12" i="3"/>
  <c r="F5" i="3"/>
  <c r="D5" i="3"/>
  <c r="C19" i="2"/>
  <c r="D16" i="2" s="1"/>
  <c r="I128" i="3" l="1"/>
  <c r="J128" i="3"/>
  <c r="J104" i="3"/>
  <c r="I104" i="3"/>
  <c r="J80" i="3"/>
  <c r="I80" i="3"/>
  <c r="J62" i="3"/>
  <c r="I62" i="3"/>
  <c r="J42" i="3"/>
  <c r="I42" i="3"/>
  <c r="I31" i="3"/>
  <c r="J31" i="3"/>
  <c r="I19" i="3"/>
  <c r="J19" i="3"/>
  <c r="I12" i="3"/>
  <c r="J12" i="3"/>
  <c r="I5" i="3"/>
  <c r="J5" i="3"/>
  <c r="D19" i="2"/>
  <c r="D14" i="2"/>
  <c r="D7" i="2"/>
  <c r="D15" i="2"/>
  <c r="D8" i="2"/>
  <c r="D17" i="2"/>
  <c r="D9" i="2"/>
  <c r="D18" i="2"/>
  <c r="D10" i="2"/>
  <c r="D6" i="2"/>
  <c r="D11" i="2"/>
  <c r="D12" i="2"/>
  <c r="D13" i="2"/>
  <c r="D4" i="3"/>
  <c r="C42" i="3"/>
  <c r="C128" i="3"/>
  <c r="C31" i="3"/>
  <c r="C62" i="3"/>
  <c r="C104" i="3"/>
  <c r="C19" i="3"/>
  <c r="C12" i="3"/>
  <c r="C80" i="3"/>
  <c r="C5" i="3"/>
  <c r="I4" i="3" l="1"/>
  <c r="J4" i="3"/>
  <c r="L128" i="3"/>
  <c r="E128" i="3"/>
  <c r="G128" i="3"/>
  <c r="L104" i="3"/>
  <c r="E104" i="3"/>
  <c r="G104" i="3"/>
  <c r="L80" i="3"/>
  <c r="E80" i="3"/>
  <c r="G80" i="3"/>
  <c r="L62" i="3"/>
  <c r="E62" i="3"/>
  <c r="G62" i="3"/>
  <c r="L42" i="3"/>
  <c r="E42" i="3"/>
  <c r="G42" i="3"/>
  <c r="L31" i="3"/>
  <c r="E31" i="3"/>
  <c r="G31" i="3"/>
  <c r="E19" i="3"/>
  <c r="L19" i="3"/>
  <c r="G19" i="3"/>
  <c r="E12" i="3"/>
  <c r="L12" i="3"/>
  <c r="G12" i="3"/>
  <c r="L5" i="3"/>
  <c r="E5" i="3"/>
  <c r="G5" i="3"/>
  <c r="K80" i="3"/>
  <c r="K12" i="3"/>
  <c r="K31" i="3"/>
  <c r="K19" i="3"/>
  <c r="K62" i="3"/>
  <c r="K5" i="3"/>
  <c r="K128" i="3"/>
  <c r="K104" i="3"/>
  <c r="K42" i="3"/>
  <c r="C4" i="3"/>
  <c r="E4" i="3" l="1"/>
  <c r="L4" i="3"/>
  <c r="G4" i="3"/>
  <c r="K4" i="3"/>
</calcChain>
</file>

<file path=xl/sharedStrings.xml><?xml version="1.0" encoding="utf-8"?>
<sst xmlns="http://schemas.openxmlformats.org/spreadsheetml/2006/main" count="362" uniqueCount="353">
  <si>
    <t>MUNICIPIO</t>
  </si>
  <si>
    <t>REGIMEN SUBSIDIADO</t>
  </si>
  <si>
    <t>REGIMEN CONTRIBUTIVO</t>
  </si>
  <si>
    <t>TOTAL MAGDALENA MEDIO</t>
  </si>
  <si>
    <t>CARACOLI</t>
  </si>
  <si>
    <t>MACEO</t>
  </si>
  <si>
    <t xml:space="preserve">PUERTO BERRIO </t>
  </si>
  <si>
    <t>PUERTO NARE</t>
  </si>
  <si>
    <t>PUERTO TRIUNFO</t>
  </si>
  <si>
    <t>YONDO</t>
  </si>
  <si>
    <t>TOTAL BAJO CAUCA</t>
  </si>
  <si>
    <t>CACERES</t>
  </si>
  <si>
    <t>CAUCASIA</t>
  </si>
  <si>
    <t>EL BAGRE</t>
  </si>
  <si>
    <t>NECHI</t>
  </si>
  <si>
    <t>TARAZA</t>
  </si>
  <si>
    <t>ZARAGOZA</t>
  </si>
  <si>
    <t>TOTAL URABA</t>
  </si>
  <si>
    <t>APARTADO</t>
  </si>
  <si>
    <t>ARBOLETES</t>
  </si>
  <si>
    <t>CAREPA</t>
  </si>
  <si>
    <t>CHIGORODO</t>
  </si>
  <si>
    <t>MURINDO</t>
  </si>
  <si>
    <t>MUTATA</t>
  </si>
  <si>
    <t>NECOCLI</t>
  </si>
  <si>
    <t>SAN JUAN DE URABA</t>
  </si>
  <si>
    <t>SAN PEDRO DE URABA</t>
  </si>
  <si>
    <t>TURBO</t>
  </si>
  <si>
    <t>VIGIA DEL FUERTE</t>
  </si>
  <si>
    <t>TOTAL  NORDESTE</t>
  </si>
  <si>
    <t>AMALFI</t>
  </si>
  <si>
    <t>ANORI</t>
  </si>
  <si>
    <t>CISNEROS</t>
  </si>
  <si>
    <t>REMEDIOS</t>
  </si>
  <si>
    <t>SAN ROQUE</t>
  </si>
  <si>
    <t>SANTO DOMINGO</t>
  </si>
  <si>
    <t>SEGOVIA</t>
  </si>
  <si>
    <t>VEGACHI</t>
  </si>
  <si>
    <t>YALI</t>
  </si>
  <si>
    <t>YOLOMBO</t>
  </si>
  <si>
    <t>TOTAL  OCCIDENTE</t>
  </si>
  <si>
    <t>ABRIAQUI</t>
  </si>
  <si>
    <t>SANTAFE DE ANTIOQUIA</t>
  </si>
  <si>
    <t>ANZA</t>
  </si>
  <si>
    <t>ARMENIA</t>
  </si>
  <si>
    <t>BURITICA</t>
  </si>
  <si>
    <t>CAICEDO</t>
  </si>
  <si>
    <t>CAÑASGORDAS</t>
  </si>
  <si>
    <t>DABEIBA</t>
  </si>
  <si>
    <t>EBEJICO</t>
  </si>
  <si>
    <t>FRONTINO</t>
  </si>
  <si>
    <t>GIRALDO</t>
  </si>
  <si>
    <t>HELICONIA</t>
  </si>
  <si>
    <t>LIBORINA</t>
  </si>
  <si>
    <t>OLAYA</t>
  </si>
  <si>
    <t>PEQUE</t>
  </si>
  <si>
    <t>SABANALARGA</t>
  </si>
  <si>
    <t>SAN JERONIMO</t>
  </si>
  <si>
    <t>SOPETRAN</t>
  </si>
  <si>
    <t>URAMITA</t>
  </si>
  <si>
    <t>TOTAL NORTE</t>
  </si>
  <si>
    <t>ANGOSTURA</t>
  </si>
  <si>
    <t>BELMIRA</t>
  </si>
  <si>
    <t>BRICEÑO</t>
  </si>
  <si>
    <t>CAMPAMENTO</t>
  </si>
  <si>
    <t>CAROLINA</t>
  </si>
  <si>
    <t>DON MATIAS</t>
  </si>
  <si>
    <t>ENTRERRIOS</t>
  </si>
  <si>
    <t>GOMEZ PLATA</t>
  </si>
  <si>
    <t>GUADALUPE</t>
  </si>
  <si>
    <t>ITUANGO</t>
  </si>
  <si>
    <t>SAN ANDRES DE CUERQUIA</t>
  </si>
  <si>
    <t>SAN JOSE DE LA MONTAÑA</t>
  </si>
  <si>
    <t>SAN PEDRO DE LOS MILAGROS</t>
  </si>
  <si>
    <t>SANTA ROSA DE OSOS</t>
  </si>
  <si>
    <t>TOLEDO</t>
  </si>
  <si>
    <t>VALDIVIA</t>
  </si>
  <si>
    <t>YARUMAL</t>
  </si>
  <si>
    <t>TOTAL  ORIENTE</t>
  </si>
  <si>
    <t>ABEJORRAL</t>
  </si>
  <si>
    <t>ALEJANDRIA</t>
  </si>
  <si>
    <t>ARGELIA</t>
  </si>
  <si>
    <t>CARMEN DE VIBORAL</t>
  </si>
  <si>
    <t>COCORNA</t>
  </si>
  <si>
    <t>CONCEPCION</t>
  </si>
  <si>
    <t>GRANADA</t>
  </si>
  <si>
    <t>GUARNE</t>
  </si>
  <si>
    <t>GUATAPE</t>
  </si>
  <si>
    <t>LA CEJA</t>
  </si>
  <si>
    <t>LA UNION</t>
  </si>
  <si>
    <t>MARINILLA</t>
  </si>
  <si>
    <t>NARIÑO</t>
  </si>
  <si>
    <t>EL PEÑOL</t>
  </si>
  <si>
    <t>EL RETIRO</t>
  </si>
  <si>
    <t>RIONEGRO</t>
  </si>
  <si>
    <t>SAN CARLOS</t>
  </si>
  <si>
    <t>SAN FRANCISCO</t>
  </si>
  <si>
    <t>SAN LUIS</t>
  </si>
  <si>
    <t>SAN RAFAEL</t>
  </si>
  <si>
    <t>SAN VICENTE</t>
  </si>
  <si>
    <t>EL SANTUARIO</t>
  </si>
  <si>
    <t>SONSON</t>
  </si>
  <si>
    <t>TOTAL  SUROESTE</t>
  </si>
  <si>
    <t>AMAGA</t>
  </si>
  <si>
    <t>ANDES</t>
  </si>
  <si>
    <t>ANGELOPOLIS</t>
  </si>
  <si>
    <t>BETANIA</t>
  </si>
  <si>
    <t>BETULIA</t>
  </si>
  <si>
    <t>CIUDAD BOLIVAR</t>
  </si>
  <si>
    <t>CARAMANTA</t>
  </si>
  <si>
    <t>CONCORDIA</t>
  </si>
  <si>
    <t>FREDONIA</t>
  </si>
  <si>
    <t>HISPANIA</t>
  </si>
  <si>
    <t>JARDIN</t>
  </si>
  <si>
    <t>JERICO</t>
  </si>
  <si>
    <t>LA PINTADA</t>
  </si>
  <si>
    <t>MONTEBELLO</t>
  </si>
  <si>
    <t>PUEBLORRICO</t>
  </si>
  <si>
    <t>SALGAR</t>
  </si>
  <si>
    <t>SANTA BARBARA</t>
  </si>
  <si>
    <t>TAMESIS</t>
  </si>
  <si>
    <t>TARSO</t>
  </si>
  <si>
    <t>TITIRIBI</t>
  </si>
  <si>
    <t>URRAO</t>
  </si>
  <si>
    <t>VALPARAISO</t>
  </si>
  <si>
    <t>VENECIA</t>
  </si>
  <si>
    <t xml:space="preserve">TOTAL  VALLE ABURRA </t>
  </si>
  <si>
    <t>MEDELLIN</t>
  </si>
  <si>
    <t>BARBOSA</t>
  </si>
  <si>
    <t>BELLO</t>
  </si>
  <si>
    <t>CALDAS</t>
  </si>
  <si>
    <t>COPACABANA</t>
  </si>
  <si>
    <t>ENVIGADO</t>
  </si>
  <si>
    <t>GIRARDOTA</t>
  </si>
  <si>
    <t>ITAGUI</t>
  </si>
  <si>
    <t>LA ESTRELLA</t>
  </si>
  <si>
    <t>SABANETA</t>
  </si>
  <si>
    <t>TOTAL DEPARTAMENTO</t>
  </si>
  <si>
    <t>COD   EPS-S</t>
  </si>
  <si>
    <t>EPS-S</t>
  </si>
  <si>
    <t>NRO. AFILIADOS</t>
  </si>
  <si>
    <t>% DE PARTICIPACIÓN</t>
  </si>
  <si>
    <t>TOTAL</t>
  </si>
  <si>
    <t>Medellín</t>
  </si>
  <si>
    <t>Abejorral</t>
  </si>
  <si>
    <t>Abriaquí</t>
  </si>
  <si>
    <t>Alejandría</t>
  </si>
  <si>
    <t>Amagá</t>
  </si>
  <si>
    <t>Amalfi</t>
  </si>
  <si>
    <t>Andes</t>
  </si>
  <si>
    <t>Angelópolis</t>
  </si>
  <si>
    <t>Angostura</t>
  </si>
  <si>
    <t>Anorí</t>
  </si>
  <si>
    <t>Santafé de Antioquia</t>
  </si>
  <si>
    <t>Anzá</t>
  </si>
  <si>
    <t>Apartadó</t>
  </si>
  <si>
    <t>Arboletes</t>
  </si>
  <si>
    <t>Argelia</t>
  </si>
  <si>
    <t>Armenia</t>
  </si>
  <si>
    <t>Barbosa</t>
  </si>
  <si>
    <t>Belmira</t>
  </si>
  <si>
    <t>Bello</t>
  </si>
  <si>
    <t>Betania</t>
  </si>
  <si>
    <t>Betulia</t>
  </si>
  <si>
    <t>Ciudad Bolívar</t>
  </si>
  <si>
    <t>Briceño</t>
  </si>
  <si>
    <t>Buriticá</t>
  </si>
  <si>
    <t>Cáceres</t>
  </si>
  <si>
    <t>Caicedo</t>
  </si>
  <si>
    <t>Caldas</t>
  </si>
  <si>
    <t>Campamento</t>
  </si>
  <si>
    <t>Cañasgordas</t>
  </si>
  <si>
    <t>Caracolí</t>
  </si>
  <si>
    <t>Caramanta</t>
  </si>
  <si>
    <t>Carepa</t>
  </si>
  <si>
    <t>El Carmen de Viboral</t>
  </si>
  <si>
    <t>Carolina</t>
  </si>
  <si>
    <t>Caucasia</t>
  </si>
  <si>
    <t>Chigorodó</t>
  </si>
  <si>
    <t>Cisneros</t>
  </si>
  <si>
    <t>Cocorná</t>
  </si>
  <si>
    <t>Concepción</t>
  </si>
  <si>
    <t>Concordia</t>
  </si>
  <si>
    <t>Copacabana</t>
  </si>
  <si>
    <t>Dabeiba</t>
  </si>
  <si>
    <t>Donmatías</t>
  </si>
  <si>
    <t>Ebéjico</t>
  </si>
  <si>
    <t>El Bagre</t>
  </si>
  <si>
    <t>Entrerríos</t>
  </si>
  <si>
    <t>Envigado</t>
  </si>
  <si>
    <t>Fredonia</t>
  </si>
  <si>
    <t>Frontino</t>
  </si>
  <si>
    <t>Giraldo</t>
  </si>
  <si>
    <t>Girardota</t>
  </si>
  <si>
    <t>Gómez Plata</t>
  </si>
  <si>
    <t>Granada</t>
  </si>
  <si>
    <t>Guadalupe</t>
  </si>
  <si>
    <t>Guarne</t>
  </si>
  <si>
    <t>Guatapé</t>
  </si>
  <si>
    <t>Heliconia</t>
  </si>
  <si>
    <t>Hispania</t>
  </si>
  <si>
    <t>Itagüí</t>
  </si>
  <si>
    <t>Ituango</t>
  </si>
  <si>
    <t>Jardín</t>
  </si>
  <si>
    <t>Jericó</t>
  </si>
  <si>
    <t>La Ceja</t>
  </si>
  <si>
    <t>La Estrella</t>
  </si>
  <si>
    <t>La Pintada</t>
  </si>
  <si>
    <t>La Unión</t>
  </si>
  <si>
    <t>Liborina</t>
  </si>
  <si>
    <t>Maceo</t>
  </si>
  <si>
    <t>Marinilla</t>
  </si>
  <si>
    <t>Montebello</t>
  </si>
  <si>
    <t>Murindó</t>
  </si>
  <si>
    <t>Mutatá</t>
  </si>
  <si>
    <t>Nariño</t>
  </si>
  <si>
    <t>Necoclí</t>
  </si>
  <si>
    <t>Nechí</t>
  </si>
  <si>
    <t>Olaya</t>
  </si>
  <si>
    <t>Peñol</t>
  </si>
  <si>
    <t>Peque</t>
  </si>
  <si>
    <t>Pueblorrico</t>
  </si>
  <si>
    <t>Puerto Berrío</t>
  </si>
  <si>
    <t>Puerto Nare</t>
  </si>
  <si>
    <t>Puerto Triunfo</t>
  </si>
  <si>
    <t>Remedios</t>
  </si>
  <si>
    <t>Retiro</t>
  </si>
  <si>
    <t>Rionegro</t>
  </si>
  <si>
    <t>Sabanalarga</t>
  </si>
  <si>
    <t>Sabaneta</t>
  </si>
  <si>
    <t>Salgar</t>
  </si>
  <si>
    <t>San Andrés de Cuerquía</t>
  </si>
  <si>
    <t>San Carlos</t>
  </si>
  <si>
    <t>San Francisco</t>
  </si>
  <si>
    <t>San Jerónimo</t>
  </si>
  <si>
    <t>San José de La Montaña</t>
  </si>
  <si>
    <t>San Juan de Urabá</t>
  </si>
  <si>
    <t>San Luis</t>
  </si>
  <si>
    <t>San Pedro de Los Milagros</t>
  </si>
  <si>
    <t>San Pedro de Urabá</t>
  </si>
  <si>
    <t>San Rafael</t>
  </si>
  <si>
    <t>San Roque</t>
  </si>
  <si>
    <t>San Vicente</t>
  </si>
  <si>
    <t>Santa Bárbara</t>
  </si>
  <si>
    <t>Santa Rosa de Osos</t>
  </si>
  <si>
    <t>Santo Domingo</t>
  </si>
  <si>
    <t>El Santuario</t>
  </si>
  <si>
    <t>Segovia</t>
  </si>
  <si>
    <t>Sonsón</t>
  </si>
  <si>
    <t>Sopetrán</t>
  </si>
  <si>
    <t>Támesis</t>
  </si>
  <si>
    <t>Tarazá</t>
  </si>
  <si>
    <t>Tarso</t>
  </si>
  <si>
    <t>Titiribí</t>
  </si>
  <si>
    <t>Toledo</t>
  </si>
  <si>
    <t>Turbo</t>
  </si>
  <si>
    <t>Uramita</t>
  </si>
  <si>
    <t>Urrao</t>
  </si>
  <si>
    <t>Valdivia</t>
  </si>
  <si>
    <t>Valparaíso</t>
  </si>
  <si>
    <t>Vegachí</t>
  </si>
  <si>
    <t>Venecia</t>
  </si>
  <si>
    <t>Vigía del Fuerte</t>
  </si>
  <si>
    <t>Yalí</t>
  </si>
  <si>
    <t>Yarumal</t>
  </si>
  <si>
    <t>Yolombó</t>
  </si>
  <si>
    <t>Yondó</t>
  </si>
  <si>
    <t>Zaragoza</t>
  </si>
  <si>
    <t>Población proyectada</t>
  </si>
  <si>
    <t xml:space="preserve">Total Afiliados </t>
  </si>
  <si>
    <t xml:space="preserve">%  de cobertura </t>
  </si>
  <si>
    <t xml:space="preserve">FECHA DE CORTE: </t>
  </si>
  <si>
    <t xml:space="preserve">Total afiliados  al SGSSS </t>
  </si>
  <si>
    <t>% de Cobertura
RS+RC+RE</t>
  </si>
  <si>
    <t>COD 
MPIO</t>
  </si>
  <si>
    <t>Ajustado por Julio César Fabra Arrieta</t>
  </si>
  <si>
    <t>Población diferencia</t>
  </si>
  <si>
    <t>EPS020</t>
  </si>
  <si>
    <t>CCF002</t>
  </si>
  <si>
    <t>EPSS09</t>
  </si>
  <si>
    <t>ESS024</t>
  </si>
  <si>
    <t>ESS091</t>
  </si>
  <si>
    <t>EPSI03</t>
  </si>
  <si>
    <t>EPSS03</t>
  </si>
  <si>
    <t>ESS002</t>
  </si>
  <si>
    <t>CCF001</t>
  </si>
  <si>
    <t>EPSS33</t>
  </si>
  <si>
    <t>EPS030</t>
  </si>
  <si>
    <t>ESS062</t>
  </si>
  <si>
    <t>EPS031</t>
  </si>
  <si>
    <t>Diciembre 2011</t>
  </si>
  <si>
    <t>COBERTURA POBLACIÓN ACTIVA AFILIADA AL SGSSS EN EL DEPARTAMENTO DE ANTIOQUIA, POR SUBREGIÓN, MUNICIPIO Y RÉGIMEN. 
Según Población Proyectada DANE 2011.</t>
  </si>
  <si>
    <r>
      <t xml:space="preserve">REGIMEN EXCEPCIÓN
</t>
    </r>
    <r>
      <rPr>
        <b/>
        <sz val="8"/>
        <color theme="1"/>
        <rFont val="Calibri"/>
        <family val="2"/>
        <scheme val="minor"/>
      </rPr>
      <t>(Magisterio, Ecopetrol, 
UdeA, Unal)</t>
    </r>
  </si>
  <si>
    <t xml:space="preserve"> DANE 2011</t>
  </si>
  <si>
    <t>FUENTE: CONTRATOS ELECTRONICOS DE  REGIMEN SUBSIDIADO ,POBLACION CONTRIBUTIVO DEL FIDUFOSYGA. POBLACION PROYECTADA DANE  2011 AJUSTADA CON BASE EN EL CNPV 2018. LOS MUNICIPIOS  CON POBLACION  PENDIENTE POR AFILIAR  NEGATIVA  ES EXPLICADA POR  QUE EN ESTOS  MUNICIPIOS SE CONCENTRA LA POBLACION AFILIADA AL  REGIMEN CONTRIBUTIVO</t>
  </si>
  <si>
    <t xml:space="preserve">Comfama </t>
  </si>
  <si>
    <t>Comfenalco Antioquia</t>
  </si>
  <si>
    <t>Cafesalud</t>
  </si>
  <si>
    <t>Emdisalud</t>
  </si>
  <si>
    <t>Coosalud</t>
  </si>
  <si>
    <t>Caprecom</t>
  </si>
  <si>
    <t>Ecoopsos</t>
  </si>
  <si>
    <t>Salud Condor</t>
  </si>
  <si>
    <t>AIC</t>
  </si>
  <si>
    <t>Asmetsalud</t>
  </si>
  <si>
    <t>Selva Salud</t>
  </si>
  <si>
    <t>*Comfamiliar Camacol</t>
  </si>
  <si>
    <t>*SaludVida</t>
  </si>
  <si>
    <t>AFILIADOS AL REGIMEN CONTRIBUTIVO  POR EPS-S. ANTIOQUIA. FECHA:DICIEMBRE 2011</t>
  </si>
  <si>
    <t>EPS010</t>
  </si>
  <si>
    <t>EPS016</t>
  </si>
  <si>
    <t>EPS013</t>
  </si>
  <si>
    <t>EPS009</t>
  </si>
  <si>
    <t>EPS037</t>
  </si>
  <si>
    <t>EPS002</t>
  </si>
  <si>
    <t>EPS003</t>
  </si>
  <si>
    <t>EPS023</t>
  </si>
  <si>
    <t>EPS005</t>
  </si>
  <si>
    <t>EPS026</t>
  </si>
  <si>
    <t>EPS001</t>
  </si>
  <si>
    <t>EAS016</t>
  </si>
  <si>
    <t>EAS027</t>
  </si>
  <si>
    <t>EPS015</t>
  </si>
  <si>
    <t>EPS017</t>
  </si>
  <si>
    <t>EPS018</t>
  </si>
  <si>
    <t>EPS033</t>
  </si>
  <si>
    <t>EPS012</t>
  </si>
  <si>
    <t>EPS008</t>
  </si>
  <si>
    <t>EPS014</t>
  </si>
  <si>
    <t>EPS039</t>
  </si>
  <si>
    <t>Suramericana S.A.</t>
  </si>
  <si>
    <t>Coomeva S.A.</t>
  </si>
  <si>
    <t>EPS Saludcoop</t>
  </si>
  <si>
    <t>La Nueva EPS</t>
  </si>
  <si>
    <t>Salud Total S.A.</t>
  </si>
  <si>
    <t>Cafeslud S.A.</t>
  </si>
  <si>
    <t>Cruz Blanca S.A.</t>
  </si>
  <si>
    <t>Sanitas S.A.</t>
  </si>
  <si>
    <t>Solsalud S.A.</t>
  </si>
  <si>
    <t>Aliansalud S.A.</t>
  </si>
  <si>
    <t>Empresas Públicas de Medellín</t>
  </si>
  <si>
    <t>Fondo Ferrocarriles Nacionales</t>
  </si>
  <si>
    <t>Salud Colpatria</t>
  </si>
  <si>
    <t>Famisanar LTDA</t>
  </si>
  <si>
    <t>Servicio Occidental de Salud S.A.</t>
  </si>
  <si>
    <t>SaludVida S.A.</t>
  </si>
  <si>
    <t>Comfenalco Valle S.A.</t>
  </si>
  <si>
    <t>Compensar EPS</t>
  </si>
  <si>
    <t>Humanavivir S.A.</t>
  </si>
  <si>
    <t>Golden Group S.A.</t>
  </si>
  <si>
    <t>AFILIADOS AL REGIMEN SUBSIDIADO  POR EPS-S. ANTIOQUIA. FECHA:DICIEMBRE 2011</t>
  </si>
  <si>
    <t>COD   EPS</t>
  </si>
  <si>
    <t>EPS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</si>
</sst>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3" formatCode="_-* #,##0.00_-;\-* #,##0.00_-;_-* &quot;-&quot;??_-;_-@_-"/>
    <numFmt numFmtId="164" formatCode="_(* #,##0_);_(* \(#,##0\);_(* &quot;-&quot;_);_(@_)"/>
    <numFmt numFmtId="165" formatCode="_(* #,##0.00_);_(* \(#,##0.00\);_(* &quot;-&quot;??_);_(@_)"/>
    <numFmt numFmtId="166" formatCode="_ * #,##0.00_ ;_ * \-#,##0.00_ ;_ * &quot;-&quot;??_ ;_ @_ "/>
    <numFmt numFmtId="167" formatCode="_ [$€-2]\ * #,##0.00_ ;_ [$€-2]\ * \-#,##0.00_ ;_ [$€-2]\ * &quot;-&quot;??_ "/>
    <numFmt numFmtId="168" formatCode="0.0%"/>
    <numFmt numFmtId="169" formatCode="_-* #,##0_-;\-* #,##0_-;_-* &quot;-&quot;??_-;_-@_-"/>
    <numFmt numFmtId="170" formatCode="_(* #,##0_);_(* \(#,##0\);_(* &quot;-&quot;??_);_(@_)"/>
  </numFmts>
  <fonts count="22" x14ac:knownFonts="1">
    <font>
      <sz val="10"/>
      <name val="Arial"/>
      <family val="2"/>
    </font>
    <font>
      <sz val="10"/>
      <name val="Arial"/>
      <family val="2"/>
    </font>
    <font>
      <sz val="6"/>
      <name val="Arial"/>
      <family val="2"/>
    </font>
    <font>
      <sz val="8"/>
      <name val="Arial"/>
      <family val="2"/>
    </font>
    <font>
      <b/>
      <sz val="10"/>
      <name val="Arial"/>
      <family val="2"/>
    </font>
    <font>
      <b/>
      <sz val="18"/>
      <color indexed="56"/>
      <name val="Cambria"/>
      <family val="2"/>
    </font>
    <font>
      <b/>
      <sz val="10"/>
      <color theme="0"/>
      <name val="Arial"/>
      <family val="2"/>
    </font>
    <font>
      <sz val="10"/>
      <color theme="0"/>
      <name val="Arial"/>
      <family val="2"/>
    </font>
    <font>
      <b/>
      <sz val="11"/>
      <color theme="3"/>
      <name val="Calibri"/>
      <family val="2"/>
      <scheme val="minor"/>
    </font>
    <font>
      <sz val="11"/>
      <color rgb="FF006100"/>
      <name val="Calibri"/>
      <family val="2"/>
      <scheme val="minor"/>
    </font>
    <font>
      <sz val="11"/>
      <color rgb="FF9C6500"/>
      <name val="Calibri"/>
      <family val="2"/>
      <scheme val="minor"/>
    </font>
    <font>
      <b/>
      <sz val="11"/>
      <color rgb="FF3F3F3F"/>
      <name val="Calibri"/>
      <family val="2"/>
      <scheme val="minor"/>
    </font>
    <font>
      <b/>
      <sz val="11"/>
      <color theme="1"/>
      <name val="Calibri"/>
      <family val="2"/>
      <scheme val="minor"/>
    </font>
    <font>
      <b/>
      <sz val="11"/>
      <name val="Calibri"/>
      <family val="2"/>
      <scheme val="minor"/>
    </font>
    <font>
      <b/>
      <sz val="9"/>
      <color theme="1"/>
      <name val="Calibri"/>
      <family val="2"/>
      <scheme val="minor"/>
    </font>
    <font>
      <b/>
      <sz val="9"/>
      <color theme="3"/>
      <name val="Calibri"/>
      <family val="2"/>
      <scheme val="minor"/>
    </font>
    <font>
      <b/>
      <sz val="16"/>
      <color indexed="56"/>
      <name val="Cambria"/>
      <family val="2"/>
    </font>
    <font>
      <b/>
      <sz val="10"/>
      <color theme="1"/>
      <name val="Arial"/>
      <family val="2"/>
    </font>
    <font>
      <b/>
      <sz val="14"/>
      <color indexed="56"/>
      <name val="Cambria"/>
      <family val="2"/>
    </font>
    <font>
      <b/>
      <sz val="12"/>
      <color indexed="56"/>
      <name val="Cambria"/>
      <family val="2"/>
    </font>
    <font>
      <sz val="11"/>
      <color theme="3"/>
      <name val="Calibri"/>
      <family val="2"/>
      <scheme val="minor"/>
    </font>
    <font>
      <b/>
      <sz val="8"/>
      <color theme="1"/>
      <name val="Calibri"/>
      <family val="2"/>
      <scheme val="minor"/>
    </font>
  </fonts>
  <fills count="13">
    <fill>
      <patternFill patternType="none"/>
    </fill>
    <fill>
      <patternFill patternType="gray125"/>
    </fill>
    <fill>
      <patternFill patternType="solid">
        <fgColor rgb="FFC6EFCE"/>
      </patternFill>
    </fill>
    <fill>
      <patternFill patternType="solid">
        <fgColor rgb="FFFFEB9C"/>
      </patternFill>
    </fill>
    <fill>
      <patternFill patternType="solid">
        <fgColor rgb="FFF2F2F2"/>
      </patternFill>
    </fill>
    <fill>
      <gradientFill degree="270">
        <stop position="0">
          <color rgb="FF009900"/>
        </stop>
        <stop position="1">
          <color rgb="FF00CC00"/>
        </stop>
      </gradientFill>
    </fill>
    <fill>
      <gradientFill degree="90">
        <stop position="0">
          <color rgb="FF00CC00"/>
        </stop>
        <stop position="1">
          <color rgb="FF009900"/>
        </stop>
      </gradientFill>
    </fill>
    <fill>
      <gradientFill degree="90">
        <stop position="0">
          <color theme="8" tint="0.59999389629810485"/>
        </stop>
        <stop position="1">
          <color rgb="FF00B0F0"/>
        </stop>
      </gradientFill>
    </fill>
    <fill>
      <gradientFill degree="90">
        <stop position="0">
          <color rgb="FF66FF33"/>
        </stop>
        <stop position="1">
          <color rgb="FF00CC00"/>
        </stop>
      </gradientFill>
    </fill>
    <fill>
      <gradientFill degree="90">
        <stop position="0">
          <color theme="0"/>
        </stop>
        <stop position="1">
          <color rgb="FF00B0F0"/>
        </stop>
      </gradientFill>
    </fill>
    <fill>
      <patternFill patternType="solid">
        <fgColor theme="8" tint="0.79998168889431442"/>
        <bgColor indexed="64"/>
      </patternFill>
    </fill>
    <fill>
      <gradientFill degree="90">
        <stop position="0">
          <color rgb="FF66FF33"/>
        </stop>
        <stop position="1">
          <color rgb="FF009900"/>
        </stop>
      </gradientFill>
    </fill>
    <fill>
      <gradientFill degree="90">
        <stop position="0">
          <color rgb="FF00CCFF"/>
        </stop>
        <stop position="1">
          <color theme="4"/>
        </stop>
      </gradientFill>
    </fill>
  </fills>
  <borders count="3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rgb="FF3F3F3F"/>
      </left>
      <right style="thin">
        <color rgb="FF3F3F3F"/>
      </right>
      <top style="thin">
        <color rgb="FF3F3F3F"/>
      </top>
      <bottom style="thin">
        <color rgb="FF3F3F3F"/>
      </bottom>
      <diagonal/>
    </border>
    <border>
      <left style="medium">
        <color indexed="64"/>
      </left>
      <right style="medium">
        <color indexed="64"/>
      </right>
      <top/>
      <bottom style="thin">
        <color indexed="64"/>
      </bottom>
      <diagonal/>
    </border>
    <border>
      <left style="medium">
        <color indexed="64"/>
      </left>
      <right style="medium">
        <color indexed="64"/>
      </right>
      <top style="thin">
        <color rgb="FF3F3F3F"/>
      </top>
      <bottom style="thin">
        <color rgb="FF3F3F3F"/>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rgb="FF3F3F3F"/>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top/>
      <bottom style="medium">
        <color indexed="64"/>
      </bottom>
      <diagonal/>
    </border>
  </borders>
  <cellStyleXfs count="16">
    <xf numFmtId="0" fontId="0" fillId="0" borderId="0"/>
    <xf numFmtId="166" fontId="1" fillId="0" borderId="0" applyFont="0" applyFill="0" applyBorder="0" applyAlignment="0" applyProtection="0"/>
    <xf numFmtId="43" fontId="1" fillId="0" borderId="0" applyFont="0" applyFill="0" applyBorder="0" applyAlignment="0" applyProtection="0"/>
    <xf numFmtId="0" fontId="9" fillId="2" borderId="0" applyNumberFormat="0" applyBorder="0" applyAlignment="0" applyProtection="0"/>
    <xf numFmtId="43" fontId="1" fillId="0" borderId="0" applyFont="0" applyFill="0" applyBorder="0" applyAlignment="0" applyProtection="0"/>
    <xf numFmtId="167" fontId="1"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0" fontId="10" fillId="3" borderId="0" applyNumberFormat="0" applyBorder="0" applyAlignment="0" applyProtection="0"/>
    <xf numFmtId="0" fontId="1" fillId="0" borderId="0"/>
    <xf numFmtId="0" fontId="1" fillId="0" borderId="0"/>
    <xf numFmtId="0" fontId="3" fillId="0" borderId="0"/>
    <xf numFmtId="9" fontId="1" fillId="0" borderId="0" applyFont="0" applyFill="0" applyBorder="0" applyAlignment="0" applyProtection="0"/>
    <xf numFmtId="0" fontId="11" fillId="4" borderId="5" applyNumberFormat="0" applyAlignment="0" applyProtection="0"/>
    <xf numFmtId="0" fontId="5" fillId="0" borderId="0" applyNumberFormat="0" applyFill="0" applyBorder="0" applyAlignment="0" applyProtection="0"/>
  </cellStyleXfs>
  <cellXfs count="75">
    <xf numFmtId="0" fontId="0" fillId="0" borderId="0" xfId="0"/>
    <xf numFmtId="0" fontId="3" fillId="0" borderId="0" xfId="0" applyFont="1"/>
    <xf numFmtId="49" fontId="0" fillId="0" borderId="0" xfId="0" applyNumberFormat="1"/>
    <xf numFmtId="0" fontId="0" fillId="0" borderId="0" xfId="0" applyAlignment="1">
      <alignment horizontal="center"/>
    </xf>
    <xf numFmtId="3" fontId="0" fillId="0" borderId="0" xfId="0" applyNumberFormat="1" applyFill="1"/>
    <xf numFmtId="164" fontId="0" fillId="0" borderId="0" xfId="7" applyFont="1"/>
    <xf numFmtId="1" fontId="6" fillId="5" borderId="6" xfId="0" applyNumberFormat="1" applyFont="1" applyFill="1" applyBorder="1" applyAlignment="1">
      <alignment vertical="center" wrapText="1" shrinkToFit="1"/>
    </xf>
    <xf numFmtId="1" fontId="6" fillId="5" borderId="6" xfId="0" applyNumberFormat="1" applyFont="1" applyFill="1" applyBorder="1" applyAlignment="1">
      <alignment horizontal="left" vertical="center" wrapText="1" shrinkToFit="1"/>
    </xf>
    <xf numFmtId="0" fontId="13" fillId="4" borderId="7" xfId="14" applyFont="1" applyBorder="1"/>
    <xf numFmtId="1" fontId="11" fillId="4" borderId="7" xfId="14" applyNumberFormat="1" applyBorder="1" applyAlignment="1">
      <alignment wrapText="1" shrinkToFit="1"/>
    </xf>
    <xf numFmtId="0" fontId="11" fillId="4" borderId="7" xfId="14" applyBorder="1"/>
    <xf numFmtId="1" fontId="6" fillId="5" borderId="8" xfId="0" applyNumberFormat="1" applyFont="1" applyFill="1" applyBorder="1" applyAlignment="1">
      <alignment vertical="center" wrapText="1" shrinkToFit="1"/>
    </xf>
    <xf numFmtId="0" fontId="11" fillId="4" borderId="7" xfId="14" applyBorder="1" applyAlignment="1">
      <alignment vertical="center"/>
    </xf>
    <xf numFmtId="0" fontId="11" fillId="4" borderId="7" xfId="14" applyBorder="1" applyAlignment="1">
      <alignment horizontal="left"/>
    </xf>
    <xf numFmtId="1" fontId="11" fillId="4" borderId="7" xfId="14" applyNumberFormat="1" applyBorder="1" applyAlignment="1">
      <alignment horizontal="left" wrapText="1" shrinkToFit="1"/>
    </xf>
    <xf numFmtId="1" fontId="11" fillId="4" borderId="7" xfId="14" applyNumberFormat="1" applyBorder="1"/>
    <xf numFmtId="0" fontId="11" fillId="4" borderId="9" xfId="14" applyBorder="1"/>
    <xf numFmtId="1" fontId="11" fillId="4" borderId="9" xfId="14" applyNumberFormat="1" applyBorder="1" applyAlignment="1">
      <alignment wrapText="1" shrinkToFit="1"/>
    </xf>
    <xf numFmtId="0" fontId="14" fillId="6" borderId="10" xfId="3" applyFont="1" applyFill="1" applyBorder="1" applyAlignment="1">
      <alignment horizontal="center" vertical="center" wrapText="1"/>
    </xf>
    <xf numFmtId="0" fontId="15" fillId="7" borderId="13" xfId="3" applyFont="1" applyFill="1" applyBorder="1" applyAlignment="1">
      <alignment horizontal="center" vertical="center" wrapText="1"/>
    </xf>
    <xf numFmtId="0" fontId="15" fillId="7" borderId="14" xfId="3" applyFont="1" applyFill="1" applyBorder="1" applyAlignment="1">
      <alignment horizontal="center" vertical="center" wrapText="1"/>
    </xf>
    <xf numFmtId="0" fontId="15" fillId="7" borderId="15" xfId="3" applyFont="1" applyFill="1" applyBorder="1" applyAlignment="1">
      <alignment horizontal="center" vertical="center" wrapText="1"/>
    </xf>
    <xf numFmtId="0" fontId="16" fillId="8" borderId="2" xfId="15" applyFont="1" applyFill="1" applyBorder="1" applyAlignment="1">
      <alignment horizontal="center" vertical="center" wrapText="1"/>
    </xf>
    <xf numFmtId="1" fontId="17" fillId="8" borderId="17" xfId="0" applyNumberFormat="1" applyFont="1" applyFill="1" applyBorder="1" applyAlignment="1">
      <alignment horizontal="center" vertical="center" wrapText="1" shrinkToFit="1"/>
    </xf>
    <xf numFmtId="49" fontId="18" fillId="8" borderId="2" xfId="15" applyNumberFormat="1" applyFont="1" applyFill="1" applyBorder="1" applyAlignment="1">
      <alignment horizontal="center" vertical="center" wrapText="1"/>
    </xf>
    <xf numFmtId="1" fontId="6" fillId="8" borderId="17" xfId="0" applyNumberFormat="1" applyFont="1" applyFill="1" applyBorder="1" applyAlignment="1">
      <alignment vertical="center" wrapText="1" shrinkToFit="1"/>
    </xf>
    <xf numFmtId="3" fontId="17" fillId="8" borderId="17" xfId="0" applyNumberFormat="1" applyFont="1" applyFill="1" applyBorder="1" applyAlignment="1">
      <alignment horizontal="center" vertical="center"/>
    </xf>
    <xf numFmtId="3" fontId="17" fillId="8" borderId="18" xfId="0" applyNumberFormat="1" applyFont="1" applyFill="1" applyBorder="1" applyAlignment="1">
      <alignment horizontal="center" vertical="center"/>
    </xf>
    <xf numFmtId="10" fontId="17" fillId="8" borderId="19" xfId="8" applyNumberFormat="1" applyFont="1" applyFill="1" applyBorder="1" applyAlignment="1">
      <alignment horizontal="center" vertical="center"/>
    </xf>
    <xf numFmtId="10" fontId="17" fillId="8" borderId="19" xfId="0" applyNumberFormat="1" applyFont="1" applyFill="1" applyBorder="1" applyAlignment="1">
      <alignment horizontal="center" vertical="center" wrapText="1" shrinkToFit="1"/>
    </xf>
    <xf numFmtId="3" fontId="6" fillId="5" borderId="6" xfId="0" applyNumberFormat="1" applyFont="1" applyFill="1" applyBorder="1" applyAlignment="1">
      <alignment horizontal="center" vertical="center"/>
    </xf>
    <xf numFmtId="3" fontId="6" fillId="5" borderId="20" xfId="0" applyNumberFormat="1" applyFont="1" applyFill="1" applyBorder="1" applyAlignment="1">
      <alignment horizontal="center" vertical="center"/>
    </xf>
    <xf numFmtId="3" fontId="20" fillId="10" borderId="8" xfId="9" applyNumberFormat="1" applyFont="1" applyFill="1" applyBorder="1" applyAlignment="1">
      <alignment horizontal="center" vertical="center"/>
    </xf>
    <xf numFmtId="3" fontId="20" fillId="10" borderId="22" xfId="9" applyNumberFormat="1" applyFont="1" applyFill="1" applyBorder="1" applyAlignment="1">
      <alignment horizontal="center" vertical="center"/>
    </xf>
    <xf numFmtId="10" fontId="20" fillId="10" borderId="23" xfId="13" applyNumberFormat="1" applyFont="1" applyFill="1" applyBorder="1" applyAlignment="1">
      <alignment horizontal="center" vertical="center"/>
    </xf>
    <xf numFmtId="169" fontId="20" fillId="10" borderId="22" xfId="9" applyNumberFormat="1" applyFont="1" applyFill="1" applyBorder="1" applyAlignment="1">
      <alignment horizontal="center" vertical="center"/>
    </xf>
    <xf numFmtId="10" fontId="20" fillId="10" borderId="23" xfId="9" applyNumberFormat="1" applyFont="1" applyFill="1" applyBorder="1" applyAlignment="1">
      <alignment horizontal="center" vertical="center" wrapText="1" shrinkToFit="1"/>
    </xf>
    <xf numFmtId="3" fontId="6" fillId="5" borderId="8" xfId="0" applyNumberFormat="1" applyFont="1" applyFill="1" applyBorder="1" applyAlignment="1">
      <alignment horizontal="center" vertical="center"/>
    </xf>
    <xf numFmtId="3" fontId="6" fillId="5" borderId="22" xfId="0" applyNumberFormat="1" applyFont="1" applyFill="1" applyBorder="1" applyAlignment="1">
      <alignment horizontal="center" vertical="center"/>
    </xf>
    <xf numFmtId="3" fontId="20" fillId="10" borderId="24" xfId="9" applyNumberFormat="1" applyFont="1" applyFill="1" applyBorder="1" applyAlignment="1">
      <alignment horizontal="center" vertical="center"/>
    </xf>
    <xf numFmtId="3" fontId="20" fillId="10" borderId="25" xfId="9" applyNumberFormat="1" applyFont="1" applyFill="1" applyBorder="1" applyAlignment="1">
      <alignment horizontal="center" vertical="center"/>
    </xf>
    <xf numFmtId="10" fontId="20" fillId="10" borderId="26" xfId="13" applyNumberFormat="1" applyFont="1" applyFill="1" applyBorder="1" applyAlignment="1">
      <alignment horizontal="center" vertical="center"/>
    </xf>
    <xf numFmtId="169" fontId="20" fillId="10" borderId="25" xfId="9" applyNumberFormat="1" applyFont="1" applyFill="1" applyBorder="1" applyAlignment="1">
      <alignment horizontal="center" vertical="center"/>
    </xf>
    <xf numFmtId="10" fontId="20" fillId="10" borderId="26" xfId="9" applyNumberFormat="1" applyFont="1" applyFill="1" applyBorder="1" applyAlignment="1">
      <alignment horizontal="center" vertical="center" wrapText="1" shrinkToFit="1"/>
    </xf>
    <xf numFmtId="168" fontId="7" fillId="5" borderId="21" xfId="13" applyNumberFormat="1" applyFont="1" applyFill="1" applyBorder="1" applyAlignment="1">
      <alignment horizontal="center" vertical="center" wrapText="1" shrinkToFit="1"/>
    </xf>
    <xf numFmtId="3" fontId="20" fillId="10" borderId="1" xfId="9" applyNumberFormat="1" applyFont="1" applyFill="1" applyBorder="1" applyAlignment="1">
      <alignment horizontal="center" vertical="center"/>
    </xf>
    <xf numFmtId="0" fontId="15" fillId="7" borderId="18" xfId="3" applyFont="1" applyFill="1" applyBorder="1" applyAlignment="1">
      <alignment horizontal="center" vertical="center" wrapText="1"/>
    </xf>
    <xf numFmtId="0" fontId="14" fillId="6" borderId="19" xfId="3" applyFont="1" applyFill="1" applyBorder="1" applyAlignment="1">
      <alignment horizontal="center" vertical="center" wrapText="1"/>
    </xf>
    <xf numFmtId="3" fontId="20" fillId="10" borderId="28" xfId="9" applyNumberFormat="1" applyFont="1" applyFill="1" applyBorder="1" applyAlignment="1">
      <alignment horizontal="center" vertical="center"/>
    </xf>
    <xf numFmtId="3" fontId="8" fillId="10" borderId="29" xfId="9" applyNumberFormat="1" applyFont="1" applyFill="1" applyBorder="1" applyAlignment="1">
      <alignment horizontal="center" vertical="center"/>
    </xf>
    <xf numFmtId="3" fontId="10" fillId="3" borderId="11" xfId="9" applyNumberFormat="1" applyBorder="1"/>
    <xf numFmtId="3" fontId="10" fillId="3" borderId="22" xfId="9" applyNumberFormat="1" applyBorder="1"/>
    <xf numFmtId="0" fontId="10" fillId="3" borderId="22" xfId="9" applyBorder="1"/>
    <xf numFmtId="0" fontId="10" fillId="3" borderId="25" xfId="9" applyBorder="1"/>
    <xf numFmtId="168" fontId="20" fillId="10" borderId="12" xfId="13" applyNumberFormat="1" applyFont="1" applyFill="1" applyBorder="1" applyAlignment="1">
      <alignment horizontal="center" vertical="center"/>
    </xf>
    <xf numFmtId="168" fontId="20" fillId="10" borderId="23" xfId="13" applyNumberFormat="1" applyFont="1" applyFill="1" applyBorder="1" applyAlignment="1">
      <alignment horizontal="center" vertical="center"/>
    </xf>
    <xf numFmtId="168" fontId="8" fillId="10" borderId="26" xfId="13" applyNumberFormat="1" applyFont="1" applyFill="1" applyBorder="1" applyAlignment="1">
      <alignment horizontal="center" vertical="center"/>
    </xf>
    <xf numFmtId="10" fontId="6" fillId="5" borderId="23" xfId="13" applyNumberFormat="1" applyFont="1" applyFill="1" applyBorder="1" applyAlignment="1">
      <alignment horizontal="center" vertical="center"/>
    </xf>
    <xf numFmtId="10" fontId="17" fillId="8" borderId="19" xfId="13" applyNumberFormat="1" applyFont="1" applyFill="1" applyBorder="1" applyAlignment="1">
      <alignment horizontal="center" vertical="center"/>
    </xf>
    <xf numFmtId="170" fontId="6" fillId="5" borderId="6" xfId="6" applyNumberFormat="1" applyFont="1" applyFill="1" applyBorder="1" applyAlignment="1">
      <alignment horizontal="center" vertical="center" wrapText="1" shrinkToFit="1"/>
    </xf>
    <xf numFmtId="170" fontId="12" fillId="12" borderId="8" xfId="9" applyNumberFormat="1" applyFont="1" applyFill="1" applyBorder="1" applyAlignment="1">
      <alignment horizontal="center" vertical="center"/>
    </xf>
    <xf numFmtId="170" fontId="6" fillId="5" borderId="8" xfId="6" applyNumberFormat="1" applyFont="1" applyFill="1" applyBorder="1" applyAlignment="1">
      <alignment horizontal="center" vertical="center" wrapText="1" shrinkToFit="1"/>
    </xf>
    <xf numFmtId="170" fontId="12" fillId="12" borderId="24" xfId="9" applyNumberFormat="1" applyFont="1" applyFill="1" applyBorder="1" applyAlignment="1">
      <alignment horizontal="center" vertical="center"/>
    </xf>
    <xf numFmtId="0" fontId="14" fillId="9" borderId="16" xfId="3" applyFont="1" applyFill="1" applyBorder="1" applyAlignment="1">
      <alignment horizontal="center" vertical="center" wrapText="1"/>
    </xf>
    <xf numFmtId="0" fontId="14" fillId="9" borderId="13" xfId="3" applyFont="1" applyFill="1" applyBorder="1" applyAlignment="1">
      <alignment horizontal="center" vertical="center" wrapText="1"/>
    </xf>
    <xf numFmtId="0" fontId="14" fillId="11" borderId="16" xfId="3" applyFont="1" applyFill="1" applyBorder="1" applyAlignment="1">
      <alignment horizontal="center" vertical="center" wrapText="1"/>
    </xf>
    <xf numFmtId="0" fontId="14" fillId="11" borderId="13" xfId="3" applyFont="1" applyFill="1" applyBorder="1" applyAlignment="1">
      <alignment horizontal="center" vertical="center" wrapText="1"/>
    </xf>
    <xf numFmtId="0" fontId="19" fillId="8" borderId="30" xfId="15" applyFont="1" applyFill="1" applyBorder="1" applyAlignment="1">
      <alignment horizontal="center" vertical="center" wrapText="1"/>
    </xf>
    <xf numFmtId="0" fontId="19" fillId="8" borderId="31" xfId="15" applyFont="1" applyFill="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14" fillId="6" borderId="11" xfId="3" applyFont="1" applyFill="1" applyBorder="1" applyAlignment="1">
      <alignment horizontal="center" vertical="center" wrapText="1"/>
    </xf>
    <xf numFmtId="0" fontId="14" fillId="6" borderId="12" xfId="3" applyFont="1" applyFill="1" applyBorder="1" applyAlignment="1">
      <alignment horizontal="center" vertical="center" wrapText="1"/>
    </xf>
    <xf numFmtId="3" fontId="4" fillId="0" borderId="0" xfId="0" applyNumberFormat="1" applyFont="1" applyFill="1" applyBorder="1" applyAlignment="1">
      <alignment horizontal="center" wrapText="1"/>
    </xf>
    <xf numFmtId="0" fontId="14" fillId="6" borderId="27" xfId="3" applyFont="1" applyFill="1" applyBorder="1" applyAlignment="1">
      <alignment horizontal="center" vertical="center" wrapText="1"/>
    </xf>
  </cellXfs>
  <cellStyles count="16">
    <cellStyle name="_CONTRATACION_ANTIOQUIA_14122009" xfId="1"/>
    <cellStyle name="_ESTADISTICAS DE AGOSTO DE 2009" xfId="2"/>
    <cellStyle name="Bueno" xfId="3" builtinId="26"/>
    <cellStyle name="Estilo 1" xfId="4"/>
    <cellStyle name="Euro" xfId="5"/>
    <cellStyle name="Millares" xfId="6" builtinId="3"/>
    <cellStyle name="Millares [0]" xfId="7" builtinId="6"/>
    <cellStyle name="Millares 2" xfId="8"/>
    <cellStyle name="Neutral" xfId="9" builtinId="28"/>
    <cellStyle name="Normal" xfId="0" builtinId="0"/>
    <cellStyle name="Normal 2" xfId="10"/>
    <cellStyle name="Normal 2 2" xfId="11"/>
    <cellStyle name="Normal 3" xfId="12"/>
    <cellStyle name="Porcentaje" xfId="13" builtinId="5"/>
    <cellStyle name="Salida" xfId="14" builtinId="21"/>
    <cellStyle name="Título 4" xfId="1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sz="1400" b="1" i="0" baseline="0">
                <a:effectLst/>
              </a:rPr>
              <a:t>AFILIADOS AL REGIMEN SUBSIDIADO  POR EPS-S. ANTIOQUA, DICIEMBRE 2011</a:t>
            </a:r>
            <a:endParaRPr lang="es-CO" sz="1400">
              <a:effectLst/>
            </a:endParaRP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v>N° Afiliados</c:v>
          </c:tx>
          <c:spPr>
            <a:solidFill>
              <a:schemeClr val="accent1"/>
            </a:solidFill>
            <a:ln>
              <a:noFill/>
            </a:ln>
            <a:effectLst/>
            <a:sp3d/>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'AFILIADOS POR EPS SUBSIDIADO'!$B$6:$B$18</c:f>
              <c:strCache>
                <c:ptCount val="13"/>
                <c:pt idx="0">
                  <c:v>Comfama </c:v>
                </c:pt>
                <c:pt idx="1">
                  <c:v>Comfenalco Antioquia</c:v>
                </c:pt>
                <c:pt idx="2">
                  <c:v>Cafesalud</c:v>
                </c:pt>
                <c:pt idx="3">
                  <c:v>Emdisalud</c:v>
                </c:pt>
                <c:pt idx="4">
                  <c:v>Coosalud</c:v>
                </c:pt>
                <c:pt idx="5">
                  <c:v>Caprecom</c:v>
                </c:pt>
                <c:pt idx="6">
                  <c:v>Ecoopsos</c:v>
                </c:pt>
                <c:pt idx="7">
                  <c:v>Salud Condor</c:v>
                </c:pt>
                <c:pt idx="8">
                  <c:v>AIC</c:v>
                </c:pt>
                <c:pt idx="9">
                  <c:v>Asmetsalud</c:v>
                </c:pt>
                <c:pt idx="10">
                  <c:v>Selva Salud</c:v>
                </c:pt>
                <c:pt idx="11">
                  <c:v>*Comfamiliar Camacol</c:v>
                </c:pt>
                <c:pt idx="12">
                  <c:v>*SaludVida</c:v>
                </c:pt>
              </c:strCache>
            </c:strRef>
          </c:cat>
          <c:val>
            <c:numRef>
              <c:f>'AFILIADOS POR EPS SUBSIDIADO'!$C$6:$C$18</c:f>
              <c:numCache>
                <c:formatCode>#,##0</c:formatCode>
                <c:ptCount val="13"/>
                <c:pt idx="0">
                  <c:v>615940</c:v>
                </c:pt>
                <c:pt idx="1">
                  <c:v>450023</c:v>
                </c:pt>
                <c:pt idx="2">
                  <c:v>341604</c:v>
                </c:pt>
                <c:pt idx="3">
                  <c:v>270129</c:v>
                </c:pt>
                <c:pt idx="4">
                  <c:v>243477</c:v>
                </c:pt>
                <c:pt idx="5">
                  <c:v>207237</c:v>
                </c:pt>
                <c:pt idx="6">
                  <c:v>101477</c:v>
                </c:pt>
                <c:pt idx="7">
                  <c:v>38406</c:v>
                </c:pt>
                <c:pt idx="8">
                  <c:v>25415</c:v>
                </c:pt>
                <c:pt idx="9">
                  <c:v>20414</c:v>
                </c:pt>
                <c:pt idx="10">
                  <c:v>20586</c:v>
                </c:pt>
                <c:pt idx="11">
                  <c:v>1868</c:v>
                </c:pt>
                <c:pt idx="12">
                  <c:v>38</c:v>
                </c:pt>
              </c:numCache>
            </c:numRef>
          </c:val>
          <c:extLst>
            <c:ext xmlns:c16="http://schemas.microsoft.com/office/drawing/2014/chart" uri="{C3380CC4-5D6E-409C-BE32-E72D297353CC}">
              <c16:uniqueId val="{00000000-E7CC-4DA1-9B69-2356AD7D9C06}"/>
            </c:ext>
          </c:extLst>
        </c:ser>
        <c:ser>
          <c:idx val="1"/>
          <c:order val="1"/>
          <c:tx>
            <c:v>% Participación</c:v>
          </c:tx>
          <c:spPr>
            <a:noFill/>
            <a:ln>
              <a:noFill/>
            </a:ln>
            <a:effectLst/>
            <a:sp3d/>
          </c:spPr>
          <c:invertIfNegative val="0"/>
          <c:cat>
            <c:strRef>
              <c:f>'AFILIADOS POR EPS SUBSIDIADO'!$B$6:$B$18</c:f>
              <c:strCache>
                <c:ptCount val="13"/>
                <c:pt idx="0">
                  <c:v>Comfama </c:v>
                </c:pt>
                <c:pt idx="1">
                  <c:v>Comfenalco Antioquia</c:v>
                </c:pt>
                <c:pt idx="2">
                  <c:v>Cafesalud</c:v>
                </c:pt>
                <c:pt idx="3">
                  <c:v>Emdisalud</c:v>
                </c:pt>
                <c:pt idx="4">
                  <c:v>Coosalud</c:v>
                </c:pt>
                <c:pt idx="5">
                  <c:v>Caprecom</c:v>
                </c:pt>
                <c:pt idx="6">
                  <c:v>Ecoopsos</c:v>
                </c:pt>
                <c:pt idx="7">
                  <c:v>Salud Condor</c:v>
                </c:pt>
                <c:pt idx="8">
                  <c:v>AIC</c:v>
                </c:pt>
                <c:pt idx="9">
                  <c:v>Asmetsalud</c:v>
                </c:pt>
                <c:pt idx="10">
                  <c:v>Selva Salud</c:v>
                </c:pt>
                <c:pt idx="11">
                  <c:v>*Comfamiliar Camacol</c:v>
                </c:pt>
                <c:pt idx="12">
                  <c:v>*SaludVida</c:v>
                </c:pt>
              </c:strCache>
            </c:strRef>
          </c:cat>
          <c:val>
            <c:numRef>
              <c:f>'AFILIADOS POR EPS SUBSIDIADO'!$D$6:$D$18</c:f>
              <c:numCache>
                <c:formatCode>0.0%</c:formatCode>
                <c:ptCount val="13"/>
                <c:pt idx="0">
                  <c:v>0.26360365896977422</c:v>
                </c:pt>
                <c:pt idx="1">
                  <c:v>0.19259620972912087</c:v>
                </c:pt>
                <c:pt idx="2">
                  <c:v>0.14619616248126563</c:v>
                </c:pt>
                <c:pt idx="3">
                  <c:v>0.11560702794727756</c:v>
                </c:pt>
                <c:pt idx="4">
                  <c:v>0.10420077941842341</c:v>
                </c:pt>
                <c:pt idx="5">
                  <c:v>8.8691157375587068E-2</c:v>
                </c:pt>
                <c:pt idx="6">
                  <c:v>4.3429081568457609E-2</c:v>
                </c:pt>
                <c:pt idx="7">
                  <c:v>1.6436604419899907E-2</c:v>
                </c:pt>
                <c:pt idx="8">
                  <c:v>1.0876850006034373E-2</c:v>
                </c:pt>
                <c:pt idx="9">
                  <c:v>8.7365735204873382E-3</c:v>
                </c:pt>
                <c:pt idx="10">
                  <c:v>8.8101843094323673E-3</c:v>
                </c:pt>
                <c:pt idx="11">
                  <c:v>7.9944740551926845E-4</c:v>
                </c:pt>
                <c:pt idx="12">
                  <c:v>1.6262848720413384E-5</c:v>
                </c:pt>
              </c:numCache>
            </c:numRef>
          </c:val>
          <c:extLst>
            <c:ext xmlns:c16="http://schemas.microsoft.com/office/drawing/2014/chart" uri="{C3380CC4-5D6E-409C-BE32-E72D297353CC}">
              <c16:uniqueId val="{00000001-E7CC-4DA1-9B69-2356AD7D9C06}"/>
            </c:ext>
          </c:extLst>
        </c:ser>
        <c:dLbls>
          <c:showLegendKey val="0"/>
          <c:showVal val="0"/>
          <c:showCatName val="0"/>
          <c:showSerName val="0"/>
          <c:showPercent val="0"/>
          <c:showBubbleSize val="0"/>
        </c:dLbls>
        <c:gapWidth val="150"/>
        <c:shape val="box"/>
        <c:axId val="536867375"/>
        <c:axId val="536875695"/>
        <c:axId val="0"/>
      </c:bar3DChart>
      <c:catAx>
        <c:axId val="536867375"/>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36875695"/>
        <c:crosses val="autoZero"/>
        <c:auto val="1"/>
        <c:lblAlgn val="ctr"/>
        <c:lblOffset val="100"/>
        <c:noMultiLvlLbl val="0"/>
      </c:catAx>
      <c:valAx>
        <c:axId val="536875695"/>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CO"/>
                  <a:t>N° de Afiliados</a:t>
                </a:r>
              </a:p>
            </c:rich>
          </c:tx>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CO"/>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36867375"/>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700" b="1" i="0" u="none" strike="noStrike" kern="1200" baseline="0">
                <a:solidFill>
                  <a:schemeClr val="tx1">
                    <a:lumMod val="65000"/>
                    <a:lumOff val="35000"/>
                  </a:schemeClr>
                </a:solidFill>
                <a:latin typeface="+mn-lt"/>
                <a:ea typeface="+mn-ea"/>
                <a:cs typeface="+mn-cs"/>
              </a:defRPr>
            </a:pPr>
            <a:endParaRPr lang="es-CO"/>
          </a:p>
        </c:txPr>
      </c:dTable>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sz="1400" b="1" i="0" baseline="0">
                <a:effectLst/>
              </a:rPr>
              <a:t>AFILIADOS AL REGIMEN CONTRIBUTIVO  POR EPS. ANTIOQUA, DICIEMBRE 2011</a:t>
            </a:r>
            <a:endParaRPr lang="es-CO" sz="1400">
              <a:effectLst/>
            </a:endParaRP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solidFill>
              <a:schemeClr val="accent1"/>
            </a:solidFill>
            <a:ln>
              <a:noFill/>
            </a:ln>
            <a:effectLst/>
            <a:sp3d/>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'AFILIADOS POR EPS CONTRIBUTIVO'!$B$6:$B$21</c:f>
              <c:strCache>
                <c:ptCount val="16"/>
                <c:pt idx="0">
                  <c:v>Suramericana S.A.</c:v>
                </c:pt>
                <c:pt idx="1">
                  <c:v>Coomeva S.A.</c:v>
                </c:pt>
                <c:pt idx="2">
                  <c:v>EPS Saludcoop</c:v>
                </c:pt>
                <c:pt idx="3">
                  <c:v>Comfenalco Antioquia</c:v>
                </c:pt>
                <c:pt idx="4">
                  <c:v>La Nueva EPS</c:v>
                </c:pt>
                <c:pt idx="5">
                  <c:v>Salud Total S.A.</c:v>
                </c:pt>
                <c:pt idx="6">
                  <c:v>Cafeslud S.A.</c:v>
                </c:pt>
                <c:pt idx="7">
                  <c:v>Cruz Blanca S.A.</c:v>
                </c:pt>
                <c:pt idx="8">
                  <c:v>Sanitas S.A.</c:v>
                </c:pt>
                <c:pt idx="9">
                  <c:v>Solsalud S.A.</c:v>
                </c:pt>
                <c:pt idx="10">
                  <c:v>Aliansalud S.A.</c:v>
                </c:pt>
                <c:pt idx="11">
                  <c:v>Empresas Públicas de Medellín</c:v>
                </c:pt>
                <c:pt idx="12">
                  <c:v>Fondo Ferrocarriles Nacionales</c:v>
                </c:pt>
                <c:pt idx="13">
                  <c:v>Salud Colpatria</c:v>
                </c:pt>
                <c:pt idx="14">
                  <c:v>Famisanar LTDA</c:v>
                </c:pt>
                <c:pt idx="15">
                  <c:v>Servicio Occidental de Salud S.A.</c:v>
                </c:pt>
              </c:strCache>
            </c:strRef>
          </c:cat>
          <c:val>
            <c:numRef>
              <c:f>'AFILIADOS POR EPS CONTRIBUTIVO'!$C$6:$C$21</c:f>
              <c:numCache>
                <c:formatCode>#,##0</c:formatCode>
                <c:ptCount val="16"/>
                <c:pt idx="0">
                  <c:v>982046</c:v>
                </c:pt>
                <c:pt idx="1">
                  <c:v>678715</c:v>
                </c:pt>
                <c:pt idx="2">
                  <c:v>429499</c:v>
                </c:pt>
                <c:pt idx="3">
                  <c:v>311331</c:v>
                </c:pt>
                <c:pt idx="4">
                  <c:v>299979</c:v>
                </c:pt>
                <c:pt idx="5">
                  <c:v>194231</c:v>
                </c:pt>
                <c:pt idx="6">
                  <c:v>95386</c:v>
                </c:pt>
                <c:pt idx="7">
                  <c:v>91561</c:v>
                </c:pt>
                <c:pt idx="8">
                  <c:v>41040</c:v>
                </c:pt>
                <c:pt idx="9">
                  <c:v>26256</c:v>
                </c:pt>
                <c:pt idx="10">
                  <c:v>18117</c:v>
                </c:pt>
                <c:pt idx="11">
                  <c:v>12726</c:v>
                </c:pt>
                <c:pt idx="12">
                  <c:v>3302</c:v>
                </c:pt>
                <c:pt idx="13">
                  <c:v>2995</c:v>
                </c:pt>
                <c:pt idx="14">
                  <c:v>1322</c:v>
                </c:pt>
                <c:pt idx="15">
                  <c:v>1194</c:v>
                </c:pt>
              </c:numCache>
            </c:numRef>
          </c:val>
          <c:extLst>
            <c:ext xmlns:c16="http://schemas.microsoft.com/office/drawing/2014/chart" uri="{C3380CC4-5D6E-409C-BE32-E72D297353CC}">
              <c16:uniqueId val="{00000000-306A-4905-BB05-FB0D140D2E4F}"/>
            </c:ext>
          </c:extLst>
        </c:ser>
        <c:ser>
          <c:idx val="1"/>
          <c:order val="1"/>
          <c:spPr>
            <a:noFill/>
            <a:ln>
              <a:noFill/>
            </a:ln>
            <a:effectLst/>
            <a:sp3d/>
          </c:spPr>
          <c:invertIfNegative val="0"/>
          <c:cat>
            <c:strRef>
              <c:f>'AFILIADOS POR EPS CONTRIBUTIVO'!$B$6:$B$21</c:f>
              <c:strCache>
                <c:ptCount val="16"/>
                <c:pt idx="0">
                  <c:v>Suramericana S.A.</c:v>
                </c:pt>
                <c:pt idx="1">
                  <c:v>Coomeva S.A.</c:v>
                </c:pt>
                <c:pt idx="2">
                  <c:v>EPS Saludcoop</c:v>
                </c:pt>
                <c:pt idx="3">
                  <c:v>Comfenalco Antioquia</c:v>
                </c:pt>
                <c:pt idx="4">
                  <c:v>La Nueva EPS</c:v>
                </c:pt>
                <c:pt idx="5">
                  <c:v>Salud Total S.A.</c:v>
                </c:pt>
                <c:pt idx="6">
                  <c:v>Cafeslud S.A.</c:v>
                </c:pt>
                <c:pt idx="7">
                  <c:v>Cruz Blanca S.A.</c:v>
                </c:pt>
                <c:pt idx="8">
                  <c:v>Sanitas S.A.</c:v>
                </c:pt>
                <c:pt idx="9">
                  <c:v>Solsalud S.A.</c:v>
                </c:pt>
                <c:pt idx="10">
                  <c:v>Aliansalud S.A.</c:v>
                </c:pt>
                <c:pt idx="11">
                  <c:v>Empresas Públicas de Medellín</c:v>
                </c:pt>
                <c:pt idx="12">
                  <c:v>Fondo Ferrocarriles Nacionales</c:v>
                </c:pt>
                <c:pt idx="13">
                  <c:v>Salud Colpatria</c:v>
                </c:pt>
                <c:pt idx="14">
                  <c:v>Famisanar LTDA</c:v>
                </c:pt>
                <c:pt idx="15">
                  <c:v>Servicio Occidental de Salud S.A.</c:v>
                </c:pt>
              </c:strCache>
            </c:strRef>
          </c:cat>
          <c:val>
            <c:numRef>
              <c:f>'AFILIADOS POR EPS CONTRIBUTIVO'!$D$6:$D$21</c:f>
              <c:numCache>
                <c:formatCode>0.0%</c:formatCode>
                <c:ptCount val="16"/>
                <c:pt idx="0">
                  <c:v>0.30780065732108125</c:v>
                </c:pt>
                <c:pt idx="1">
                  <c:v>0.21272824606350174</c:v>
                </c:pt>
                <c:pt idx="2">
                  <c:v>0.13461698791986024</c:v>
                </c:pt>
                <c:pt idx="3">
                  <c:v>9.7579834798400017E-2</c:v>
                </c:pt>
                <c:pt idx="4">
                  <c:v>9.4021800793975666E-2</c:v>
                </c:pt>
                <c:pt idx="5">
                  <c:v>6.0877422719639335E-2</c:v>
                </c:pt>
                <c:pt idx="6">
                  <c:v>2.9896637733088524E-2</c:v>
                </c:pt>
                <c:pt idx="7">
                  <c:v>2.8697775852633705E-2</c:v>
                </c:pt>
                <c:pt idx="8">
                  <c:v>1.2863082764409379E-2</c:v>
                </c:pt>
                <c:pt idx="9">
                  <c:v>8.2293640609730177E-3</c:v>
                </c:pt>
                <c:pt idx="10">
                  <c:v>5.6783740361307199E-3</c:v>
                </c:pt>
                <c:pt idx="11">
                  <c:v>3.9886839975602773E-3</c:v>
                </c:pt>
                <c:pt idx="12">
                  <c:v>1.0349390664736787E-3</c:v>
                </c:pt>
                <c:pt idx="13">
                  <c:v>9.3871668809469031E-4</c:v>
                </c:pt>
                <c:pt idx="14">
                  <c:v>4.1435174012059451E-4</c:v>
                </c:pt>
                <c:pt idx="15">
                  <c:v>3.7423296346746586E-4</c:v>
                </c:pt>
              </c:numCache>
            </c:numRef>
          </c:val>
          <c:extLst>
            <c:ext xmlns:c16="http://schemas.microsoft.com/office/drawing/2014/chart" uri="{C3380CC4-5D6E-409C-BE32-E72D297353CC}">
              <c16:uniqueId val="{00000001-306A-4905-BB05-FB0D140D2E4F}"/>
            </c:ext>
          </c:extLst>
        </c:ser>
        <c:dLbls>
          <c:showLegendKey val="0"/>
          <c:showVal val="0"/>
          <c:showCatName val="0"/>
          <c:showSerName val="0"/>
          <c:showPercent val="0"/>
          <c:showBubbleSize val="0"/>
        </c:dLbls>
        <c:gapWidth val="150"/>
        <c:shape val="box"/>
        <c:axId val="536867375"/>
        <c:axId val="536875695"/>
        <c:axId val="0"/>
      </c:bar3DChart>
      <c:catAx>
        <c:axId val="536867375"/>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36875695"/>
        <c:crosses val="autoZero"/>
        <c:auto val="1"/>
        <c:lblAlgn val="ctr"/>
        <c:lblOffset val="100"/>
        <c:noMultiLvlLbl val="0"/>
      </c:catAx>
      <c:valAx>
        <c:axId val="536875695"/>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CO"/>
                  <a:t>N° de Afiliados</a:t>
                </a:r>
              </a:p>
            </c:rich>
          </c:tx>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CO"/>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36867375"/>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700" b="1" i="0" u="none" strike="noStrike" kern="1200" baseline="0">
                <a:solidFill>
                  <a:schemeClr val="tx1">
                    <a:lumMod val="65000"/>
                    <a:lumOff val="35000"/>
                  </a:schemeClr>
                </a:solidFill>
                <a:latin typeface="+mn-lt"/>
                <a:ea typeface="+mn-ea"/>
                <a:cs typeface="+mn-cs"/>
              </a:defRPr>
            </a:pPr>
            <a:endParaRPr lang="es-CO"/>
          </a:p>
        </c:txPr>
      </c:dTable>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4</xdr:col>
      <xdr:colOff>590549</xdr:colOff>
      <xdr:row>2</xdr:row>
      <xdr:rowOff>95250</xdr:rowOff>
    </xdr:from>
    <xdr:to>
      <xdr:col>12</xdr:col>
      <xdr:colOff>485774</xdr:colOff>
      <xdr:row>18</xdr:row>
      <xdr:rowOff>85725</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4</xdr:col>
      <xdr:colOff>590549</xdr:colOff>
      <xdr:row>2</xdr:row>
      <xdr:rowOff>95250</xdr:rowOff>
    </xdr:from>
    <xdr:to>
      <xdr:col>14</xdr:col>
      <xdr:colOff>752475</xdr:colOff>
      <xdr:row>20</xdr:row>
      <xdr:rowOff>9525</xdr:rowOff>
    </xdr:to>
    <xdr:graphicFrame macro="">
      <xdr:nvGraphicFramePr>
        <xdr:cNvPr id="2" name="Grá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1"/>
  <sheetViews>
    <sheetView tabSelected="1" workbookViewId="0">
      <selection activeCell="A2" sqref="A2:A3"/>
    </sheetView>
  </sheetViews>
  <sheetFormatPr baseColWidth="10" defaultRowHeight="12.75" x14ac:dyDescent="0.2"/>
  <cols>
    <col min="2" max="2" width="36.28515625" customWidth="1"/>
    <col min="3" max="3" width="17.42578125" customWidth="1"/>
    <col min="7" max="7" width="9.42578125" customWidth="1"/>
    <col min="9" max="9" width="9.42578125" customWidth="1"/>
    <col min="11" max="11" width="14.28515625" customWidth="1"/>
  </cols>
  <sheetData>
    <row r="1" spans="1:12" ht="47.25" customHeight="1" thickBot="1" x14ac:dyDescent="0.25">
      <c r="A1" s="24"/>
      <c r="B1" s="22" t="s">
        <v>271</v>
      </c>
      <c r="C1" s="24" t="s">
        <v>290</v>
      </c>
      <c r="D1" s="67" t="s">
        <v>291</v>
      </c>
      <c r="E1" s="68"/>
      <c r="F1" s="68"/>
      <c r="G1" s="68"/>
      <c r="H1" s="68"/>
      <c r="I1" s="68"/>
      <c r="J1" s="68"/>
      <c r="K1" s="68"/>
      <c r="L1" s="68"/>
    </row>
    <row r="2" spans="1:12" ht="42.75" customHeight="1" x14ac:dyDescent="0.2">
      <c r="A2" s="63" t="s">
        <v>274</v>
      </c>
      <c r="B2" s="63" t="s">
        <v>0</v>
      </c>
      <c r="C2" s="18" t="s">
        <v>268</v>
      </c>
      <c r="D2" s="71" t="s">
        <v>1</v>
      </c>
      <c r="E2" s="72"/>
      <c r="F2" s="71" t="s">
        <v>2</v>
      </c>
      <c r="G2" s="72"/>
      <c r="H2" s="71" t="s">
        <v>292</v>
      </c>
      <c r="I2" s="72"/>
      <c r="J2" s="71" t="s">
        <v>272</v>
      </c>
      <c r="K2" s="72"/>
      <c r="L2" s="65" t="s">
        <v>276</v>
      </c>
    </row>
    <row r="3" spans="1:12" ht="24.75" thickBot="1" x14ac:dyDescent="0.25">
      <c r="A3" s="64"/>
      <c r="B3" s="64"/>
      <c r="C3" s="19" t="s">
        <v>293</v>
      </c>
      <c r="D3" s="20" t="s">
        <v>269</v>
      </c>
      <c r="E3" s="21" t="s">
        <v>270</v>
      </c>
      <c r="F3" s="20" t="s">
        <v>269</v>
      </c>
      <c r="G3" s="21" t="s">
        <v>270</v>
      </c>
      <c r="H3" s="20" t="s">
        <v>269</v>
      </c>
      <c r="I3" s="21" t="s">
        <v>270</v>
      </c>
      <c r="J3" s="20" t="s">
        <v>272</v>
      </c>
      <c r="K3" s="21" t="s">
        <v>273</v>
      </c>
      <c r="L3" s="66"/>
    </row>
    <row r="4" spans="1:12" ht="24.75" customHeight="1" thickBot="1" x14ac:dyDescent="0.25">
      <c r="A4" s="25"/>
      <c r="B4" s="23" t="s">
        <v>137</v>
      </c>
      <c r="C4" s="26">
        <f>+C128+C104+C80+C62+C42+C31+C19+C12+C5</f>
        <v>5869191</v>
      </c>
      <c r="D4" s="27">
        <f>+D128+D104+D80+D62+D42+D31+D19+D12+D5</f>
        <v>2336614</v>
      </c>
      <c r="E4" s="28">
        <f>D4/C4</f>
        <v>0.3981151746467273</v>
      </c>
      <c r="F4" s="27">
        <f>+F128+F104+F80+F62+F42+F31+F19+F12+F5</f>
        <v>3190526</v>
      </c>
      <c r="G4" s="58">
        <f>F4/C4</f>
        <v>0.54360575418315749</v>
      </c>
      <c r="H4" s="27">
        <f>+H128+H104+H80+H62+H42+H31+H19+H12+H5</f>
        <v>60521</v>
      </c>
      <c r="I4" s="58">
        <f>H4/D4</f>
        <v>2.5901154405477328E-2</v>
      </c>
      <c r="J4" s="27">
        <f>D4+F4+H4</f>
        <v>5587661</v>
      </c>
      <c r="K4" s="29">
        <f>J4/C4</f>
        <v>0.95203257143957321</v>
      </c>
      <c r="L4" s="26">
        <f>C4-J4</f>
        <v>281530</v>
      </c>
    </row>
    <row r="5" spans="1:12" ht="15.75" customHeight="1" x14ac:dyDescent="0.2">
      <c r="A5" s="6"/>
      <c r="B5" s="7" t="s">
        <v>3</v>
      </c>
      <c r="C5" s="30">
        <f>SUM(C6:C11)</f>
        <v>97043</v>
      </c>
      <c r="D5" s="31">
        <f>SUM(D6:D11)</f>
        <v>63885</v>
      </c>
      <c r="E5" s="57">
        <f>D5/C5</f>
        <v>0.658316416433952</v>
      </c>
      <c r="F5" s="31">
        <f>SUM(F6:F11)</f>
        <v>25803</v>
      </c>
      <c r="G5" s="57">
        <f t="shared" ref="G5:G68" si="0">F5/C5</f>
        <v>0.26589243943406532</v>
      </c>
      <c r="H5" s="31">
        <f>SUM(H6:H11)</f>
        <v>941</v>
      </c>
      <c r="I5" s="57">
        <f t="shared" ref="I5:I68" si="1">H5/D5</f>
        <v>1.472959223604915E-2</v>
      </c>
      <c r="J5" s="31">
        <f t="shared" ref="J5:J68" si="2">D5+F5+H5</f>
        <v>90629</v>
      </c>
      <c r="K5" s="44">
        <f>J5/C5</f>
        <v>0.93390558824438652</v>
      </c>
      <c r="L5" s="59">
        <f t="shared" ref="L5:L68" si="3">C5-J5</f>
        <v>6414</v>
      </c>
    </row>
    <row r="6" spans="1:12" ht="15" x14ac:dyDescent="0.25">
      <c r="A6" s="8">
        <v>142</v>
      </c>
      <c r="B6" s="9" t="s">
        <v>4</v>
      </c>
      <c r="C6" s="32">
        <f>VLOOKUP(A6,Hoja1!$B$1:$H$125,7,0)</f>
        <v>4935</v>
      </c>
      <c r="D6" s="33">
        <v>3189</v>
      </c>
      <c r="E6" s="34">
        <f>D6/C6</f>
        <v>0.64620060790273559</v>
      </c>
      <c r="F6" s="35">
        <v>1382</v>
      </c>
      <c r="G6" s="34">
        <f t="shared" si="0"/>
        <v>0.28004052684903746</v>
      </c>
      <c r="H6" s="35">
        <f>VLOOKUP(A6,Hoja2!$A$1:$B$125,2,0)</f>
        <v>67</v>
      </c>
      <c r="I6" s="34">
        <f t="shared" si="1"/>
        <v>2.100972091564754E-2</v>
      </c>
      <c r="J6" s="33">
        <f t="shared" si="2"/>
        <v>4638</v>
      </c>
      <c r="K6" s="36">
        <f>J6/C6</f>
        <v>0.93981762917933132</v>
      </c>
      <c r="L6" s="60">
        <f t="shared" si="3"/>
        <v>297</v>
      </c>
    </row>
    <row r="7" spans="1:12" ht="15" x14ac:dyDescent="0.25">
      <c r="A7" s="8">
        <v>425</v>
      </c>
      <c r="B7" s="9" t="s">
        <v>5</v>
      </c>
      <c r="C7" s="32">
        <f>VLOOKUP(A7,Hoja1!$B$1:$H$125,7,0)</f>
        <v>8411</v>
      </c>
      <c r="D7" s="33">
        <v>6421</v>
      </c>
      <c r="E7" s="34">
        <f t="shared" ref="E7:E11" si="4">D7/C7</f>
        <v>0.76340506479610037</v>
      </c>
      <c r="F7" s="35">
        <v>1701</v>
      </c>
      <c r="G7" s="34">
        <f t="shared" si="0"/>
        <v>0.20223516823207704</v>
      </c>
      <c r="H7" s="35">
        <f>VLOOKUP(A7,Hoja2!$A$1:$B$125,2,0)</f>
        <v>102</v>
      </c>
      <c r="I7" s="34">
        <f t="shared" si="1"/>
        <v>1.5885376109640244E-2</v>
      </c>
      <c r="J7" s="33">
        <f t="shared" si="2"/>
        <v>8224</v>
      </c>
      <c r="K7" s="36">
        <f t="shared" ref="K7:K11" si="5">J7/C7</f>
        <v>0.97776720960646768</v>
      </c>
      <c r="L7" s="60">
        <f t="shared" si="3"/>
        <v>187</v>
      </c>
    </row>
    <row r="8" spans="1:12" ht="15" x14ac:dyDescent="0.25">
      <c r="A8" s="8">
        <v>579</v>
      </c>
      <c r="B8" s="10" t="s">
        <v>6</v>
      </c>
      <c r="C8" s="32">
        <f>VLOOKUP(A8,Hoja1!$B$1:$H$125,7,0)</f>
        <v>36620</v>
      </c>
      <c r="D8" s="33">
        <v>26156</v>
      </c>
      <c r="E8" s="34">
        <f t="shared" si="4"/>
        <v>0.71425450573457128</v>
      </c>
      <c r="F8" s="35">
        <v>17472</v>
      </c>
      <c r="G8" s="34">
        <f t="shared" si="0"/>
        <v>0.47711632987438557</v>
      </c>
      <c r="H8" s="35">
        <f>VLOOKUP(A8,Hoja2!$A$1:$B$125,2,0)</f>
        <v>427</v>
      </c>
      <c r="I8" s="34">
        <f t="shared" si="1"/>
        <v>1.632512616608044E-2</v>
      </c>
      <c r="J8" s="33">
        <f t="shared" si="2"/>
        <v>44055</v>
      </c>
      <c r="K8" s="36">
        <f t="shared" si="5"/>
        <v>1.2030311305297652</v>
      </c>
      <c r="L8" s="60">
        <f t="shared" si="3"/>
        <v>-7435</v>
      </c>
    </row>
    <row r="9" spans="1:12" ht="15" x14ac:dyDescent="0.25">
      <c r="A9" s="8">
        <v>585</v>
      </c>
      <c r="B9" s="9" t="s">
        <v>7</v>
      </c>
      <c r="C9" s="32">
        <f>VLOOKUP(A9,Hoja1!$B$1:$H$125,7,0)</f>
        <v>14696</v>
      </c>
      <c r="D9" s="33">
        <v>7950</v>
      </c>
      <c r="E9" s="34">
        <f t="shared" si="4"/>
        <v>0.54096352749047361</v>
      </c>
      <c r="F9" s="35">
        <v>4164</v>
      </c>
      <c r="G9" s="34">
        <f t="shared" si="0"/>
        <v>0.28334240609689709</v>
      </c>
      <c r="H9" s="35">
        <f>VLOOKUP(A9,Hoja2!$A$1:$B$125,2,0)</f>
        <v>135</v>
      </c>
      <c r="I9" s="34">
        <f t="shared" si="1"/>
        <v>1.6981132075471698E-2</v>
      </c>
      <c r="J9" s="33">
        <f t="shared" si="2"/>
        <v>12249</v>
      </c>
      <c r="K9" s="36">
        <f t="shared" si="5"/>
        <v>0.83349210669569951</v>
      </c>
      <c r="L9" s="60">
        <f t="shared" si="3"/>
        <v>2447</v>
      </c>
    </row>
    <row r="10" spans="1:12" ht="15" x14ac:dyDescent="0.25">
      <c r="A10" s="8">
        <v>591</v>
      </c>
      <c r="B10" s="9" t="s">
        <v>8</v>
      </c>
      <c r="C10" s="32">
        <f>VLOOKUP(A10,Hoja1!$B$1:$H$125,7,0)</f>
        <v>15873</v>
      </c>
      <c r="D10" s="33">
        <v>9713</v>
      </c>
      <c r="E10" s="34">
        <f t="shared" si="4"/>
        <v>0.61191961191961197</v>
      </c>
      <c r="F10" s="35">
        <v>469</v>
      </c>
      <c r="G10" s="34">
        <f t="shared" si="0"/>
        <v>2.9547029547029546E-2</v>
      </c>
      <c r="H10" s="35">
        <f>VLOOKUP(A10,Hoja2!$A$1:$B$125,2,0)</f>
        <v>133</v>
      </c>
      <c r="I10" s="34">
        <f t="shared" si="1"/>
        <v>1.369298877792649E-2</v>
      </c>
      <c r="J10" s="33">
        <f t="shared" si="2"/>
        <v>10315</v>
      </c>
      <c r="K10" s="36">
        <f t="shared" si="5"/>
        <v>0.64984564984564985</v>
      </c>
      <c r="L10" s="60">
        <f t="shared" si="3"/>
        <v>5558</v>
      </c>
    </row>
    <row r="11" spans="1:12" ht="15" x14ac:dyDescent="0.25">
      <c r="A11" s="8">
        <v>893</v>
      </c>
      <c r="B11" s="9" t="s">
        <v>9</v>
      </c>
      <c r="C11" s="32">
        <f>VLOOKUP(A11,Hoja1!$B$1:$H$125,7,0)</f>
        <v>16508</v>
      </c>
      <c r="D11" s="33">
        <v>10456</v>
      </c>
      <c r="E11" s="34">
        <f t="shared" si="4"/>
        <v>0.633389871577417</v>
      </c>
      <c r="F11" s="35">
        <v>615</v>
      </c>
      <c r="G11" s="34">
        <f t="shared" si="0"/>
        <v>3.7254664405136903E-2</v>
      </c>
      <c r="H11" s="35">
        <f>VLOOKUP(A11,Hoja2!$A$1:$B$125,2,0)</f>
        <v>77</v>
      </c>
      <c r="I11" s="34">
        <f t="shared" si="1"/>
        <v>7.3641928079571537E-3</v>
      </c>
      <c r="J11" s="33">
        <f t="shared" si="2"/>
        <v>11148</v>
      </c>
      <c r="K11" s="36">
        <f t="shared" si="5"/>
        <v>0.67530894111945727</v>
      </c>
      <c r="L11" s="60">
        <f t="shared" si="3"/>
        <v>5360</v>
      </c>
    </row>
    <row r="12" spans="1:12" x14ac:dyDescent="0.2">
      <c r="A12" s="11"/>
      <c r="B12" s="11" t="s">
        <v>10</v>
      </c>
      <c r="C12" s="37">
        <f>SUM(C13:C18)</f>
        <v>221802</v>
      </c>
      <c r="D12" s="38">
        <f>SUM(D13:D18)</f>
        <v>202742</v>
      </c>
      <c r="E12" s="57">
        <f>D12/C12</f>
        <v>0.9140675016456119</v>
      </c>
      <c r="F12" s="38">
        <f>SUM(F13:F18)</f>
        <v>42524</v>
      </c>
      <c r="G12" s="57">
        <f t="shared" si="0"/>
        <v>0.19172054354784898</v>
      </c>
      <c r="H12" s="38">
        <f>SUM(H13:H18)</f>
        <v>2227</v>
      </c>
      <c r="I12" s="57">
        <f t="shared" si="1"/>
        <v>1.0984403823578735E-2</v>
      </c>
      <c r="J12" s="38">
        <f t="shared" si="2"/>
        <v>247493</v>
      </c>
      <c r="K12" s="44">
        <f>J12/C12</f>
        <v>1.1158285317535459</v>
      </c>
      <c r="L12" s="61">
        <f t="shared" si="3"/>
        <v>-25691</v>
      </c>
    </row>
    <row r="13" spans="1:12" ht="15" x14ac:dyDescent="0.25">
      <c r="A13" s="10">
        <v>120</v>
      </c>
      <c r="B13" s="9" t="s">
        <v>11</v>
      </c>
      <c r="C13" s="32">
        <f>VLOOKUP(A13,Hoja1!$B$1:$H$125,7,0)</f>
        <v>26678</v>
      </c>
      <c r="D13" s="33">
        <v>28288</v>
      </c>
      <c r="E13" s="34">
        <f t="shared" ref="E13:E18" si="6">D13/C13</f>
        <v>1.0603493515256017</v>
      </c>
      <c r="F13" s="35">
        <v>866</v>
      </c>
      <c r="G13" s="34">
        <f t="shared" si="0"/>
        <v>3.2461203988304974E-2</v>
      </c>
      <c r="H13" s="35">
        <f>VLOOKUP(A13,Hoja2!$A$1:$B$125,2,0)</f>
        <v>167</v>
      </c>
      <c r="I13" s="34">
        <f t="shared" si="1"/>
        <v>5.9035633484162894E-3</v>
      </c>
      <c r="J13" s="33">
        <f t="shared" si="2"/>
        <v>29321</v>
      </c>
      <c r="K13" s="36">
        <f t="shared" ref="K13:K18" si="7">J13/C13</f>
        <v>1.0990703950820901</v>
      </c>
      <c r="L13" s="60">
        <f t="shared" si="3"/>
        <v>-2643</v>
      </c>
    </row>
    <row r="14" spans="1:12" ht="15" x14ac:dyDescent="0.25">
      <c r="A14" s="10">
        <v>154</v>
      </c>
      <c r="B14" s="9" t="s">
        <v>12</v>
      </c>
      <c r="C14" s="32">
        <f>VLOOKUP(A14,Hoja1!$B$1:$H$125,7,0)</f>
        <v>79274</v>
      </c>
      <c r="D14" s="33">
        <v>62277</v>
      </c>
      <c r="E14" s="34">
        <f t="shared" si="6"/>
        <v>0.78559174508666141</v>
      </c>
      <c r="F14" s="35">
        <v>26143</v>
      </c>
      <c r="G14" s="34">
        <f t="shared" si="0"/>
        <v>0.32978025582158083</v>
      </c>
      <c r="H14" s="35">
        <f>VLOOKUP(A14,Hoja2!$A$1:$B$125,2,0)</f>
        <v>918</v>
      </c>
      <c r="I14" s="34">
        <f t="shared" si="1"/>
        <v>1.4740594440965364E-2</v>
      </c>
      <c r="J14" s="33">
        <f t="shared" si="2"/>
        <v>89338</v>
      </c>
      <c r="K14" s="36">
        <f t="shared" si="7"/>
        <v>1.1269520902187351</v>
      </c>
      <c r="L14" s="60">
        <f t="shared" si="3"/>
        <v>-10064</v>
      </c>
    </row>
    <row r="15" spans="1:12" ht="15" x14ac:dyDescent="0.25">
      <c r="A15" s="10">
        <v>250</v>
      </c>
      <c r="B15" s="9" t="s">
        <v>13</v>
      </c>
      <c r="C15" s="32">
        <f>VLOOKUP(A15,Hoja1!$B$1:$H$125,7,0)</f>
        <v>44881</v>
      </c>
      <c r="D15" s="33">
        <v>39492</v>
      </c>
      <c r="E15" s="34">
        <f t="shared" si="6"/>
        <v>0.87992691784942401</v>
      </c>
      <c r="F15" s="35">
        <v>8950</v>
      </c>
      <c r="G15" s="34">
        <f t="shared" si="0"/>
        <v>0.19941623404113099</v>
      </c>
      <c r="H15" s="35">
        <f>VLOOKUP(A15,Hoja2!$A$1:$B$125,2,0)</f>
        <v>452</v>
      </c>
      <c r="I15" s="34">
        <f t="shared" si="1"/>
        <v>1.1445356021472704E-2</v>
      </c>
      <c r="J15" s="33">
        <f t="shared" si="2"/>
        <v>48894</v>
      </c>
      <c r="K15" s="36">
        <f t="shared" si="7"/>
        <v>1.0894142287382189</v>
      </c>
      <c r="L15" s="60">
        <f t="shared" si="3"/>
        <v>-4013</v>
      </c>
    </row>
    <row r="16" spans="1:12" ht="15" x14ac:dyDescent="0.25">
      <c r="A16" s="10">
        <v>495</v>
      </c>
      <c r="B16" s="9" t="s">
        <v>14</v>
      </c>
      <c r="C16" s="32">
        <f>VLOOKUP(A16,Hoja1!$B$1:$H$125,7,0)</f>
        <v>22669</v>
      </c>
      <c r="D16" s="33">
        <v>20365</v>
      </c>
      <c r="E16" s="34">
        <f t="shared" si="6"/>
        <v>0.89836340376725921</v>
      </c>
      <c r="F16" s="35">
        <v>1588</v>
      </c>
      <c r="G16" s="34">
        <f t="shared" si="0"/>
        <v>7.0051612334024432E-2</v>
      </c>
      <c r="H16" s="35">
        <f>VLOOKUP(A16,Hoja2!$A$1:$B$125,2,0)</f>
        <v>239</v>
      </c>
      <c r="I16" s="34">
        <f t="shared" si="1"/>
        <v>1.1735821261969065E-2</v>
      </c>
      <c r="J16" s="33">
        <f t="shared" si="2"/>
        <v>22192</v>
      </c>
      <c r="K16" s="36">
        <f t="shared" si="7"/>
        <v>0.97895804843619039</v>
      </c>
      <c r="L16" s="60">
        <f t="shared" si="3"/>
        <v>477</v>
      </c>
    </row>
    <row r="17" spans="1:12" ht="15" x14ac:dyDescent="0.25">
      <c r="A17" s="10">
        <v>790</v>
      </c>
      <c r="B17" s="9" t="s">
        <v>15</v>
      </c>
      <c r="C17" s="32">
        <f>VLOOKUP(A17,Hoja1!$B$1:$H$125,7,0)</f>
        <v>24285</v>
      </c>
      <c r="D17" s="33">
        <v>31448</v>
      </c>
      <c r="E17" s="34">
        <f t="shared" si="6"/>
        <v>1.2949557339921762</v>
      </c>
      <c r="F17" s="35">
        <v>2495</v>
      </c>
      <c r="G17" s="34">
        <f t="shared" si="0"/>
        <v>0.10273831583281862</v>
      </c>
      <c r="H17" s="35">
        <f>VLOOKUP(A17,Hoja2!$A$1:$B$125,2,0)</f>
        <v>189</v>
      </c>
      <c r="I17" s="34">
        <f t="shared" si="1"/>
        <v>6.0099211396591199E-3</v>
      </c>
      <c r="J17" s="33">
        <f t="shared" si="2"/>
        <v>34132</v>
      </c>
      <c r="K17" s="36">
        <f t="shared" si="7"/>
        <v>1.4054766316656373</v>
      </c>
      <c r="L17" s="60">
        <f t="shared" si="3"/>
        <v>-9847</v>
      </c>
    </row>
    <row r="18" spans="1:12" ht="15" x14ac:dyDescent="0.25">
      <c r="A18" s="10">
        <v>895</v>
      </c>
      <c r="B18" s="10" t="s">
        <v>16</v>
      </c>
      <c r="C18" s="32">
        <f>VLOOKUP(A18,Hoja1!$B$1:$H$125,7,0)</f>
        <v>24015</v>
      </c>
      <c r="D18" s="33">
        <v>20872</v>
      </c>
      <c r="E18" s="34">
        <f t="shared" si="6"/>
        <v>0.86912346450135336</v>
      </c>
      <c r="F18" s="35">
        <v>2482</v>
      </c>
      <c r="G18" s="34">
        <f t="shared" si="0"/>
        <v>0.10335207162190298</v>
      </c>
      <c r="H18" s="35">
        <f>VLOOKUP(A18,Hoja2!$A$1:$B$125,2,0)</f>
        <v>262</v>
      </c>
      <c r="I18" s="34">
        <f t="shared" si="1"/>
        <v>1.2552702184745112E-2</v>
      </c>
      <c r="J18" s="33">
        <f t="shared" si="2"/>
        <v>23616</v>
      </c>
      <c r="K18" s="36">
        <f t="shared" si="7"/>
        <v>0.98338538413491572</v>
      </c>
      <c r="L18" s="60">
        <f t="shared" si="3"/>
        <v>399</v>
      </c>
    </row>
    <row r="19" spans="1:12" x14ac:dyDescent="0.2">
      <c r="A19" s="11"/>
      <c r="B19" s="11" t="s">
        <v>17</v>
      </c>
      <c r="C19" s="37">
        <f>SUM(C20:C30)</f>
        <v>448277</v>
      </c>
      <c r="D19" s="38">
        <f>SUM(D20:D30)</f>
        <v>350407</v>
      </c>
      <c r="E19" s="57">
        <f>D19/C19</f>
        <v>0.78167516959380023</v>
      </c>
      <c r="F19" s="38">
        <f>SUM(F20:F30)</f>
        <v>179620</v>
      </c>
      <c r="G19" s="57">
        <f t="shared" si="0"/>
        <v>0.40068975209524466</v>
      </c>
      <c r="H19" s="38">
        <f>SUM(H20:H30)</f>
        <v>4262</v>
      </c>
      <c r="I19" s="57">
        <f t="shared" si="1"/>
        <v>1.2162999026845926E-2</v>
      </c>
      <c r="J19" s="38">
        <f t="shared" si="2"/>
        <v>534289</v>
      </c>
      <c r="K19" s="44">
        <f>J19/C19</f>
        <v>1.1918724360161239</v>
      </c>
      <c r="L19" s="61">
        <f t="shared" si="3"/>
        <v>-86012</v>
      </c>
    </row>
    <row r="20" spans="1:12" ht="15" x14ac:dyDescent="0.25">
      <c r="A20" s="10">
        <v>45</v>
      </c>
      <c r="B20" s="9" t="s">
        <v>18</v>
      </c>
      <c r="C20" s="32">
        <f>VLOOKUP(A20,Hoja1!$B$1:$H$125,7,0)</f>
        <v>104703</v>
      </c>
      <c r="D20" s="33">
        <v>52887</v>
      </c>
      <c r="E20" s="34">
        <f t="shared" ref="E20:E30" si="8">D20/C20</f>
        <v>0.5051144666341939</v>
      </c>
      <c r="F20" s="35">
        <v>85302</v>
      </c>
      <c r="G20" s="34">
        <f t="shared" si="0"/>
        <v>0.81470444972923417</v>
      </c>
      <c r="H20" s="35">
        <f>VLOOKUP(A20,Hoja2!$A$1:$B$125,2,0)</f>
        <v>591</v>
      </c>
      <c r="I20" s="34">
        <f t="shared" si="1"/>
        <v>1.1174768846786545E-2</v>
      </c>
      <c r="J20" s="33">
        <f t="shared" si="2"/>
        <v>138780</v>
      </c>
      <c r="K20" s="36">
        <f t="shared" ref="K20:K30" si="9">J20/C20</f>
        <v>1.3254634537692329</v>
      </c>
      <c r="L20" s="60">
        <f t="shared" si="3"/>
        <v>-34077</v>
      </c>
    </row>
    <row r="21" spans="1:12" ht="15" x14ac:dyDescent="0.25">
      <c r="A21" s="10">
        <v>51</v>
      </c>
      <c r="B21" s="9" t="s">
        <v>19</v>
      </c>
      <c r="C21" s="32">
        <f>VLOOKUP(A21,Hoja1!$B$1:$H$125,7,0)</f>
        <v>29059</v>
      </c>
      <c r="D21" s="33">
        <v>24954</v>
      </c>
      <c r="E21" s="34">
        <f t="shared" si="8"/>
        <v>0.85873567569427711</v>
      </c>
      <c r="F21" s="35">
        <v>3697</v>
      </c>
      <c r="G21" s="34">
        <f t="shared" si="0"/>
        <v>0.1272239237413538</v>
      </c>
      <c r="H21" s="35">
        <f>VLOOKUP(A21,Hoja2!$A$1:$B$125,2,0)</f>
        <v>496</v>
      </c>
      <c r="I21" s="34">
        <f t="shared" si="1"/>
        <v>1.9876572894125189E-2</v>
      </c>
      <c r="J21" s="33">
        <f t="shared" si="2"/>
        <v>29147</v>
      </c>
      <c r="K21" s="36">
        <f t="shared" si="9"/>
        <v>1.0030283216903542</v>
      </c>
      <c r="L21" s="60">
        <f t="shared" si="3"/>
        <v>-88</v>
      </c>
    </row>
    <row r="22" spans="1:12" ht="15" x14ac:dyDescent="0.25">
      <c r="A22" s="10">
        <v>147</v>
      </c>
      <c r="B22" s="9" t="s">
        <v>20</v>
      </c>
      <c r="C22" s="32">
        <f>VLOOKUP(A22,Hoja1!$B$1:$H$125,7,0)</f>
        <v>40473</v>
      </c>
      <c r="D22" s="33">
        <v>23767</v>
      </c>
      <c r="E22" s="34">
        <f t="shared" si="8"/>
        <v>0.58723099350184071</v>
      </c>
      <c r="F22" s="35">
        <v>22099</v>
      </c>
      <c r="G22" s="34">
        <f t="shared" si="0"/>
        <v>0.5460183332097942</v>
      </c>
      <c r="H22" s="35">
        <f>VLOOKUP(A22,Hoja2!$A$1:$B$125,2,0)</f>
        <v>275</v>
      </c>
      <c r="I22" s="34">
        <f t="shared" si="1"/>
        <v>1.1570665208061598E-2</v>
      </c>
      <c r="J22" s="33">
        <f t="shared" si="2"/>
        <v>46141</v>
      </c>
      <c r="K22" s="36">
        <f t="shared" si="9"/>
        <v>1.1400439799372422</v>
      </c>
      <c r="L22" s="60">
        <f t="shared" si="3"/>
        <v>-5668</v>
      </c>
    </row>
    <row r="23" spans="1:12" ht="15" x14ac:dyDescent="0.25">
      <c r="A23" s="10">
        <v>172</v>
      </c>
      <c r="B23" s="9" t="s">
        <v>21</v>
      </c>
      <c r="C23" s="32">
        <f>VLOOKUP(A23,Hoja1!$B$1:$H$125,7,0)</f>
        <v>49975</v>
      </c>
      <c r="D23" s="33">
        <v>38502</v>
      </c>
      <c r="E23" s="34">
        <f t="shared" si="8"/>
        <v>0.77042521260630314</v>
      </c>
      <c r="F23" s="35">
        <v>25550</v>
      </c>
      <c r="G23" s="34">
        <f t="shared" si="0"/>
        <v>0.51125562781390699</v>
      </c>
      <c r="H23" s="35">
        <f>VLOOKUP(A23,Hoja2!$A$1:$B$125,2,0)</f>
        <v>368</v>
      </c>
      <c r="I23" s="34">
        <f t="shared" si="1"/>
        <v>9.557945041816009E-3</v>
      </c>
      <c r="J23" s="33">
        <f t="shared" si="2"/>
        <v>64420</v>
      </c>
      <c r="K23" s="36">
        <f t="shared" si="9"/>
        <v>1.2890445222611306</v>
      </c>
      <c r="L23" s="60">
        <f t="shared" si="3"/>
        <v>-14445</v>
      </c>
    </row>
    <row r="24" spans="1:12" ht="15" x14ac:dyDescent="0.25">
      <c r="A24" s="10">
        <v>475</v>
      </c>
      <c r="B24" s="9" t="s">
        <v>22</v>
      </c>
      <c r="C24" s="32">
        <f>VLOOKUP(A24,Hoja1!$B$1:$H$125,7,0)</f>
        <v>4180</v>
      </c>
      <c r="D24" s="33">
        <v>3394</v>
      </c>
      <c r="E24" s="34">
        <f t="shared" si="8"/>
        <v>0.81196172248803833</v>
      </c>
      <c r="F24" s="35">
        <v>133</v>
      </c>
      <c r="G24" s="34">
        <f t="shared" si="0"/>
        <v>3.1818181818181815E-2</v>
      </c>
      <c r="H24" s="35">
        <f>VLOOKUP(A24,Hoja2!$A$1:$B$125,2,0)</f>
        <v>30</v>
      </c>
      <c r="I24" s="34">
        <f t="shared" si="1"/>
        <v>8.8391278727165592E-3</v>
      </c>
      <c r="J24" s="33">
        <f t="shared" si="2"/>
        <v>3557</v>
      </c>
      <c r="K24" s="36">
        <f t="shared" si="9"/>
        <v>0.85095693779904302</v>
      </c>
      <c r="L24" s="60">
        <f t="shared" si="3"/>
        <v>623</v>
      </c>
    </row>
    <row r="25" spans="1:12" ht="15" x14ac:dyDescent="0.25">
      <c r="A25" s="10">
        <v>480</v>
      </c>
      <c r="B25" s="9" t="s">
        <v>23</v>
      </c>
      <c r="C25" s="32">
        <f>VLOOKUP(A25,Hoja1!$B$1:$H$125,7,0)</f>
        <v>12940</v>
      </c>
      <c r="D25" s="33">
        <v>14513</v>
      </c>
      <c r="E25" s="34">
        <f t="shared" si="8"/>
        <v>1.1215610510046368</v>
      </c>
      <c r="F25" s="35">
        <v>1655</v>
      </c>
      <c r="G25" s="34">
        <f t="shared" si="0"/>
        <v>0.12789799072642968</v>
      </c>
      <c r="H25" s="35">
        <f>VLOOKUP(A25,Hoja2!$A$1:$B$125,2,0)</f>
        <v>145</v>
      </c>
      <c r="I25" s="34">
        <f t="shared" si="1"/>
        <v>9.9910425136084894E-3</v>
      </c>
      <c r="J25" s="33">
        <f t="shared" si="2"/>
        <v>16313</v>
      </c>
      <c r="K25" s="36">
        <f t="shared" si="9"/>
        <v>1.2606646058732611</v>
      </c>
      <c r="L25" s="60">
        <f t="shared" si="3"/>
        <v>-3373</v>
      </c>
    </row>
    <row r="26" spans="1:12" ht="15" x14ac:dyDescent="0.25">
      <c r="A26" s="10">
        <v>490</v>
      </c>
      <c r="B26" s="9" t="s">
        <v>24</v>
      </c>
      <c r="C26" s="32">
        <f>VLOOKUP(A26,Hoja1!$B$1:$H$125,7,0)</f>
        <v>38885</v>
      </c>
      <c r="D26" s="33">
        <v>45151</v>
      </c>
      <c r="E26" s="34">
        <f t="shared" si="8"/>
        <v>1.1611418284685611</v>
      </c>
      <c r="F26" s="35">
        <v>4236</v>
      </c>
      <c r="G26" s="34">
        <f t="shared" si="0"/>
        <v>0.10893660794650893</v>
      </c>
      <c r="H26" s="35">
        <f>VLOOKUP(A26,Hoja2!$A$1:$B$125,2,0)</f>
        <v>510</v>
      </c>
      <c r="I26" s="34">
        <f t="shared" si="1"/>
        <v>1.1295430887466502E-2</v>
      </c>
      <c r="J26" s="33">
        <f t="shared" si="2"/>
        <v>49897</v>
      </c>
      <c r="K26" s="36">
        <f t="shared" si="9"/>
        <v>1.2831940336890832</v>
      </c>
      <c r="L26" s="60">
        <f t="shared" si="3"/>
        <v>-11012</v>
      </c>
    </row>
    <row r="27" spans="1:12" ht="15" x14ac:dyDescent="0.25">
      <c r="A27" s="10">
        <v>659</v>
      </c>
      <c r="B27" s="9" t="s">
        <v>25</v>
      </c>
      <c r="C27" s="32">
        <f>VLOOKUP(A27,Hoja1!$B$1:$H$125,7,0)</f>
        <v>17983</v>
      </c>
      <c r="D27" s="33">
        <v>20361</v>
      </c>
      <c r="E27" s="34">
        <f t="shared" si="8"/>
        <v>1.1322360006672969</v>
      </c>
      <c r="F27" s="35">
        <v>1426</v>
      </c>
      <c r="G27" s="34">
        <f t="shared" si="0"/>
        <v>7.9297113940944228E-2</v>
      </c>
      <c r="H27" s="35">
        <f>VLOOKUP(A27,Hoja2!$A$1:$B$125,2,0)</f>
        <v>185</v>
      </c>
      <c r="I27" s="34">
        <f t="shared" si="1"/>
        <v>9.0859977407789401E-3</v>
      </c>
      <c r="J27" s="33">
        <f t="shared" si="2"/>
        <v>21972</v>
      </c>
      <c r="K27" s="36">
        <f t="shared" si="9"/>
        <v>1.2218206083523329</v>
      </c>
      <c r="L27" s="60">
        <f t="shared" si="3"/>
        <v>-3989</v>
      </c>
    </row>
    <row r="28" spans="1:12" ht="15" x14ac:dyDescent="0.25">
      <c r="A28" s="10">
        <v>665</v>
      </c>
      <c r="B28" s="9" t="s">
        <v>26</v>
      </c>
      <c r="C28" s="32">
        <f>VLOOKUP(A28,Hoja1!$B$1:$H$125,7,0)</f>
        <v>28981</v>
      </c>
      <c r="D28" s="33">
        <v>29700</v>
      </c>
      <c r="E28" s="34">
        <f t="shared" si="8"/>
        <v>1.0248093578551465</v>
      </c>
      <c r="F28" s="35">
        <v>2379</v>
      </c>
      <c r="G28" s="34">
        <f t="shared" si="0"/>
        <v>8.208826472516477E-2</v>
      </c>
      <c r="H28" s="35">
        <f>VLOOKUP(A28,Hoja2!$A$1:$B$125,2,0)</f>
        <v>249</v>
      </c>
      <c r="I28" s="34">
        <f t="shared" si="1"/>
        <v>8.383838383838384E-3</v>
      </c>
      <c r="J28" s="33">
        <f t="shared" si="2"/>
        <v>32328</v>
      </c>
      <c r="K28" s="36">
        <f t="shared" si="9"/>
        <v>1.1154894586108139</v>
      </c>
      <c r="L28" s="60">
        <f t="shared" si="3"/>
        <v>-3347</v>
      </c>
    </row>
    <row r="29" spans="1:12" ht="15" x14ac:dyDescent="0.25">
      <c r="A29" s="10">
        <v>837</v>
      </c>
      <c r="B29" s="9" t="s">
        <v>27</v>
      </c>
      <c r="C29" s="32">
        <f>VLOOKUP(A29,Hoja1!$B$1:$H$125,7,0)</f>
        <v>112602</v>
      </c>
      <c r="D29" s="33">
        <v>89719</v>
      </c>
      <c r="E29" s="34">
        <f t="shared" si="8"/>
        <v>0.79677980852915575</v>
      </c>
      <c r="F29" s="35">
        <v>32933</v>
      </c>
      <c r="G29" s="34">
        <f t="shared" si="0"/>
        <v>0.29247260261807073</v>
      </c>
      <c r="H29" s="35">
        <f>VLOOKUP(A29,Hoja2!$A$1:$B$125,2,0)</f>
        <v>1311</v>
      </c>
      <c r="I29" s="34">
        <f t="shared" si="1"/>
        <v>1.4612289481603674E-2</v>
      </c>
      <c r="J29" s="33">
        <f t="shared" si="2"/>
        <v>123963</v>
      </c>
      <c r="K29" s="36">
        <f t="shared" si="9"/>
        <v>1.1008951883625513</v>
      </c>
      <c r="L29" s="60">
        <f t="shared" si="3"/>
        <v>-11361</v>
      </c>
    </row>
    <row r="30" spans="1:12" ht="15" x14ac:dyDescent="0.25">
      <c r="A30" s="10">
        <v>873</v>
      </c>
      <c r="B30" s="9" t="s">
        <v>28</v>
      </c>
      <c r="C30" s="32">
        <f>VLOOKUP(A30,Hoja1!$B$1:$H$125,7,0)</f>
        <v>8496</v>
      </c>
      <c r="D30" s="33">
        <v>7459</v>
      </c>
      <c r="E30" s="34">
        <f t="shared" si="8"/>
        <v>0.87794256120527303</v>
      </c>
      <c r="F30" s="35">
        <v>210</v>
      </c>
      <c r="G30" s="34">
        <f t="shared" si="0"/>
        <v>2.4717514124293787E-2</v>
      </c>
      <c r="H30" s="35">
        <f>VLOOKUP(A30,Hoja2!$A$1:$B$125,2,0)</f>
        <v>102</v>
      </c>
      <c r="I30" s="34">
        <f t="shared" si="1"/>
        <v>1.3674755329132591E-2</v>
      </c>
      <c r="J30" s="33">
        <f t="shared" si="2"/>
        <v>7771</v>
      </c>
      <c r="K30" s="36">
        <f t="shared" si="9"/>
        <v>0.91466572504708099</v>
      </c>
      <c r="L30" s="60">
        <f t="shared" si="3"/>
        <v>725</v>
      </c>
    </row>
    <row r="31" spans="1:12" x14ac:dyDescent="0.2">
      <c r="A31" s="11"/>
      <c r="B31" s="11" t="s">
        <v>29</v>
      </c>
      <c r="C31" s="37">
        <f>SUM(C32:C41)</f>
        <v>187163</v>
      </c>
      <c r="D31" s="38">
        <f>SUM(D32:D41)</f>
        <v>123835</v>
      </c>
      <c r="E31" s="57">
        <f>D31/C31</f>
        <v>0.6616425254991638</v>
      </c>
      <c r="F31" s="38">
        <f>SUM(F32:F41)</f>
        <v>39566</v>
      </c>
      <c r="G31" s="57">
        <f t="shared" si="0"/>
        <v>0.21139862045382901</v>
      </c>
      <c r="H31" s="38">
        <f>SUM(H32:H41)</f>
        <v>1984</v>
      </c>
      <c r="I31" s="57">
        <f t="shared" si="1"/>
        <v>1.6021318690192594E-2</v>
      </c>
      <c r="J31" s="38">
        <f t="shared" si="2"/>
        <v>165385</v>
      </c>
      <c r="K31" s="44">
        <f>J31/C31</f>
        <v>0.88364153171299886</v>
      </c>
      <c r="L31" s="61">
        <f t="shared" si="3"/>
        <v>21778</v>
      </c>
    </row>
    <row r="32" spans="1:12" ht="15" x14ac:dyDescent="0.25">
      <c r="A32" s="10">
        <v>31</v>
      </c>
      <c r="B32" s="9" t="s">
        <v>30</v>
      </c>
      <c r="C32" s="32">
        <f>VLOOKUP(A32,Hoja1!$B$1:$H$125,7,0)</f>
        <v>24156</v>
      </c>
      <c r="D32" s="33">
        <v>15146</v>
      </c>
      <c r="E32" s="34">
        <f t="shared" ref="E32:E41" si="10">D32/C32</f>
        <v>0.62700778274548763</v>
      </c>
      <c r="F32" s="35">
        <v>4996</v>
      </c>
      <c r="G32" s="34">
        <f t="shared" si="0"/>
        <v>0.20682232157641994</v>
      </c>
      <c r="H32" s="35">
        <f>VLOOKUP(A32,Hoja2!$A$1:$B$125,2,0)</f>
        <v>227</v>
      </c>
      <c r="I32" s="34">
        <f t="shared" si="1"/>
        <v>1.4987455433777896E-2</v>
      </c>
      <c r="J32" s="33">
        <f t="shared" si="2"/>
        <v>20369</v>
      </c>
      <c r="K32" s="36">
        <f t="shared" ref="K32:K41" si="11">J32/C32</f>
        <v>0.84322735552243744</v>
      </c>
      <c r="L32" s="60">
        <f t="shared" si="3"/>
        <v>3787</v>
      </c>
    </row>
    <row r="33" spans="1:12" ht="15" x14ac:dyDescent="0.25">
      <c r="A33" s="10">
        <v>40</v>
      </c>
      <c r="B33" s="9" t="s">
        <v>31</v>
      </c>
      <c r="C33" s="32">
        <f>VLOOKUP(A33,Hoja1!$B$1:$H$125,7,0)</f>
        <v>16908</v>
      </c>
      <c r="D33" s="33">
        <v>12358</v>
      </c>
      <c r="E33" s="34">
        <f t="shared" si="10"/>
        <v>0.73089661698604214</v>
      </c>
      <c r="F33" s="35">
        <v>1749</v>
      </c>
      <c r="G33" s="34">
        <f t="shared" si="0"/>
        <v>0.10344215755855217</v>
      </c>
      <c r="H33" s="35">
        <f>VLOOKUP(A33,Hoja2!$A$1:$B$125,2,0)</f>
        <v>95</v>
      </c>
      <c r="I33" s="34">
        <f t="shared" si="1"/>
        <v>7.6873280466094839E-3</v>
      </c>
      <c r="J33" s="33">
        <f t="shared" si="2"/>
        <v>14202</v>
      </c>
      <c r="K33" s="36">
        <f t="shared" si="11"/>
        <v>0.8399574166075231</v>
      </c>
      <c r="L33" s="60">
        <f t="shared" si="3"/>
        <v>2706</v>
      </c>
    </row>
    <row r="34" spans="1:12" ht="15" x14ac:dyDescent="0.25">
      <c r="A34" s="10">
        <v>190</v>
      </c>
      <c r="B34" s="9" t="s">
        <v>32</v>
      </c>
      <c r="C34" s="32">
        <f>VLOOKUP(A34,Hoja1!$B$1:$H$125,7,0)</f>
        <v>9637</v>
      </c>
      <c r="D34" s="33">
        <v>6554</v>
      </c>
      <c r="E34" s="34">
        <f t="shared" si="10"/>
        <v>0.68008716405520386</v>
      </c>
      <c r="F34" s="35">
        <v>2921</v>
      </c>
      <c r="G34" s="34">
        <f t="shared" si="0"/>
        <v>0.30310262529832938</v>
      </c>
      <c r="H34" s="35">
        <f>VLOOKUP(A34,Hoja2!$A$1:$B$125,2,0)</f>
        <v>204</v>
      </c>
      <c r="I34" s="34">
        <f t="shared" si="1"/>
        <v>3.1126029905401281E-2</v>
      </c>
      <c r="J34" s="33">
        <f t="shared" si="2"/>
        <v>9679</v>
      </c>
      <c r="K34" s="36">
        <f t="shared" si="11"/>
        <v>1.0043582027601952</v>
      </c>
      <c r="L34" s="60">
        <f t="shared" si="3"/>
        <v>-42</v>
      </c>
    </row>
    <row r="35" spans="1:12" ht="15" x14ac:dyDescent="0.25">
      <c r="A35" s="10">
        <v>604</v>
      </c>
      <c r="B35" s="9" t="s">
        <v>33</v>
      </c>
      <c r="C35" s="32">
        <f>VLOOKUP(A35,Hoja1!$B$1:$H$125,7,0)</f>
        <v>26325</v>
      </c>
      <c r="D35" s="33">
        <v>16088</v>
      </c>
      <c r="E35" s="34">
        <f t="shared" si="10"/>
        <v>0.61113010446343785</v>
      </c>
      <c r="F35" s="35">
        <v>3470</v>
      </c>
      <c r="G35" s="34">
        <f t="shared" si="0"/>
        <v>0.13181386514719848</v>
      </c>
      <c r="H35" s="35">
        <f>VLOOKUP(A35,Hoja2!$A$1:$B$125,2,0)</f>
        <v>243</v>
      </c>
      <c r="I35" s="34">
        <f t="shared" si="1"/>
        <v>1.510442565887618E-2</v>
      </c>
      <c r="J35" s="33">
        <f t="shared" si="2"/>
        <v>19801</v>
      </c>
      <c r="K35" s="36">
        <f t="shared" si="11"/>
        <v>0.75217473884140551</v>
      </c>
      <c r="L35" s="60">
        <f t="shared" si="3"/>
        <v>6524</v>
      </c>
    </row>
    <row r="36" spans="1:12" ht="15" x14ac:dyDescent="0.25">
      <c r="A36" s="10">
        <v>670</v>
      </c>
      <c r="B36" s="9" t="s">
        <v>34</v>
      </c>
      <c r="C36" s="32">
        <f>VLOOKUP(A36,Hoja1!$B$1:$H$125,7,0)</f>
        <v>21045</v>
      </c>
      <c r="D36" s="33">
        <v>13368</v>
      </c>
      <c r="E36" s="34">
        <f t="shared" si="10"/>
        <v>0.63521026372059874</v>
      </c>
      <c r="F36" s="35">
        <v>3388</v>
      </c>
      <c r="G36" s="34">
        <f t="shared" si="0"/>
        <v>0.16098835827987645</v>
      </c>
      <c r="H36" s="35">
        <f>VLOOKUP(A36,Hoja2!$A$1:$B$125,2,0)</f>
        <v>347</v>
      </c>
      <c r="I36" s="34">
        <f t="shared" si="1"/>
        <v>2.5957510472770794E-2</v>
      </c>
      <c r="J36" s="33">
        <f t="shared" si="2"/>
        <v>17103</v>
      </c>
      <c r="K36" s="36">
        <f t="shared" si="11"/>
        <v>0.81268709907341408</v>
      </c>
      <c r="L36" s="60">
        <f t="shared" si="3"/>
        <v>3942</v>
      </c>
    </row>
    <row r="37" spans="1:12" ht="15" x14ac:dyDescent="0.25">
      <c r="A37" s="10">
        <v>690</v>
      </c>
      <c r="B37" s="9" t="s">
        <v>35</v>
      </c>
      <c r="C37" s="32">
        <f>VLOOKUP(A37,Hoja1!$B$1:$H$125,7,0)</f>
        <v>13127</v>
      </c>
      <c r="D37" s="33">
        <v>7683</v>
      </c>
      <c r="E37" s="34">
        <f t="shared" si="10"/>
        <v>0.58528224270587337</v>
      </c>
      <c r="F37" s="35">
        <v>1355</v>
      </c>
      <c r="G37" s="34">
        <f t="shared" si="0"/>
        <v>0.10322236611563952</v>
      </c>
      <c r="H37" s="35">
        <f>VLOOKUP(A37,Hoja2!$A$1:$B$125,2,0)</f>
        <v>126</v>
      </c>
      <c r="I37" s="34">
        <f t="shared" si="1"/>
        <v>1.6399843811011325E-2</v>
      </c>
      <c r="J37" s="33">
        <f t="shared" si="2"/>
        <v>9164</v>
      </c>
      <c r="K37" s="36">
        <f t="shared" si="11"/>
        <v>0.69810314618724767</v>
      </c>
      <c r="L37" s="60">
        <f t="shared" si="3"/>
        <v>3963</v>
      </c>
    </row>
    <row r="38" spans="1:12" ht="15" x14ac:dyDescent="0.25">
      <c r="A38" s="10">
        <v>736</v>
      </c>
      <c r="B38" s="9" t="s">
        <v>36</v>
      </c>
      <c r="C38" s="32">
        <f>VLOOKUP(A38,Hoja1!$B$1:$H$125,7,0)</f>
        <v>34239</v>
      </c>
      <c r="D38" s="33">
        <v>21900</v>
      </c>
      <c r="E38" s="34">
        <f t="shared" si="10"/>
        <v>0.63962148427232102</v>
      </c>
      <c r="F38" s="35">
        <v>16131</v>
      </c>
      <c r="G38" s="34">
        <f t="shared" si="0"/>
        <v>0.47112941382633838</v>
      </c>
      <c r="H38" s="35">
        <f>VLOOKUP(A38,Hoja2!$A$1:$B$125,2,0)</f>
        <v>249</v>
      </c>
      <c r="I38" s="34">
        <f t="shared" si="1"/>
        <v>1.136986301369863E-2</v>
      </c>
      <c r="J38" s="33">
        <f t="shared" si="2"/>
        <v>38280</v>
      </c>
      <c r="K38" s="36">
        <f t="shared" si="11"/>
        <v>1.1180233067554544</v>
      </c>
      <c r="L38" s="60">
        <f t="shared" si="3"/>
        <v>-4041</v>
      </c>
    </row>
    <row r="39" spans="1:12" ht="15" x14ac:dyDescent="0.25">
      <c r="A39" s="10">
        <v>858</v>
      </c>
      <c r="B39" s="9" t="s">
        <v>37</v>
      </c>
      <c r="C39" s="32">
        <f>VLOOKUP(A39,Hoja1!$B$1:$H$125,7,0)</f>
        <v>11888</v>
      </c>
      <c r="D39" s="33">
        <v>10039</v>
      </c>
      <c r="E39" s="34">
        <f t="shared" si="10"/>
        <v>0.84446500672947511</v>
      </c>
      <c r="F39" s="35">
        <v>2023</v>
      </c>
      <c r="G39" s="34">
        <f t="shared" si="0"/>
        <v>0.17017160161507403</v>
      </c>
      <c r="H39" s="35">
        <f>VLOOKUP(A39,Hoja2!$A$1:$B$125,2,0)</f>
        <v>127</v>
      </c>
      <c r="I39" s="34">
        <f t="shared" si="1"/>
        <v>1.2650662416575356E-2</v>
      </c>
      <c r="J39" s="33">
        <f t="shared" si="2"/>
        <v>12189</v>
      </c>
      <c r="K39" s="36">
        <f t="shared" si="11"/>
        <v>1.0253196500672948</v>
      </c>
      <c r="L39" s="60">
        <f t="shared" si="3"/>
        <v>-301</v>
      </c>
    </row>
    <row r="40" spans="1:12" ht="15" x14ac:dyDescent="0.25">
      <c r="A40" s="10">
        <v>885</v>
      </c>
      <c r="B40" s="9" t="s">
        <v>38</v>
      </c>
      <c r="C40" s="32">
        <f>VLOOKUP(A40,Hoja1!$B$1:$H$125,7,0)</f>
        <v>7605</v>
      </c>
      <c r="D40" s="33">
        <v>5038</v>
      </c>
      <c r="E40" s="34">
        <f t="shared" si="10"/>
        <v>0.6624589086127548</v>
      </c>
      <c r="F40" s="35">
        <v>943</v>
      </c>
      <c r="G40" s="34">
        <f t="shared" si="0"/>
        <v>0.1239973701512163</v>
      </c>
      <c r="H40" s="35">
        <f>VLOOKUP(A40,Hoja2!$A$1:$B$125,2,0)</f>
        <v>73</v>
      </c>
      <c r="I40" s="34">
        <f t="shared" si="1"/>
        <v>1.4489876935291782E-2</v>
      </c>
      <c r="J40" s="33">
        <f t="shared" si="2"/>
        <v>6054</v>
      </c>
      <c r="K40" s="36">
        <f t="shared" si="11"/>
        <v>0.79605522682445762</v>
      </c>
      <c r="L40" s="60">
        <f t="shared" si="3"/>
        <v>1551</v>
      </c>
    </row>
    <row r="41" spans="1:12" ht="15" x14ac:dyDescent="0.25">
      <c r="A41" s="10">
        <v>890</v>
      </c>
      <c r="B41" s="9" t="s">
        <v>39</v>
      </c>
      <c r="C41" s="32">
        <f>VLOOKUP(A41,Hoja1!$B$1:$H$125,7,0)</f>
        <v>22233</v>
      </c>
      <c r="D41" s="33">
        <v>15661</v>
      </c>
      <c r="E41" s="34">
        <f t="shared" si="10"/>
        <v>0.70440336436828144</v>
      </c>
      <c r="F41" s="35">
        <v>2590</v>
      </c>
      <c r="G41" s="34">
        <f t="shared" si="0"/>
        <v>0.1164935006521837</v>
      </c>
      <c r="H41" s="35">
        <f>VLOOKUP(A41,Hoja2!$A$1:$B$125,2,0)</f>
        <v>293</v>
      </c>
      <c r="I41" s="34">
        <f t="shared" si="1"/>
        <v>1.8708894706596004E-2</v>
      </c>
      <c r="J41" s="33">
        <f t="shared" si="2"/>
        <v>18544</v>
      </c>
      <c r="K41" s="36">
        <f t="shared" si="11"/>
        <v>0.83407547339540322</v>
      </c>
      <c r="L41" s="60">
        <f t="shared" si="3"/>
        <v>3689</v>
      </c>
    </row>
    <row r="42" spans="1:12" x14ac:dyDescent="0.2">
      <c r="A42" s="11"/>
      <c r="B42" s="11" t="s">
        <v>40</v>
      </c>
      <c r="C42" s="37">
        <f>SUM(C43:C61)</f>
        <v>207132</v>
      </c>
      <c r="D42" s="38">
        <f>SUM(D43:D61)</f>
        <v>149716</v>
      </c>
      <c r="E42" s="57">
        <f>D42/C42</f>
        <v>0.72280478149199545</v>
      </c>
      <c r="F42" s="38">
        <f>SUM(F43:F61)</f>
        <v>31365</v>
      </c>
      <c r="G42" s="57">
        <f t="shared" si="0"/>
        <v>0.15142517814726841</v>
      </c>
      <c r="H42" s="38">
        <f>SUM(H43:H61)</f>
        <v>2855</v>
      </c>
      <c r="I42" s="57">
        <f t="shared" si="1"/>
        <v>1.9069438136204549E-2</v>
      </c>
      <c r="J42" s="38">
        <f t="shared" si="2"/>
        <v>183936</v>
      </c>
      <c r="K42" s="44">
        <f>J42/C42</f>
        <v>0.8880134407044783</v>
      </c>
      <c r="L42" s="61">
        <f t="shared" si="3"/>
        <v>23196</v>
      </c>
    </row>
    <row r="43" spans="1:12" ht="15" x14ac:dyDescent="0.25">
      <c r="A43" s="10">
        <v>4</v>
      </c>
      <c r="B43" s="9" t="s">
        <v>41</v>
      </c>
      <c r="C43" s="32">
        <f>VLOOKUP(A43,Hoja1!$B$1:$H$125,7,0)</f>
        <v>2672</v>
      </c>
      <c r="D43" s="33">
        <v>1469</v>
      </c>
      <c r="E43" s="34">
        <f t="shared" ref="E43:E61" si="12">D43/C43</f>
        <v>0.54977544910179643</v>
      </c>
      <c r="F43" s="35">
        <v>235</v>
      </c>
      <c r="G43" s="34">
        <f t="shared" si="0"/>
        <v>8.7949101796407192E-2</v>
      </c>
      <c r="H43" s="35">
        <f>VLOOKUP(A43,Hoja2!$A$1:$B$125,2,0)</f>
        <v>31</v>
      </c>
      <c r="I43" s="34">
        <f t="shared" si="1"/>
        <v>2.1102791014295439E-2</v>
      </c>
      <c r="J43" s="33">
        <f t="shared" si="2"/>
        <v>1735</v>
      </c>
      <c r="K43" s="36">
        <f t="shared" ref="K43:K61" si="13">J43/C43</f>
        <v>0.64932634730538918</v>
      </c>
      <c r="L43" s="60">
        <f t="shared" si="3"/>
        <v>937</v>
      </c>
    </row>
    <row r="44" spans="1:12" ht="15" x14ac:dyDescent="0.25">
      <c r="A44" s="10">
        <v>42</v>
      </c>
      <c r="B44" s="12" t="s">
        <v>42</v>
      </c>
      <c r="C44" s="32">
        <f>VLOOKUP(A44,Hoja1!$B$1:$H$125,7,0)</f>
        <v>24522</v>
      </c>
      <c r="D44" s="33">
        <v>16076</v>
      </c>
      <c r="E44" s="34">
        <f t="shared" si="12"/>
        <v>0.65557458608596364</v>
      </c>
      <c r="F44" s="35">
        <v>7845</v>
      </c>
      <c r="G44" s="34">
        <f t="shared" si="0"/>
        <v>0.31991680939564471</v>
      </c>
      <c r="H44" s="35">
        <f>VLOOKUP(A44,Hoja2!$A$1:$B$125,2,0)</f>
        <v>267</v>
      </c>
      <c r="I44" s="34">
        <f t="shared" si="1"/>
        <v>1.6608609106742972E-2</v>
      </c>
      <c r="J44" s="33">
        <f t="shared" si="2"/>
        <v>24188</v>
      </c>
      <c r="K44" s="36">
        <f t="shared" si="13"/>
        <v>0.98637957752222494</v>
      </c>
      <c r="L44" s="60">
        <f t="shared" si="3"/>
        <v>334</v>
      </c>
    </row>
    <row r="45" spans="1:12" ht="15" x14ac:dyDescent="0.25">
      <c r="A45" s="10">
        <v>44</v>
      </c>
      <c r="B45" s="9" t="s">
        <v>43</v>
      </c>
      <c r="C45" s="32">
        <f>VLOOKUP(A45,Hoja1!$B$1:$H$125,7,0)</f>
        <v>6855</v>
      </c>
      <c r="D45" s="33">
        <v>5855</v>
      </c>
      <c r="E45" s="34">
        <f t="shared" si="12"/>
        <v>0.85412107950401162</v>
      </c>
      <c r="F45" s="35">
        <v>1211</v>
      </c>
      <c r="G45" s="34">
        <f t="shared" si="0"/>
        <v>0.17665937272064186</v>
      </c>
      <c r="H45" s="35">
        <f>VLOOKUP(A45,Hoja2!$A$1:$B$125,2,0)</f>
        <v>47</v>
      </c>
      <c r="I45" s="34">
        <f t="shared" si="1"/>
        <v>8.0273270708795894E-3</v>
      </c>
      <c r="J45" s="33">
        <f t="shared" si="2"/>
        <v>7113</v>
      </c>
      <c r="K45" s="36">
        <f t="shared" si="13"/>
        <v>1.0376367614879649</v>
      </c>
      <c r="L45" s="60">
        <f t="shared" si="3"/>
        <v>-258</v>
      </c>
    </row>
    <row r="46" spans="1:12" ht="15" x14ac:dyDescent="0.25">
      <c r="A46" s="10">
        <v>59</v>
      </c>
      <c r="B46" s="9" t="s">
        <v>44</v>
      </c>
      <c r="C46" s="32">
        <f>VLOOKUP(A46,Hoja1!$B$1:$H$125,7,0)</f>
        <v>5596</v>
      </c>
      <c r="D46" s="33">
        <v>3211</v>
      </c>
      <c r="E46" s="34">
        <f t="shared" si="12"/>
        <v>0.57380271622587564</v>
      </c>
      <c r="F46" s="35">
        <v>1610</v>
      </c>
      <c r="G46" s="34">
        <f t="shared" si="0"/>
        <v>0.28770550393137956</v>
      </c>
      <c r="H46" s="35">
        <f>VLOOKUP(A46,Hoja2!$A$1:$B$125,2,0)</f>
        <v>48</v>
      </c>
      <c r="I46" s="34">
        <f t="shared" si="1"/>
        <v>1.494861413889754E-2</v>
      </c>
      <c r="J46" s="33">
        <f t="shared" si="2"/>
        <v>4869</v>
      </c>
      <c r="K46" s="36">
        <f t="shared" si="13"/>
        <v>0.87008577555396716</v>
      </c>
      <c r="L46" s="60">
        <f t="shared" si="3"/>
        <v>727</v>
      </c>
    </row>
    <row r="47" spans="1:12" ht="15" x14ac:dyDescent="0.25">
      <c r="A47" s="10">
        <v>113</v>
      </c>
      <c r="B47" s="9" t="s">
        <v>45</v>
      </c>
      <c r="C47" s="32">
        <f>VLOOKUP(A47,Hoja1!$B$1:$H$125,7,0)</f>
        <v>8811</v>
      </c>
      <c r="D47" s="33">
        <v>5421</v>
      </c>
      <c r="E47" s="34">
        <f t="shared" si="12"/>
        <v>0.6152536601974804</v>
      </c>
      <c r="F47" s="35">
        <v>1144</v>
      </c>
      <c r="G47" s="34">
        <f t="shared" si="0"/>
        <v>0.12983770287141075</v>
      </c>
      <c r="H47" s="35">
        <f>VLOOKUP(A47,Hoja2!$A$1:$B$125,2,0)</f>
        <v>61</v>
      </c>
      <c r="I47" s="34">
        <f t="shared" si="1"/>
        <v>1.1252536432392548E-2</v>
      </c>
      <c r="J47" s="33">
        <f t="shared" si="2"/>
        <v>6626</v>
      </c>
      <c r="K47" s="36">
        <f t="shared" si="13"/>
        <v>0.75201452729542617</v>
      </c>
      <c r="L47" s="60">
        <f t="shared" si="3"/>
        <v>2185</v>
      </c>
    </row>
    <row r="48" spans="1:12" ht="15" x14ac:dyDescent="0.25">
      <c r="A48" s="10">
        <v>125</v>
      </c>
      <c r="B48" s="9" t="s">
        <v>46</v>
      </c>
      <c r="C48" s="32">
        <f>VLOOKUP(A48,Hoja1!$B$1:$H$125,7,0)</f>
        <v>7956</v>
      </c>
      <c r="D48" s="33">
        <v>6781</v>
      </c>
      <c r="E48" s="34">
        <f t="shared" si="12"/>
        <v>0.85231271995977875</v>
      </c>
      <c r="F48" s="35">
        <v>627</v>
      </c>
      <c r="G48" s="34">
        <f t="shared" si="0"/>
        <v>7.8808446455505277E-2</v>
      </c>
      <c r="H48" s="35">
        <f>VLOOKUP(A48,Hoja2!$A$1:$B$125,2,0)</f>
        <v>70</v>
      </c>
      <c r="I48" s="34">
        <f t="shared" si="1"/>
        <v>1.0322961215160006E-2</v>
      </c>
      <c r="J48" s="33">
        <f t="shared" si="2"/>
        <v>7478</v>
      </c>
      <c r="K48" s="36">
        <f t="shared" si="13"/>
        <v>0.93991955756661638</v>
      </c>
      <c r="L48" s="60">
        <f t="shared" si="3"/>
        <v>478</v>
      </c>
    </row>
    <row r="49" spans="1:12" ht="15" x14ac:dyDescent="0.25">
      <c r="A49" s="10">
        <v>138</v>
      </c>
      <c r="B49" s="9" t="s">
        <v>47</v>
      </c>
      <c r="C49" s="32">
        <f>VLOOKUP(A49,Hoja1!$B$1:$H$125,7,0)</f>
        <v>16364</v>
      </c>
      <c r="D49" s="33">
        <v>12832</v>
      </c>
      <c r="E49" s="34">
        <f t="shared" si="12"/>
        <v>0.78416035199217793</v>
      </c>
      <c r="F49" s="35">
        <v>1459</v>
      </c>
      <c r="G49" s="34">
        <f t="shared" si="0"/>
        <v>8.9159129797115613E-2</v>
      </c>
      <c r="H49" s="35">
        <f>VLOOKUP(A49,Hoja2!$A$1:$B$125,2,0)</f>
        <v>260</v>
      </c>
      <c r="I49" s="34">
        <f t="shared" si="1"/>
        <v>2.0261845386533667E-2</v>
      </c>
      <c r="J49" s="33">
        <f t="shared" si="2"/>
        <v>14551</v>
      </c>
      <c r="K49" s="36">
        <f t="shared" si="13"/>
        <v>0.88920801759960888</v>
      </c>
      <c r="L49" s="60">
        <f t="shared" si="3"/>
        <v>1813</v>
      </c>
    </row>
    <row r="50" spans="1:12" ht="15" x14ac:dyDescent="0.25">
      <c r="A50" s="10">
        <v>234</v>
      </c>
      <c r="B50" s="9" t="s">
        <v>48</v>
      </c>
      <c r="C50" s="32">
        <f>VLOOKUP(A50,Hoja1!$B$1:$H$125,7,0)</f>
        <v>22494</v>
      </c>
      <c r="D50" s="33">
        <v>17651</v>
      </c>
      <c r="E50" s="34">
        <f t="shared" si="12"/>
        <v>0.78469814172668262</v>
      </c>
      <c r="F50" s="35">
        <v>1338</v>
      </c>
      <c r="G50" s="34">
        <f t="shared" si="0"/>
        <v>5.9482528674313147E-2</v>
      </c>
      <c r="H50" s="35">
        <f>VLOOKUP(A50,Hoja2!$A$1:$B$125,2,0)</f>
        <v>247</v>
      </c>
      <c r="I50" s="34">
        <f t="shared" si="1"/>
        <v>1.3993541442411194E-2</v>
      </c>
      <c r="J50" s="33">
        <f t="shared" si="2"/>
        <v>19236</v>
      </c>
      <c r="K50" s="36">
        <f t="shared" si="13"/>
        <v>0.85516137636703116</v>
      </c>
      <c r="L50" s="60">
        <f t="shared" si="3"/>
        <v>3258</v>
      </c>
    </row>
    <row r="51" spans="1:12" ht="15" x14ac:dyDescent="0.25">
      <c r="A51" s="10">
        <v>240</v>
      </c>
      <c r="B51" s="9" t="s">
        <v>49</v>
      </c>
      <c r="C51" s="32">
        <f>VLOOKUP(A51,Hoja1!$B$1:$H$125,7,0)</f>
        <v>12845</v>
      </c>
      <c r="D51" s="33">
        <v>8666</v>
      </c>
      <c r="E51" s="34">
        <f t="shared" si="12"/>
        <v>0.6746594005449591</v>
      </c>
      <c r="F51" s="35">
        <v>1859</v>
      </c>
      <c r="G51" s="34">
        <f t="shared" si="0"/>
        <v>0.14472557415336706</v>
      </c>
      <c r="H51" s="35">
        <f>VLOOKUP(A51,Hoja2!$A$1:$B$125,2,0)</f>
        <v>228</v>
      </c>
      <c r="I51" s="34">
        <f t="shared" si="1"/>
        <v>2.6309716132010153E-2</v>
      </c>
      <c r="J51" s="33">
        <f t="shared" si="2"/>
        <v>10753</v>
      </c>
      <c r="K51" s="36">
        <f t="shared" si="13"/>
        <v>0.83713507201245618</v>
      </c>
      <c r="L51" s="60">
        <f t="shared" si="3"/>
        <v>2092</v>
      </c>
    </row>
    <row r="52" spans="1:12" ht="15" x14ac:dyDescent="0.25">
      <c r="A52" s="10">
        <v>284</v>
      </c>
      <c r="B52" s="9" t="s">
        <v>50</v>
      </c>
      <c r="C52" s="32">
        <f>VLOOKUP(A52,Hoja1!$B$1:$H$125,7,0)</f>
        <v>21756</v>
      </c>
      <c r="D52" s="33">
        <v>18476</v>
      </c>
      <c r="E52" s="34">
        <f t="shared" si="12"/>
        <v>0.84923699209413495</v>
      </c>
      <c r="F52" s="35">
        <v>2839</v>
      </c>
      <c r="G52" s="34">
        <f t="shared" si="0"/>
        <v>0.13049273763559477</v>
      </c>
      <c r="H52" s="35">
        <f>VLOOKUP(A52,Hoja2!$A$1:$B$125,2,0)</f>
        <v>397</v>
      </c>
      <c r="I52" s="34">
        <f t="shared" si="1"/>
        <v>2.1487334920978568E-2</v>
      </c>
      <c r="J52" s="33">
        <f t="shared" si="2"/>
        <v>21712</v>
      </c>
      <c r="K52" s="36">
        <f t="shared" si="13"/>
        <v>0.9979775694061408</v>
      </c>
      <c r="L52" s="60">
        <f t="shared" si="3"/>
        <v>44</v>
      </c>
    </row>
    <row r="53" spans="1:12" ht="15" x14ac:dyDescent="0.25">
      <c r="A53" s="10">
        <v>306</v>
      </c>
      <c r="B53" s="9" t="s">
        <v>51</v>
      </c>
      <c r="C53" s="32">
        <f>VLOOKUP(A53,Hoja1!$B$1:$H$125,7,0)</f>
        <v>5219</v>
      </c>
      <c r="D53" s="33">
        <v>3167</v>
      </c>
      <c r="E53" s="34">
        <f t="shared" si="12"/>
        <v>0.60682123012071276</v>
      </c>
      <c r="F53" s="35">
        <v>531</v>
      </c>
      <c r="G53" s="34">
        <f t="shared" si="0"/>
        <v>0.1017436290477103</v>
      </c>
      <c r="H53" s="35">
        <f>VLOOKUP(A53,Hoja2!$A$1:$B$125,2,0)</f>
        <v>72</v>
      </c>
      <c r="I53" s="34">
        <f t="shared" si="1"/>
        <v>2.2734449005367856E-2</v>
      </c>
      <c r="J53" s="33">
        <f t="shared" si="2"/>
        <v>3770</v>
      </c>
      <c r="K53" s="36">
        <f t="shared" si="13"/>
        <v>0.72236060547997705</v>
      </c>
      <c r="L53" s="60">
        <f t="shared" si="3"/>
        <v>1449</v>
      </c>
    </row>
    <row r="54" spans="1:12" ht="15" x14ac:dyDescent="0.25">
      <c r="A54" s="10">
        <v>347</v>
      </c>
      <c r="B54" s="9" t="s">
        <v>52</v>
      </c>
      <c r="C54" s="32">
        <f>VLOOKUP(A54,Hoja1!$B$1:$H$125,7,0)</f>
        <v>5991</v>
      </c>
      <c r="D54" s="33">
        <v>4517</v>
      </c>
      <c r="E54" s="34">
        <f t="shared" si="12"/>
        <v>0.75396427975296276</v>
      </c>
      <c r="F54" s="35">
        <v>926</v>
      </c>
      <c r="G54" s="34">
        <f t="shared" si="0"/>
        <v>0.15456518110499082</v>
      </c>
      <c r="H54" s="35">
        <f>VLOOKUP(A54,Hoja2!$A$1:$B$125,2,0)</f>
        <v>64</v>
      </c>
      <c r="I54" s="34">
        <f t="shared" si="1"/>
        <v>1.4168696037192827E-2</v>
      </c>
      <c r="J54" s="33">
        <f t="shared" si="2"/>
        <v>5507</v>
      </c>
      <c r="K54" s="36">
        <f t="shared" si="13"/>
        <v>0.91921215156067437</v>
      </c>
      <c r="L54" s="60">
        <f t="shared" si="3"/>
        <v>484</v>
      </c>
    </row>
    <row r="55" spans="1:12" ht="15" x14ac:dyDescent="0.25">
      <c r="A55" s="10">
        <v>411</v>
      </c>
      <c r="B55" s="9" t="s">
        <v>53</v>
      </c>
      <c r="C55" s="32">
        <f>VLOOKUP(A55,Hoja1!$B$1:$H$125,7,0)</f>
        <v>10226</v>
      </c>
      <c r="D55" s="33">
        <v>7818</v>
      </c>
      <c r="E55" s="34">
        <f t="shared" si="12"/>
        <v>0.76452180715822415</v>
      </c>
      <c r="F55" s="35">
        <v>1137</v>
      </c>
      <c r="G55" s="34">
        <f t="shared" si="0"/>
        <v>0.11118716995892822</v>
      </c>
      <c r="H55" s="35">
        <f>VLOOKUP(A55,Hoja2!$A$1:$B$125,2,0)</f>
        <v>158</v>
      </c>
      <c r="I55" s="34">
        <f t="shared" si="1"/>
        <v>2.0209772320286517E-2</v>
      </c>
      <c r="J55" s="33">
        <f t="shared" si="2"/>
        <v>9113</v>
      </c>
      <c r="K55" s="36">
        <f t="shared" si="13"/>
        <v>0.89115978877371405</v>
      </c>
      <c r="L55" s="60">
        <f t="shared" si="3"/>
        <v>1113</v>
      </c>
    </row>
    <row r="56" spans="1:12" ht="15" x14ac:dyDescent="0.25">
      <c r="A56" s="10">
        <v>501</v>
      </c>
      <c r="B56" s="9" t="s">
        <v>54</v>
      </c>
      <c r="C56" s="32">
        <f>VLOOKUP(A56,Hoja1!$B$1:$H$125,7,0)</f>
        <v>3110</v>
      </c>
      <c r="D56" s="33">
        <v>2152</v>
      </c>
      <c r="E56" s="34">
        <f t="shared" si="12"/>
        <v>0.69196141479099682</v>
      </c>
      <c r="F56" s="35">
        <v>194</v>
      </c>
      <c r="G56" s="34">
        <f t="shared" si="0"/>
        <v>6.2379421221864954E-2</v>
      </c>
      <c r="H56" s="35">
        <f>VLOOKUP(A56,Hoja2!$A$1:$B$125,2,0)</f>
        <v>50</v>
      </c>
      <c r="I56" s="34">
        <f t="shared" si="1"/>
        <v>2.3234200743494422E-2</v>
      </c>
      <c r="J56" s="33">
        <f t="shared" si="2"/>
        <v>2396</v>
      </c>
      <c r="K56" s="36">
        <f t="shared" si="13"/>
        <v>0.77041800643086822</v>
      </c>
      <c r="L56" s="60">
        <f t="shared" si="3"/>
        <v>714</v>
      </c>
    </row>
    <row r="57" spans="1:12" ht="15" x14ac:dyDescent="0.25">
      <c r="A57" s="10">
        <v>543</v>
      </c>
      <c r="B57" s="9" t="s">
        <v>55</v>
      </c>
      <c r="C57" s="32">
        <f>VLOOKUP(A57,Hoja1!$B$1:$H$125,7,0)</f>
        <v>7904</v>
      </c>
      <c r="D57" s="33">
        <v>7019</v>
      </c>
      <c r="E57" s="34">
        <f t="shared" si="12"/>
        <v>0.88803137651821862</v>
      </c>
      <c r="F57" s="35">
        <v>436</v>
      </c>
      <c r="G57" s="34">
        <f t="shared" si="0"/>
        <v>5.5161943319838057E-2</v>
      </c>
      <c r="H57" s="35">
        <f>VLOOKUP(A57,Hoja2!$A$1:$B$125,2,0)</f>
        <v>70</v>
      </c>
      <c r="I57" s="34">
        <f t="shared" si="1"/>
        <v>9.9729306168969932E-3</v>
      </c>
      <c r="J57" s="33">
        <f t="shared" si="2"/>
        <v>7525</v>
      </c>
      <c r="K57" s="36">
        <f t="shared" si="13"/>
        <v>0.9520495951417004</v>
      </c>
      <c r="L57" s="60">
        <f t="shared" si="3"/>
        <v>379</v>
      </c>
    </row>
    <row r="58" spans="1:12" ht="15" x14ac:dyDescent="0.25">
      <c r="A58" s="10">
        <v>628</v>
      </c>
      <c r="B58" s="9" t="s">
        <v>56</v>
      </c>
      <c r="C58" s="32">
        <f>VLOOKUP(A58,Hoja1!$B$1:$H$125,7,0)</f>
        <v>8737</v>
      </c>
      <c r="D58" s="33">
        <v>7791</v>
      </c>
      <c r="E58" s="34">
        <f t="shared" si="12"/>
        <v>0.89172484834611421</v>
      </c>
      <c r="F58" s="35">
        <v>814</v>
      </c>
      <c r="G58" s="34">
        <f t="shared" si="0"/>
        <v>9.316699095799473E-2</v>
      </c>
      <c r="H58" s="35">
        <f>VLOOKUP(A58,Hoja2!$A$1:$B$125,2,0)</f>
        <v>84</v>
      </c>
      <c r="I58" s="34">
        <f t="shared" si="1"/>
        <v>1.078167115902965E-2</v>
      </c>
      <c r="J58" s="33">
        <f t="shared" si="2"/>
        <v>8689</v>
      </c>
      <c r="K58" s="36">
        <f t="shared" si="13"/>
        <v>0.99450612338331235</v>
      </c>
      <c r="L58" s="60">
        <f t="shared" si="3"/>
        <v>48</v>
      </c>
    </row>
    <row r="59" spans="1:12" ht="15" x14ac:dyDescent="0.25">
      <c r="A59" s="10">
        <v>656</v>
      </c>
      <c r="B59" s="10" t="s">
        <v>57</v>
      </c>
      <c r="C59" s="32">
        <f>VLOOKUP(A59,Hoja1!$B$1:$H$125,7,0)</f>
        <v>14277</v>
      </c>
      <c r="D59" s="33">
        <v>6543</v>
      </c>
      <c r="E59" s="34">
        <f t="shared" si="12"/>
        <v>0.45828955662954401</v>
      </c>
      <c r="F59" s="35">
        <v>3980</v>
      </c>
      <c r="G59" s="34">
        <f t="shared" si="0"/>
        <v>0.27877004973033548</v>
      </c>
      <c r="H59" s="35">
        <f>VLOOKUP(A59,Hoja2!$A$1:$B$125,2,0)</f>
        <v>244</v>
      </c>
      <c r="I59" s="34">
        <f t="shared" si="1"/>
        <v>3.7291762188598504E-2</v>
      </c>
      <c r="J59" s="33">
        <f t="shared" si="2"/>
        <v>10767</v>
      </c>
      <c r="K59" s="36">
        <f t="shared" si="13"/>
        <v>0.75415003151922677</v>
      </c>
      <c r="L59" s="60">
        <f t="shared" si="3"/>
        <v>3510</v>
      </c>
    </row>
    <row r="60" spans="1:12" ht="15" x14ac:dyDescent="0.25">
      <c r="A60" s="10">
        <v>761</v>
      </c>
      <c r="B60" s="9" t="s">
        <v>58</v>
      </c>
      <c r="C60" s="32">
        <f>VLOOKUP(A60,Hoja1!$B$1:$H$125,7,0)</f>
        <v>14529</v>
      </c>
      <c r="D60" s="33">
        <v>8419</v>
      </c>
      <c r="E60" s="34">
        <f t="shared" si="12"/>
        <v>0.57946176612292655</v>
      </c>
      <c r="F60" s="35">
        <v>2721</v>
      </c>
      <c r="G60" s="34">
        <f t="shared" si="0"/>
        <v>0.18728061119141029</v>
      </c>
      <c r="H60" s="35">
        <f>VLOOKUP(A60,Hoja2!$A$1:$B$125,2,0)</f>
        <v>399</v>
      </c>
      <c r="I60" s="34">
        <f t="shared" si="1"/>
        <v>4.73928019954864E-2</v>
      </c>
      <c r="J60" s="33">
        <f t="shared" si="2"/>
        <v>11539</v>
      </c>
      <c r="K60" s="36">
        <f t="shared" si="13"/>
        <v>0.79420469406015559</v>
      </c>
      <c r="L60" s="60">
        <f t="shared" si="3"/>
        <v>2990</v>
      </c>
    </row>
    <row r="61" spans="1:12" ht="15" x14ac:dyDescent="0.25">
      <c r="A61" s="10">
        <v>842</v>
      </c>
      <c r="B61" s="9" t="s">
        <v>59</v>
      </c>
      <c r="C61" s="32">
        <f>VLOOKUP(A61,Hoja1!$B$1:$H$125,7,0)</f>
        <v>7268</v>
      </c>
      <c r="D61" s="33">
        <v>5852</v>
      </c>
      <c r="E61" s="34">
        <f t="shared" si="12"/>
        <v>0.80517336268574569</v>
      </c>
      <c r="F61" s="35">
        <v>459</v>
      </c>
      <c r="G61" s="34">
        <f t="shared" si="0"/>
        <v>6.3153549807374795E-2</v>
      </c>
      <c r="H61" s="35">
        <f>VLOOKUP(A61,Hoja2!$A$1:$B$125,2,0)</f>
        <v>58</v>
      </c>
      <c r="I61" s="34">
        <f t="shared" si="1"/>
        <v>9.9111414900888584E-3</v>
      </c>
      <c r="J61" s="33">
        <f t="shared" si="2"/>
        <v>6369</v>
      </c>
      <c r="K61" s="36">
        <f t="shared" si="13"/>
        <v>0.87630709961474962</v>
      </c>
      <c r="L61" s="60">
        <f t="shared" si="3"/>
        <v>899</v>
      </c>
    </row>
    <row r="62" spans="1:12" x14ac:dyDescent="0.2">
      <c r="A62" s="11"/>
      <c r="B62" s="11" t="s">
        <v>60</v>
      </c>
      <c r="C62" s="37">
        <f>SUM(C63:C79)</f>
        <v>232097</v>
      </c>
      <c r="D62" s="38">
        <f>SUM(D63:D79)</f>
        <v>149319</v>
      </c>
      <c r="E62" s="57">
        <f>D62/C62</f>
        <v>0.6433473935466637</v>
      </c>
      <c r="F62" s="38">
        <f>SUM(F63:F79)</f>
        <v>72471</v>
      </c>
      <c r="G62" s="57">
        <f t="shared" si="0"/>
        <v>0.31224444951895114</v>
      </c>
      <c r="H62" s="38">
        <f>SUM(H63:H79)</f>
        <v>2781</v>
      </c>
      <c r="I62" s="57">
        <f t="shared" si="1"/>
        <v>1.862455548188777E-2</v>
      </c>
      <c r="J62" s="38">
        <f t="shared" si="2"/>
        <v>224571</v>
      </c>
      <c r="K62" s="44">
        <f>J62/C62</f>
        <v>0.96757390229085249</v>
      </c>
      <c r="L62" s="61">
        <f t="shared" si="3"/>
        <v>7526</v>
      </c>
    </row>
    <row r="63" spans="1:12" ht="15" x14ac:dyDescent="0.25">
      <c r="A63" s="10">
        <v>38</v>
      </c>
      <c r="B63" s="9" t="s">
        <v>61</v>
      </c>
      <c r="C63" s="32">
        <f>VLOOKUP(A63,Hoja1!$B$1:$H$125,7,0)</f>
        <v>11788</v>
      </c>
      <c r="D63" s="33">
        <v>9791</v>
      </c>
      <c r="E63" s="34">
        <f t="shared" ref="E63:E79" si="14">D63/C63</f>
        <v>0.83059043094672547</v>
      </c>
      <c r="F63" s="35">
        <v>983</v>
      </c>
      <c r="G63" s="34">
        <f t="shared" si="0"/>
        <v>8.3389888021716999E-2</v>
      </c>
      <c r="H63" s="35">
        <f>VLOOKUP(A63,Hoja2!$A$1:$B$125,2,0)</f>
        <v>81</v>
      </c>
      <c r="I63" s="34">
        <f t="shared" si="1"/>
        <v>8.2729036870595445E-3</v>
      </c>
      <c r="J63" s="33">
        <f t="shared" si="2"/>
        <v>10855</v>
      </c>
      <c r="K63" s="36">
        <f t="shared" ref="K63:K79" si="15">J63/C63</f>
        <v>0.92085171360705798</v>
      </c>
      <c r="L63" s="60">
        <f t="shared" si="3"/>
        <v>933</v>
      </c>
    </row>
    <row r="64" spans="1:12" ht="15" x14ac:dyDescent="0.25">
      <c r="A64" s="10">
        <v>86</v>
      </c>
      <c r="B64" s="9" t="s">
        <v>62</v>
      </c>
      <c r="C64" s="32">
        <f>VLOOKUP(A64,Hoja1!$B$1:$H$125,7,0)</f>
        <v>5896</v>
      </c>
      <c r="D64" s="33">
        <v>3614</v>
      </c>
      <c r="E64" s="34">
        <f t="shared" si="14"/>
        <v>0.61295793758480321</v>
      </c>
      <c r="F64" s="35">
        <v>1051</v>
      </c>
      <c r="G64" s="34">
        <f t="shared" si="0"/>
        <v>0.17825644504748983</v>
      </c>
      <c r="H64" s="35">
        <f>VLOOKUP(A64,Hoja2!$A$1:$B$125,2,0)</f>
        <v>64</v>
      </c>
      <c r="I64" s="34">
        <f t="shared" si="1"/>
        <v>1.7708909795240729E-2</v>
      </c>
      <c r="J64" s="33">
        <f t="shared" si="2"/>
        <v>4729</v>
      </c>
      <c r="K64" s="36">
        <f t="shared" si="15"/>
        <v>0.80206919945725919</v>
      </c>
      <c r="L64" s="60">
        <f t="shared" si="3"/>
        <v>1167</v>
      </c>
    </row>
    <row r="65" spans="1:12" ht="15" x14ac:dyDescent="0.25">
      <c r="A65" s="10">
        <v>107</v>
      </c>
      <c r="B65" s="9" t="s">
        <v>63</v>
      </c>
      <c r="C65" s="32">
        <f>VLOOKUP(A65,Hoja1!$B$1:$H$125,7,0)</f>
        <v>8212</v>
      </c>
      <c r="D65" s="33">
        <v>6804</v>
      </c>
      <c r="E65" s="34">
        <f t="shared" si="14"/>
        <v>0.82854359473940575</v>
      </c>
      <c r="F65" s="35">
        <v>677</v>
      </c>
      <c r="G65" s="34">
        <f t="shared" si="0"/>
        <v>8.2440331222601068E-2</v>
      </c>
      <c r="H65" s="35">
        <f>VLOOKUP(A65,Hoja2!$A$1:$B$125,2,0)</f>
        <v>71</v>
      </c>
      <c r="I65" s="34">
        <f t="shared" si="1"/>
        <v>1.0435038212815991E-2</v>
      </c>
      <c r="J65" s="33">
        <f t="shared" si="2"/>
        <v>7552</v>
      </c>
      <c r="K65" s="36">
        <f t="shared" si="15"/>
        <v>0.9196298100340965</v>
      </c>
      <c r="L65" s="60">
        <f t="shared" si="3"/>
        <v>660</v>
      </c>
    </row>
    <row r="66" spans="1:12" ht="15" x14ac:dyDescent="0.25">
      <c r="A66" s="10">
        <v>134</v>
      </c>
      <c r="B66" s="9" t="s">
        <v>64</v>
      </c>
      <c r="C66" s="32">
        <f>VLOOKUP(A66,Hoja1!$B$1:$H$125,7,0)</f>
        <v>9437</v>
      </c>
      <c r="D66" s="33">
        <v>6610</v>
      </c>
      <c r="E66" s="34">
        <f t="shared" si="14"/>
        <v>0.70043446010384658</v>
      </c>
      <c r="F66" s="35">
        <v>615</v>
      </c>
      <c r="G66" s="34">
        <f t="shared" si="0"/>
        <v>6.5169015576984207E-2</v>
      </c>
      <c r="H66" s="35">
        <f>VLOOKUP(A66,Hoja2!$A$1:$B$125,2,0)</f>
        <v>53</v>
      </c>
      <c r="I66" s="34">
        <f t="shared" si="1"/>
        <v>8.0181543116490169E-3</v>
      </c>
      <c r="J66" s="33">
        <f t="shared" si="2"/>
        <v>7278</v>
      </c>
      <c r="K66" s="36">
        <f t="shared" si="15"/>
        <v>0.77121966726713997</v>
      </c>
      <c r="L66" s="60">
        <f t="shared" si="3"/>
        <v>2159</v>
      </c>
    </row>
    <row r="67" spans="1:12" ht="15" x14ac:dyDescent="0.25">
      <c r="A67" s="10">
        <v>150</v>
      </c>
      <c r="B67" s="10" t="s">
        <v>65</v>
      </c>
      <c r="C67" s="32">
        <f>VLOOKUP(A67,Hoja1!$B$1:$H$125,7,0)</f>
        <v>3905</v>
      </c>
      <c r="D67" s="33">
        <v>2069</v>
      </c>
      <c r="E67" s="34">
        <f t="shared" si="14"/>
        <v>0.5298335467349552</v>
      </c>
      <c r="F67" s="35">
        <v>1535</v>
      </c>
      <c r="G67" s="34">
        <f t="shared" si="0"/>
        <v>0.39308578745198464</v>
      </c>
      <c r="H67" s="35">
        <f>VLOOKUP(A67,Hoja2!$A$1:$B$125,2,0)</f>
        <v>138</v>
      </c>
      <c r="I67" s="34">
        <f t="shared" si="1"/>
        <v>6.6698888351860802E-2</v>
      </c>
      <c r="J67" s="33">
        <f t="shared" si="2"/>
        <v>3742</v>
      </c>
      <c r="K67" s="36">
        <f t="shared" si="15"/>
        <v>0.95825864276568506</v>
      </c>
      <c r="L67" s="60">
        <f t="shared" si="3"/>
        <v>163</v>
      </c>
    </row>
    <row r="68" spans="1:12" ht="15" x14ac:dyDescent="0.25">
      <c r="A68" s="10">
        <v>237</v>
      </c>
      <c r="B68" s="10" t="s">
        <v>66</v>
      </c>
      <c r="C68" s="32">
        <f>VLOOKUP(A68,Hoja1!$B$1:$H$125,7,0)</f>
        <v>17292</v>
      </c>
      <c r="D68" s="33">
        <v>6618</v>
      </c>
      <c r="E68" s="34">
        <f t="shared" si="14"/>
        <v>0.38272033310201248</v>
      </c>
      <c r="F68" s="35">
        <v>11056</v>
      </c>
      <c r="G68" s="34">
        <f t="shared" si="0"/>
        <v>0.63937080730973861</v>
      </c>
      <c r="H68" s="35">
        <f>VLOOKUP(A68,Hoja2!$A$1:$B$125,2,0)</f>
        <v>154</v>
      </c>
      <c r="I68" s="34">
        <f t="shared" si="1"/>
        <v>2.3269870051375038E-2</v>
      </c>
      <c r="J68" s="33">
        <f t="shared" si="2"/>
        <v>17828</v>
      </c>
      <c r="K68" s="36">
        <f t="shared" si="15"/>
        <v>1.0309969928290539</v>
      </c>
      <c r="L68" s="60">
        <f t="shared" si="3"/>
        <v>-536</v>
      </c>
    </row>
    <row r="69" spans="1:12" ht="15" x14ac:dyDescent="0.25">
      <c r="A69" s="10">
        <v>264</v>
      </c>
      <c r="B69" s="10" t="s">
        <v>67</v>
      </c>
      <c r="C69" s="32">
        <f>VLOOKUP(A69,Hoja1!$B$1:$H$125,7,0)</f>
        <v>9892</v>
      </c>
      <c r="D69" s="33">
        <v>2306</v>
      </c>
      <c r="E69" s="34">
        <f t="shared" si="14"/>
        <v>0.23311767084512738</v>
      </c>
      <c r="F69" s="35">
        <v>5869</v>
      </c>
      <c r="G69" s="34">
        <f t="shared" ref="G69:G132" si="16">F69/C69</f>
        <v>0.59330772341285887</v>
      </c>
      <c r="H69" s="35">
        <f>VLOOKUP(A69,Hoja2!$A$1:$B$125,2,0)</f>
        <v>71</v>
      </c>
      <c r="I69" s="34">
        <f t="shared" ref="I69:I132" si="17">H69/D69</f>
        <v>3.0789245446660885E-2</v>
      </c>
      <c r="J69" s="33">
        <f t="shared" ref="J69:J132" si="18">D69+F69+H69</f>
        <v>8246</v>
      </c>
      <c r="K69" s="36">
        <f t="shared" si="15"/>
        <v>0.83360291144359078</v>
      </c>
      <c r="L69" s="60">
        <f t="shared" ref="L69:L132" si="19">C69-J69</f>
        <v>1646</v>
      </c>
    </row>
    <row r="70" spans="1:12" ht="15" x14ac:dyDescent="0.25">
      <c r="A70" s="10">
        <v>310</v>
      </c>
      <c r="B70" s="13" t="s">
        <v>68</v>
      </c>
      <c r="C70" s="32">
        <f>VLOOKUP(A70,Hoja1!$B$1:$H$125,7,0)</f>
        <v>9616</v>
      </c>
      <c r="D70" s="33">
        <v>5307</v>
      </c>
      <c r="E70" s="34">
        <f t="shared" si="14"/>
        <v>0.55189267886855242</v>
      </c>
      <c r="F70" s="35">
        <v>2600</v>
      </c>
      <c r="G70" s="34">
        <f t="shared" si="16"/>
        <v>0.2703826955074875</v>
      </c>
      <c r="H70" s="35">
        <f>VLOOKUP(A70,Hoja2!$A$1:$B$125,2,0)</f>
        <v>90</v>
      </c>
      <c r="I70" s="34">
        <f t="shared" si="17"/>
        <v>1.6958733747880157E-2</v>
      </c>
      <c r="J70" s="33">
        <f t="shared" si="18"/>
        <v>7997</v>
      </c>
      <c r="K70" s="36">
        <f t="shared" si="15"/>
        <v>0.83163477537437602</v>
      </c>
      <c r="L70" s="60">
        <f t="shared" si="19"/>
        <v>1619</v>
      </c>
    </row>
    <row r="71" spans="1:12" ht="15" x14ac:dyDescent="0.25">
      <c r="A71" s="10">
        <v>315</v>
      </c>
      <c r="B71" s="9" t="s">
        <v>69</v>
      </c>
      <c r="C71" s="32">
        <f>VLOOKUP(A71,Hoja1!$B$1:$H$125,7,0)</f>
        <v>6523</v>
      </c>
      <c r="D71" s="33">
        <v>4245</v>
      </c>
      <c r="E71" s="34">
        <f t="shared" si="14"/>
        <v>0.65077418365782613</v>
      </c>
      <c r="F71" s="35">
        <v>1672</v>
      </c>
      <c r="G71" s="34">
        <f t="shared" si="16"/>
        <v>0.25632377740303541</v>
      </c>
      <c r="H71" s="35">
        <f>VLOOKUP(A71,Hoja2!$A$1:$B$125,2,0)</f>
        <v>48</v>
      </c>
      <c r="I71" s="34">
        <f t="shared" si="17"/>
        <v>1.1307420494699646E-2</v>
      </c>
      <c r="J71" s="33">
        <f t="shared" si="18"/>
        <v>5965</v>
      </c>
      <c r="K71" s="36">
        <f t="shared" si="15"/>
        <v>0.91445653840257546</v>
      </c>
      <c r="L71" s="60">
        <f t="shared" si="19"/>
        <v>558</v>
      </c>
    </row>
    <row r="72" spans="1:12" ht="15" x14ac:dyDescent="0.25">
      <c r="A72" s="10">
        <v>361</v>
      </c>
      <c r="B72" s="9" t="s">
        <v>70</v>
      </c>
      <c r="C72" s="32">
        <f>VLOOKUP(A72,Hoja1!$B$1:$H$125,7,0)</f>
        <v>26337</v>
      </c>
      <c r="D72" s="33">
        <v>21458</v>
      </c>
      <c r="E72" s="34">
        <f t="shared" si="14"/>
        <v>0.81474731366518582</v>
      </c>
      <c r="F72" s="35">
        <v>2053</v>
      </c>
      <c r="G72" s="34">
        <f t="shared" si="16"/>
        <v>7.7951171355887153E-2</v>
      </c>
      <c r="H72" s="35">
        <f>VLOOKUP(A72,Hoja2!$A$1:$B$125,2,0)</f>
        <v>289</v>
      </c>
      <c r="I72" s="34">
        <f t="shared" si="17"/>
        <v>1.3468170379345699E-2</v>
      </c>
      <c r="J72" s="33">
        <f t="shared" si="18"/>
        <v>23800</v>
      </c>
      <c r="K72" s="36">
        <f t="shared" si="15"/>
        <v>0.90367164065762995</v>
      </c>
      <c r="L72" s="60">
        <f t="shared" si="19"/>
        <v>2537</v>
      </c>
    </row>
    <row r="73" spans="1:12" ht="15" x14ac:dyDescent="0.25">
      <c r="A73" s="10">
        <v>647</v>
      </c>
      <c r="B73" s="10" t="s">
        <v>71</v>
      </c>
      <c r="C73" s="32">
        <f>VLOOKUP(A73,Hoja1!$B$1:$H$125,7,0)</f>
        <v>7424</v>
      </c>
      <c r="D73" s="33">
        <v>4923</v>
      </c>
      <c r="E73" s="34">
        <f t="shared" si="14"/>
        <v>0.66311961206896552</v>
      </c>
      <c r="F73" s="35">
        <v>1129</v>
      </c>
      <c r="G73" s="34">
        <f t="shared" si="16"/>
        <v>0.15207435344827586</v>
      </c>
      <c r="H73" s="35">
        <f>VLOOKUP(A73,Hoja2!$A$1:$B$125,2,0)</f>
        <v>81</v>
      </c>
      <c r="I73" s="34">
        <f t="shared" si="17"/>
        <v>1.6453382084095063E-2</v>
      </c>
      <c r="J73" s="33">
        <f t="shared" si="18"/>
        <v>6133</v>
      </c>
      <c r="K73" s="36">
        <f t="shared" si="15"/>
        <v>0.82610452586206895</v>
      </c>
      <c r="L73" s="60">
        <f t="shared" si="19"/>
        <v>1291</v>
      </c>
    </row>
    <row r="74" spans="1:12" ht="15" x14ac:dyDescent="0.25">
      <c r="A74" s="10">
        <v>658</v>
      </c>
      <c r="B74" s="13" t="s">
        <v>72</v>
      </c>
      <c r="C74" s="32">
        <f>VLOOKUP(A74,Hoja1!$B$1:$H$125,7,0)</f>
        <v>3428</v>
      </c>
      <c r="D74" s="33">
        <v>2070</v>
      </c>
      <c r="E74" s="34">
        <f t="shared" si="14"/>
        <v>0.6038506417736289</v>
      </c>
      <c r="F74" s="35">
        <v>1112</v>
      </c>
      <c r="G74" s="34">
        <f t="shared" si="16"/>
        <v>0.32438739789964993</v>
      </c>
      <c r="H74" s="35">
        <f>VLOOKUP(A74,Hoja2!$A$1:$B$125,2,0)</f>
        <v>83</v>
      </c>
      <c r="I74" s="34">
        <f t="shared" si="17"/>
        <v>4.0096618357487922E-2</v>
      </c>
      <c r="J74" s="33">
        <f t="shared" si="18"/>
        <v>3265</v>
      </c>
      <c r="K74" s="36">
        <f t="shared" si="15"/>
        <v>0.95245040840140027</v>
      </c>
      <c r="L74" s="60">
        <f t="shared" si="19"/>
        <v>163</v>
      </c>
    </row>
    <row r="75" spans="1:12" ht="15" x14ac:dyDescent="0.25">
      <c r="A75" s="10">
        <v>664</v>
      </c>
      <c r="B75" s="10" t="s">
        <v>73</v>
      </c>
      <c r="C75" s="32">
        <f>VLOOKUP(A75,Hoja1!$B$1:$H$125,7,0)</f>
        <v>20218</v>
      </c>
      <c r="D75" s="33">
        <v>9028</v>
      </c>
      <c r="E75" s="34">
        <f t="shared" si="14"/>
        <v>0.44653279256108419</v>
      </c>
      <c r="F75" s="35">
        <v>12065</v>
      </c>
      <c r="G75" s="34">
        <f t="shared" si="16"/>
        <v>0.59674547432980507</v>
      </c>
      <c r="H75" s="35">
        <f>VLOOKUP(A75,Hoja2!$A$1:$B$125,2,0)</f>
        <v>379</v>
      </c>
      <c r="I75" s="34">
        <f t="shared" si="17"/>
        <v>4.1980505095259191E-2</v>
      </c>
      <c r="J75" s="33">
        <f t="shared" si="18"/>
        <v>21472</v>
      </c>
      <c r="K75" s="36">
        <f t="shared" si="15"/>
        <v>1.0620239390642001</v>
      </c>
      <c r="L75" s="60">
        <f t="shared" si="19"/>
        <v>-1254</v>
      </c>
    </row>
    <row r="76" spans="1:12" ht="15" x14ac:dyDescent="0.25">
      <c r="A76" s="10">
        <v>686</v>
      </c>
      <c r="B76" s="12" t="s">
        <v>74</v>
      </c>
      <c r="C76" s="32">
        <f>VLOOKUP(A76,Hoja1!$B$1:$H$125,7,0)</f>
        <v>33557</v>
      </c>
      <c r="D76" s="33">
        <v>16154</v>
      </c>
      <c r="E76" s="34">
        <f t="shared" si="14"/>
        <v>0.4813898739458235</v>
      </c>
      <c r="F76" s="35">
        <v>14813</v>
      </c>
      <c r="G76" s="34">
        <f t="shared" si="16"/>
        <v>0.44142801799922521</v>
      </c>
      <c r="H76" s="35">
        <f>VLOOKUP(A76,Hoja2!$A$1:$B$125,2,0)</f>
        <v>421</v>
      </c>
      <c r="I76" s="34">
        <f t="shared" si="17"/>
        <v>2.606165655565185E-2</v>
      </c>
      <c r="J76" s="33">
        <f t="shared" si="18"/>
        <v>31388</v>
      </c>
      <c r="K76" s="36">
        <f t="shared" si="15"/>
        <v>0.93536370950919334</v>
      </c>
      <c r="L76" s="60">
        <f t="shared" si="19"/>
        <v>2169</v>
      </c>
    </row>
    <row r="77" spans="1:12" ht="15" x14ac:dyDescent="0.25">
      <c r="A77" s="10">
        <v>819</v>
      </c>
      <c r="B77" s="9" t="s">
        <v>75</v>
      </c>
      <c r="C77" s="32">
        <f>VLOOKUP(A77,Hoja1!$B$1:$H$125,7,0)</f>
        <v>5255</v>
      </c>
      <c r="D77" s="33">
        <v>4419</v>
      </c>
      <c r="E77" s="34">
        <f t="shared" si="14"/>
        <v>0.84091341579448142</v>
      </c>
      <c r="F77" s="35">
        <v>697</v>
      </c>
      <c r="G77" s="34">
        <f t="shared" si="16"/>
        <v>0.13263558515699334</v>
      </c>
      <c r="H77" s="35">
        <f>VLOOKUP(A77,Hoja2!$A$1:$B$125,2,0)</f>
        <v>47</v>
      </c>
      <c r="I77" s="34">
        <f t="shared" si="17"/>
        <v>1.0635890472957682E-2</v>
      </c>
      <c r="J77" s="33">
        <f t="shared" si="18"/>
        <v>5163</v>
      </c>
      <c r="K77" s="36">
        <f t="shared" si="15"/>
        <v>0.98249286393910562</v>
      </c>
      <c r="L77" s="60">
        <f t="shared" si="19"/>
        <v>92</v>
      </c>
    </row>
    <row r="78" spans="1:12" ht="15" x14ac:dyDescent="0.25">
      <c r="A78" s="10">
        <v>854</v>
      </c>
      <c r="B78" s="9" t="s">
        <v>76</v>
      </c>
      <c r="C78" s="32">
        <f>VLOOKUP(A78,Hoja1!$B$1:$H$125,7,0)</f>
        <v>13636</v>
      </c>
      <c r="D78" s="33">
        <v>13784</v>
      </c>
      <c r="E78" s="34">
        <f t="shared" si="14"/>
        <v>1.0108536227632736</v>
      </c>
      <c r="F78" s="35">
        <v>1020</v>
      </c>
      <c r="G78" s="34">
        <f t="shared" si="16"/>
        <v>7.4801994719859197E-2</v>
      </c>
      <c r="H78" s="35">
        <f>VLOOKUP(A78,Hoja2!$A$1:$B$125,2,0)</f>
        <v>111</v>
      </c>
      <c r="I78" s="34">
        <f t="shared" si="17"/>
        <v>8.0528148578061527E-3</v>
      </c>
      <c r="J78" s="33">
        <f t="shared" si="18"/>
        <v>14915</v>
      </c>
      <c r="K78" s="36">
        <f t="shared" si="15"/>
        <v>1.093795834555588</v>
      </c>
      <c r="L78" s="60">
        <f t="shared" si="19"/>
        <v>-1279</v>
      </c>
    </row>
    <row r="79" spans="1:12" ht="15" x14ac:dyDescent="0.25">
      <c r="A79" s="10">
        <v>887</v>
      </c>
      <c r="B79" s="9" t="s">
        <v>77</v>
      </c>
      <c r="C79" s="32">
        <f>VLOOKUP(A79,Hoja1!$B$1:$H$125,7,0)</f>
        <v>39681</v>
      </c>
      <c r="D79" s="33">
        <v>30119</v>
      </c>
      <c r="E79" s="34">
        <f t="shared" si="14"/>
        <v>0.75902825029611154</v>
      </c>
      <c r="F79" s="35">
        <v>13524</v>
      </c>
      <c r="G79" s="34">
        <f t="shared" si="16"/>
        <v>0.34081802373932107</v>
      </c>
      <c r="H79" s="35">
        <f>VLOOKUP(A79,Hoja2!$A$1:$B$125,2,0)</f>
        <v>600</v>
      </c>
      <c r="I79" s="34">
        <f t="shared" si="17"/>
        <v>1.9920980112221522E-2</v>
      </c>
      <c r="J79" s="33">
        <f t="shared" si="18"/>
        <v>44243</v>
      </c>
      <c r="K79" s="36">
        <f t="shared" si="15"/>
        <v>1.1149668607141958</v>
      </c>
      <c r="L79" s="60">
        <f t="shared" si="19"/>
        <v>-4562</v>
      </c>
    </row>
    <row r="80" spans="1:12" x14ac:dyDescent="0.2">
      <c r="A80" s="11"/>
      <c r="B80" s="11" t="s">
        <v>78</v>
      </c>
      <c r="C80" s="37">
        <f>SUM(C81:C103)</f>
        <v>628496</v>
      </c>
      <c r="D80" s="38">
        <f>SUM(D81:D103)</f>
        <v>240543</v>
      </c>
      <c r="E80" s="57">
        <f>D80/C80</f>
        <v>0.38272797281128279</v>
      </c>
      <c r="F80" s="38">
        <f>SUM(F81:F103)</f>
        <v>258370</v>
      </c>
      <c r="G80" s="57">
        <f t="shared" si="16"/>
        <v>0.4110925129197322</v>
      </c>
      <c r="H80" s="38">
        <f>SUM(H81:H103)</f>
        <v>6334</v>
      </c>
      <c r="I80" s="57">
        <f t="shared" si="17"/>
        <v>2.6332090312335008E-2</v>
      </c>
      <c r="J80" s="38">
        <f t="shared" si="18"/>
        <v>505247</v>
      </c>
      <c r="K80" s="44">
        <f>J80/C80</f>
        <v>0.80389851327613859</v>
      </c>
      <c r="L80" s="61">
        <f t="shared" si="19"/>
        <v>123249</v>
      </c>
    </row>
    <row r="81" spans="1:12" ht="15" x14ac:dyDescent="0.25">
      <c r="A81" s="10">
        <v>2</v>
      </c>
      <c r="B81" s="9" t="s">
        <v>79</v>
      </c>
      <c r="C81" s="32">
        <f>VLOOKUP(A81,Hoja1!$B$1:$H$125,7,0)</f>
        <v>21619</v>
      </c>
      <c r="D81" s="33">
        <v>14895</v>
      </c>
      <c r="E81" s="34">
        <f t="shared" ref="E81:E103" si="20">D81/C81</f>
        <v>0.68897728849623019</v>
      </c>
      <c r="F81" s="35">
        <v>2591</v>
      </c>
      <c r="G81" s="34">
        <f t="shared" si="16"/>
        <v>0.1198482816041445</v>
      </c>
      <c r="H81" s="35">
        <f>VLOOKUP(A81,Hoja2!$A$1:$B$125,2,0)</f>
        <v>265</v>
      </c>
      <c r="I81" s="34">
        <f t="shared" si="17"/>
        <v>1.7791205102383349E-2</v>
      </c>
      <c r="J81" s="33">
        <f t="shared" si="18"/>
        <v>17751</v>
      </c>
      <c r="K81" s="36">
        <f t="shared" ref="K81:K103" si="21">J81/C81</f>
        <v>0.82108330635089499</v>
      </c>
      <c r="L81" s="60">
        <f t="shared" si="19"/>
        <v>3868</v>
      </c>
    </row>
    <row r="82" spans="1:12" ht="15" x14ac:dyDescent="0.25">
      <c r="A82" s="10">
        <v>21</v>
      </c>
      <c r="B82" s="9" t="s">
        <v>80</v>
      </c>
      <c r="C82" s="32">
        <f>VLOOKUP(A82,Hoja1!$B$1:$H$125,7,0)</f>
        <v>4678</v>
      </c>
      <c r="D82" s="33">
        <v>2802</v>
      </c>
      <c r="E82" s="34">
        <f t="shared" si="20"/>
        <v>0.59897392047883713</v>
      </c>
      <c r="F82" s="35">
        <v>655</v>
      </c>
      <c r="G82" s="34">
        <f t="shared" si="16"/>
        <v>0.14001710132535272</v>
      </c>
      <c r="H82" s="35">
        <f>VLOOKUP(A82,Hoja2!$A$1:$B$125,2,0)</f>
        <v>37</v>
      </c>
      <c r="I82" s="34">
        <f t="shared" si="17"/>
        <v>1.3204853675945753E-2</v>
      </c>
      <c r="J82" s="33">
        <f t="shared" si="18"/>
        <v>3494</v>
      </c>
      <c r="K82" s="36">
        <f t="shared" si="21"/>
        <v>0.74690038477982046</v>
      </c>
      <c r="L82" s="60">
        <f t="shared" si="19"/>
        <v>1184</v>
      </c>
    </row>
    <row r="83" spans="1:12" ht="15" x14ac:dyDescent="0.25">
      <c r="A83" s="10">
        <v>55</v>
      </c>
      <c r="B83" s="9" t="s">
        <v>81</v>
      </c>
      <c r="C83" s="32">
        <f>VLOOKUP(A83,Hoja1!$B$1:$H$125,7,0)</f>
        <v>8662</v>
      </c>
      <c r="D83" s="33">
        <v>7243</v>
      </c>
      <c r="E83" s="34">
        <f t="shared" si="20"/>
        <v>0.8361810205495267</v>
      </c>
      <c r="F83" s="35">
        <v>690</v>
      </c>
      <c r="G83" s="34">
        <f t="shared" si="16"/>
        <v>7.9658277534056798E-2</v>
      </c>
      <c r="H83" s="35">
        <f>VLOOKUP(A83,Hoja2!$A$1:$B$125,2,0)</f>
        <v>101</v>
      </c>
      <c r="I83" s="34">
        <f t="shared" si="17"/>
        <v>1.3944498136131437E-2</v>
      </c>
      <c r="J83" s="33">
        <f t="shared" si="18"/>
        <v>8034</v>
      </c>
      <c r="K83" s="36">
        <f t="shared" si="21"/>
        <v>0.92749942276610486</v>
      </c>
      <c r="L83" s="60">
        <f t="shared" si="19"/>
        <v>628</v>
      </c>
    </row>
    <row r="84" spans="1:12" ht="15" x14ac:dyDescent="0.25">
      <c r="A84" s="10">
        <v>148</v>
      </c>
      <c r="B84" s="14" t="s">
        <v>82</v>
      </c>
      <c r="C84" s="32">
        <f>VLOOKUP(A84,Hoja1!$B$1:$H$125,7,0)</f>
        <v>53063</v>
      </c>
      <c r="D84" s="33">
        <v>14556</v>
      </c>
      <c r="E84" s="34">
        <f t="shared" si="20"/>
        <v>0.27431543636809075</v>
      </c>
      <c r="F84" s="35">
        <v>18769</v>
      </c>
      <c r="G84" s="34">
        <f t="shared" si="16"/>
        <v>0.35371162580329041</v>
      </c>
      <c r="H84" s="35">
        <f>VLOOKUP(A84,Hoja2!$A$1:$B$125,2,0)</f>
        <v>576</v>
      </c>
      <c r="I84" s="34">
        <f t="shared" si="17"/>
        <v>3.9571310799670238E-2</v>
      </c>
      <c r="J84" s="33">
        <f t="shared" si="18"/>
        <v>33901</v>
      </c>
      <c r="K84" s="36">
        <f t="shared" si="21"/>
        <v>0.63888208356105003</v>
      </c>
      <c r="L84" s="60">
        <f t="shared" si="19"/>
        <v>19162</v>
      </c>
    </row>
    <row r="85" spans="1:12" ht="15" x14ac:dyDescent="0.25">
      <c r="A85" s="10">
        <v>197</v>
      </c>
      <c r="B85" s="9" t="s">
        <v>83</v>
      </c>
      <c r="C85" s="32">
        <f>VLOOKUP(A85,Hoja1!$B$1:$H$125,7,0)</f>
        <v>17280</v>
      </c>
      <c r="D85" s="33">
        <v>10488</v>
      </c>
      <c r="E85" s="34">
        <f t="shared" si="20"/>
        <v>0.6069444444444444</v>
      </c>
      <c r="F85" s="35">
        <v>2053</v>
      </c>
      <c r="G85" s="34">
        <f t="shared" si="16"/>
        <v>0.11880787037037037</v>
      </c>
      <c r="H85" s="35">
        <f>VLOOKUP(A85,Hoja2!$A$1:$B$125,2,0)</f>
        <v>164</v>
      </c>
      <c r="I85" s="34">
        <f t="shared" si="17"/>
        <v>1.5636918382913808E-2</v>
      </c>
      <c r="J85" s="33">
        <f t="shared" si="18"/>
        <v>12705</v>
      </c>
      <c r="K85" s="36">
        <f t="shared" si="21"/>
        <v>0.73524305555555558</v>
      </c>
      <c r="L85" s="60">
        <f t="shared" si="19"/>
        <v>4575</v>
      </c>
    </row>
    <row r="86" spans="1:12" ht="15" x14ac:dyDescent="0.25">
      <c r="A86" s="10">
        <v>206</v>
      </c>
      <c r="B86" s="10" t="s">
        <v>84</v>
      </c>
      <c r="C86" s="32">
        <f>VLOOKUP(A86,Hoja1!$B$1:$H$125,7,0)</f>
        <v>5122</v>
      </c>
      <c r="D86" s="33">
        <v>3244</v>
      </c>
      <c r="E86" s="34">
        <f t="shared" si="20"/>
        <v>0.63334634908238974</v>
      </c>
      <c r="F86" s="35">
        <v>650</v>
      </c>
      <c r="G86" s="34">
        <f t="shared" si="16"/>
        <v>0.12690355329949238</v>
      </c>
      <c r="H86" s="35">
        <f>VLOOKUP(A86,Hoja2!$A$1:$B$125,2,0)</f>
        <v>36</v>
      </c>
      <c r="I86" s="34">
        <f t="shared" si="17"/>
        <v>1.1097410604192354E-2</v>
      </c>
      <c r="J86" s="33">
        <f t="shared" si="18"/>
        <v>3930</v>
      </c>
      <c r="K86" s="36">
        <f t="shared" si="21"/>
        <v>0.76727840687231552</v>
      </c>
      <c r="L86" s="60">
        <f t="shared" si="19"/>
        <v>1192</v>
      </c>
    </row>
    <row r="87" spans="1:12" ht="15" x14ac:dyDescent="0.25">
      <c r="A87" s="10">
        <v>313</v>
      </c>
      <c r="B87" s="9" t="s">
        <v>85</v>
      </c>
      <c r="C87" s="32">
        <f>VLOOKUP(A87,Hoja1!$B$1:$H$125,7,0)</f>
        <v>12065</v>
      </c>
      <c r="D87" s="33">
        <v>6773</v>
      </c>
      <c r="E87" s="34">
        <f t="shared" si="20"/>
        <v>0.56137588064649813</v>
      </c>
      <c r="F87" s="35">
        <v>1484</v>
      </c>
      <c r="G87" s="34">
        <f t="shared" si="16"/>
        <v>0.12300041442188148</v>
      </c>
      <c r="H87" s="35">
        <f>VLOOKUP(A87,Hoja2!$A$1:$B$125,2,0)</f>
        <v>146</v>
      </c>
      <c r="I87" s="34">
        <f t="shared" si="17"/>
        <v>2.1556178945814262E-2</v>
      </c>
      <c r="J87" s="33">
        <f t="shared" si="18"/>
        <v>8403</v>
      </c>
      <c r="K87" s="36">
        <f t="shared" si="21"/>
        <v>0.69647741400745955</v>
      </c>
      <c r="L87" s="60">
        <f t="shared" si="19"/>
        <v>3662</v>
      </c>
    </row>
    <row r="88" spans="1:12" ht="15" x14ac:dyDescent="0.25">
      <c r="A88" s="10">
        <v>318</v>
      </c>
      <c r="B88" s="9" t="s">
        <v>86</v>
      </c>
      <c r="C88" s="32">
        <f>VLOOKUP(A88,Hoja1!$B$1:$H$125,7,0)</f>
        <v>48524</v>
      </c>
      <c r="D88" s="33">
        <v>11200</v>
      </c>
      <c r="E88" s="34">
        <f t="shared" si="20"/>
        <v>0.2308136180034622</v>
      </c>
      <c r="F88" s="35">
        <v>17610</v>
      </c>
      <c r="G88" s="34">
        <f t="shared" si="16"/>
        <v>0.36291319759294371</v>
      </c>
      <c r="H88" s="35">
        <f>VLOOKUP(A88,Hoja2!$A$1:$B$125,2,0)</f>
        <v>287</v>
      </c>
      <c r="I88" s="34">
        <f t="shared" si="17"/>
        <v>2.5624999999999998E-2</v>
      </c>
      <c r="J88" s="33">
        <f t="shared" si="18"/>
        <v>29097</v>
      </c>
      <c r="K88" s="36">
        <f t="shared" si="21"/>
        <v>0.59964141455774467</v>
      </c>
      <c r="L88" s="60">
        <f t="shared" si="19"/>
        <v>19427</v>
      </c>
    </row>
    <row r="89" spans="1:12" ht="15" x14ac:dyDescent="0.25">
      <c r="A89" s="10">
        <v>321</v>
      </c>
      <c r="B89" s="9" t="s">
        <v>87</v>
      </c>
      <c r="C89" s="32">
        <f>VLOOKUP(A89,Hoja1!$B$1:$H$125,7,0)</f>
        <v>7433</v>
      </c>
      <c r="D89" s="33">
        <v>2329</v>
      </c>
      <c r="E89" s="34">
        <f t="shared" si="20"/>
        <v>0.31333243643212699</v>
      </c>
      <c r="F89" s="35">
        <v>2525</v>
      </c>
      <c r="G89" s="34">
        <f t="shared" si="16"/>
        <v>0.33970133189829138</v>
      </c>
      <c r="H89" s="35">
        <f>VLOOKUP(A89,Hoja2!$A$1:$B$125,2,0)</f>
        <v>74</v>
      </c>
      <c r="I89" s="34">
        <f t="shared" si="17"/>
        <v>3.1773293258909402E-2</v>
      </c>
      <c r="J89" s="33">
        <f t="shared" si="18"/>
        <v>4928</v>
      </c>
      <c r="K89" s="36">
        <f t="shared" si="21"/>
        <v>0.66298937172070493</v>
      </c>
      <c r="L89" s="60">
        <f t="shared" si="19"/>
        <v>2505</v>
      </c>
    </row>
    <row r="90" spans="1:12" ht="15" x14ac:dyDescent="0.25">
      <c r="A90" s="10">
        <v>376</v>
      </c>
      <c r="B90" s="9" t="s">
        <v>88</v>
      </c>
      <c r="C90" s="32">
        <f>VLOOKUP(A90,Hoja1!$B$1:$H$125,7,0)</f>
        <v>56960</v>
      </c>
      <c r="D90" s="33">
        <v>10579</v>
      </c>
      <c r="E90" s="34">
        <f t="shared" si="20"/>
        <v>0.18572682584269662</v>
      </c>
      <c r="F90" s="35">
        <v>42195</v>
      </c>
      <c r="G90" s="34">
        <f t="shared" si="16"/>
        <v>0.7407830056179775</v>
      </c>
      <c r="H90" s="35">
        <f>VLOOKUP(A90,Hoja2!$A$1:$B$125,2,0)</f>
        <v>530</v>
      </c>
      <c r="I90" s="34">
        <f t="shared" si="17"/>
        <v>5.0099253237546083E-2</v>
      </c>
      <c r="J90" s="33">
        <f t="shared" si="18"/>
        <v>53304</v>
      </c>
      <c r="K90" s="36">
        <f t="shared" si="21"/>
        <v>0.93581460674157302</v>
      </c>
      <c r="L90" s="60">
        <f t="shared" si="19"/>
        <v>3656</v>
      </c>
    </row>
    <row r="91" spans="1:12" ht="15" x14ac:dyDescent="0.25">
      <c r="A91" s="10">
        <v>400</v>
      </c>
      <c r="B91" s="10" t="s">
        <v>89</v>
      </c>
      <c r="C91" s="32">
        <f>VLOOKUP(A91,Hoja1!$B$1:$H$125,7,0)</f>
        <v>19810</v>
      </c>
      <c r="D91" s="33">
        <v>8197</v>
      </c>
      <c r="E91" s="34">
        <f t="shared" si="20"/>
        <v>0.41378091872791517</v>
      </c>
      <c r="F91" s="35">
        <v>9086</v>
      </c>
      <c r="G91" s="34">
        <f t="shared" si="16"/>
        <v>0.45865724381625439</v>
      </c>
      <c r="H91" s="35">
        <f>VLOOKUP(A91,Hoja2!$A$1:$B$125,2,0)</f>
        <v>167</v>
      </c>
      <c r="I91" s="34">
        <f t="shared" si="17"/>
        <v>2.0373307307551543E-2</v>
      </c>
      <c r="J91" s="33">
        <f t="shared" si="18"/>
        <v>17450</v>
      </c>
      <c r="K91" s="36">
        <f t="shared" si="21"/>
        <v>0.88086824835941446</v>
      </c>
      <c r="L91" s="60">
        <f t="shared" si="19"/>
        <v>2360</v>
      </c>
    </row>
    <row r="92" spans="1:12" ht="15" x14ac:dyDescent="0.25">
      <c r="A92" s="10">
        <v>440</v>
      </c>
      <c r="B92" s="9" t="s">
        <v>90</v>
      </c>
      <c r="C92" s="32">
        <f>VLOOKUP(A92,Hoja1!$B$1:$H$125,7,0)</f>
        <v>57642</v>
      </c>
      <c r="D92" s="33">
        <v>15652</v>
      </c>
      <c r="E92" s="34">
        <f t="shared" si="20"/>
        <v>0.27153811456923771</v>
      </c>
      <c r="F92" s="35">
        <v>25340</v>
      </c>
      <c r="G92" s="34">
        <f t="shared" si="16"/>
        <v>0.43961000659241523</v>
      </c>
      <c r="H92" s="35">
        <f>VLOOKUP(A92,Hoja2!$A$1:$B$125,2,0)</f>
        <v>731</v>
      </c>
      <c r="I92" s="34">
        <f t="shared" si="17"/>
        <v>4.6703296703296704E-2</v>
      </c>
      <c r="J92" s="33">
        <f t="shared" si="18"/>
        <v>41723</v>
      </c>
      <c r="K92" s="36">
        <f t="shared" si="21"/>
        <v>0.72382984629263381</v>
      </c>
      <c r="L92" s="60">
        <f t="shared" si="19"/>
        <v>15919</v>
      </c>
    </row>
    <row r="93" spans="1:12" ht="15" x14ac:dyDescent="0.25">
      <c r="A93" s="10">
        <v>483</v>
      </c>
      <c r="B93" s="9" t="s">
        <v>91</v>
      </c>
      <c r="C93" s="32">
        <f>VLOOKUP(A93,Hoja1!$B$1:$H$125,7,0)</f>
        <v>11423</v>
      </c>
      <c r="D93" s="33">
        <v>9839</v>
      </c>
      <c r="E93" s="34">
        <f t="shared" si="20"/>
        <v>0.86133239954477803</v>
      </c>
      <c r="F93" s="35">
        <v>898</v>
      </c>
      <c r="G93" s="34">
        <f t="shared" si="16"/>
        <v>7.8613323995447779E-2</v>
      </c>
      <c r="H93" s="35">
        <f>VLOOKUP(A93,Hoja2!$A$1:$B$125,2,0)</f>
        <v>92</v>
      </c>
      <c r="I93" s="34">
        <f t="shared" si="17"/>
        <v>9.3505437544465896E-3</v>
      </c>
      <c r="J93" s="33">
        <f t="shared" si="18"/>
        <v>10829</v>
      </c>
      <c r="K93" s="36">
        <f t="shared" si="21"/>
        <v>0.94799964982929175</v>
      </c>
      <c r="L93" s="60">
        <f t="shared" si="19"/>
        <v>594</v>
      </c>
    </row>
    <row r="94" spans="1:12" ht="15" x14ac:dyDescent="0.25">
      <c r="A94" s="10">
        <v>541</v>
      </c>
      <c r="B94" s="10" t="s">
        <v>92</v>
      </c>
      <c r="C94" s="32">
        <f>VLOOKUP(A94,Hoja1!$B$1:$H$125,7,0)</f>
        <v>19561</v>
      </c>
      <c r="D94" s="33">
        <v>11934</v>
      </c>
      <c r="E94" s="34">
        <f t="shared" si="20"/>
        <v>0.61009150861407901</v>
      </c>
      <c r="F94" s="35">
        <v>4213</v>
      </c>
      <c r="G94" s="34">
        <f t="shared" si="16"/>
        <v>0.21537753693573949</v>
      </c>
      <c r="H94" s="35">
        <f>VLOOKUP(A94,Hoja2!$A$1:$B$125,2,0)</f>
        <v>246</v>
      </c>
      <c r="I94" s="34">
        <f t="shared" si="17"/>
        <v>2.0613373554550025E-2</v>
      </c>
      <c r="J94" s="33">
        <f t="shared" si="18"/>
        <v>16393</v>
      </c>
      <c r="K94" s="36">
        <f t="shared" si="21"/>
        <v>0.83804508971933955</v>
      </c>
      <c r="L94" s="60">
        <f t="shared" si="19"/>
        <v>3168</v>
      </c>
    </row>
    <row r="95" spans="1:12" ht="15" x14ac:dyDescent="0.25">
      <c r="A95" s="10">
        <v>607</v>
      </c>
      <c r="B95" s="9" t="s">
        <v>93</v>
      </c>
      <c r="C95" s="32">
        <f>VLOOKUP(A95,Hoja1!$B$1:$H$125,7,0)</f>
        <v>20870</v>
      </c>
      <c r="D95" s="33">
        <v>4086</v>
      </c>
      <c r="E95" s="34">
        <f t="shared" si="20"/>
        <v>0.19578342117872544</v>
      </c>
      <c r="F95" s="35">
        <v>7713</v>
      </c>
      <c r="G95" s="34">
        <f t="shared" si="16"/>
        <v>0.36957355055103019</v>
      </c>
      <c r="H95" s="35">
        <f>VLOOKUP(A95,Hoja2!$A$1:$B$125,2,0)</f>
        <v>131</v>
      </c>
      <c r="I95" s="34">
        <f t="shared" si="17"/>
        <v>3.2060695056289772E-2</v>
      </c>
      <c r="J95" s="33">
        <f t="shared" si="18"/>
        <v>11930</v>
      </c>
      <c r="K95" s="36">
        <f t="shared" si="21"/>
        <v>0.57163392429324389</v>
      </c>
      <c r="L95" s="60">
        <f t="shared" si="19"/>
        <v>8940</v>
      </c>
    </row>
    <row r="96" spans="1:12" ht="15" x14ac:dyDescent="0.25">
      <c r="A96" s="10">
        <v>615</v>
      </c>
      <c r="B96" s="9" t="s">
        <v>94</v>
      </c>
      <c r="C96" s="32">
        <f>VLOOKUP(A96,Hoja1!$B$1:$H$125,7,0)</f>
        <v>118781</v>
      </c>
      <c r="D96" s="33">
        <v>18613</v>
      </c>
      <c r="E96" s="34">
        <f t="shared" si="20"/>
        <v>0.1567001456461892</v>
      </c>
      <c r="F96" s="35">
        <v>95818</v>
      </c>
      <c r="G96" s="34">
        <f t="shared" si="16"/>
        <v>0.80667783568079066</v>
      </c>
      <c r="H96" s="35">
        <f>VLOOKUP(A96,Hoja2!$A$1:$B$125,2,0)</f>
        <v>1116</v>
      </c>
      <c r="I96" s="34">
        <f t="shared" si="17"/>
        <v>5.9958093805404823E-2</v>
      </c>
      <c r="J96" s="33">
        <f t="shared" si="18"/>
        <v>115547</v>
      </c>
      <c r="K96" s="36">
        <f t="shared" si="21"/>
        <v>0.97277342335895467</v>
      </c>
      <c r="L96" s="60">
        <f t="shared" si="19"/>
        <v>3234</v>
      </c>
    </row>
    <row r="97" spans="1:12" ht="15" x14ac:dyDescent="0.25">
      <c r="A97" s="10">
        <v>649</v>
      </c>
      <c r="B97" s="9" t="s">
        <v>95</v>
      </c>
      <c r="C97" s="32">
        <f>VLOOKUP(A97,Hoja1!$B$1:$H$125,7,0)</f>
        <v>18357</v>
      </c>
      <c r="D97" s="33">
        <v>8737</v>
      </c>
      <c r="E97" s="34">
        <f t="shared" si="20"/>
        <v>0.47594922917688076</v>
      </c>
      <c r="F97" s="35">
        <v>2722</v>
      </c>
      <c r="G97" s="34">
        <f t="shared" si="16"/>
        <v>0.14828130958217572</v>
      </c>
      <c r="H97" s="35">
        <f>VLOOKUP(A97,Hoja2!$A$1:$B$125,2,0)</f>
        <v>180</v>
      </c>
      <c r="I97" s="34">
        <f t="shared" si="17"/>
        <v>2.0602037312578689E-2</v>
      </c>
      <c r="J97" s="33">
        <f t="shared" si="18"/>
        <v>11639</v>
      </c>
      <c r="K97" s="36">
        <f t="shared" si="21"/>
        <v>0.63403606253745171</v>
      </c>
      <c r="L97" s="60">
        <f t="shared" si="19"/>
        <v>6718</v>
      </c>
    </row>
    <row r="98" spans="1:12" ht="15" x14ac:dyDescent="0.25">
      <c r="A98" s="10">
        <v>652</v>
      </c>
      <c r="B98" s="9" t="s">
        <v>96</v>
      </c>
      <c r="C98" s="32">
        <f>VLOOKUP(A98,Hoja1!$B$1:$H$125,7,0)</f>
        <v>5823</v>
      </c>
      <c r="D98" s="33">
        <v>4995</v>
      </c>
      <c r="E98" s="34">
        <f t="shared" si="20"/>
        <v>0.85780525502318394</v>
      </c>
      <c r="F98" s="35">
        <v>401</v>
      </c>
      <c r="G98" s="34">
        <f t="shared" si="16"/>
        <v>6.8864846299158511E-2</v>
      </c>
      <c r="H98" s="35">
        <f>VLOOKUP(A98,Hoja2!$A$1:$B$125,2,0)</f>
        <v>28</v>
      </c>
      <c r="I98" s="34">
        <f t="shared" si="17"/>
        <v>5.6056056056056052E-3</v>
      </c>
      <c r="J98" s="33">
        <f t="shared" si="18"/>
        <v>5424</v>
      </c>
      <c r="K98" s="36">
        <f t="shared" si="21"/>
        <v>0.93147861926841835</v>
      </c>
      <c r="L98" s="60">
        <f t="shared" si="19"/>
        <v>399</v>
      </c>
    </row>
    <row r="99" spans="1:12" ht="15" x14ac:dyDescent="0.25">
      <c r="A99" s="10">
        <v>660</v>
      </c>
      <c r="B99" s="9" t="s">
        <v>97</v>
      </c>
      <c r="C99" s="32">
        <f>VLOOKUP(A99,Hoja1!$B$1:$H$125,7,0)</f>
        <v>13187</v>
      </c>
      <c r="D99" s="33">
        <v>8983</v>
      </c>
      <c r="E99" s="34">
        <f t="shared" si="20"/>
        <v>0.68120118298324106</v>
      </c>
      <c r="F99" s="35">
        <v>2675</v>
      </c>
      <c r="G99" s="34">
        <f t="shared" si="16"/>
        <v>0.20285129294001669</v>
      </c>
      <c r="H99" s="35">
        <f>VLOOKUP(A99,Hoja2!$A$1:$B$125,2,0)</f>
        <v>82</v>
      </c>
      <c r="I99" s="34">
        <f t="shared" si="17"/>
        <v>9.1283535567182449E-3</v>
      </c>
      <c r="J99" s="33">
        <f t="shared" si="18"/>
        <v>11740</v>
      </c>
      <c r="K99" s="36">
        <f t="shared" si="21"/>
        <v>0.89027072116478345</v>
      </c>
      <c r="L99" s="60">
        <f t="shared" si="19"/>
        <v>1447</v>
      </c>
    </row>
    <row r="100" spans="1:12" ht="15" x14ac:dyDescent="0.25">
      <c r="A100" s="10">
        <v>667</v>
      </c>
      <c r="B100" s="9" t="s">
        <v>98</v>
      </c>
      <c r="C100" s="32">
        <f>VLOOKUP(A100,Hoja1!$B$1:$H$125,7,0)</f>
        <v>16142</v>
      </c>
      <c r="D100" s="33">
        <v>9109</v>
      </c>
      <c r="E100" s="34">
        <f t="shared" si="20"/>
        <v>0.56430429934332793</v>
      </c>
      <c r="F100" s="35">
        <v>3104</v>
      </c>
      <c r="G100" s="34">
        <f t="shared" si="16"/>
        <v>0.19229339610952795</v>
      </c>
      <c r="H100" s="35">
        <f>VLOOKUP(A100,Hoja2!$A$1:$B$125,2,0)</f>
        <v>162</v>
      </c>
      <c r="I100" s="34">
        <f t="shared" si="17"/>
        <v>1.7784608628828632E-2</v>
      </c>
      <c r="J100" s="33">
        <f t="shared" si="18"/>
        <v>12375</v>
      </c>
      <c r="K100" s="36">
        <f t="shared" si="21"/>
        <v>0.76663362656424239</v>
      </c>
      <c r="L100" s="60">
        <f t="shared" si="19"/>
        <v>3767</v>
      </c>
    </row>
    <row r="101" spans="1:12" ht="15" x14ac:dyDescent="0.25">
      <c r="A101" s="10">
        <v>674</v>
      </c>
      <c r="B101" s="9" t="s">
        <v>99</v>
      </c>
      <c r="C101" s="32">
        <f>VLOOKUP(A101,Hoja1!$B$1:$H$125,7,0)</f>
        <v>21763</v>
      </c>
      <c r="D101" s="33">
        <v>15137</v>
      </c>
      <c r="E101" s="34">
        <f t="shared" si="20"/>
        <v>0.69553829894775532</v>
      </c>
      <c r="F101" s="35">
        <v>2118</v>
      </c>
      <c r="G101" s="34">
        <f t="shared" si="16"/>
        <v>9.7321141386757334E-2</v>
      </c>
      <c r="H101" s="35">
        <f>VLOOKUP(A101,Hoja2!$A$1:$B$125,2,0)</f>
        <v>263</v>
      </c>
      <c r="I101" s="34">
        <f t="shared" si="17"/>
        <v>1.737464490982361E-2</v>
      </c>
      <c r="J101" s="33">
        <f t="shared" si="18"/>
        <v>17518</v>
      </c>
      <c r="K101" s="36">
        <f t="shared" si="21"/>
        <v>0.80494417129991269</v>
      </c>
      <c r="L101" s="60">
        <f t="shared" si="19"/>
        <v>4245</v>
      </c>
    </row>
    <row r="102" spans="1:12" ht="15" x14ac:dyDescent="0.25">
      <c r="A102" s="10">
        <v>697</v>
      </c>
      <c r="B102" s="15" t="s">
        <v>100</v>
      </c>
      <c r="C102" s="32">
        <f>VLOOKUP(A102,Hoja1!$B$1:$H$125,7,0)</f>
        <v>32729</v>
      </c>
      <c r="D102" s="33">
        <v>15095</v>
      </c>
      <c r="E102" s="34">
        <f t="shared" si="20"/>
        <v>0.46121176937883834</v>
      </c>
      <c r="F102" s="35">
        <v>9620</v>
      </c>
      <c r="G102" s="34">
        <f t="shared" si="16"/>
        <v>0.29392893152861377</v>
      </c>
      <c r="H102" s="35">
        <f>VLOOKUP(A102,Hoja2!$A$1:$B$125,2,0)</f>
        <v>374</v>
      </c>
      <c r="I102" s="34">
        <f t="shared" si="17"/>
        <v>2.4776416031798608E-2</v>
      </c>
      <c r="J102" s="33">
        <f t="shared" si="18"/>
        <v>25089</v>
      </c>
      <c r="K102" s="36">
        <f t="shared" si="21"/>
        <v>0.76656787558434414</v>
      </c>
      <c r="L102" s="60">
        <f t="shared" si="19"/>
        <v>7640</v>
      </c>
    </row>
    <row r="103" spans="1:12" ht="15" x14ac:dyDescent="0.25">
      <c r="A103" s="10">
        <v>756</v>
      </c>
      <c r="B103" s="9" t="s">
        <v>101</v>
      </c>
      <c r="C103" s="32">
        <f>VLOOKUP(A103,Hoja1!$B$1:$H$125,7,0)</f>
        <v>37002</v>
      </c>
      <c r="D103" s="33">
        <v>26057</v>
      </c>
      <c r="E103" s="34">
        <f t="shared" si="20"/>
        <v>0.70420517809848115</v>
      </c>
      <c r="F103" s="35">
        <v>5440</v>
      </c>
      <c r="G103" s="34">
        <f t="shared" si="16"/>
        <v>0.14701908004972705</v>
      </c>
      <c r="H103" s="35">
        <f>VLOOKUP(A103,Hoja2!$A$1:$B$125,2,0)</f>
        <v>546</v>
      </c>
      <c r="I103" s="34">
        <f t="shared" si="17"/>
        <v>2.0954062248148289E-2</v>
      </c>
      <c r="J103" s="33">
        <f t="shared" si="18"/>
        <v>32043</v>
      </c>
      <c r="K103" s="36">
        <f t="shared" si="21"/>
        <v>0.86598021728555208</v>
      </c>
      <c r="L103" s="60">
        <f t="shared" si="19"/>
        <v>4959</v>
      </c>
    </row>
    <row r="104" spans="1:12" x14ac:dyDescent="0.2">
      <c r="A104" s="11"/>
      <c r="B104" s="11" t="s">
        <v>102</v>
      </c>
      <c r="C104" s="37">
        <f>SUM(C105:C127)</f>
        <v>368617</v>
      </c>
      <c r="D104" s="38">
        <f>SUM(D105:D127)</f>
        <v>228525</v>
      </c>
      <c r="E104" s="57">
        <f>D104/C104</f>
        <v>0.61995241673607027</v>
      </c>
      <c r="F104" s="38">
        <f>SUM(F105:F127)</f>
        <v>85003</v>
      </c>
      <c r="G104" s="57">
        <f t="shared" si="16"/>
        <v>0.23059978243000187</v>
      </c>
      <c r="H104" s="38">
        <f>SUM(H105:H127)</f>
        <v>4436</v>
      </c>
      <c r="I104" s="57">
        <f t="shared" si="17"/>
        <v>1.9411442949349086E-2</v>
      </c>
      <c r="J104" s="38">
        <f t="shared" si="18"/>
        <v>317964</v>
      </c>
      <c r="K104" s="44">
        <f>J104/C104</f>
        <v>0.8625863701348554</v>
      </c>
      <c r="L104" s="61">
        <f t="shared" si="19"/>
        <v>50653</v>
      </c>
    </row>
    <row r="105" spans="1:12" ht="15" x14ac:dyDescent="0.25">
      <c r="A105" s="10">
        <v>30</v>
      </c>
      <c r="B105" s="9" t="s">
        <v>103</v>
      </c>
      <c r="C105" s="32">
        <f>VLOOKUP(A105,Hoja1!$B$1:$H$125,7,0)</f>
        <v>28354</v>
      </c>
      <c r="D105" s="33">
        <v>10711</v>
      </c>
      <c r="E105" s="34">
        <f t="shared" ref="E105:E127" si="22">D105/C105</f>
        <v>0.37775975171051701</v>
      </c>
      <c r="F105" s="35">
        <v>13324</v>
      </c>
      <c r="G105" s="34">
        <f t="shared" si="16"/>
        <v>0.46991606122592933</v>
      </c>
      <c r="H105" s="35">
        <f>VLOOKUP(A105,Hoja2!$A$1:$B$125,2,0)</f>
        <v>367</v>
      </c>
      <c r="I105" s="34">
        <f t="shared" si="17"/>
        <v>3.4263840911212769E-2</v>
      </c>
      <c r="J105" s="33">
        <f t="shared" si="18"/>
        <v>24402</v>
      </c>
      <c r="K105" s="36">
        <f t="shared" ref="K105:K127" si="23">J105/C105</f>
        <v>0.86061931297171479</v>
      </c>
      <c r="L105" s="60">
        <f t="shared" si="19"/>
        <v>3952</v>
      </c>
    </row>
    <row r="106" spans="1:12" ht="15" x14ac:dyDescent="0.25">
      <c r="A106" s="10">
        <v>34</v>
      </c>
      <c r="B106" s="9" t="s">
        <v>104</v>
      </c>
      <c r="C106" s="32">
        <f>VLOOKUP(A106,Hoja1!$B$1:$H$125,7,0)</f>
        <v>42173</v>
      </c>
      <c r="D106" s="33">
        <v>29229</v>
      </c>
      <c r="E106" s="34">
        <f t="shared" si="22"/>
        <v>0.69307376757641148</v>
      </c>
      <c r="F106" s="35">
        <v>8764</v>
      </c>
      <c r="G106" s="34">
        <f t="shared" si="16"/>
        <v>0.20781068456121216</v>
      </c>
      <c r="H106" s="35">
        <f>VLOOKUP(A106,Hoja2!$A$1:$B$125,2,0)</f>
        <v>546</v>
      </c>
      <c r="I106" s="34">
        <f t="shared" si="17"/>
        <v>1.8680078004721337E-2</v>
      </c>
      <c r="J106" s="33">
        <f t="shared" si="18"/>
        <v>38539</v>
      </c>
      <c r="K106" s="36">
        <f t="shared" si="23"/>
        <v>0.91383112417897705</v>
      </c>
      <c r="L106" s="60">
        <f t="shared" si="19"/>
        <v>3634</v>
      </c>
    </row>
    <row r="107" spans="1:12" ht="15" x14ac:dyDescent="0.25">
      <c r="A107" s="10">
        <v>36</v>
      </c>
      <c r="B107" s="9" t="s">
        <v>105</v>
      </c>
      <c r="C107" s="32">
        <f>VLOOKUP(A107,Hoja1!$B$1:$H$125,7,0)</f>
        <v>5801</v>
      </c>
      <c r="D107" s="33">
        <v>3505</v>
      </c>
      <c r="E107" s="34">
        <f t="shared" si="22"/>
        <v>0.60420617134976728</v>
      </c>
      <c r="F107" s="35">
        <v>1605</v>
      </c>
      <c r="G107" s="34">
        <f t="shared" si="16"/>
        <v>0.27667643509739698</v>
      </c>
      <c r="H107" s="35">
        <f>VLOOKUP(A107,Hoja2!$A$1:$B$125,2,0)</f>
        <v>56</v>
      </c>
      <c r="I107" s="34">
        <f t="shared" si="17"/>
        <v>1.5977175463623396E-2</v>
      </c>
      <c r="J107" s="33">
        <f t="shared" si="18"/>
        <v>5166</v>
      </c>
      <c r="K107" s="36">
        <f t="shared" si="23"/>
        <v>0.89053611446302361</v>
      </c>
      <c r="L107" s="60">
        <f t="shared" si="19"/>
        <v>635</v>
      </c>
    </row>
    <row r="108" spans="1:12" ht="15" x14ac:dyDescent="0.25">
      <c r="A108" s="10">
        <v>91</v>
      </c>
      <c r="B108" s="9" t="s">
        <v>106</v>
      </c>
      <c r="C108" s="32">
        <f>VLOOKUP(A108,Hoja1!$B$1:$H$125,7,0)</f>
        <v>10902</v>
      </c>
      <c r="D108" s="33">
        <v>7699</v>
      </c>
      <c r="E108" s="34">
        <f t="shared" si="22"/>
        <v>0.7062006971197945</v>
      </c>
      <c r="F108" s="35">
        <v>771</v>
      </c>
      <c r="G108" s="34">
        <f t="shared" si="16"/>
        <v>7.0720968629609249E-2</v>
      </c>
      <c r="H108" s="35">
        <f>VLOOKUP(A108,Hoja2!$A$1:$B$125,2,0)</f>
        <v>71</v>
      </c>
      <c r="I108" s="34">
        <f t="shared" si="17"/>
        <v>9.2219768801143007E-3</v>
      </c>
      <c r="J108" s="33">
        <f t="shared" si="18"/>
        <v>8541</v>
      </c>
      <c r="K108" s="36">
        <f t="shared" si="23"/>
        <v>0.78343423225096309</v>
      </c>
      <c r="L108" s="60">
        <f t="shared" si="19"/>
        <v>2361</v>
      </c>
    </row>
    <row r="109" spans="1:12" ht="15" x14ac:dyDescent="0.25">
      <c r="A109" s="10">
        <v>93</v>
      </c>
      <c r="B109" s="9" t="s">
        <v>107</v>
      </c>
      <c r="C109" s="32">
        <f>VLOOKUP(A109,Hoja1!$B$1:$H$125,7,0)</f>
        <v>15526</v>
      </c>
      <c r="D109" s="33">
        <v>13946</v>
      </c>
      <c r="E109" s="34">
        <f t="shared" si="22"/>
        <v>0.8982352183434239</v>
      </c>
      <c r="F109" s="35">
        <v>1543</v>
      </c>
      <c r="G109" s="34">
        <f t="shared" si="16"/>
        <v>9.9381682339301822E-2</v>
      </c>
      <c r="H109" s="35">
        <f>VLOOKUP(A109,Hoja2!$A$1:$B$125,2,0)</f>
        <v>181</v>
      </c>
      <c r="I109" s="34">
        <f t="shared" si="17"/>
        <v>1.2978631865767962E-2</v>
      </c>
      <c r="J109" s="33">
        <f t="shared" si="18"/>
        <v>15670</v>
      </c>
      <c r="K109" s="36">
        <f t="shared" si="23"/>
        <v>1.0092747649104727</v>
      </c>
      <c r="L109" s="60">
        <f t="shared" si="19"/>
        <v>-144</v>
      </c>
    </row>
    <row r="110" spans="1:12" ht="15" x14ac:dyDescent="0.25">
      <c r="A110" s="10">
        <v>101</v>
      </c>
      <c r="B110" s="10" t="s">
        <v>108</v>
      </c>
      <c r="C110" s="32">
        <f>VLOOKUP(A110,Hoja1!$B$1:$H$125,7,0)</f>
        <v>26554</v>
      </c>
      <c r="D110" s="33">
        <v>19488</v>
      </c>
      <c r="E110" s="34">
        <f t="shared" si="22"/>
        <v>0.73390073058672889</v>
      </c>
      <c r="F110" s="35">
        <v>6898</v>
      </c>
      <c r="G110" s="34">
        <f t="shared" si="16"/>
        <v>0.25977253897717856</v>
      </c>
      <c r="H110" s="35">
        <f>VLOOKUP(A110,Hoja2!$A$1:$B$125,2,0)</f>
        <v>281</v>
      </c>
      <c r="I110" s="34">
        <f t="shared" si="17"/>
        <v>1.4419129720853859E-2</v>
      </c>
      <c r="J110" s="33">
        <f t="shared" si="18"/>
        <v>26667</v>
      </c>
      <c r="K110" s="36">
        <f t="shared" si="23"/>
        <v>1.004255479400467</v>
      </c>
      <c r="L110" s="60">
        <f t="shared" si="19"/>
        <v>-113</v>
      </c>
    </row>
    <row r="111" spans="1:12" ht="15" x14ac:dyDescent="0.25">
      <c r="A111" s="10">
        <v>145</v>
      </c>
      <c r="B111" s="9" t="s">
        <v>109</v>
      </c>
      <c r="C111" s="32">
        <f>VLOOKUP(A111,Hoja1!$B$1:$H$125,7,0)</f>
        <v>5410</v>
      </c>
      <c r="D111" s="33">
        <v>3742</v>
      </c>
      <c r="E111" s="34">
        <f t="shared" si="22"/>
        <v>0.69168207024029571</v>
      </c>
      <c r="F111" s="35">
        <v>908</v>
      </c>
      <c r="G111" s="34">
        <f t="shared" si="16"/>
        <v>0.1678373382624769</v>
      </c>
      <c r="H111" s="35">
        <f>VLOOKUP(A111,Hoja2!$A$1:$B$125,2,0)</f>
        <v>117</v>
      </c>
      <c r="I111" s="34">
        <f t="shared" si="17"/>
        <v>3.1266702298236235E-2</v>
      </c>
      <c r="J111" s="33">
        <f t="shared" si="18"/>
        <v>4767</v>
      </c>
      <c r="K111" s="36">
        <f t="shared" si="23"/>
        <v>0.88114602587800372</v>
      </c>
      <c r="L111" s="60">
        <f t="shared" si="19"/>
        <v>643</v>
      </c>
    </row>
    <row r="112" spans="1:12" ht="15" x14ac:dyDescent="0.25">
      <c r="A112" s="10">
        <v>209</v>
      </c>
      <c r="B112" s="9" t="s">
        <v>110</v>
      </c>
      <c r="C112" s="32">
        <f>VLOOKUP(A112,Hoja1!$B$1:$H$125,7,0)</f>
        <v>21315</v>
      </c>
      <c r="D112" s="33">
        <v>14663</v>
      </c>
      <c r="E112" s="34">
        <f t="shared" si="22"/>
        <v>0.68791930565329584</v>
      </c>
      <c r="F112" s="35">
        <v>3827</v>
      </c>
      <c r="G112" s="34">
        <f t="shared" si="16"/>
        <v>0.17954492141684261</v>
      </c>
      <c r="H112" s="35">
        <f>VLOOKUP(A112,Hoja2!$A$1:$B$125,2,0)</f>
        <v>168</v>
      </c>
      <c r="I112" s="34">
        <f t="shared" si="17"/>
        <v>1.1457409806997203E-2</v>
      </c>
      <c r="J112" s="33">
        <f t="shared" si="18"/>
        <v>18658</v>
      </c>
      <c r="K112" s="36">
        <f t="shared" si="23"/>
        <v>0.87534600046915323</v>
      </c>
      <c r="L112" s="60">
        <f t="shared" si="19"/>
        <v>2657</v>
      </c>
    </row>
    <row r="113" spans="1:12" ht="15" x14ac:dyDescent="0.25">
      <c r="A113" s="10">
        <v>282</v>
      </c>
      <c r="B113" s="9" t="s">
        <v>111</v>
      </c>
      <c r="C113" s="32">
        <f>VLOOKUP(A113,Hoja1!$B$1:$H$125,7,0)</f>
        <v>24189</v>
      </c>
      <c r="D113" s="33">
        <v>9356</v>
      </c>
      <c r="E113" s="34">
        <f t="shared" si="22"/>
        <v>0.38678738269461327</v>
      </c>
      <c r="F113" s="35">
        <v>7323</v>
      </c>
      <c r="G113" s="34">
        <f t="shared" si="16"/>
        <v>0.30274091529207492</v>
      </c>
      <c r="H113" s="35">
        <f>VLOOKUP(A113,Hoja2!$A$1:$B$125,2,0)</f>
        <v>475</v>
      </c>
      <c r="I113" s="34">
        <f t="shared" si="17"/>
        <v>5.0769559640872167E-2</v>
      </c>
      <c r="J113" s="33">
        <f t="shared" si="18"/>
        <v>17154</v>
      </c>
      <c r="K113" s="36">
        <f t="shared" si="23"/>
        <v>0.70916532308073921</v>
      </c>
      <c r="L113" s="60">
        <f t="shared" si="19"/>
        <v>7035</v>
      </c>
    </row>
    <row r="114" spans="1:12" ht="15" x14ac:dyDescent="0.25">
      <c r="A114" s="10">
        <v>353</v>
      </c>
      <c r="B114" s="9" t="s">
        <v>112</v>
      </c>
      <c r="C114" s="32">
        <f>VLOOKUP(A114,Hoja1!$B$1:$H$125,7,0)</f>
        <v>5336</v>
      </c>
      <c r="D114" s="33">
        <v>2931</v>
      </c>
      <c r="E114" s="34">
        <f t="shared" si="22"/>
        <v>0.54928785607196406</v>
      </c>
      <c r="F114" s="35">
        <v>864</v>
      </c>
      <c r="G114" s="34">
        <f t="shared" si="16"/>
        <v>0.16191904047976011</v>
      </c>
      <c r="H114" s="35">
        <f>VLOOKUP(A114,Hoja2!$A$1:$B$125,2,0)</f>
        <v>58</v>
      </c>
      <c r="I114" s="34">
        <f t="shared" si="17"/>
        <v>1.9788468099624701E-2</v>
      </c>
      <c r="J114" s="33">
        <f t="shared" si="18"/>
        <v>3853</v>
      </c>
      <c r="K114" s="36">
        <f t="shared" si="23"/>
        <v>0.72207646176911544</v>
      </c>
      <c r="L114" s="60">
        <f t="shared" si="19"/>
        <v>1483</v>
      </c>
    </row>
    <row r="115" spans="1:12" ht="15" x14ac:dyDescent="0.25">
      <c r="A115" s="10">
        <v>364</v>
      </c>
      <c r="B115" s="9" t="s">
        <v>113</v>
      </c>
      <c r="C115" s="32">
        <f>VLOOKUP(A115,Hoja1!$B$1:$H$125,7,0)</f>
        <v>14055</v>
      </c>
      <c r="D115" s="33">
        <v>10154</v>
      </c>
      <c r="E115" s="34">
        <f t="shared" si="22"/>
        <v>0.72244752757025965</v>
      </c>
      <c r="F115" s="35">
        <v>2701</v>
      </c>
      <c r="G115" s="34">
        <f t="shared" si="16"/>
        <v>0.19217360369975098</v>
      </c>
      <c r="H115" s="35">
        <f>VLOOKUP(A115,Hoja2!$A$1:$B$125,2,0)</f>
        <v>228</v>
      </c>
      <c r="I115" s="34">
        <f t="shared" si="17"/>
        <v>2.2454205239314556E-2</v>
      </c>
      <c r="J115" s="33">
        <f t="shared" si="18"/>
        <v>13083</v>
      </c>
      <c r="K115" s="36">
        <f t="shared" si="23"/>
        <v>0.93084311632870864</v>
      </c>
      <c r="L115" s="60">
        <f t="shared" si="19"/>
        <v>972</v>
      </c>
    </row>
    <row r="116" spans="1:12" ht="15" x14ac:dyDescent="0.25">
      <c r="A116" s="10">
        <v>368</v>
      </c>
      <c r="B116" s="9" t="s">
        <v>114</v>
      </c>
      <c r="C116" s="32">
        <f>VLOOKUP(A116,Hoja1!$B$1:$H$125,7,0)</f>
        <v>13976</v>
      </c>
      <c r="D116" s="33">
        <v>6214</v>
      </c>
      <c r="E116" s="34">
        <f t="shared" si="22"/>
        <v>0.4446193474527762</v>
      </c>
      <c r="F116" s="35">
        <v>4256</v>
      </c>
      <c r="G116" s="34">
        <f t="shared" si="16"/>
        <v>0.30452203777904979</v>
      </c>
      <c r="H116" s="35">
        <f>VLOOKUP(A116,Hoja2!$A$1:$B$125,2,0)</f>
        <v>293</v>
      </c>
      <c r="I116" s="34">
        <f t="shared" si="17"/>
        <v>4.715159317669778E-2</v>
      </c>
      <c r="J116" s="33">
        <f t="shared" si="18"/>
        <v>10763</v>
      </c>
      <c r="K116" s="36">
        <f t="shared" si="23"/>
        <v>0.77010589582140809</v>
      </c>
      <c r="L116" s="60">
        <f t="shared" si="19"/>
        <v>3213</v>
      </c>
    </row>
    <row r="117" spans="1:12" ht="15" x14ac:dyDescent="0.25">
      <c r="A117" s="10">
        <v>390</v>
      </c>
      <c r="B117" s="9" t="s">
        <v>115</v>
      </c>
      <c r="C117" s="32">
        <f>VLOOKUP(A117,Hoja1!$B$1:$H$125,7,0)</f>
        <v>9059</v>
      </c>
      <c r="D117" s="33">
        <v>4826</v>
      </c>
      <c r="E117" s="34">
        <f t="shared" si="22"/>
        <v>0.53272988188541781</v>
      </c>
      <c r="F117" s="35">
        <v>2910</v>
      </c>
      <c r="G117" s="34">
        <f t="shared" si="16"/>
        <v>0.32122750855502813</v>
      </c>
      <c r="H117" s="35">
        <f>VLOOKUP(A117,Hoja2!$A$1:$B$125,2,0)</f>
        <v>65</v>
      </c>
      <c r="I117" s="34">
        <f t="shared" si="17"/>
        <v>1.3468711147948611E-2</v>
      </c>
      <c r="J117" s="33">
        <f t="shared" si="18"/>
        <v>7801</v>
      </c>
      <c r="K117" s="36">
        <f t="shared" si="23"/>
        <v>0.86113257533944143</v>
      </c>
      <c r="L117" s="60">
        <f t="shared" si="19"/>
        <v>1258</v>
      </c>
    </row>
    <row r="118" spans="1:12" ht="15" x14ac:dyDescent="0.25">
      <c r="A118" s="10">
        <v>467</v>
      </c>
      <c r="B118" s="9" t="s">
        <v>116</v>
      </c>
      <c r="C118" s="32">
        <f>VLOOKUP(A118,Hoja1!$B$1:$H$125,7,0)</f>
        <v>7246</v>
      </c>
      <c r="D118" s="33">
        <v>4753</v>
      </c>
      <c r="E118" s="34">
        <f t="shared" si="22"/>
        <v>0.65594810930168368</v>
      </c>
      <c r="F118" s="35">
        <v>983</v>
      </c>
      <c r="G118" s="34">
        <f t="shared" si="16"/>
        <v>0.13566105437482748</v>
      </c>
      <c r="H118" s="35">
        <f>VLOOKUP(A118,Hoja2!$A$1:$B$125,2,0)</f>
        <v>71</v>
      </c>
      <c r="I118" s="34">
        <f t="shared" si="17"/>
        <v>1.4937933936461182E-2</v>
      </c>
      <c r="J118" s="33">
        <f t="shared" si="18"/>
        <v>5807</v>
      </c>
      <c r="K118" s="36">
        <f t="shared" si="23"/>
        <v>0.8014076731990063</v>
      </c>
      <c r="L118" s="60">
        <f t="shared" si="19"/>
        <v>1439</v>
      </c>
    </row>
    <row r="119" spans="1:12" ht="15" x14ac:dyDescent="0.25">
      <c r="A119" s="10">
        <v>576</v>
      </c>
      <c r="B119" s="9" t="s">
        <v>117</v>
      </c>
      <c r="C119" s="32">
        <f>VLOOKUP(A119,Hoja1!$B$1:$H$125,7,0)</f>
        <v>8796</v>
      </c>
      <c r="D119" s="33">
        <v>6040</v>
      </c>
      <c r="E119" s="34">
        <f t="shared" si="22"/>
        <v>0.6866757617098681</v>
      </c>
      <c r="F119" s="35">
        <v>1247</v>
      </c>
      <c r="G119" s="34">
        <f t="shared" si="16"/>
        <v>0.14176898590268303</v>
      </c>
      <c r="H119" s="35">
        <f>VLOOKUP(A119,Hoja2!$A$1:$B$125,2,0)</f>
        <v>87</v>
      </c>
      <c r="I119" s="34">
        <f t="shared" si="17"/>
        <v>1.4403973509933774E-2</v>
      </c>
      <c r="J119" s="33">
        <f t="shared" si="18"/>
        <v>7374</v>
      </c>
      <c r="K119" s="36">
        <f t="shared" si="23"/>
        <v>0.83833560709413368</v>
      </c>
      <c r="L119" s="60">
        <f t="shared" si="19"/>
        <v>1422</v>
      </c>
    </row>
    <row r="120" spans="1:12" ht="15" x14ac:dyDescent="0.25">
      <c r="A120" s="10">
        <v>642</v>
      </c>
      <c r="B120" s="9" t="s">
        <v>118</v>
      </c>
      <c r="C120" s="32">
        <f>VLOOKUP(A120,Hoja1!$B$1:$H$125,7,0)</f>
        <v>19038</v>
      </c>
      <c r="D120" s="33">
        <v>13664</v>
      </c>
      <c r="E120" s="34">
        <f t="shared" si="22"/>
        <v>0.71772244983716782</v>
      </c>
      <c r="F120" s="35">
        <v>2192</v>
      </c>
      <c r="G120" s="34">
        <f t="shared" si="16"/>
        <v>0.11513814476310537</v>
      </c>
      <c r="H120" s="35">
        <f>VLOOKUP(A120,Hoja2!$A$1:$B$125,2,0)</f>
        <v>133</v>
      </c>
      <c r="I120" s="34">
        <f t="shared" si="17"/>
        <v>9.7336065573770496E-3</v>
      </c>
      <c r="J120" s="33">
        <f t="shared" si="18"/>
        <v>15989</v>
      </c>
      <c r="K120" s="36">
        <f t="shared" si="23"/>
        <v>0.83984662254438491</v>
      </c>
      <c r="L120" s="60">
        <f t="shared" si="19"/>
        <v>3049</v>
      </c>
    </row>
    <row r="121" spans="1:12" ht="15" x14ac:dyDescent="0.25">
      <c r="A121" s="10">
        <v>679</v>
      </c>
      <c r="B121" s="9" t="s">
        <v>119</v>
      </c>
      <c r="C121" s="32">
        <f>VLOOKUP(A121,Hoja1!$B$1:$H$125,7,0)</f>
        <v>27394</v>
      </c>
      <c r="D121" s="33">
        <v>14149</v>
      </c>
      <c r="E121" s="34">
        <f t="shared" si="22"/>
        <v>0.51649996349565597</v>
      </c>
      <c r="F121" s="35">
        <v>6069</v>
      </c>
      <c r="G121" s="34">
        <f t="shared" si="16"/>
        <v>0.22154486383879682</v>
      </c>
      <c r="H121" s="35">
        <f>VLOOKUP(A121,Hoja2!$A$1:$B$125,2,0)</f>
        <v>230</v>
      </c>
      <c r="I121" s="34">
        <f t="shared" si="17"/>
        <v>1.6255565764364974E-2</v>
      </c>
      <c r="J121" s="33">
        <f t="shared" si="18"/>
        <v>20448</v>
      </c>
      <c r="K121" s="36">
        <f t="shared" si="23"/>
        <v>0.74644082645834853</v>
      </c>
      <c r="L121" s="60">
        <f t="shared" si="19"/>
        <v>6946</v>
      </c>
    </row>
    <row r="122" spans="1:12" ht="15" x14ac:dyDescent="0.25">
      <c r="A122" s="10">
        <v>789</v>
      </c>
      <c r="B122" s="9" t="s">
        <v>120</v>
      </c>
      <c r="C122" s="32">
        <f>VLOOKUP(A122,Hoja1!$B$1:$H$125,7,0)</f>
        <v>17222</v>
      </c>
      <c r="D122" s="33">
        <v>9306</v>
      </c>
      <c r="E122" s="34">
        <f t="shared" si="22"/>
        <v>0.5403553594239926</v>
      </c>
      <c r="F122" s="35">
        <v>4055</v>
      </c>
      <c r="G122" s="34">
        <f t="shared" si="16"/>
        <v>0.2354546510277552</v>
      </c>
      <c r="H122" s="35">
        <f>VLOOKUP(A122,Hoja2!$A$1:$B$125,2,0)</f>
        <v>240</v>
      </c>
      <c r="I122" s="34">
        <f t="shared" si="17"/>
        <v>2.5789813023855575E-2</v>
      </c>
      <c r="J122" s="33">
        <f t="shared" si="18"/>
        <v>13601</v>
      </c>
      <c r="K122" s="36">
        <f t="shared" si="23"/>
        <v>0.78974567413773078</v>
      </c>
      <c r="L122" s="60">
        <f t="shared" si="19"/>
        <v>3621</v>
      </c>
    </row>
    <row r="123" spans="1:12" ht="15" x14ac:dyDescent="0.25">
      <c r="A123" s="10">
        <v>792</v>
      </c>
      <c r="B123" s="9" t="s">
        <v>121</v>
      </c>
      <c r="C123" s="32">
        <f>VLOOKUP(A123,Hoja1!$B$1:$H$125,7,0)</f>
        <v>6386</v>
      </c>
      <c r="D123" s="33">
        <v>3898</v>
      </c>
      <c r="E123" s="34">
        <f t="shared" si="22"/>
        <v>0.6103977450673348</v>
      </c>
      <c r="F123" s="35">
        <v>1701</v>
      </c>
      <c r="G123" s="34">
        <f t="shared" si="16"/>
        <v>0.26636392107735674</v>
      </c>
      <c r="H123" s="35">
        <f>VLOOKUP(A123,Hoja2!$A$1:$B$125,2,0)</f>
        <v>61</v>
      </c>
      <c r="I123" s="34">
        <f t="shared" si="17"/>
        <v>1.5649050795279631E-2</v>
      </c>
      <c r="J123" s="33">
        <f t="shared" si="18"/>
        <v>5660</v>
      </c>
      <c r="K123" s="36">
        <f t="shared" si="23"/>
        <v>0.88631381146257437</v>
      </c>
      <c r="L123" s="60">
        <f t="shared" si="19"/>
        <v>726</v>
      </c>
    </row>
    <row r="124" spans="1:12" ht="15" x14ac:dyDescent="0.25">
      <c r="A124" s="10">
        <v>809</v>
      </c>
      <c r="B124" s="9" t="s">
        <v>122</v>
      </c>
      <c r="C124" s="32">
        <f>VLOOKUP(A124,Hoja1!$B$1:$H$125,7,0)</f>
        <v>11451</v>
      </c>
      <c r="D124" s="33">
        <v>4135</v>
      </c>
      <c r="E124" s="34">
        <f t="shared" si="22"/>
        <v>0.36110383372631211</v>
      </c>
      <c r="F124" s="35">
        <v>4026</v>
      </c>
      <c r="G124" s="34">
        <f t="shared" si="16"/>
        <v>0.35158501440922191</v>
      </c>
      <c r="H124" s="35">
        <f>VLOOKUP(A124,Hoja2!$A$1:$B$125,2,0)</f>
        <v>92</v>
      </c>
      <c r="I124" s="34">
        <f t="shared" si="17"/>
        <v>2.2249093107617895E-2</v>
      </c>
      <c r="J124" s="33">
        <f t="shared" si="18"/>
        <v>8253</v>
      </c>
      <c r="K124" s="36">
        <f t="shared" si="23"/>
        <v>0.72072308095362847</v>
      </c>
      <c r="L124" s="60">
        <f t="shared" si="19"/>
        <v>3198</v>
      </c>
    </row>
    <row r="125" spans="1:12" ht="15" x14ac:dyDescent="0.25">
      <c r="A125" s="10">
        <v>847</v>
      </c>
      <c r="B125" s="9" t="s">
        <v>123</v>
      </c>
      <c r="C125" s="32">
        <f>VLOOKUP(A125,Hoja1!$B$1:$H$125,7,0)</f>
        <v>29371</v>
      </c>
      <c r="D125" s="33">
        <v>25007</v>
      </c>
      <c r="E125" s="34">
        <f t="shared" si="22"/>
        <v>0.85141806543869802</v>
      </c>
      <c r="F125" s="35">
        <v>3494</v>
      </c>
      <c r="G125" s="34">
        <f t="shared" si="16"/>
        <v>0.11896087977937421</v>
      </c>
      <c r="H125" s="35">
        <f>VLOOKUP(A125,Hoja2!$A$1:$B$125,2,0)</f>
        <v>439</v>
      </c>
      <c r="I125" s="34">
        <f t="shared" si="17"/>
        <v>1.755508457631863E-2</v>
      </c>
      <c r="J125" s="33">
        <f t="shared" si="18"/>
        <v>28940</v>
      </c>
      <c r="K125" s="36">
        <f t="shared" si="23"/>
        <v>0.98532566136665423</v>
      </c>
      <c r="L125" s="60">
        <f t="shared" si="19"/>
        <v>431</v>
      </c>
    </row>
    <row r="126" spans="1:12" ht="15" x14ac:dyDescent="0.25">
      <c r="A126" s="10">
        <v>856</v>
      </c>
      <c r="B126" s="9" t="s">
        <v>124</v>
      </c>
      <c r="C126" s="32">
        <f>VLOOKUP(A126,Hoja1!$B$1:$H$125,7,0)</f>
        <v>7276</v>
      </c>
      <c r="D126" s="33">
        <v>3849</v>
      </c>
      <c r="E126" s="34">
        <f t="shared" si="22"/>
        <v>0.5289994502473887</v>
      </c>
      <c r="F126" s="35">
        <v>1542</v>
      </c>
      <c r="G126" s="34">
        <f t="shared" si="16"/>
        <v>0.21192963166575041</v>
      </c>
      <c r="H126" s="35">
        <f>VLOOKUP(A126,Hoja2!$A$1:$B$125,2,0)</f>
        <v>71</v>
      </c>
      <c r="I126" s="34">
        <f t="shared" si="17"/>
        <v>1.8446349701221096E-2</v>
      </c>
      <c r="J126" s="33">
        <f t="shared" si="18"/>
        <v>5462</v>
      </c>
      <c r="K126" s="36">
        <f t="shared" si="23"/>
        <v>0.75068719076415613</v>
      </c>
      <c r="L126" s="60">
        <f t="shared" si="19"/>
        <v>1814</v>
      </c>
    </row>
    <row r="127" spans="1:12" ht="15" x14ac:dyDescent="0.25">
      <c r="A127" s="10">
        <v>861</v>
      </c>
      <c r="B127" s="9" t="s">
        <v>125</v>
      </c>
      <c r="C127" s="32">
        <f>VLOOKUP(A127,Hoja1!$B$1:$H$125,7,0)</f>
        <v>11787</v>
      </c>
      <c r="D127" s="33">
        <v>7260</v>
      </c>
      <c r="E127" s="34">
        <f t="shared" si="22"/>
        <v>0.61593280733010947</v>
      </c>
      <c r="F127" s="35">
        <v>4000</v>
      </c>
      <c r="G127" s="34">
        <f t="shared" si="16"/>
        <v>0.33935691863917877</v>
      </c>
      <c r="H127" s="35">
        <f>VLOOKUP(A127,Hoja2!$A$1:$B$125,2,0)</f>
        <v>106</v>
      </c>
      <c r="I127" s="34">
        <f t="shared" si="17"/>
        <v>1.4600550964187328E-2</v>
      </c>
      <c r="J127" s="33">
        <f t="shared" si="18"/>
        <v>11366</v>
      </c>
      <c r="K127" s="36">
        <f t="shared" si="23"/>
        <v>0.96428268431322639</v>
      </c>
      <c r="L127" s="60">
        <f t="shared" si="19"/>
        <v>421</v>
      </c>
    </row>
    <row r="128" spans="1:12" x14ac:dyDescent="0.2">
      <c r="A128" s="11"/>
      <c r="B128" s="11" t="s">
        <v>126</v>
      </c>
      <c r="C128" s="37">
        <f>SUM(C129:C138)</f>
        <v>3478564</v>
      </c>
      <c r="D128" s="38">
        <f>SUM(D129:D138)</f>
        <v>827642</v>
      </c>
      <c r="E128" s="57">
        <f>D128/C128</f>
        <v>0.23792633971949345</v>
      </c>
      <c r="F128" s="38">
        <f>SUM(F129:F138)</f>
        <v>2455804</v>
      </c>
      <c r="G128" s="57">
        <f t="shared" si="16"/>
        <v>0.70598212365792323</v>
      </c>
      <c r="H128" s="38">
        <f>SUM(H129:H138)</f>
        <v>34701</v>
      </c>
      <c r="I128" s="57">
        <f t="shared" si="17"/>
        <v>4.1927548384446414E-2</v>
      </c>
      <c r="J128" s="38">
        <f t="shared" si="18"/>
        <v>3318147</v>
      </c>
      <c r="K128" s="44">
        <f>J128/C128</f>
        <v>0.95388413149793994</v>
      </c>
      <c r="L128" s="61">
        <f t="shared" si="19"/>
        <v>160417</v>
      </c>
    </row>
    <row r="129" spans="1:12" ht="15" x14ac:dyDescent="0.25">
      <c r="A129" s="10">
        <v>1</v>
      </c>
      <c r="B129" s="10" t="s">
        <v>127</v>
      </c>
      <c r="C129" s="32">
        <f>VLOOKUP(A129,Hoja1!$B$1:$H$125,7,0)</f>
        <v>2213549</v>
      </c>
      <c r="D129" s="33">
        <v>581390</v>
      </c>
      <c r="E129" s="34">
        <f t="shared" ref="E129:E138" si="24">D129/C129</f>
        <v>0.26265061220691299</v>
      </c>
      <c r="F129" s="35">
        <v>1656519</v>
      </c>
      <c r="G129" s="34">
        <f t="shared" si="16"/>
        <v>0.74835433956962327</v>
      </c>
      <c r="H129" s="35">
        <f>VLOOKUP(A129,Hoja2!$A$1:$B$125,2,0)</f>
        <v>25377</v>
      </c>
      <c r="I129" s="34">
        <f t="shared" si="17"/>
        <v>4.3648841569342435E-2</v>
      </c>
      <c r="J129" s="33">
        <f t="shared" si="18"/>
        <v>2263286</v>
      </c>
      <c r="K129" s="36">
        <f t="shared" ref="K129:K138" si="25">J129/C129</f>
        <v>1.0224693467368466</v>
      </c>
      <c r="L129" s="60">
        <f t="shared" si="19"/>
        <v>-49737</v>
      </c>
    </row>
    <row r="130" spans="1:12" ht="15" x14ac:dyDescent="0.25">
      <c r="A130" s="10">
        <v>79</v>
      </c>
      <c r="B130" s="9" t="s">
        <v>128</v>
      </c>
      <c r="C130" s="32">
        <f>VLOOKUP(A130,Hoja1!$B$1:$H$125,7,0)</f>
        <v>47107</v>
      </c>
      <c r="D130" s="33">
        <v>18494</v>
      </c>
      <c r="E130" s="34">
        <f t="shared" si="24"/>
        <v>0.39259558027469377</v>
      </c>
      <c r="F130" s="35">
        <v>17736</v>
      </c>
      <c r="G130" s="34">
        <f t="shared" si="16"/>
        <v>0.37650455346339184</v>
      </c>
      <c r="H130" s="35">
        <f>VLOOKUP(A130,Hoja2!$A$1:$B$125,2,0)</f>
        <v>377</v>
      </c>
      <c r="I130" s="34">
        <f t="shared" si="17"/>
        <v>2.038498972639775E-2</v>
      </c>
      <c r="J130" s="33">
        <f t="shared" si="18"/>
        <v>36607</v>
      </c>
      <c r="K130" s="36">
        <f t="shared" si="25"/>
        <v>0.77710319060861444</v>
      </c>
      <c r="L130" s="60">
        <f t="shared" si="19"/>
        <v>10500</v>
      </c>
    </row>
    <row r="131" spans="1:12" ht="15" x14ac:dyDescent="0.25">
      <c r="A131" s="10">
        <v>88</v>
      </c>
      <c r="B131" s="9" t="s">
        <v>129</v>
      </c>
      <c r="C131" s="32">
        <f>VLOOKUP(A131,Hoja1!$B$1:$H$125,7,0)</f>
        <v>454478</v>
      </c>
      <c r="D131" s="33">
        <v>95828</v>
      </c>
      <c r="E131" s="34">
        <f t="shared" si="24"/>
        <v>0.21085289056896042</v>
      </c>
      <c r="F131" s="35">
        <v>252989</v>
      </c>
      <c r="G131" s="34">
        <f t="shared" si="16"/>
        <v>0.55665840810776324</v>
      </c>
      <c r="H131" s="35">
        <f>VLOOKUP(A131,Hoja2!$A$1:$B$125,2,0)</f>
        <v>2693</v>
      </c>
      <c r="I131" s="34">
        <f t="shared" si="17"/>
        <v>2.8102433526735401E-2</v>
      </c>
      <c r="J131" s="33">
        <f t="shared" si="18"/>
        <v>351510</v>
      </c>
      <c r="K131" s="36">
        <f t="shared" si="25"/>
        <v>0.77343677801785782</v>
      </c>
      <c r="L131" s="60">
        <f t="shared" si="19"/>
        <v>102968</v>
      </c>
    </row>
    <row r="132" spans="1:12" ht="15" x14ac:dyDescent="0.25">
      <c r="A132" s="10">
        <v>129</v>
      </c>
      <c r="B132" s="9" t="s">
        <v>130</v>
      </c>
      <c r="C132" s="32">
        <f>VLOOKUP(A132,Hoja1!$B$1:$H$125,7,0)</f>
        <v>71475</v>
      </c>
      <c r="D132" s="33">
        <v>17454</v>
      </c>
      <c r="E132" s="34">
        <f t="shared" si="24"/>
        <v>0.24419727177334732</v>
      </c>
      <c r="F132" s="35">
        <v>55990</v>
      </c>
      <c r="G132" s="34">
        <f t="shared" si="16"/>
        <v>0.78335082196572225</v>
      </c>
      <c r="H132" s="35">
        <f>VLOOKUP(A132,Hoja2!$A$1:$B$125,2,0)</f>
        <v>527</v>
      </c>
      <c r="I132" s="34">
        <f t="shared" si="17"/>
        <v>3.019365188495474E-2</v>
      </c>
      <c r="J132" s="33">
        <f t="shared" si="18"/>
        <v>73971</v>
      </c>
      <c r="K132" s="36">
        <f t="shared" si="25"/>
        <v>1.0349213011542497</v>
      </c>
      <c r="L132" s="60">
        <f t="shared" si="19"/>
        <v>-2496</v>
      </c>
    </row>
    <row r="133" spans="1:12" ht="15" x14ac:dyDescent="0.25">
      <c r="A133" s="10">
        <v>212</v>
      </c>
      <c r="B133" s="9" t="s">
        <v>131</v>
      </c>
      <c r="C133" s="32">
        <f>VLOOKUP(A133,Hoja1!$B$1:$H$125,7,0)</f>
        <v>69716</v>
      </c>
      <c r="D133" s="33">
        <v>16484</v>
      </c>
      <c r="E133" s="34">
        <f t="shared" si="24"/>
        <v>0.23644500545068564</v>
      </c>
      <c r="F133" s="35">
        <v>34132</v>
      </c>
      <c r="G133" s="34">
        <f t="shared" ref="G133:G138" si="26">F133/C133</f>
        <v>0.48958632164782834</v>
      </c>
      <c r="H133" s="35">
        <f>VLOOKUP(A133,Hoja2!$A$1:$B$125,2,0)</f>
        <v>838</v>
      </c>
      <c r="I133" s="34">
        <f t="shared" ref="I133:I138" si="27">H133/D133</f>
        <v>5.0837175442853676E-2</v>
      </c>
      <c r="J133" s="33">
        <f t="shared" ref="J133:J138" si="28">D133+F133+H133</f>
        <v>51454</v>
      </c>
      <c r="K133" s="36">
        <f t="shared" si="25"/>
        <v>0.73805152332319701</v>
      </c>
      <c r="L133" s="60">
        <f t="shared" ref="L133:L138" si="29">C133-J133</f>
        <v>18262</v>
      </c>
    </row>
    <row r="134" spans="1:12" ht="15" x14ac:dyDescent="0.25">
      <c r="A134" s="10">
        <v>266</v>
      </c>
      <c r="B134" s="9" t="s">
        <v>132</v>
      </c>
      <c r="C134" s="32">
        <f>VLOOKUP(A134,Hoja1!$B$1:$H$125,7,0)</f>
        <v>198772</v>
      </c>
      <c r="D134" s="33">
        <v>18247</v>
      </c>
      <c r="E134" s="34">
        <f t="shared" si="24"/>
        <v>9.1798643672146976E-2</v>
      </c>
      <c r="F134" s="35">
        <v>135048</v>
      </c>
      <c r="G134" s="34">
        <f t="shared" si="26"/>
        <v>0.67941158714507077</v>
      </c>
      <c r="H134" s="35">
        <f>VLOOKUP(A134,Hoja2!$A$1:$B$125,2,0)</f>
        <v>2135</v>
      </c>
      <c r="I134" s="34">
        <f t="shared" si="27"/>
        <v>0.11700553515646407</v>
      </c>
      <c r="J134" s="33">
        <f t="shared" si="28"/>
        <v>155430</v>
      </c>
      <c r="K134" s="36">
        <f t="shared" si="25"/>
        <v>0.78195118024671484</v>
      </c>
      <c r="L134" s="60">
        <f t="shared" si="29"/>
        <v>43342</v>
      </c>
    </row>
    <row r="135" spans="1:12" ht="15" x14ac:dyDescent="0.25">
      <c r="A135" s="10">
        <v>308</v>
      </c>
      <c r="B135" s="9" t="s">
        <v>133</v>
      </c>
      <c r="C135" s="32">
        <f>VLOOKUP(A135,Hoja1!$B$1:$H$125,7,0)</f>
        <v>45715</v>
      </c>
      <c r="D135" s="33">
        <v>12487</v>
      </c>
      <c r="E135" s="34">
        <f t="shared" si="24"/>
        <v>0.27314885704910863</v>
      </c>
      <c r="F135" s="35">
        <v>28973</v>
      </c>
      <c r="G135" s="34">
        <f t="shared" si="26"/>
        <v>0.63377447227387074</v>
      </c>
      <c r="H135" s="35">
        <f>VLOOKUP(A135,Hoja2!$A$1:$B$125,2,0)</f>
        <v>318</v>
      </c>
      <c r="I135" s="34">
        <f t="shared" si="27"/>
        <v>2.5466485144550334E-2</v>
      </c>
      <c r="J135" s="33">
        <f t="shared" si="28"/>
        <v>41778</v>
      </c>
      <c r="K135" s="36">
        <f t="shared" si="25"/>
        <v>0.91387947063327135</v>
      </c>
      <c r="L135" s="60">
        <f t="shared" si="29"/>
        <v>3937</v>
      </c>
    </row>
    <row r="136" spans="1:12" ht="15" x14ac:dyDescent="0.25">
      <c r="A136" s="10">
        <v>360</v>
      </c>
      <c r="B136" s="13" t="s">
        <v>134</v>
      </c>
      <c r="C136" s="32">
        <f>VLOOKUP(A136,Hoja1!$B$1:$H$125,7,0)</f>
        <v>246219</v>
      </c>
      <c r="D136" s="33">
        <v>50958</v>
      </c>
      <c r="E136" s="34">
        <f t="shared" si="24"/>
        <v>0.20696209472055366</v>
      </c>
      <c r="F136" s="35">
        <v>232691</v>
      </c>
      <c r="G136" s="34">
        <f t="shared" si="26"/>
        <v>0.94505704271400659</v>
      </c>
      <c r="H136" s="35">
        <f>VLOOKUP(A136,Hoja2!$A$1:$B$125,2,0)</f>
        <v>1910</v>
      </c>
      <c r="I136" s="34">
        <f t="shared" si="27"/>
        <v>3.7481847796224342E-2</v>
      </c>
      <c r="J136" s="33">
        <f t="shared" si="28"/>
        <v>285559</v>
      </c>
      <c r="K136" s="36">
        <f t="shared" si="25"/>
        <v>1.1597764591684638</v>
      </c>
      <c r="L136" s="60">
        <f t="shared" si="29"/>
        <v>-39340</v>
      </c>
    </row>
    <row r="137" spans="1:12" ht="15" x14ac:dyDescent="0.25">
      <c r="A137" s="10">
        <v>380</v>
      </c>
      <c r="B137" s="9" t="s">
        <v>135</v>
      </c>
      <c r="C137" s="32">
        <f>VLOOKUP(A137,Hoja1!$B$1:$H$125,7,0)</f>
        <v>62544</v>
      </c>
      <c r="D137" s="33">
        <v>11337</v>
      </c>
      <c r="E137" s="34">
        <f t="shared" si="24"/>
        <v>0.18126438986953186</v>
      </c>
      <c r="F137" s="35">
        <v>9625</v>
      </c>
      <c r="G137" s="34">
        <f t="shared" si="26"/>
        <v>0.1538916602711691</v>
      </c>
      <c r="H137" s="35">
        <f>VLOOKUP(A137,Hoja2!$A$1:$B$125,2,0)</f>
        <v>261</v>
      </c>
      <c r="I137" s="34">
        <f t="shared" si="27"/>
        <v>2.3021963482402753E-2</v>
      </c>
      <c r="J137" s="33">
        <f t="shared" si="28"/>
        <v>21223</v>
      </c>
      <c r="K137" s="36">
        <f t="shared" si="25"/>
        <v>0.33932911230493734</v>
      </c>
      <c r="L137" s="60">
        <f t="shared" si="29"/>
        <v>41321</v>
      </c>
    </row>
    <row r="138" spans="1:12" ht="15.75" thickBot="1" x14ac:dyDescent="0.3">
      <c r="A138" s="16">
        <v>631</v>
      </c>
      <c r="B138" s="17" t="s">
        <v>136</v>
      </c>
      <c r="C138" s="39">
        <f>VLOOKUP(A138,Hoja1!$B$1:$H$125,7,0)</f>
        <v>68989</v>
      </c>
      <c r="D138" s="40">
        <v>4963</v>
      </c>
      <c r="E138" s="41">
        <f t="shared" si="24"/>
        <v>7.19390047688762E-2</v>
      </c>
      <c r="F138" s="42">
        <v>32101</v>
      </c>
      <c r="G138" s="41">
        <f t="shared" si="26"/>
        <v>0.46530606328545132</v>
      </c>
      <c r="H138" s="42">
        <f>VLOOKUP(A138,Hoja2!$A$1:$B$125,2,0)</f>
        <v>265</v>
      </c>
      <c r="I138" s="41">
        <f t="shared" si="27"/>
        <v>5.3395123916985691E-2</v>
      </c>
      <c r="J138" s="40">
        <f t="shared" si="28"/>
        <v>37329</v>
      </c>
      <c r="K138" s="43">
        <f t="shared" si="25"/>
        <v>0.54108626012842631</v>
      </c>
      <c r="L138" s="62">
        <f t="shared" si="29"/>
        <v>31660</v>
      </c>
    </row>
    <row r="139" spans="1:12" x14ac:dyDescent="0.2">
      <c r="G139" s="3"/>
      <c r="I139" s="3"/>
    </row>
    <row r="140" spans="1:12" ht="39" customHeight="1" x14ac:dyDescent="0.2">
      <c r="B140" s="69" t="s">
        <v>294</v>
      </c>
      <c r="C140" s="70"/>
      <c r="D140" s="70"/>
      <c r="E140" s="70"/>
      <c r="F140" s="70"/>
      <c r="G140" s="70"/>
      <c r="H140" s="70"/>
      <c r="I140" s="70"/>
      <c r="J140" s="70"/>
      <c r="K140" s="70"/>
    </row>
    <row r="141" spans="1:12" x14ac:dyDescent="0.2">
      <c r="B141" s="1" t="s">
        <v>275</v>
      </c>
      <c r="C141" s="2"/>
      <c r="G141" s="3"/>
      <c r="I141" s="3"/>
    </row>
  </sheetData>
  <mergeCells count="9">
    <mergeCell ref="A2:A3"/>
    <mergeCell ref="L2:L3"/>
    <mergeCell ref="D1:L1"/>
    <mergeCell ref="B140:K140"/>
    <mergeCell ref="F2:G2"/>
    <mergeCell ref="D2:E2"/>
    <mergeCell ref="B2:B3"/>
    <mergeCell ref="J2:K2"/>
    <mergeCell ref="H2:I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5"/>
  <sheetViews>
    <sheetView workbookViewId="0">
      <selection activeCell="B3" sqref="B3"/>
    </sheetView>
  </sheetViews>
  <sheetFormatPr baseColWidth="10" defaultRowHeight="12.75" x14ac:dyDescent="0.2"/>
  <sheetData>
    <row r="1" spans="1:2" x14ac:dyDescent="0.2">
      <c r="A1">
        <v>1</v>
      </c>
      <c r="B1">
        <v>25377</v>
      </c>
    </row>
    <row r="2" spans="1:2" x14ac:dyDescent="0.2">
      <c r="A2">
        <v>2</v>
      </c>
      <c r="B2">
        <v>265</v>
      </c>
    </row>
    <row r="3" spans="1:2" x14ac:dyDescent="0.2">
      <c r="A3">
        <v>4</v>
      </c>
      <c r="B3">
        <v>31</v>
      </c>
    </row>
    <row r="4" spans="1:2" x14ac:dyDescent="0.2">
      <c r="A4">
        <v>21</v>
      </c>
      <c r="B4">
        <v>37</v>
      </c>
    </row>
    <row r="5" spans="1:2" x14ac:dyDescent="0.2">
      <c r="A5">
        <v>30</v>
      </c>
      <c r="B5">
        <v>367</v>
      </c>
    </row>
    <row r="6" spans="1:2" x14ac:dyDescent="0.2">
      <c r="A6">
        <v>31</v>
      </c>
      <c r="B6">
        <v>227</v>
      </c>
    </row>
    <row r="7" spans="1:2" x14ac:dyDescent="0.2">
      <c r="A7">
        <v>34</v>
      </c>
      <c r="B7">
        <v>546</v>
      </c>
    </row>
    <row r="8" spans="1:2" x14ac:dyDescent="0.2">
      <c r="A8">
        <v>36</v>
      </c>
      <c r="B8">
        <v>56</v>
      </c>
    </row>
    <row r="9" spans="1:2" x14ac:dyDescent="0.2">
      <c r="A9">
        <v>38</v>
      </c>
      <c r="B9">
        <v>81</v>
      </c>
    </row>
    <row r="10" spans="1:2" x14ac:dyDescent="0.2">
      <c r="A10">
        <v>40</v>
      </c>
      <c r="B10">
        <v>95</v>
      </c>
    </row>
    <row r="11" spans="1:2" x14ac:dyDescent="0.2">
      <c r="A11">
        <v>42</v>
      </c>
      <c r="B11">
        <v>267</v>
      </c>
    </row>
    <row r="12" spans="1:2" x14ac:dyDescent="0.2">
      <c r="A12">
        <v>44</v>
      </c>
      <c r="B12">
        <v>47</v>
      </c>
    </row>
    <row r="13" spans="1:2" x14ac:dyDescent="0.2">
      <c r="A13">
        <v>45</v>
      </c>
      <c r="B13">
        <v>591</v>
      </c>
    </row>
    <row r="14" spans="1:2" x14ac:dyDescent="0.2">
      <c r="A14">
        <v>51</v>
      </c>
      <c r="B14">
        <v>496</v>
      </c>
    </row>
    <row r="15" spans="1:2" x14ac:dyDescent="0.2">
      <c r="A15">
        <v>55</v>
      </c>
      <c r="B15">
        <v>101</v>
      </c>
    </row>
    <row r="16" spans="1:2" x14ac:dyDescent="0.2">
      <c r="A16">
        <v>59</v>
      </c>
      <c r="B16">
        <v>48</v>
      </c>
    </row>
    <row r="17" spans="1:2" x14ac:dyDescent="0.2">
      <c r="A17">
        <v>79</v>
      </c>
      <c r="B17">
        <v>377</v>
      </c>
    </row>
    <row r="18" spans="1:2" x14ac:dyDescent="0.2">
      <c r="A18">
        <v>86</v>
      </c>
      <c r="B18">
        <v>64</v>
      </c>
    </row>
    <row r="19" spans="1:2" x14ac:dyDescent="0.2">
      <c r="A19">
        <v>88</v>
      </c>
      <c r="B19">
        <v>2693</v>
      </c>
    </row>
    <row r="20" spans="1:2" x14ac:dyDescent="0.2">
      <c r="A20">
        <v>91</v>
      </c>
      <c r="B20">
        <v>71</v>
      </c>
    </row>
    <row r="21" spans="1:2" x14ac:dyDescent="0.2">
      <c r="A21">
        <v>93</v>
      </c>
      <c r="B21">
        <v>181</v>
      </c>
    </row>
    <row r="22" spans="1:2" x14ac:dyDescent="0.2">
      <c r="A22">
        <v>101</v>
      </c>
      <c r="B22">
        <v>281</v>
      </c>
    </row>
    <row r="23" spans="1:2" x14ac:dyDescent="0.2">
      <c r="A23">
        <v>107</v>
      </c>
      <c r="B23">
        <v>71</v>
      </c>
    </row>
    <row r="24" spans="1:2" x14ac:dyDescent="0.2">
      <c r="A24">
        <v>113</v>
      </c>
      <c r="B24">
        <v>61</v>
      </c>
    </row>
    <row r="25" spans="1:2" x14ac:dyDescent="0.2">
      <c r="A25">
        <v>120</v>
      </c>
      <c r="B25">
        <v>167</v>
      </c>
    </row>
    <row r="26" spans="1:2" x14ac:dyDescent="0.2">
      <c r="A26">
        <v>125</v>
      </c>
      <c r="B26">
        <v>70</v>
      </c>
    </row>
    <row r="27" spans="1:2" x14ac:dyDescent="0.2">
      <c r="A27">
        <v>129</v>
      </c>
      <c r="B27">
        <v>527</v>
      </c>
    </row>
    <row r="28" spans="1:2" x14ac:dyDescent="0.2">
      <c r="A28">
        <v>134</v>
      </c>
      <c r="B28">
        <v>53</v>
      </c>
    </row>
    <row r="29" spans="1:2" x14ac:dyDescent="0.2">
      <c r="A29">
        <v>138</v>
      </c>
      <c r="B29">
        <v>260</v>
      </c>
    </row>
    <row r="30" spans="1:2" x14ac:dyDescent="0.2">
      <c r="A30">
        <v>142</v>
      </c>
      <c r="B30">
        <v>67</v>
      </c>
    </row>
    <row r="31" spans="1:2" x14ac:dyDescent="0.2">
      <c r="A31">
        <v>145</v>
      </c>
      <c r="B31">
        <v>117</v>
      </c>
    </row>
    <row r="32" spans="1:2" x14ac:dyDescent="0.2">
      <c r="A32">
        <v>147</v>
      </c>
      <c r="B32">
        <v>275</v>
      </c>
    </row>
    <row r="33" spans="1:2" x14ac:dyDescent="0.2">
      <c r="A33">
        <v>148</v>
      </c>
      <c r="B33">
        <v>576</v>
      </c>
    </row>
    <row r="34" spans="1:2" x14ac:dyDescent="0.2">
      <c r="A34">
        <v>150</v>
      </c>
      <c r="B34">
        <v>138</v>
      </c>
    </row>
    <row r="35" spans="1:2" x14ac:dyDescent="0.2">
      <c r="A35">
        <v>154</v>
      </c>
      <c r="B35">
        <v>918</v>
      </c>
    </row>
    <row r="36" spans="1:2" x14ac:dyDescent="0.2">
      <c r="A36">
        <v>172</v>
      </c>
      <c r="B36">
        <v>368</v>
      </c>
    </row>
    <row r="37" spans="1:2" x14ac:dyDescent="0.2">
      <c r="A37">
        <v>190</v>
      </c>
      <c r="B37">
        <v>204</v>
      </c>
    </row>
    <row r="38" spans="1:2" x14ac:dyDescent="0.2">
      <c r="A38">
        <v>197</v>
      </c>
      <c r="B38">
        <v>164</v>
      </c>
    </row>
    <row r="39" spans="1:2" x14ac:dyDescent="0.2">
      <c r="A39">
        <v>206</v>
      </c>
      <c r="B39">
        <v>36</v>
      </c>
    </row>
    <row r="40" spans="1:2" x14ac:dyDescent="0.2">
      <c r="A40">
        <v>209</v>
      </c>
      <c r="B40">
        <v>168</v>
      </c>
    </row>
    <row r="41" spans="1:2" x14ac:dyDescent="0.2">
      <c r="A41">
        <v>212</v>
      </c>
      <c r="B41">
        <v>838</v>
      </c>
    </row>
    <row r="42" spans="1:2" x14ac:dyDescent="0.2">
      <c r="A42">
        <v>234</v>
      </c>
      <c r="B42">
        <v>247</v>
      </c>
    </row>
    <row r="43" spans="1:2" x14ac:dyDescent="0.2">
      <c r="A43">
        <v>237</v>
      </c>
      <c r="B43">
        <v>154</v>
      </c>
    </row>
    <row r="44" spans="1:2" x14ac:dyDescent="0.2">
      <c r="A44">
        <v>240</v>
      </c>
      <c r="B44">
        <v>228</v>
      </c>
    </row>
    <row r="45" spans="1:2" x14ac:dyDescent="0.2">
      <c r="A45">
        <v>250</v>
      </c>
      <c r="B45">
        <v>452</v>
      </c>
    </row>
    <row r="46" spans="1:2" x14ac:dyDescent="0.2">
      <c r="A46">
        <v>264</v>
      </c>
      <c r="B46">
        <v>71</v>
      </c>
    </row>
    <row r="47" spans="1:2" x14ac:dyDescent="0.2">
      <c r="A47">
        <v>266</v>
      </c>
      <c r="B47">
        <v>2135</v>
      </c>
    </row>
    <row r="48" spans="1:2" x14ac:dyDescent="0.2">
      <c r="A48">
        <v>282</v>
      </c>
      <c r="B48">
        <v>475</v>
      </c>
    </row>
    <row r="49" spans="1:2" x14ac:dyDescent="0.2">
      <c r="A49">
        <v>284</v>
      </c>
      <c r="B49">
        <v>397</v>
      </c>
    </row>
    <row r="50" spans="1:2" x14ac:dyDescent="0.2">
      <c r="A50">
        <v>306</v>
      </c>
      <c r="B50">
        <v>72</v>
      </c>
    </row>
    <row r="51" spans="1:2" x14ac:dyDescent="0.2">
      <c r="A51">
        <v>308</v>
      </c>
      <c r="B51">
        <v>318</v>
      </c>
    </row>
    <row r="52" spans="1:2" x14ac:dyDescent="0.2">
      <c r="A52">
        <v>310</v>
      </c>
      <c r="B52">
        <v>90</v>
      </c>
    </row>
    <row r="53" spans="1:2" x14ac:dyDescent="0.2">
      <c r="A53">
        <v>313</v>
      </c>
      <c r="B53">
        <v>146</v>
      </c>
    </row>
    <row r="54" spans="1:2" x14ac:dyDescent="0.2">
      <c r="A54">
        <v>315</v>
      </c>
      <c r="B54">
        <v>48</v>
      </c>
    </row>
    <row r="55" spans="1:2" x14ac:dyDescent="0.2">
      <c r="A55">
        <v>318</v>
      </c>
      <c r="B55">
        <v>287</v>
      </c>
    </row>
    <row r="56" spans="1:2" x14ac:dyDescent="0.2">
      <c r="A56">
        <v>321</v>
      </c>
      <c r="B56">
        <v>74</v>
      </c>
    </row>
    <row r="57" spans="1:2" x14ac:dyDescent="0.2">
      <c r="A57">
        <v>347</v>
      </c>
      <c r="B57">
        <v>64</v>
      </c>
    </row>
    <row r="58" spans="1:2" x14ac:dyDescent="0.2">
      <c r="A58">
        <v>353</v>
      </c>
      <c r="B58">
        <v>58</v>
      </c>
    </row>
    <row r="59" spans="1:2" x14ac:dyDescent="0.2">
      <c r="A59">
        <v>360</v>
      </c>
      <c r="B59">
        <v>1910</v>
      </c>
    </row>
    <row r="60" spans="1:2" x14ac:dyDescent="0.2">
      <c r="A60">
        <v>361</v>
      </c>
      <c r="B60">
        <v>289</v>
      </c>
    </row>
    <row r="61" spans="1:2" x14ac:dyDescent="0.2">
      <c r="A61">
        <v>364</v>
      </c>
      <c r="B61">
        <v>228</v>
      </c>
    </row>
    <row r="62" spans="1:2" x14ac:dyDescent="0.2">
      <c r="A62">
        <v>368</v>
      </c>
      <c r="B62">
        <v>293</v>
      </c>
    </row>
    <row r="63" spans="1:2" x14ac:dyDescent="0.2">
      <c r="A63">
        <v>376</v>
      </c>
      <c r="B63">
        <v>530</v>
      </c>
    </row>
    <row r="64" spans="1:2" x14ac:dyDescent="0.2">
      <c r="A64">
        <v>380</v>
      </c>
      <c r="B64">
        <v>261</v>
      </c>
    </row>
    <row r="65" spans="1:2" x14ac:dyDescent="0.2">
      <c r="A65">
        <v>390</v>
      </c>
      <c r="B65">
        <v>65</v>
      </c>
    </row>
    <row r="66" spans="1:2" x14ac:dyDescent="0.2">
      <c r="A66">
        <v>400</v>
      </c>
      <c r="B66">
        <v>167</v>
      </c>
    </row>
    <row r="67" spans="1:2" x14ac:dyDescent="0.2">
      <c r="A67">
        <v>411</v>
      </c>
      <c r="B67">
        <v>158</v>
      </c>
    </row>
    <row r="68" spans="1:2" x14ac:dyDescent="0.2">
      <c r="A68">
        <v>425</v>
      </c>
      <c r="B68">
        <v>102</v>
      </c>
    </row>
    <row r="69" spans="1:2" x14ac:dyDescent="0.2">
      <c r="A69">
        <v>440</v>
      </c>
      <c r="B69">
        <v>731</v>
      </c>
    </row>
    <row r="70" spans="1:2" x14ac:dyDescent="0.2">
      <c r="A70">
        <v>467</v>
      </c>
      <c r="B70">
        <v>71</v>
      </c>
    </row>
    <row r="71" spans="1:2" x14ac:dyDescent="0.2">
      <c r="A71">
        <v>475</v>
      </c>
      <c r="B71">
        <v>30</v>
      </c>
    </row>
    <row r="72" spans="1:2" x14ac:dyDescent="0.2">
      <c r="A72">
        <v>480</v>
      </c>
      <c r="B72">
        <v>145</v>
      </c>
    </row>
    <row r="73" spans="1:2" x14ac:dyDescent="0.2">
      <c r="A73">
        <v>483</v>
      </c>
      <c r="B73">
        <v>92</v>
      </c>
    </row>
    <row r="74" spans="1:2" x14ac:dyDescent="0.2">
      <c r="A74">
        <v>490</v>
      </c>
      <c r="B74">
        <v>510</v>
      </c>
    </row>
    <row r="75" spans="1:2" x14ac:dyDescent="0.2">
      <c r="A75">
        <v>495</v>
      </c>
      <c r="B75">
        <v>239</v>
      </c>
    </row>
    <row r="76" spans="1:2" x14ac:dyDescent="0.2">
      <c r="A76">
        <v>501</v>
      </c>
      <c r="B76">
        <v>50</v>
      </c>
    </row>
    <row r="77" spans="1:2" x14ac:dyDescent="0.2">
      <c r="A77">
        <v>541</v>
      </c>
      <c r="B77">
        <v>246</v>
      </c>
    </row>
    <row r="78" spans="1:2" x14ac:dyDescent="0.2">
      <c r="A78">
        <v>543</v>
      </c>
      <c r="B78">
        <v>70</v>
      </c>
    </row>
    <row r="79" spans="1:2" x14ac:dyDescent="0.2">
      <c r="A79">
        <v>576</v>
      </c>
      <c r="B79">
        <v>87</v>
      </c>
    </row>
    <row r="80" spans="1:2" x14ac:dyDescent="0.2">
      <c r="A80">
        <v>579</v>
      </c>
      <c r="B80">
        <v>427</v>
      </c>
    </row>
    <row r="81" spans="1:2" x14ac:dyDescent="0.2">
      <c r="A81">
        <v>585</v>
      </c>
      <c r="B81">
        <v>135</v>
      </c>
    </row>
    <row r="82" spans="1:2" x14ac:dyDescent="0.2">
      <c r="A82">
        <v>591</v>
      </c>
      <c r="B82">
        <v>133</v>
      </c>
    </row>
    <row r="83" spans="1:2" x14ac:dyDescent="0.2">
      <c r="A83">
        <v>604</v>
      </c>
      <c r="B83">
        <v>243</v>
      </c>
    </row>
    <row r="84" spans="1:2" x14ac:dyDescent="0.2">
      <c r="A84">
        <v>607</v>
      </c>
      <c r="B84">
        <v>131</v>
      </c>
    </row>
    <row r="85" spans="1:2" x14ac:dyDescent="0.2">
      <c r="A85">
        <v>615</v>
      </c>
      <c r="B85">
        <v>1116</v>
      </c>
    </row>
    <row r="86" spans="1:2" x14ac:dyDescent="0.2">
      <c r="A86">
        <v>628</v>
      </c>
      <c r="B86">
        <v>84</v>
      </c>
    </row>
    <row r="87" spans="1:2" x14ac:dyDescent="0.2">
      <c r="A87">
        <v>631</v>
      </c>
      <c r="B87">
        <v>265</v>
      </c>
    </row>
    <row r="88" spans="1:2" x14ac:dyDescent="0.2">
      <c r="A88">
        <v>642</v>
      </c>
      <c r="B88">
        <v>133</v>
      </c>
    </row>
    <row r="89" spans="1:2" x14ac:dyDescent="0.2">
      <c r="A89">
        <v>647</v>
      </c>
      <c r="B89">
        <v>81</v>
      </c>
    </row>
    <row r="90" spans="1:2" x14ac:dyDescent="0.2">
      <c r="A90">
        <v>649</v>
      </c>
      <c r="B90">
        <v>180</v>
      </c>
    </row>
    <row r="91" spans="1:2" x14ac:dyDescent="0.2">
      <c r="A91">
        <v>652</v>
      </c>
      <c r="B91">
        <v>28</v>
      </c>
    </row>
    <row r="92" spans="1:2" x14ac:dyDescent="0.2">
      <c r="A92">
        <v>656</v>
      </c>
      <c r="B92">
        <v>244</v>
      </c>
    </row>
    <row r="93" spans="1:2" x14ac:dyDescent="0.2">
      <c r="A93">
        <v>658</v>
      </c>
      <c r="B93">
        <v>83</v>
      </c>
    </row>
    <row r="94" spans="1:2" x14ac:dyDescent="0.2">
      <c r="A94">
        <v>659</v>
      </c>
      <c r="B94">
        <v>185</v>
      </c>
    </row>
    <row r="95" spans="1:2" x14ac:dyDescent="0.2">
      <c r="A95">
        <v>660</v>
      </c>
      <c r="B95">
        <v>82</v>
      </c>
    </row>
    <row r="96" spans="1:2" x14ac:dyDescent="0.2">
      <c r="A96">
        <v>664</v>
      </c>
      <c r="B96">
        <v>379</v>
      </c>
    </row>
    <row r="97" spans="1:2" x14ac:dyDescent="0.2">
      <c r="A97">
        <v>665</v>
      </c>
      <c r="B97">
        <v>249</v>
      </c>
    </row>
    <row r="98" spans="1:2" x14ac:dyDescent="0.2">
      <c r="A98">
        <v>667</v>
      </c>
      <c r="B98">
        <v>162</v>
      </c>
    </row>
    <row r="99" spans="1:2" x14ac:dyDescent="0.2">
      <c r="A99">
        <v>670</v>
      </c>
      <c r="B99">
        <v>347</v>
      </c>
    </row>
    <row r="100" spans="1:2" x14ac:dyDescent="0.2">
      <c r="A100">
        <v>674</v>
      </c>
      <c r="B100">
        <v>263</v>
      </c>
    </row>
    <row r="101" spans="1:2" x14ac:dyDescent="0.2">
      <c r="A101">
        <v>679</v>
      </c>
      <c r="B101">
        <v>230</v>
      </c>
    </row>
    <row r="102" spans="1:2" x14ac:dyDescent="0.2">
      <c r="A102">
        <v>686</v>
      </c>
      <c r="B102">
        <v>421</v>
      </c>
    </row>
    <row r="103" spans="1:2" x14ac:dyDescent="0.2">
      <c r="A103">
        <v>690</v>
      </c>
      <c r="B103">
        <v>126</v>
      </c>
    </row>
    <row r="104" spans="1:2" x14ac:dyDescent="0.2">
      <c r="A104">
        <v>697</v>
      </c>
      <c r="B104">
        <v>374</v>
      </c>
    </row>
    <row r="105" spans="1:2" x14ac:dyDescent="0.2">
      <c r="A105">
        <v>736</v>
      </c>
      <c r="B105">
        <v>249</v>
      </c>
    </row>
    <row r="106" spans="1:2" x14ac:dyDescent="0.2">
      <c r="A106">
        <v>756</v>
      </c>
      <c r="B106">
        <v>546</v>
      </c>
    </row>
    <row r="107" spans="1:2" x14ac:dyDescent="0.2">
      <c r="A107">
        <v>761</v>
      </c>
      <c r="B107">
        <v>399</v>
      </c>
    </row>
    <row r="108" spans="1:2" x14ac:dyDescent="0.2">
      <c r="A108">
        <v>789</v>
      </c>
      <c r="B108">
        <v>240</v>
      </c>
    </row>
    <row r="109" spans="1:2" x14ac:dyDescent="0.2">
      <c r="A109">
        <v>790</v>
      </c>
      <c r="B109">
        <v>189</v>
      </c>
    </row>
    <row r="110" spans="1:2" x14ac:dyDescent="0.2">
      <c r="A110">
        <v>792</v>
      </c>
      <c r="B110">
        <v>61</v>
      </c>
    </row>
    <row r="111" spans="1:2" x14ac:dyDescent="0.2">
      <c r="A111">
        <v>809</v>
      </c>
      <c r="B111">
        <v>92</v>
      </c>
    </row>
    <row r="112" spans="1:2" x14ac:dyDescent="0.2">
      <c r="A112">
        <v>819</v>
      </c>
      <c r="B112">
        <v>47</v>
      </c>
    </row>
    <row r="113" spans="1:2" x14ac:dyDescent="0.2">
      <c r="A113">
        <v>837</v>
      </c>
      <c r="B113">
        <v>1311</v>
      </c>
    </row>
    <row r="114" spans="1:2" x14ac:dyDescent="0.2">
      <c r="A114">
        <v>842</v>
      </c>
      <c r="B114">
        <v>58</v>
      </c>
    </row>
    <row r="115" spans="1:2" x14ac:dyDescent="0.2">
      <c r="A115">
        <v>847</v>
      </c>
      <c r="B115">
        <v>439</v>
      </c>
    </row>
    <row r="116" spans="1:2" x14ac:dyDescent="0.2">
      <c r="A116">
        <v>854</v>
      </c>
      <c r="B116">
        <v>111</v>
      </c>
    </row>
    <row r="117" spans="1:2" x14ac:dyDescent="0.2">
      <c r="A117">
        <v>856</v>
      </c>
      <c r="B117">
        <v>71</v>
      </c>
    </row>
    <row r="118" spans="1:2" x14ac:dyDescent="0.2">
      <c r="A118">
        <v>858</v>
      </c>
      <c r="B118">
        <v>127</v>
      </c>
    </row>
    <row r="119" spans="1:2" x14ac:dyDescent="0.2">
      <c r="A119">
        <v>861</v>
      </c>
      <c r="B119">
        <v>106</v>
      </c>
    </row>
    <row r="120" spans="1:2" x14ac:dyDescent="0.2">
      <c r="A120">
        <v>873</v>
      </c>
      <c r="B120">
        <v>102</v>
      </c>
    </row>
    <row r="121" spans="1:2" x14ac:dyDescent="0.2">
      <c r="A121">
        <v>885</v>
      </c>
      <c r="B121">
        <v>73</v>
      </c>
    </row>
    <row r="122" spans="1:2" x14ac:dyDescent="0.2">
      <c r="A122">
        <v>887</v>
      </c>
      <c r="B122">
        <v>600</v>
      </c>
    </row>
    <row r="123" spans="1:2" x14ac:dyDescent="0.2">
      <c r="A123">
        <v>890</v>
      </c>
      <c r="B123">
        <v>293</v>
      </c>
    </row>
    <row r="124" spans="1:2" x14ac:dyDescent="0.2">
      <c r="A124">
        <v>893</v>
      </c>
      <c r="B124">
        <v>77</v>
      </c>
    </row>
    <row r="125" spans="1:2" x14ac:dyDescent="0.2">
      <c r="A125">
        <v>895</v>
      </c>
      <c r="B125">
        <v>262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5"/>
  <sheetViews>
    <sheetView workbookViewId="0">
      <selection activeCell="H1" sqref="H1:H125"/>
    </sheetView>
  </sheetViews>
  <sheetFormatPr baseColWidth="10" defaultRowHeight="12.75" x14ac:dyDescent="0.2"/>
  <sheetData>
    <row r="1" spans="1:8" x14ac:dyDescent="0.2">
      <c r="A1">
        <v>5</v>
      </c>
      <c r="B1">
        <v>1</v>
      </c>
      <c r="C1" t="s">
        <v>143</v>
      </c>
      <c r="D1" s="5">
        <v>2101771</v>
      </c>
      <c r="E1" s="5">
        <v>2129336</v>
      </c>
      <c r="F1" s="5">
        <v>2157094</v>
      </c>
      <c r="G1">
        <v>2185539</v>
      </c>
      <c r="H1">
        <v>2213549</v>
      </c>
    </row>
    <row r="2" spans="1:8" x14ac:dyDescent="0.2">
      <c r="A2">
        <v>5</v>
      </c>
      <c r="B2">
        <v>2</v>
      </c>
      <c r="C2" t="s">
        <v>144</v>
      </c>
      <c r="D2" s="5">
        <v>22492</v>
      </c>
      <c r="E2" s="5">
        <v>22237</v>
      </c>
      <c r="F2" s="5">
        <v>22026</v>
      </c>
      <c r="G2">
        <v>21822</v>
      </c>
      <c r="H2">
        <v>21619</v>
      </c>
    </row>
    <row r="3" spans="1:8" x14ac:dyDescent="0.2">
      <c r="A3">
        <v>5</v>
      </c>
      <c r="B3">
        <v>4</v>
      </c>
      <c r="C3" t="s">
        <v>145</v>
      </c>
      <c r="D3" s="5">
        <v>2649</v>
      </c>
      <c r="E3" s="5">
        <v>2656</v>
      </c>
      <c r="F3" s="5">
        <v>2663</v>
      </c>
      <c r="G3">
        <v>2655</v>
      </c>
      <c r="H3">
        <v>2672</v>
      </c>
    </row>
    <row r="4" spans="1:8" x14ac:dyDescent="0.2">
      <c r="A4">
        <v>5</v>
      </c>
      <c r="B4">
        <v>21</v>
      </c>
      <c r="C4" t="s">
        <v>146</v>
      </c>
      <c r="D4" s="5">
        <v>4697</v>
      </c>
      <c r="E4" s="5">
        <v>4679</v>
      </c>
      <c r="F4" s="5">
        <v>4694</v>
      </c>
      <c r="G4">
        <v>4679</v>
      </c>
      <c r="H4">
        <v>4678</v>
      </c>
    </row>
    <row r="5" spans="1:8" x14ac:dyDescent="0.2">
      <c r="A5">
        <v>5</v>
      </c>
      <c r="B5">
        <v>30</v>
      </c>
      <c r="C5" t="s">
        <v>147</v>
      </c>
      <c r="D5" s="5">
        <v>27482</v>
      </c>
      <c r="E5" s="5">
        <v>27725</v>
      </c>
      <c r="F5" s="5">
        <v>27920</v>
      </c>
      <c r="G5">
        <v>28132</v>
      </c>
      <c r="H5">
        <v>28354</v>
      </c>
    </row>
    <row r="6" spans="1:8" x14ac:dyDescent="0.2">
      <c r="A6">
        <v>5</v>
      </c>
      <c r="B6">
        <v>31</v>
      </c>
      <c r="C6" t="s">
        <v>148</v>
      </c>
      <c r="D6" s="5">
        <v>23330</v>
      </c>
      <c r="E6" s="5">
        <v>23535</v>
      </c>
      <c r="F6" s="5">
        <v>23772</v>
      </c>
      <c r="G6">
        <v>23986</v>
      </c>
      <c r="H6">
        <v>24156</v>
      </c>
    </row>
    <row r="7" spans="1:8" x14ac:dyDescent="0.2">
      <c r="A7">
        <v>5</v>
      </c>
      <c r="B7">
        <v>34</v>
      </c>
      <c r="C7" t="s">
        <v>149</v>
      </c>
      <c r="D7" s="5">
        <v>41952</v>
      </c>
      <c r="E7" s="5">
        <v>41965</v>
      </c>
      <c r="F7" s="5">
        <v>42074</v>
      </c>
      <c r="G7">
        <v>42152</v>
      </c>
      <c r="H7">
        <v>42173</v>
      </c>
    </row>
    <row r="8" spans="1:8" x14ac:dyDescent="0.2">
      <c r="A8">
        <v>5</v>
      </c>
      <c r="B8">
        <v>36</v>
      </c>
      <c r="C8" t="s">
        <v>150</v>
      </c>
      <c r="D8" s="5">
        <v>5832</v>
      </c>
      <c r="E8" s="5">
        <v>5813</v>
      </c>
      <c r="F8" s="5">
        <v>5793</v>
      </c>
      <c r="G8">
        <v>5795</v>
      </c>
      <c r="H8">
        <v>5801</v>
      </c>
    </row>
    <row r="9" spans="1:8" x14ac:dyDescent="0.2">
      <c r="A9">
        <v>5</v>
      </c>
      <c r="B9">
        <v>38</v>
      </c>
      <c r="C9" t="s">
        <v>151</v>
      </c>
      <c r="D9" s="5">
        <v>12040</v>
      </c>
      <c r="E9" s="5">
        <v>11968</v>
      </c>
      <c r="F9" s="5">
        <v>11912</v>
      </c>
      <c r="G9">
        <v>11853</v>
      </c>
      <c r="H9">
        <v>11788</v>
      </c>
    </row>
    <row r="10" spans="1:8" x14ac:dyDescent="0.2">
      <c r="A10">
        <v>5</v>
      </c>
      <c r="B10">
        <v>40</v>
      </c>
      <c r="C10" t="s">
        <v>152</v>
      </c>
      <c r="D10" s="5">
        <v>16173</v>
      </c>
      <c r="E10" s="5">
        <v>16384</v>
      </c>
      <c r="F10" s="5">
        <v>16573</v>
      </c>
      <c r="G10">
        <v>16733</v>
      </c>
      <c r="H10">
        <v>16908</v>
      </c>
    </row>
    <row r="11" spans="1:8" x14ac:dyDescent="0.2">
      <c r="A11">
        <v>5</v>
      </c>
      <c r="B11">
        <v>42</v>
      </c>
      <c r="C11" t="s">
        <v>153</v>
      </c>
      <c r="D11" s="5">
        <v>23793</v>
      </c>
      <c r="E11" s="5">
        <v>23989</v>
      </c>
      <c r="F11" s="5">
        <v>24183</v>
      </c>
      <c r="G11">
        <v>24381</v>
      </c>
      <c r="H11">
        <v>24522</v>
      </c>
    </row>
    <row r="12" spans="1:8" x14ac:dyDescent="0.2">
      <c r="A12">
        <v>5</v>
      </c>
      <c r="B12">
        <v>44</v>
      </c>
      <c r="C12" t="s">
        <v>154</v>
      </c>
      <c r="D12" s="5">
        <v>6840</v>
      </c>
      <c r="E12" s="5">
        <v>6865</v>
      </c>
      <c r="F12" s="5">
        <v>6839</v>
      </c>
      <c r="G12">
        <v>6812</v>
      </c>
      <c r="H12">
        <v>6855</v>
      </c>
    </row>
    <row r="13" spans="1:8" x14ac:dyDescent="0.2">
      <c r="A13">
        <v>5</v>
      </c>
      <c r="B13">
        <v>45</v>
      </c>
      <c r="C13" t="s">
        <v>155</v>
      </c>
      <c r="D13" s="5">
        <v>95990</v>
      </c>
      <c r="E13" s="5">
        <v>98124</v>
      </c>
      <c r="F13" s="5">
        <v>100282</v>
      </c>
      <c r="G13">
        <v>102469</v>
      </c>
      <c r="H13">
        <v>104703</v>
      </c>
    </row>
    <row r="14" spans="1:8" x14ac:dyDescent="0.2">
      <c r="A14">
        <v>5</v>
      </c>
      <c r="B14">
        <v>51</v>
      </c>
      <c r="C14" t="s">
        <v>156</v>
      </c>
      <c r="D14" s="5">
        <v>29128</v>
      </c>
      <c r="E14" s="5">
        <v>29070</v>
      </c>
      <c r="F14" s="5">
        <v>29075</v>
      </c>
      <c r="G14">
        <v>29052</v>
      </c>
      <c r="H14">
        <v>29059</v>
      </c>
    </row>
    <row r="15" spans="1:8" x14ac:dyDescent="0.2">
      <c r="A15">
        <v>5</v>
      </c>
      <c r="B15">
        <v>55</v>
      </c>
      <c r="C15" t="s">
        <v>157</v>
      </c>
      <c r="D15" s="5">
        <v>9261</v>
      </c>
      <c r="E15" s="5">
        <v>9113</v>
      </c>
      <c r="F15" s="5">
        <v>8941</v>
      </c>
      <c r="G15">
        <v>8789</v>
      </c>
      <c r="H15">
        <v>8662</v>
      </c>
    </row>
    <row r="16" spans="1:8" x14ac:dyDescent="0.2">
      <c r="A16">
        <v>5</v>
      </c>
      <c r="B16">
        <v>59</v>
      </c>
      <c r="C16" t="s">
        <v>158</v>
      </c>
      <c r="D16" s="5">
        <v>5865</v>
      </c>
      <c r="E16" s="5">
        <v>5756</v>
      </c>
      <c r="F16" s="5">
        <v>5701</v>
      </c>
      <c r="G16">
        <v>5652</v>
      </c>
      <c r="H16">
        <v>5596</v>
      </c>
    </row>
    <row r="17" spans="1:8" x14ac:dyDescent="0.2">
      <c r="A17">
        <v>5</v>
      </c>
      <c r="B17">
        <v>79</v>
      </c>
      <c r="C17" t="s">
        <v>159</v>
      </c>
      <c r="D17" s="5">
        <v>44721</v>
      </c>
      <c r="E17" s="5">
        <v>45292</v>
      </c>
      <c r="F17" s="5">
        <v>45910</v>
      </c>
      <c r="G17">
        <v>46509</v>
      </c>
      <c r="H17">
        <v>47107</v>
      </c>
    </row>
    <row r="18" spans="1:8" x14ac:dyDescent="0.2">
      <c r="A18">
        <v>5</v>
      </c>
      <c r="B18">
        <v>86</v>
      </c>
      <c r="C18" t="s">
        <v>160</v>
      </c>
      <c r="D18" s="5">
        <v>5889</v>
      </c>
      <c r="E18" s="5">
        <v>5859</v>
      </c>
      <c r="F18" s="5">
        <v>5852</v>
      </c>
      <c r="G18">
        <v>5850</v>
      </c>
      <c r="H18">
        <v>5896</v>
      </c>
    </row>
    <row r="19" spans="1:8" x14ac:dyDescent="0.2">
      <c r="A19">
        <v>5</v>
      </c>
      <c r="B19">
        <v>88</v>
      </c>
      <c r="C19" t="s">
        <v>161</v>
      </c>
      <c r="D19" s="5">
        <v>417978</v>
      </c>
      <c r="E19" s="5">
        <v>427040</v>
      </c>
      <c r="F19" s="5">
        <v>436136</v>
      </c>
      <c r="G19">
        <v>445349</v>
      </c>
      <c r="H19">
        <v>454478</v>
      </c>
    </row>
    <row r="20" spans="1:8" x14ac:dyDescent="0.2">
      <c r="A20">
        <v>5</v>
      </c>
      <c r="B20">
        <v>91</v>
      </c>
      <c r="C20" t="s">
        <v>162</v>
      </c>
      <c r="D20" s="5">
        <v>11315</v>
      </c>
      <c r="E20" s="5">
        <v>11216</v>
      </c>
      <c r="F20" s="5">
        <v>11108</v>
      </c>
      <c r="G20">
        <v>10993</v>
      </c>
      <c r="H20">
        <v>10902</v>
      </c>
    </row>
    <row r="21" spans="1:8" x14ac:dyDescent="0.2">
      <c r="A21">
        <v>5</v>
      </c>
      <c r="B21">
        <v>93</v>
      </c>
      <c r="C21" t="s">
        <v>163</v>
      </c>
      <c r="D21" s="5">
        <v>15585</v>
      </c>
      <c r="E21" s="5">
        <v>15563</v>
      </c>
      <c r="F21" s="5">
        <v>15555</v>
      </c>
      <c r="G21">
        <v>15566</v>
      </c>
      <c r="H21">
        <v>15526</v>
      </c>
    </row>
    <row r="22" spans="1:8" x14ac:dyDescent="0.2">
      <c r="A22">
        <v>5</v>
      </c>
      <c r="B22">
        <v>101</v>
      </c>
      <c r="C22" t="s">
        <v>164</v>
      </c>
      <c r="D22" s="5">
        <v>27061</v>
      </c>
      <c r="E22" s="5">
        <v>26927</v>
      </c>
      <c r="F22" s="5">
        <v>26829</v>
      </c>
      <c r="G22">
        <v>26722</v>
      </c>
      <c r="H22">
        <v>26554</v>
      </c>
    </row>
    <row r="23" spans="1:8" x14ac:dyDescent="0.2">
      <c r="A23">
        <v>5</v>
      </c>
      <c r="B23">
        <v>107</v>
      </c>
      <c r="C23" t="s">
        <v>165</v>
      </c>
      <c r="D23" s="5">
        <v>8379</v>
      </c>
      <c r="E23" s="5">
        <v>8328</v>
      </c>
      <c r="F23" s="5">
        <v>8268</v>
      </c>
      <c r="G23">
        <v>8256</v>
      </c>
      <c r="H23">
        <v>8212</v>
      </c>
    </row>
    <row r="24" spans="1:8" x14ac:dyDescent="0.2">
      <c r="A24">
        <v>5</v>
      </c>
      <c r="B24">
        <v>113</v>
      </c>
      <c r="C24" t="s">
        <v>166</v>
      </c>
      <c r="D24" s="5">
        <v>8611</v>
      </c>
      <c r="E24" s="5">
        <v>8679</v>
      </c>
      <c r="F24" s="5">
        <v>8672</v>
      </c>
      <c r="G24">
        <v>8766</v>
      </c>
      <c r="H24">
        <v>8811</v>
      </c>
    </row>
    <row r="25" spans="1:8" x14ac:dyDescent="0.2">
      <c r="A25">
        <v>5</v>
      </c>
      <c r="B25">
        <v>120</v>
      </c>
      <c r="C25" t="s">
        <v>167</v>
      </c>
      <c r="D25" s="5">
        <v>25522</v>
      </c>
      <c r="E25" s="5">
        <v>25805</v>
      </c>
      <c r="F25" s="5">
        <v>26081</v>
      </c>
      <c r="G25">
        <v>26363</v>
      </c>
      <c r="H25">
        <v>26678</v>
      </c>
    </row>
    <row r="26" spans="1:8" x14ac:dyDescent="0.2">
      <c r="A26">
        <v>5</v>
      </c>
      <c r="B26">
        <v>125</v>
      </c>
      <c r="C26" t="s">
        <v>168</v>
      </c>
      <c r="D26" s="5">
        <v>7816</v>
      </c>
      <c r="E26" s="5">
        <v>7872</v>
      </c>
      <c r="F26" s="5">
        <v>7892</v>
      </c>
      <c r="G26">
        <v>7915</v>
      </c>
      <c r="H26">
        <v>7956</v>
      </c>
    </row>
    <row r="27" spans="1:8" x14ac:dyDescent="0.2">
      <c r="A27">
        <v>5</v>
      </c>
      <c r="B27">
        <v>129</v>
      </c>
      <c r="C27" t="s">
        <v>169</v>
      </c>
      <c r="D27" s="5">
        <v>67238</v>
      </c>
      <c r="E27" s="5">
        <v>68288</v>
      </c>
      <c r="F27" s="5">
        <v>69321</v>
      </c>
      <c r="G27">
        <v>70414</v>
      </c>
      <c r="H27">
        <v>71475</v>
      </c>
    </row>
    <row r="28" spans="1:8" x14ac:dyDescent="0.2">
      <c r="A28">
        <v>5</v>
      </c>
      <c r="B28">
        <v>134</v>
      </c>
      <c r="C28" t="s">
        <v>170</v>
      </c>
      <c r="D28" s="5">
        <v>9655</v>
      </c>
      <c r="E28" s="5">
        <v>9603</v>
      </c>
      <c r="F28" s="5">
        <v>9560</v>
      </c>
      <c r="G28">
        <v>9471</v>
      </c>
      <c r="H28">
        <v>9437</v>
      </c>
    </row>
    <row r="29" spans="1:8" x14ac:dyDescent="0.2">
      <c r="A29">
        <v>5</v>
      </c>
      <c r="B29">
        <v>138</v>
      </c>
      <c r="C29" t="s">
        <v>171</v>
      </c>
      <c r="D29" s="5">
        <v>16978</v>
      </c>
      <c r="E29" s="5">
        <v>16784</v>
      </c>
      <c r="F29" s="5">
        <v>16648</v>
      </c>
      <c r="G29">
        <v>16521</v>
      </c>
      <c r="H29">
        <v>16364</v>
      </c>
    </row>
    <row r="30" spans="1:8" x14ac:dyDescent="0.2">
      <c r="A30">
        <v>5</v>
      </c>
      <c r="B30">
        <v>142</v>
      </c>
      <c r="C30" t="s">
        <v>172</v>
      </c>
      <c r="D30" s="5">
        <v>5191</v>
      </c>
      <c r="E30" s="5">
        <v>5118</v>
      </c>
      <c r="F30" s="5">
        <v>5072</v>
      </c>
      <c r="G30">
        <v>5015</v>
      </c>
      <c r="H30">
        <v>4935</v>
      </c>
    </row>
    <row r="31" spans="1:8" x14ac:dyDescent="0.2">
      <c r="A31">
        <v>5</v>
      </c>
      <c r="B31">
        <v>145</v>
      </c>
      <c r="C31" t="s">
        <v>173</v>
      </c>
      <c r="D31" s="5">
        <v>5787</v>
      </c>
      <c r="E31" s="5">
        <v>5686</v>
      </c>
      <c r="F31" s="5">
        <v>5593</v>
      </c>
      <c r="G31">
        <v>5500</v>
      </c>
      <c r="H31">
        <v>5410</v>
      </c>
    </row>
    <row r="32" spans="1:8" x14ac:dyDescent="0.2">
      <c r="A32">
        <v>5</v>
      </c>
      <c r="B32">
        <v>147</v>
      </c>
      <c r="C32" t="s">
        <v>174</v>
      </c>
      <c r="D32" s="5">
        <v>36425</v>
      </c>
      <c r="E32" s="5">
        <v>37438</v>
      </c>
      <c r="F32" s="5">
        <v>38430</v>
      </c>
      <c r="G32">
        <v>39427</v>
      </c>
      <c r="H32">
        <v>40473</v>
      </c>
    </row>
    <row r="33" spans="1:8" x14ac:dyDescent="0.2">
      <c r="A33">
        <v>5</v>
      </c>
      <c r="B33">
        <v>148</v>
      </c>
      <c r="C33" t="s">
        <v>175</v>
      </c>
      <c r="D33" s="5">
        <v>49825</v>
      </c>
      <c r="E33" s="5">
        <v>50612</v>
      </c>
      <c r="F33" s="5">
        <v>51409</v>
      </c>
      <c r="G33">
        <v>52215</v>
      </c>
      <c r="H33">
        <v>53063</v>
      </c>
    </row>
    <row r="34" spans="1:8" x14ac:dyDescent="0.2">
      <c r="A34">
        <v>5</v>
      </c>
      <c r="B34">
        <v>150</v>
      </c>
      <c r="C34" t="s">
        <v>176</v>
      </c>
      <c r="D34" s="5">
        <v>3888</v>
      </c>
      <c r="E34" s="5">
        <v>3882</v>
      </c>
      <c r="F34" s="5">
        <v>3892</v>
      </c>
      <c r="G34">
        <v>3888</v>
      </c>
      <c r="H34">
        <v>3905</v>
      </c>
    </row>
    <row r="35" spans="1:8" x14ac:dyDescent="0.2">
      <c r="A35">
        <v>5</v>
      </c>
      <c r="B35">
        <v>154</v>
      </c>
      <c r="C35" t="s">
        <v>177</v>
      </c>
      <c r="D35" s="5">
        <v>73515</v>
      </c>
      <c r="E35" s="5">
        <v>74919</v>
      </c>
      <c r="F35" s="5">
        <v>76352</v>
      </c>
      <c r="G35">
        <v>77825</v>
      </c>
      <c r="H35">
        <v>79274</v>
      </c>
    </row>
    <row r="36" spans="1:8" x14ac:dyDescent="0.2">
      <c r="A36">
        <v>5</v>
      </c>
      <c r="B36">
        <v>172</v>
      </c>
      <c r="C36" t="s">
        <v>178</v>
      </c>
      <c r="D36" s="5">
        <v>46062</v>
      </c>
      <c r="E36" s="5">
        <v>47048</v>
      </c>
      <c r="F36" s="5">
        <v>48017</v>
      </c>
      <c r="G36">
        <v>49013</v>
      </c>
      <c r="H36">
        <v>49975</v>
      </c>
    </row>
    <row r="37" spans="1:8" x14ac:dyDescent="0.2">
      <c r="A37">
        <v>5</v>
      </c>
      <c r="B37">
        <v>190</v>
      </c>
      <c r="C37" t="s">
        <v>179</v>
      </c>
      <c r="D37" s="5">
        <v>9548</v>
      </c>
      <c r="E37" s="5">
        <v>9584</v>
      </c>
      <c r="F37" s="5">
        <v>9591</v>
      </c>
      <c r="G37">
        <v>9592</v>
      </c>
      <c r="H37">
        <v>9637</v>
      </c>
    </row>
    <row r="38" spans="1:8" x14ac:dyDescent="0.2">
      <c r="A38">
        <v>5</v>
      </c>
      <c r="B38">
        <v>197</v>
      </c>
      <c r="C38" t="s">
        <v>180</v>
      </c>
      <c r="D38" s="5">
        <v>18454</v>
      </c>
      <c r="E38" s="5">
        <v>18144</v>
      </c>
      <c r="F38" s="5">
        <v>17860</v>
      </c>
      <c r="G38">
        <v>17588</v>
      </c>
      <c r="H38">
        <v>17280</v>
      </c>
    </row>
    <row r="39" spans="1:8" x14ac:dyDescent="0.2">
      <c r="A39">
        <v>5</v>
      </c>
      <c r="B39">
        <v>206</v>
      </c>
      <c r="C39" t="s">
        <v>181</v>
      </c>
      <c r="D39" s="5">
        <v>5316</v>
      </c>
      <c r="E39" s="5">
        <v>5249</v>
      </c>
      <c r="F39" s="5">
        <v>5212</v>
      </c>
      <c r="G39">
        <v>5172</v>
      </c>
      <c r="H39">
        <v>5122</v>
      </c>
    </row>
    <row r="40" spans="1:8" x14ac:dyDescent="0.2">
      <c r="A40">
        <v>5</v>
      </c>
      <c r="B40">
        <v>209</v>
      </c>
      <c r="C40" t="s">
        <v>182</v>
      </c>
      <c r="D40" s="5">
        <v>21489</v>
      </c>
      <c r="E40" s="5">
        <v>21448</v>
      </c>
      <c r="F40" s="5">
        <v>21386</v>
      </c>
      <c r="G40">
        <v>21381</v>
      </c>
      <c r="H40">
        <v>21315</v>
      </c>
    </row>
    <row r="41" spans="1:8" x14ac:dyDescent="0.2">
      <c r="A41">
        <v>5</v>
      </c>
      <c r="B41">
        <v>212</v>
      </c>
      <c r="C41" t="s">
        <v>183</v>
      </c>
      <c r="D41" s="5">
        <v>65487</v>
      </c>
      <c r="E41" s="5">
        <v>66521</v>
      </c>
      <c r="F41" s="5">
        <v>67562</v>
      </c>
      <c r="G41">
        <v>68646</v>
      </c>
      <c r="H41">
        <v>69716</v>
      </c>
    </row>
    <row r="42" spans="1:8" x14ac:dyDescent="0.2">
      <c r="A42">
        <v>5</v>
      </c>
      <c r="B42">
        <v>234</v>
      </c>
      <c r="C42" t="s">
        <v>184</v>
      </c>
      <c r="D42" s="5">
        <v>22350</v>
      </c>
      <c r="E42" s="5">
        <v>22339</v>
      </c>
      <c r="F42" s="5">
        <v>22391</v>
      </c>
      <c r="G42">
        <v>22435</v>
      </c>
      <c r="H42">
        <v>22494</v>
      </c>
    </row>
    <row r="43" spans="1:8" x14ac:dyDescent="0.2">
      <c r="A43">
        <v>5</v>
      </c>
      <c r="B43">
        <v>237</v>
      </c>
      <c r="C43" t="s">
        <v>185</v>
      </c>
      <c r="D43" s="5">
        <v>16457</v>
      </c>
      <c r="E43" s="5">
        <v>16681</v>
      </c>
      <c r="F43" s="5">
        <v>16876</v>
      </c>
      <c r="G43">
        <v>17080</v>
      </c>
      <c r="H43">
        <v>17292</v>
      </c>
    </row>
    <row r="44" spans="1:8" x14ac:dyDescent="0.2">
      <c r="A44">
        <v>5</v>
      </c>
      <c r="B44">
        <v>240</v>
      </c>
      <c r="C44" t="s">
        <v>186</v>
      </c>
      <c r="D44" s="5">
        <v>13385</v>
      </c>
      <c r="E44" s="5">
        <v>13241</v>
      </c>
      <c r="F44" s="5">
        <v>13114</v>
      </c>
      <c r="G44">
        <v>12990</v>
      </c>
      <c r="H44">
        <v>12845</v>
      </c>
    </row>
    <row r="45" spans="1:8" x14ac:dyDescent="0.2">
      <c r="A45">
        <v>5</v>
      </c>
      <c r="B45">
        <v>250</v>
      </c>
      <c r="C45" t="s">
        <v>187</v>
      </c>
      <c r="D45" s="5">
        <v>41162</v>
      </c>
      <c r="E45" s="5">
        <v>42061</v>
      </c>
      <c r="F45" s="5">
        <v>42970</v>
      </c>
      <c r="G45">
        <v>43903</v>
      </c>
      <c r="H45">
        <v>44881</v>
      </c>
    </row>
    <row r="46" spans="1:8" x14ac:dyDescent="0.2">
      <c r="A46">
        <v>5</v>
      </c>
      <c r="B46">
        <v>264</v>
      </c>
      <c r="C46" t="s">
        <v>188</v>
      </c>
      <c r="D46" s="5">
        <v>9294</v>
      </c>
      <c r="E46" s="5">
        <v>9423</v>
      </c>
      <c r="F46" s="5">
        <v>9601</v>
      </c>
      <c r="G46">
        <v>9773</v>
      </c>
      <c r="H46">
        <v>9892</v>
      </c>
    </row>
    <row r="47" spans="1:8" x14ac:dyDescent="0.2">
      <c r="A47">
        <v>5</v>
      </c>
      <c r="B47">
        <v>266</v>
      </c>
      <c r="C47" t="s">
        <v>189</v>
      </c>
      <c r="D47" s="5">
        <v>182627</v>
      </c>
      <c r="E47" s="5">
        <v>186625</v>
      </c>
      <c r="F47" s="5">
        <v>190662</v>
      </c>
      <c r="G47">
        <v>194733</v>
      </c>
      <c r="H47">
        <v>198772</v>
      </c>
    </row>
    <row r="48" spans="1:8" x14ac:dyDescent="0.2">
      <c r="A48">
        <v>5</v>
      </c>
      <c r="B48">
        <v>282</v>
      </c>
      <c r="C48" t="s">
        <v>190</v>
      </c>
      <c r="D48" s="5">
        <v>24240</v>
      </c>
      <c r="E48" s="5">
        <v>24185</v>
      </c>
      <c r="F48" s="5">
        <v>24163</v>
      </c>
      <c r="G48">
        <v>24157</v>
      </c>
      <c r="H48">
        <v>24189</v>
      </c>
    </row>
    <row r="49" spans="1:8" x14ac:dyDescent="0.2">
      <c r="A49">
        <v>5</v>
      </c>
      <c r="B49">
        <v>284</v>
      </c>
      <c r="C49" t="s">
        <v>191</v>
      </c>
      <c r="D49" s="5">
        <v>22463</v>
      </c>
      <c r="E49" s="5">
        <v>22291</v>
      </c>
      <c r="F49" s="5">
        <v>22090</v>
      </c>
      <c r="G49">
        <v>21928</v>
      </c>
      <c r="H49">
        <v>21756</v>
      </c>
    </row>
    <row r="50" spans="1:8" x14ac:dyDescent="0.2">
      <c r="A50">
        <v>5</v>
      </c>
      <c r="B50">
        <v>306</v>
      </c>
      <c r="C50" t="s">
        <v>192</v>
      </c>
      <c r="D50" s="5">
        <v>4976</v>
      </c>
      <c r="E50" s="5">
        <v>5031</v>
      </c>
      <c r="F50" s="5">
        <v>5089</v>
      </c>
      <c r="G50">
        <v>5140</v>
      </c>
      <c r="H50">
        <v>5219</v>
      </c>
    </row>
    <row r="51" spans="1:8" x14ac:dyDescent="0.2">
      <c r="A51">
        <v>5</v>
      </c>
      <c r="B51">
        <v>308</v>
      </c>
      <c r="C51" t="s">
        <v>193</v>
      </c>
      <c r="D51" s="5">
        <v>42654</v>
      </c>
      <c r="E51" s="5">
        <v>43406</v>
      </c>
      <c r="F51" s="5">
        <v>44165</v>
      </c>
      <c r="G51">
        <v>44934</v>
      </c>
      <c r="H51">
        <v>45715</v>
      </c>
    </row>
    <row r="52" spans="1:8" x14ac:dyDescent="0.2">
      <c r="A52">
        <v>5</v>
      </c>
      <c r="B52">
        <v>310</v>
      </c>
      <c r="C52" t="s">
        <v>194</v>
      </c>
      <c r="D52" s="5">
        <v>9640</v>
      </c>
      <c r="E52" s="5">
        <v>9623</v>
      </c>
      <c r="F52" s="5">
        <v>9663</v>
      </c>
      <c r="G52">
        <v>9649</v>
      </c>
      <c r="H52">
        <v>9616</v>
      </c>
    </row>
    <row r="53" spans="1:8" x14ac:dyDescent="0.2">
      <c r="A53">
        <v>5</v>
      </c>
      <c r="B53">
        <v>313</v>
      </c>
      <c r="C53" t="s">
        <v>195</v>
      </c>
      <c r="D53" s="5">
        <v>13260</v>
      </c>
      <c r="E53" s="5">
        <v>12957</v>
      </c>
      <c r="F53" s="5">
        <v>12650</v>
      </c>
      <c r="G53">
        <v>12356</v>
      </c>
      <c r="H53">
        <v>12065</v>
      </c>
    </row>
    <row r="54" spans="1:8" x14ac:dyDescent="0.2">
      <c r="A54">
        <v>5</v>
      </c>
      <c r="B54">
        <v>315</v>
      </c>
      <c r="C54" t="s">
        <v>196</v>
      </c>
      <c r="D54" s="5">
        <v>6565</v>
      </c>
      <c r="E54" s="5">
        <v>6526</v>
      </c>
      <c r="F54" s="5">
        <v>6536</v>
      </c>
      <c r="G54">
        <v>6549</v>
      </c>
      <c r="H54">
        <v>6523</v>
      </c>
    </row>
    <row r="55" spans="1:8" x14ac:dyDescent="0.2">
      <c r="A55">
        <v>5</v>
      </c>
      <c r="B55">
        <v>318</v>
      </c>
      <c r="C55" t="s">
        <v>197</v>
      </c>
      <c r="D55" s="5">
        <v>45098</v>
      </c>
      <c r="E55" s="5">
        <v>45940</v>
      </c>
      <c r="F55" s="5">
        <v>46779</v>
      </c>
      <c r="G55">
        <v>47669</v>
      </c>
      <c r="H55">
        <v>48524</v>
      </c>
    </row>
    <row r="56" spans="1:8" x14ac:dyDescent="0.2">
      <c r="A56">
        <v>5</v>
      </c>
      <c r="B56">
        <v>321</v>
      </c>
      <c r="C56" t="s">
        <v>198</v>
      </c>
      <c r="D56" s="5">
        <v>6965</v>
      </c>
      <c r="E56" s="5">
        <v>7096</v>
      </c>
      <c r="F56" s="5">
        <v>7219</v>
      </c>
      <c r="G56">
        <v>7374</v>
      </c>
      <c r="H56">
        <v>7433</v>
      </c>
    </row>
    <row r="57" spans="1:8" x14ac:dyDescent="0.2">
      <c r="A57">
        <v>5</v>
      </c>
      <c r="B57">
        <v>347</v>
      </c>
      <c r="C57" t="s">
        <v>199</v>
      </c>
      <c r="D57" s="5">
        <v>6323</v>
      </c>
      <c r="E57" s="5">
        <v>6216</v>
      </c>
      <c r="F57" s="5">
        <v>6173</v>
      </c>
      <c r="G57">
        <v>6101</v>
      </c>
      <c r="H57">
        <v>5991</v>
      </c>
    </row>
    <row r="58" spans="1:8" x14ac:dyDescent="0.2">
      <c r="A58">
        <v>5</v>
      </c>
      <c r="B58">
        <v>353</v>
      </c>
      <c r="C58" t="s">
        <v>200</v>
      </c>
      <c r="D58" s="5">
        <v>5316</v>
      </c>
      <c r="E58" s="5">
        <v>5327</v>
      </c>
      <c r="F58" s="5">
        <v>5336</v>
      </c>
      <c r="G58">
        <v>5359</v>
      </c>
      <c r="H58">
        <v>5336</v>
      </c>
    </row>
    <row r="59" spans="1:8" x14ac:dyDescent="0.2">
      <c r="A59">
        <v>5</v>
      </c>
      <c r="B59">
        <v>360</v>
      </c>
      <c r="C59" t="s">
        <v>201</v>
      </c>
      <c r="D59" s="5">
        <v>230020</v>
      </c>
      <c r="E59" s="5">
        <v>234011</v>
      </c>
      <c r="F59" s="5">
        <v>238038</v>
      </c>
      <c r="G59">
        <v>242150</v>
      </c>
      <c r="H59">
        <v>246219</v>
      </c>
    </row>
    <row r="60" spans="1:8" x14ac:dyDescent="0.2">
      <c r="A60">
        <v>5</v>
      </c>
      <c r="B60">
        <v>361</v>
      </c>
      <c r="C60" t="s">
        <v>202</v>
      </c>
      <c r="D60" s="5">
        <v>26073</v>
      </c>
      <c r="E60" s="5">
        <v>26114</v>
      </c>
      <c r="F60" s="5">
        <v>26166</v>
      </c>
      <c r="G60">
        <v>26255</v>
      </c>
      <c r="H60">
        <v>26337</v>
      </c>
    </row>
    <row r="61" spans="1:8" x14ac:dyDescent="0.2">
      <c r="A61">
        <v>5</v>
      </c>
      <c r="B61">
        <v>364</v>
      </c>
      <c r="C61" t="s">
        <v>203</v>
      </c>
      <c r="D61" s="5">
        <v>13826</v>
      </c>
      <c r="E61" s="5">
        <v>13888</v>
      </c>
      <c r="F61" s="5">
        <v>13922</v>
      </c>
      <c r="G61">
        <v>13969</v>
      </c>
      <c r="H61">
        <v>14055</v>
      </c>
    </row>
    <row r="62" spans="1:8" x14ac:dyDescent="0.2">
      <c r="A62">
        <v>5</v>
      </c>
      <c r="B62">
        <v>368</v>
      </c>
      <c r="C62" t="s">
        <v>204</v>
      </c>
      <c r="D62" s="5">
        <v>14246</v>
      </c>
      <c r="E62" s="5">
        <v>14165</v>
      </c>
      <c r="F62" s="5">
        <v>14067</v>
      </c>
      <c r="G62">
        <v>14018</v>
      </c>
      <c r="H62">
        <v>13976</v>
      </c>
    </row>
    <row r="63" spans="1:8" x14ac:dyDescent="0.2">
      <c r="A63">
        <v>5</v>
      </c>
      <c r="B63">
        <v>376</v>
      </c>
      <c r="C63" t="s">
        <v>205</v>
      </c>
      <c r="D63" s="5">
        <v>52779</v>
      </c>
      <c r="E63" s="5">
        <v>53831</v>
      </c>
      <c r="F63" s="5">
        <v>54869</v>
      </c>
      <c r="G63">
        <v>55914</v>
      </c>
      <c r="H63">
        <v>56960</v>
      </c>
    </row>
    <row r="64" spans="1:8" x14ac:dyDescent="0.2">
      <c r="A64">
        <v>5</v>
      </c>
      <c r="B64">
        <v>380</v>
      </c>
      <c r="C64" t="s">
        <v>206</v>
      </c>
      <c r="D64" s="5">
        <v>57798</v>
      </c>
      <c r="E64" s="5">
        <v>58962</v>
      </c>
      <c r="F64" s="5">
        <v>60156</v>
      </c>
      <c r="G64">
        <v>61352</v>
      </c>
      <c r="H64">
        <v>62544</v>
      </c>
    </row>
    <row r="65" spans="1:8" x14ac:dyDescent="0.2">
      <c r="A65">
        <v>5</v>
      </c>
      <c r="B65">
        <v>390</v>
      </c>
      <c r="C65" t="s">
        <v>207</v>
      </c>
      <c r="D65" s="5">
        <v>9655</v>
      </c>
      <c r="E65" s="5">
        <v>9493</v>
      </c>
      <c r="F65" s="5">
        <v>9365</v>
      </c>
      <c r="G65">
        <v>9190</v>
      </c>
      <c r="H65">
        <v>9059</v>
      </c>
    </row>
    <row r="66" spans="1:8" x14ac:dyDescent="0.2">
      <c r="A66">
        <v>5</v>
      </c>
      <c r="B66">
        <v>400</v>
      </c>
      <c r="C66" t="s">
        <v>208</v>
      </c>
      <c r="D66" s="5">
        <v>19012</v>
      </c>
      <c r="E66" s="5">
        <v>19216</v>
      </c>
      <c r="F66" s="5">
        <v>19439</v>
      </c>
      <c r="G66">
        <v>19617</v>
      </c>
      <c r="H66">
        <v>19810</v>
      </c>
    </row>
    <row r="67" spans="1:8" x14ac:dyDescent="0.2">
      <c r="A67">
        <v>5</v>
      </c>
      <c r="B67">
        <v>411</v>
      </c>
      <c r="C67" t="s">
        <v>209</v>
      </c>
      <c r="D67" s="5">
        <v>10416</v>
      </c>
      <c r="E67" s="5">
        <v>10411</v>
      </c>
      <c r="F67" s="5">
        <v>10298</v>
      </c>
      <c r="G67">
        <v>10247</v>
      </c>
      <c r="H67">
        <v>10226</v>
      </c>
    </row>
    <row r="68" spans="1:8" x14ac:dyDescent="0.2">
      <c r="A68">
        <v>5</v>
      </c>
      <c r="B68">
        <v>425</v>
      </c>
      <c r="C68" t="s">
        <v>210</v>
      </c>
      <c r="D68" s="5">
        <v>8597</v>
      </c>
      <c r="E68" s="5">
        <v>8552</v>
      </c>
      <c r="F68" s="5">
        <v>8480</v>
      </c>
      <c r="G68">
        <v>8451</v>
      </c>
      <c r="H68">
        <v>8411</v>
      </c>
    </row>
    <row r="69" spans="1:8" x14ac:dyDescent="0.2">
      <c r="A69">
        <v>5</v>
      </c>
      <c r="B69">
        <v>440</v>
      </c>
      <c r="C69" t="s">
        <v>211</v>
      </c>
      <c r="D69" s="5">
        <v>54048</v>
      </c>
      <c r="E69" s="5">
        <v>54917</v>
      </c>
      <c r="F69" s="5">
        <v>55778</v>
      </c>
      <c r="G69">
        <v>56685</v>
      </c>
      <c r="H69">
        <v>57642</v>
      </c>
    </row>
    <row r="70" spans="1:8" x14ac:dyDescent="0.2">
      <c r="A70">
        <v>5</v>
      </c>
      <c r="B70">
        <v>467</v>
      </c>
      <c r="C70" t="s">
        <v>212</v>
      </c>
      <c r="D70" s="5">
        <v>7599</v>
      </c>
      <c r="E70" s="5">
        <v>7557</v>
      </c>
      <c r="F70" s="5">
        <v>7455</v>
      </c>
      <c r="G70">
        <v>7341</v>
      </c>
      <c r="H70">
        <v>7246</v>
      </c>
    </row>
    <row r="71" spans="1:8" x14ac:dyDescent="0.2">
      <c r="A71">
        <v>5</v>
      </c>
      <c r="B71">
        <v>475</v>
      </c>
      <c r="C71" t="s">
        <v>213</v>
      </c>
      <c r="D71" s="5">
        <v>3786</v>
      </c>
      <c r="E71" s="5">
        <v>3896</v>
      </c>
      <c r="F71" s="5">
        <v>4004</v>
      </c>
      <c r="G71">
        <v>4086</v>
      </c>
      <c r="H71">
        <v>4180</v>
      </c>
    </row>
    <row r="72" spans="1:8" x14ac:dyDescent="0.2">
      <c r="A72">
        <v>5</v>
      </c>
      <c r="B72">
        <v>480</v>
      </c>
      <c r="C72" t="s">
        <v>214</v>
      </c>
      <c r="D72" s="5">
        <v>12415</v>
      </c>
      <c r="E72" s="5">
        <v>12548</v>
      </c>
      <c r="F72" s="5">
        <v>12680</v>
      </c>
      <c r="G72">
        <v>12825</v>
      </c>
      <c r="H72">
        <v>12940</v>
      </c>
    </row>
    <row r="73" spans="1:8" x14ac:dyDescent="0.2">
      <c r="A73">
        <v>5</v>
      </c>
      <c r="B73">
        <v>483</v>
      </c>
      <c r="C73" t="s">
        <v>215</v>
      </c>
      <c r="D73" s="5">
        <v>12234</v>
      </c>
      <c r="E73" s="5">
        <v>12033</v>
      </c>
      <c r="F73" s="5">
        <v>11852</v>
      </c>
      <c r="G73">
        <v>11611</v>
      </c>
      <c r="H73">
        <v>11423</v>
      </c>
    </row>
    <row r="74" spans="1:8" x14ac:dyDescent="0.2">
      <c r="A74">
        <v>5</v>
      </c>
      <c r="B74">
        <v>490</v>
      </c>
      <c r="C74" t="s">
        <v>216</v>
      </c>
      <c r="D74" s="5">
        <v>37227</v>
      </c>
      <c r="E74" s="5">
        <v>37618</v>
      </c>
      <c r="F74" s="5">
        <v>38019</v>
      </c>
      <c r="G74">
        <v>38457</v>
      </c>
      <c r="H74">
        <v>38885</v>
      </c>
    </row>
    <row r="75" spans="1:8" x14ac:dyDescent="0.2">
      <c r="A75">
        <v>5</v>
      </c>
      <c r="B75">
        <v>495</v>
      </c>
      <c r="C75" t="s">
        <v>217</v>
      </c>
      <c r="D75" s="5">
        <v>20988</v>
      </c>
      <c r="E75" s="5">
        <v>21396</v>
      </c>
      <c r="F75" s="5">
        <v>21821</v>
      </c>
      <c r="G75">
        <v>22265</v>
      </c>
      <c r="H75">
        <v>22669</v>
      </c>
    </row>
    <row r="76" spans="1:8" x14ac:dyDescent="0.2">
      <c r="A76">
        <v>5</v>
      </c>
      <c r="B76">
        <v>501</v>
      </c>
      <c r="C76" t="s">
        <v>218</v>
      </c>
      <c r="D76" s="5">
        <v>3146</v>
      </c>
      <c r="E76" s="5">
        <v>3147</v>
      </c>
      <c r="F76" s="5">
        <v>3132</v>
      </c>
      <c r="G76">
        <v>3130</v>
      </c>
      <c r="H76">
        <v>3110</v>
      </c>
    </row>
    <row r="77" spans="1:8" x14ac:dyDescent="0.2">
      <c r="A77">
        <v>5</v>
      </c>
      <c r="B77">
        <v>541</v>
      </c>
      <c r="C77" t="s">
        <v>219</v>
      </c>
      <c r="D77" s="5">
        <v>18850</v>
      </c>
      <c r="E77" s="5">
        <v>19042</v>
      </c>
      <c r="F77" s="5">
        <v>19230</v>
      </c>
      <c r="G77">
        <v>19377</v>
      </c>
      <c r="H77">
        <v>19561</v>
      </c>
    </row>
    <row r="78" spans="1:8" x14ac:dyDescent="0.2">
      <c r="A78">
        <v>5</v>
      </c>
      <c r="B78">
        <v>543</v>
      </c>
      <c r="C78" t="s">
        <v>220</v>
      </c>
      <c r="D78" s="5">
        <v>7851</v>
      </c>
      <c r="E78" s="5">
        <v>7841</v>
      </c>
      <c r="F78" s="5">
        <v>7841</v>
      </c>
      <c r="G78">
        <v>7833</v>
      </c>
      <c r="H78">
        <v>7904</v>
      </c>
    </row>
    <row r="79" spans="1:8" x14ac:dyDescent="0.2">
      <c r="A79">
        <v>5</v>
      </c>
      <c r="B79">
        <v>576</v>
      </c>
      <c r="C79" t="s">
        <v>221</v>
      </c>
      <c r="D79" s="5">
        <v>8917</v>
      </c>
      <c r="E79" s="5">
        <v>8886</v>
      </c>
      <c r="F79" s="5">
        <v>8844</v>
      </c>
      <c r="G79">
        <v>8804</v>
      </c>
      <c r="H79">
        <v>8796</v>
      </c>
    </row>
    <row r="80" spans="1:8" x14ac:dyDescent="0.2">
      <c r="A80">
        <v>5</v>
      </c>
      <c r="B80">
        <v>579</v>
      </c>
      <c r="C80" t="s">
        <v>222</v>
      </c>
      <c r="D80" s="5">
        <v>35358</v>
      </c>
      <c r="E80" s="5">
        <v>35674</v>
      </c>
      <c r="F80" s="5">
        <v>36002</v>
      </c>
      <c r="G80">
        <v>36286</v>
      </c>
      <c r="H80">
        <v>36620</v>
      </c>
    </row>
    <row r="81" spans="1:8" x14ac:dyDescent="0.2">
      <c r="A81">
        <v>5</v>
      </c>
      <c r="B81">
        <v>585</v>
      </c>
      <c r="C81" t="s">
        <v>223</v>
      </c>
      <c r="D81" s="5">
        <v>15015</v>
      </c>
      <c r="E81" s="5">
        <v>14887</v>
      </c>
      <c r="F81" s="5">
        <v>14864</v>
      </c>
      <c r="G81">
        <v>14780</v>
      </c>
      <c r="H81">
        <v>14696</v>
      </c>
    </row>
    <row r="82" spans="1:8" x14ac:dyDescent="0.2">
      <c r="A82">
        <v>5</v>
      </c>
      <c r="B82">
        <v>591</v>
      </c>
      <c r="C82" t="s">
        <v>224</v>
      </c>
      <c r="D82" s="5">
        <v>14707</v>
      </c>
      <c r="E82" s="5">
        <v>14998</v>
      </c>
      <c r="F82" s="5">
        <v>15272</v>
      </c>
      <c r="G82">
        <v>15573</v>
      </c>
      <c r="H82">
        <v>15873</v>
      </c>
    </row>
    <row r="83" spans="1:8" x14ac:dyDescent="0.2">
      <c r="A83">
        <v>5</v>
      </c>
      <c r="B83">
        <v>604</v>
      </c>
      <c r="C83" t="s">
        <v>225</v>
      </c>
      <c r="D83" s="5">
        <v>25279</v>
      </c>
      <c r="E83" s="5">
        <v>25513</v>
      </c>
      <c r="F83" s="5">
        <v>25784</v>
      </c>
      <c r="G83">
        <v>26045</v>
      </c>
      <c r="H83">
        <v>26325</v>
      </c>
    </row>
    <row r="84" spans="1:8" x14ac:dyDescent="0.2">
      <c r="A84">
        <v>5</v>
      </c>
      <c r="B84">
        <v>607</v>
      </c>
      <c r="C84" t="s">
        <v>226</v>
      </c>
      <c r="D84" s="5">
        <v>19514</v>
      </c>
      <c r="E84" s="5">
        <v>19857</v>
      </c>
      <c r="F84" s="5">
        <v>20198</v>
      </c>
      <c r="G84">
        <v>20537</v>
      </c>
      <c r="H84">
        <v>20870</v>
      </c>
    </row>
    <row r="85" spans="1:8" x14ac:dyDescent="0.2">
      <c r="A85">
        <v>5</v>
      </c>
      <c r="B85">
        <v>615</v>
      </c>
      <c r="C85" t="s">
        <v>227</v>
      </c>
      <c r="D85" s="5">
        <v>110027</v>
      </c>
      <c r="E85" s="5">
        <v>112193</v>
      </c>
      <c r="F85" s="5">
        <v>114361</v>
      </c>
      <c r="G85">
        <v>116574</v>
      </c>
      <c r="H85">
        <v>118781</v>
      </c>
    </row>
    <row r="86" spans="1:8" x14ac:dyDescent="0.2">
      <c r="A86">
        <v>5</v>
      </c>
      <c r="B86">
        <v>628</v>
      </c>
      <c r="C86" t="s">
        <v>228</v>
      </c>
      <c r="D86" s="5">
        <v>8597</v>
      </c>
      <c r="E86" s="5">
        <v>8638</v>
      </c>
      <c r="F86" s="5">
        <v>8679</v>
      </c>
      <c r="G86">
        <v>8688</v>
      </c>
      <c r="H86">
        <v>8737</v>
      </c>
    </row>
    <row r="87" spans="1:8" x14ac:dyDescent="0.2">
      <c r="A87">
        <v>5</v>
      </c>
      <c r="B87">
        <v>631</v>
      </c>
      <c r="C87" t="s">
        <v>229</v>
      </c>
      <c r="D87" s="5">
        <v>61730</v>
      </c>
      <c r="E87" s="5">
        <v>63563</v>
      </c>
      <c r="F87" s="5">
        <v>65370</v>
      </c>
      <c r="G87">
        <v>67197</v>
      </c>
      <c r="H87">
        <v>68989</v>
      </c>
    </row>
    <row r="88" spans="1:8" x14ac:dyDescent="0.2">
      <c r="A88">
        <v>5</v>
      </c>
      <c r="B88">
        <v>642</v>
      </c>
      <c r="C88" t="s">
        <v>230</v>
      </c>
      <c r="D88" s="5">
        <v>19569</v>
      </c>
      <c r="E88" s="5">
        <v>19420</v>
      </c>
      <c r="F88" s="5">
        <v>19290</v>
      </c>
      <c r="G88">
        <v>19157</v>
      </c>
      <c r="H88">
        <v>19038</v>
      </c>
    </row>
    <row r="89" spans="1:8" x14ac:dyDescent="0.2">
      <c r="A89">
        <v>5</v>
      </c>
      <c r="B89">
        <v>647</v>
      </c>
      <c r="C89" t="s">
        <v>231</v>
      </c>
      <c r="D89" s="5">
        <v>7629</v>
      </c>
      <c r="E89" s="5">
        <v>7597</v>
      </c>
      <c r="F89" s="5">
        <v>7505</v>
      </c>
      <c r="G89">
        <v>7463</v>
      </c>
      <c r="H89">
        <v>7424</v>
      </c>
    </row>
    <row r="90" spans="1:8" x14ac:dyDescent="0.2">
      <c r="A90">
        <v>5</v>
      </c>
      <c r="B90">
        <v>649</v>
      </c>
      <c r="C90" t="s">
        <v>232</v>
      </c>
      <c r="D90" s="5">
        <v>19706</v>
      </c>
      <c r="E90" s="5">
        <v>19345</v>
      </c>
      <c r="F90" s="5">
        <v>19008</v>
      </c>
      <c r="G90">
        <v>18714</v>
      </c>
      <c r="H90">
        <v>18357</v>
      </c>
    </row>
    <row r="91" spans="1:8" x14ac:dyDescent="0.2">
      <c r="A91">
        <v>5</v>
      </c>
      <c r="B91">
        <v>652</v>
      </c>
      <c r="C91" t="s">
        <v>233</v>
      </c>
      <c r="D91" s="5">
        <v>5939</v>
      </c>
      <c r="E91" s="5">
        <v>5880</v>
      </c>
      <c r="F91" s="5">
        <v>5868</v>
      </c>
      <c r="G91">
        <v>5830</v>
      </c>
      <c r="H91">
        <v>5823</v>
      </c>
    </row>
    <row r="92" spans="1:8" x14ac:dyDescent="0.2">
      <c r="A92">
        <v>5</v>
      </c>
      <c r="B92">
        <v>656</v>
      </c>
      <c r="C92" t="s">
        <v>234</v>
      </c>
      <c r="D92" s="5">
        <v>13725</v>
      </c>
      <c r="E92" s="5">
        <v>13873</v>
      </c>
      <c r="F92" s="5">
        <v>14020</v>
      </c>
      <c r="G92">
        <v>14127</v>
      </c>
      <c r="H92">
        <v>14277</v>
      </c>
    </row>
    <row r="93" spans="1:8" x14ac:dyDescent="0.2">
      <c r="A93">
        <v>5</v>
      </c>
      <c r="B93">
        <v>658</v>
      </c>
      <c r="C93" t="s">
        <v>235</v>
      </c>
      <c r="D93" s="5">
        <v>3292</v>
      </c>
      <c r="E93" s="5">
        <v>3318</v>
      </c>
      <c r="F93" s="5">
        <v>3340</v>
      </c>
      <c r="G93">
        <v>3396</v>
      </c>
      <c r="H93">
        <v>3428</v>
      </c>
    </row>
    <row r="94" spans="1:8" x14ac:dyDescent="0.2">
      <c r="A94">
        <v>5</v>
      </c>
      <c r="B94">
        <v>659</v>
      </c>
      <c r="C94" t="s">
        <v>236</v>
      </c>
      <c r="D94" s="5">
        <v>16889</v>
      </c>
      <c r="E94" s="5">
        <v>17155</v>
      </c>
      <c r="F94" s="5">
        <v>17433</v>
      </c>
      <c r="G94">
        <v>17737</v>
      </c>
      <c r="H94">
        <v>17983</v>
      </c>
    </row>
    <row r="95" spans="1:8" x14ac:dyDescent="0.2">
      <c r="A95">
        <v>5</v>
      </c>
      <c r="B95">
        <v>660</v>
      </c>
      <c r="C95" t="s">
        <v>237</v>
      </c>
      <c r="D95" s="5">
        <v>13398</v>
      </c>
      <c r="E95" s="5">
        <v>13348</v>
      </c>
      <c r="F95" s="5">
        <v>13312</v>
      </c>
      <c r="G95">
        <v>13225</v>
      </c>
      <c r="H95">
        <v>13187</v>
      </c>
    </row>
    <row r="96" spans="1:8" x14ac:dyDescent="0.2">
      <c r="A96">
        <v>5</v>
      </c>
      <c r="B96">
        <v>664</v>
      </c>
      <c r="C96" t="s">
        <v>238</v>
      </c>
      <c r="D96" s="5">
        <v>19330</v>
      </c>
      <c r="E96" s="5">
        <v>19565</v>
      </c>
      <c r="F96" s="5">
        <v>19791</v>
      </c>
      <c r="G96">
        <v>20020</v>
      </c>
      <c r="H96">
        <v>20218</v>
      </c>
    </row>
    <row r="97" spans="1:8" x14ac:dyDescent="0.2">
      <c r="A97">
        <v>5</v>
      </c>
      <c r="B97">
        <v>665</v>
      </c>
      <c r="C97" t="s">
        <v>239</v>
      </c>
      <c r="D97" s="5">
        <v>28042</v>
      </c>
      <c r="E97" s="5">
        <v>28244</v>
      </c>
      <c r="F97" s="5">
        <v>28475</v>
      </c>
      <c r="G97">
        <v>28732</v>
      </c>
      <c r="H97">
        <v>28981</v>
      </c>
    </row>
    <row r="98" spans="1:8" x14ac:dyDescent="0.2">
      <c r="A98">
        <v>5</v>
      </c>
      <c r="B98">
        <v>667</v>
      </c>
      <c r="C98" t="s">
        <v>240</v>
      </c>
      <c r="D98" s="5">
        <v>16508</v>
      </c>
      <c r="E98" s="5">
        <v>16425</v>
      </c>
      <c r="F98" s="5">
        <v>16351</v>
      </c>
      <c r="G98">
        <v>16243</v>
      </c>
      <c r="H98">
        <v>16142</v>
      </c>
    </row>
    <row r="99" spans="1:8" x14ac:dyDescent="0.2">
      <c r="A99">
        <v>5</v>
      </c>
      <c r="B99">
        <v>670</v>
      </c>
      <c r="C99" t="s">
        <v>241</v>
      </c>
      <c r="D99" s="5">
        <v>20921</v>
      </c>
      <c r="E99" s="5">
        <v>20932</v>
      </c>
      <c r="F99" s="5">
        <v>20965</v>
      </c>
      <c r="G99">
        <v>21008</v>
      </c>
      <c r="H99">
        <v>21045</v>
      </c>
    </row>
    <row r="100" spans="1:8" x14ac:dyDescent="0.2">
      <c r="A100">
        <v>5</v>
      </c>
      <c r="B100">
        <v>674</v>
      </c>
      <c r="C100" t="s">
        <v>242</v>
      </c>
      <c r="D100" s="5">
        <v>21722</v>
      </c>
      <c r="E100" s="5">
        <v>21725</v>
      </c>
      <c r="F100" s="5">
        <v>21719</v>
      </c>
      <c r="G100">
        <v>21746</v>
      </c>
      <c r="H100">
        <v>21763</v>
      </c>
    </row>
    <row r="101" spans="1:8" x14ac:dyDescent="0.2">
      <c r="A101">
        <v>5</v>
      </c>
      <c r="B101">
        <v>679</v>
      </c>
      <c r="C101" t="s">
        <v>243</v>
      </c>
      <c r="D101" s="5">
        <v>27934</v>
      </c>
      <c r="E101" s="5">
        <v>27790</v>
      </c>
      <c r="F101" s="5">
        <v>27630</v>
      </c>
      <c r="G101">
        <v>27520</v>
      </c>
      <c r="H101">
        <v>27394</v>
      </c>
    </row>
    <row r="102" spans="1:8" x14ac:dyDescent="0.2">
      <c r="A102">
        <v>5</v>
      </c>
      <c r="B102">
        <v>686</v>
      </c>
      <c r="C102" t="s">
        <v>244</v>
      </c>
      <c r="D102" s="5">
        <v>32321</v>
      </c>
      <c r="E102" s="5">
        <v>32633</v>
      </c>
      <c r="F102" s="5">
        <v>32933</v>
      </c>
      <c r="G102">
        <v>33279</v>
      </c>
      <c r="H102">
        <v>33557</v>
      </c>
    </row>
    <row r="103" spans="1:8" x14ac:dyDescent="0.2">
      <c r="A103">
        <v>5</v>
      </c>
      <c r="B103">
        <v>690</v>
      </c>
      <c r="C103" t="s">
        <v>245</v>
      </c>
      <c r="D103" s="5">
        <v>13690</v>
      </c>
      <c r="E103" s="5">
        <v>13513</v>
      </c>
      <c r="F103" s="5">
        <v>13416</v>
      </c>
      <c r="G103">
        <v>13291</v>
      </c>
      <c r="H103">
        <v>13127</v>
      </c>
    </row>
    <row r="104" spans="1:8" x14ac:dyDescent="0.2">
      <c r="A104">
        <v>5</v>
      </c>
      <c r="B104">
        <v>697</v>
      </c>
      <c r="C104" t="s">
        <v>246</v>
      </c>
      <c r="D104" s="5">
        <v>31460</v>
      </c>
      <c r="E104" s="5">
        <v>31769</v>
      </c>
      <c r="F104" s="5">
        <v>32097</v>
      </c>
      <c r="G104">
        <v>32446</v>
      </c>
      <c r="H104">
        <v>32729</v>
      </c>
    </row>
    <row r="105" spans="1:8" x14ac:dyDescent="0.2">
      <c r="A105">
        <v>5</v>
      </c>
      <c r="B105">
        <v>736</v>
      </c>
      <c r="C105" t="s">
        <v>247</v>
      </c>
      <c r="D105" s="5">
        <v>32395</v>
      </c>
      <c r="E105" s="5">
        <v>32848</v>
      </c>
      <c r="F105" s="5">
        <v>33310</v>
      </c>
      <c r="G105">
        <v>33766</v>
      </c>
      <c r="H105">
        <v>34239</v>
      </c>
    </row>
    <row r="106" spans="1:8" x14ac:dyDescent="0.2">
      <c r="A106">
        <v>5</v>
      </c>
      <c r="B106">
        <v>756</v>
      </c>
      <c r="C106" t="s">
        <v>248</v>
      </c>
      <c r="D106" s="5">
        <v>37762</v>
      </c>
      <c r="E106" s="5">
        <v>37557</v>
      </c>
      <c r="F106" s="5">
        <v>37367</v>
      </c>
      <c r="G106">
        <v>37224</v>
      </c>
      <c r="H106">
        <v>37002</v>
      </c>
    </row>
    <row r="107" spans="1:8" x14ac:dyDescent="0.2">
      <c r="A107">
        <v>5</v>
      </c>
      <c r="B107">
        <v>761</v>
      </c>
      <c r="C107" t="s">
        <v>249</v>
      </c>
      <c r="D107" s="5">
        <v>14387</v>
      </c>
      <c r="E107" s="5">
        <v>14429</v>
      </c>
      <c r="F107" s="5">
        <v>14478</v>
      </c>
      <c r="G107">
        <v>14493</v>
      </c>
      <c r="H107">
        <v>14529</v>
      </c>
    </row>
    <row r="108" spans="1:8" x14ac:dyDescent="0.2">
      <c r="A108">
        <v>5</v>
      </c>
      <c r="B108">
        <v>789</v>
      </c>
      <c r="C108" t="s">
        <v>250</v>
      </c>
      <c r="D108" s="5">
        <v>17917</v>
      </c>
      <c r="E108" s="5">
        <v>17731</v>
      </c>
      <c r="F108" s="5">
        <v>17580</v>
      </c>
      <c r="G108">
        <v>17393</v>
      </c>
      <c r="H108">
        <v>17222</v>
      </c>
    </row>
    <row r="109" spans="1:8" x14ac:dyDescent="0.2">
      <c r="A109">
        <v>5</v>
      </c>
      <c r="B109">
        <v>790</v>
      </c>
      <c r="C109" t="s">
        <v>251</v>
      </c>
      <c r="D109" s="5">
        <v>22826</v>
      </c>
      <c r="E109" s="5">
        <v>23166</v>
      </c>
      <c r="F109" s="5">
        <v>23541</v>
      </c>
      <c r="G109">
        <v>23910</v>
      </c>
      <c r="H109">
        <v>24285</v>
      </c>
    </row>
    <row r="110" spans="1:8" x14ac:dyDescent="0.2">
      <c r="A110">
        <v>5</v>
      </c>
      <c r="B110">
        <v>792</v>
      </c>
      <c r="C110" t="s">
        <v>252</v>
      </c>
      <c r="D110" s="5">
        <v>6430</v>
      </c>
      <c r="E110" s="5">
        <v>6399</v>
      </c>
      <c r="F110" s="5">
        <v>6411</v>
      </c>
      <c r="G110">
        <v>6379</v>
      </c>
      <c r="H110">
        <v>6386</v>
      </c>
    </row>
    <row r="111" spans="1:8" x14ac:dyDescent="0.2">
      <c r="A111">
        <v>5</v>
      </c>
      <c r="B111">
        <v>809</v>
      </c>
      <c r="C111" t="s">
        <v>253</v>
      </c>
      <c r="D111" s="5">
        <v>11903</v>
      </c>
      <c r="E111" s="5">
        <v>11794</v>
      </c>
      <c r="F111" s="5">
        <v>11655</v>
      </c>
      <c r="G111">
        <v>11537</v>
      </c>
      <c r="H111">
        <v>11451</v>
      </c>
    </row>
    <row r="112" spans="1:8" x14ac:dyDescent="0.2">
      <c r="A112">
        <v>5</v>
      </c>
      <c r="B112">
        <v>819</v>
      </c>
      <c r="C112" t="s">
        <v>254</v>
      </c>
      <c r="D112" s="5">
        <v>5478</v>
      </c>
      <c r="E112" s="5">
        <v>5435</v>
      </c>
      <c r="F112" s="5">
        <v>5350</v>
      </c>
      <c r="G112">
        <v>5317</v>
      </c>
      <c r="H112">
        <v>5255</v>
      </c>
    </row>
    <row r="113" spans="1:8" x14ac:dyDescent="0.2">
      <c r="A113">
        <v>5</v>
      </c>
      <c r="B113">
        <v>837</v>
      </c>
      <c r="C113" t="s">
        <v>255</v>
      </c>
      <c r="D113" s="5">
        <v>106537</v>
      </c>
      <c r="E113" s="5">
        <v>108017</v>
      </c>
      <c r="F113" s="5">
        <v>109496</v>
      </c>
      <c r="G113">
        <v>111028</v>
      </c>
      <c r="H113">
        <v>112602</v>
      </c>
    </row>
    <row r="114" spans="1:8" x14ac:dyDescent="0.2">
      <c r="A114">
        <v>5</v>
      </c>
      <c r="B114">
        <v>842</v>
      </c>
      <c r="C114" t="s">
        <v>256</v>
      </c>
      <c r="D114" s="5">
        <v>7547</v>
      </c>
      <c r="E114" s="5">
        <v>7458</v>
      </c>
      <c r="F114" s="5">
        <v>7415</v>
      </c>
      <c r="G114">
        <v>7328</v>
      </c>
      <c r="H114">
        <v>7268</v>
      </c>
    </row>
    <row r="115" spans="1:8" x14ac:dyDescent="0.2">
      <c r="A115">
        <v>5</v>
      </c>
      <c r="B115">
        <v>847</v>
      </c>
      <c r="C115" t="s">
        <v>257</v>
      </c>
      <c r="D115" s="5">
        <v>29208</v>
      </c>
      <c r="E115" s="5">
        <v>29161</v>
      </c>
      <c r="F115" s="5">
        <v>29245</v>
      </c>
      <c r="G115">
        <v>29324</v>
      </c>
      <c r="H115">
        <v>29371</v>
      </c>
    </row>
    <row r="116" spans="1:8" x14ac:dyDescent="0.2">
      <c r="A116">
        <v>5</v>
      </c>
      <c r="B116">
        <v>854</v>
      </c>
      <c r="C116" t="s">
        <v>258</v>
      </c>
      <c r="D116" s="5">
        <v>13573</v>
      </c>
      <c r="E116" s="5">
        <v>13578</v>
      </c>
      <c r="F116" s="5">
        <v>13604</v>
      </c>
      <c r="G116">
        <v>13618</v>
      </c>
      <c r="H116">
        <v>13636</v>
      </c>
    </row>
    <row r="117" spans="1:8" x14ac:dyDescent="0.2">
      <c r="A117">
        <v>5</v>
      </c>
      <c r="B117">
        <v>856</v>
      </c>
      <c r="C117" t="s">
        <v>259</v>
      </c>
      <c r="D117" s="5">
        <v>7728</v>
      </c>
      <c r="E117" s="5">
        <v>7583</v>
      </c>
      <c r="F117" s="5">
        <v>7482</v>
      </c>
      <c r="G117">
        <v>7373</v>
      </c>
      <c r="H117">
        <v>7276</v>
      </c>
    </row>
    <row r="118" spans="1:8" x14ac:dyDescent="0.2">
      <c r="A118">
        <v>5</v>
      </c>
      <c r="B118">
        <v>858</v>
      </c>
      <c r="C118" t="s">
        <v>260</v>
      </c>
      <c r="D118" s="5">
        <v>11957</v>
      </c>
      <c r="E118" s="5">
        <v>11964</v>
      </c>
      <c r="F118" s="5">
        <v>11944</v>
      </c>
      <c r="G118">
        <v>11914</v>
      </c>
      <c r="H118">
        <v>11888</v>
      </c>
    </row>
    <row r="119" spans="1:8" x14ac:dyDescent="0.2">
      <c r="A119">
        <v>5</v>
      </c>
      <c r="B119">
        <v>861</v>
      </c>
      <c r="C119" t="s">
        <v>261</v>
      </c>
      <c r="D119" s="5">
        <v>12042</v>
      </c>
      <c r="E119" s="5">
        <v>11977</v>
      </c>
      <c r="F119" s="5">
        <v>11902</v>
      </c>
      <c r="G119">
        <v>11875</v>
      </c>
      <c r="H119">
        <v>11787</v>
      </c>
    </row>
    <row r="120" spans="1:8" x14ac:dyDescent="0.2">
      <c r="A120">
        <v>5</v>
      </c>
      <c r="B120">
        <v>873</v>
      </c>
      <c r="C120" t="s">
        <v>262</v>
      </c>
      <c r="D120" s="5">
        <v>8246</v>
      </c>
      <c r="E120" s="5">
        <v>8313</v>
      </c>
      <c r="F120" s="5">
        <v>8362</v>
      </c>
      <c r="G120">
        <v>8438</v>
      </c>
      <c r="H120">
        <v>8496</v>
      </c>
    </row>
    <row r="121" spans="1:8" x14ac:dyDescent="0.2">
      <c r="A121">
        <v>5</v>
      </c>
      <c r="B121">
        <v>885</v>
      </c>
      <c r="C121" t="s">
        <v>263</v>
      </c>
      <c r="D121" s="5">
        <v>7642</v>
      </c>
      <c r="E121" s="5">
        <v>7633</v>
      </c>
      <c r="F121" s="5">
        <v>7604</v>
      </c>
      <c r="G121">
        <v>7622</v>
      </c>
      <c r="H121">
        <v>7605</v>
      </c>
    </row>
    <row r="122" spans="1:8" x14ac:dyDescent="0.2">
      <c r="A122">
        <v>5</v>
      </c>
      <c r="B122">
        <v>887</v>
      </c>
      <c r="C122" t="s">
        <v>264</v>
      </c>
      <c r="D122" s="5">
        <v>38923</v>
      </c>
      <c r="E122" s="5">
        <v>39083</v>
      </c>
      <c r="F122" s="5">
        <v>39289</v>
      </c>
      <c r="G122">
        <v>39491</v>
      </c>
      <c r="H122">
        <v>39681</v>
      </c>
    </row>
    <row r="123" spans="1:8" x14ac:dyDescent="0.2">
      <c r="A123">
        <v>5</v>
      </c>
      <c r="B123">
        <v>890</v>
      </c>
      <c r="C123" t="s">
        <v>265</v>
      </c>
      <c r="D123" s="5">
        <v>22212</v>
      </c>
      <c r="E123" s="5">
        <v>22188</v>
      </c>
      <c r="F123" s="5">
        <v>22217</v>
      </c>
      <c r="G123">
        <v>22235</v>
      </c>
      <c r="H123">
        <v>22233</v>
      </c>
    </row>
    <row r="124" spans="1:8" x14ac:dyDescent="0.2">
      <c r="A124">
        <v>5</v>
      </c>
      <c r="B124">
        <v>893</v>
      </c>
      <c r="C124" t="s">
        <v>266</v>
      </c>
      <c r="D124" s="5">
        <v>15116</v>
      </c>
      <c r="E124" s="5">
        <v>15496</v>
      </c>
      <c r="F124" s="5">
        <v>15869</v>
      </c>
      <c r="G124">
        <v>16158</v>
      </c>
      <c r="H124">
        <v>16508</v>
      </c>
    </row>
    <row r="125" spans="1:8" x14ac:dyDescent="0.2">
      <c r="A125">
        <v>5</v>
      </c>
      <c r="B125">
        <v>895</v>
      </c>
      <c r="C125" t="s">
        <v>267</v>
      </c>
      <c r="D125" s="5">
        <v>23761</v>
      </c>
      <c r="E125" s="5">
        <v>23822</v>
      </c>
      <c r="F125" s="5">
        <v>23890</v>
      </c>
      <c r="G125">
        <v>23958</v>
      </c>
      <c r="H125">
        <v>24015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D19"/>
  <sheetViews>
    <sheetView workbookViewId="0">
      <selection activeCell="E8" sqref="E8"/>
    </sheetView>
  </sheetViews>
  <sheetFormatPr baseColWidth="10" defaultRowHeight="12.75" x14ac:dyDescent="0.2"/>
  <cols>
    <col min="1" max="1" width="21.42578125" customWidth="1"/>
    <col min="2" max="2" width="22" customWidth="1"/>
    <col min="3" max="3" width="20.140625" customWidth="1"/>
    <col min="4" max="4" width="21.5703125" customWidth="1"/>
  </cols>
  <sheetData>
    <row r="3" spans="1:4" x14ac:dyDescent="0.2">
      <c r="A3" s="73" t="s">
        <v>350</v>
      </c>
      <c r="B3" s="73"/>
      <c r="C3" s="73"/>
      <c r="D3" s="73"/>
    </row>
    <row r="4" spans="1:4" ht="13.5" thickBot="1" x14ac:dyDescent="0.25">
      <c r="B4" s="4"/>
      <c r="C4" s="4"/>
    </row>
    <row r="5" spans="1:4" ht="37.5" customHeight="1" thickBot="1" x14ac:dyDescent="0.25">
      <c r="A5" s="46" t="s">
        <v>138</v>
      </c>
      <c r="B5" s="74" t="s">
        <v>139</v>
      </c>
      <c r="C5" s="74" t="s">
        <v>140</v>
      </c>
      <c r="D5" s="47" t="s">
        <v>141</v>
      </c>
    </row>
    <row r="6" spans="1:4" ht="15" x14ac:dyDescent="0.25">
      <c r="A6" s="50" t="s">
        <v>278</v>
      </c>
      <c r="B6" s="48" t="s">
        <v>295</v>
      </c>
      <c r="C6" s="48">
        <v>615940</v>
      </c>
      <c r="D6" s="54">
        <f t="shared" ref="D6:D19" si="0">C6/C$19</f>
        <v>0.26360365896977422</v>
      </c>
    </row>
    <row r="7" spans="1:4" ht="15" x14ac:dyDescent="0.25">
      <c r="A7" s="51" t="s">
        <v>279</v>
      </c>
      <c r="B7" s="45" t="s">
        <v>296</v>
      </c>
      <c r="C7" s="45">
        <v>450023</v>
      </c>
      <c r="D7" s="55">
        <f t="shared" si="0"/>
        <v>0.19259620972912087</v>
      </c>
    </row>
    <row r="8" spans="1:4" ht="15" x14ac:dyDescent="0.25">
      <c r="A8" s="51" t="s">
        <v>283</v>
      </c>
      <c r="B8" s="45" t="s">
        <v>297</v>
      </c>
      <c r="C8" s="45">
        <v>341604</v>
      </c>
      <c r="D8" s="55">
        <f t="shared" si="0"/>
        <v>0.14619616248126563</v>
      </c>
    </row>
    <row r="9" spans="1:4" ht="15" x14ac:dyDescent="0.25">
      <c r="A9" s="51" t="s">
        <v>284</v>
      </c>
      <c r="B9" s="45" t="s">
        <v>298</v>
      </c>
      <c r="C9" s="45">
        <v>270129</v>
      </c>
      <c r="D9" s="55">
        <f t="shared" si="0"/>
        <v>0.11560702794727756</v>
      </c>
    </row>
    <row r="10" spans="1:4" ht="15" x14ac:dyDescent="0.25">
      <c r="A10" s="51" t="s">
        <v>280</v>
      </c>
      <c r="B10" s="45" t="s">
        <v>299</v>
      </c>
      <c r="C10" s="45">
        <v>243477</v>
      </c>
      <c r="D10" s="55">
        <f t="shared" si="0"/>
        <v>0.10420077941842341</v>
      </c>
    </row>
    <row r="11" spans="1:4" ht="15" x14ac:dyDescent="0.25">
      <c r="A11" s="51" t="s">
        <v>277</v>
      </c>
      <c r="B11" s="45" t="s">
        <v>300</v>
      </c>
      <c r="C11" s="45">
        <v>207237</v>
      </c>
      <c r="D11" s="55">
        <f t="shared" si="0"/>
        <v>8.8691157375587068E-2</v>
      </c>
    </row>
    <row r="12" spans="1:4" ht="15" x14ac:dyDescent="0.25">
      <c r="A12" s="52" t="s">
        <v>281</v>
      </c>
      <c r="B12" s="45" t="s">
        <v>301</v>
      </c>
      <c r="C12" s="45">
        <v>101477</v>
      </c>
      <c r="D12" s="55">
        <f t="shared" si="0"/>
        <v>4.3429081568457609E-2</v>
      </c>
    </row>
    <row r="13" spans="1:4" ht="15" x14ac:dyDescent="0.25">
      <c r="A13" s="51" t="s">
        <v>287</v>
      </c>
      <c r="B13" s="45" t="s">
        <v>302</v>
      </c>
      <c r="C13" s="45">
        <v>38406</v>
      </c>
      <c r="D13" s="55">
        <f t="shared" si="0"/>
        <v>1.6436604419899907E-2</v>
      </c>
    </row>
    <row r="14" spans="1:4" ht="15" x14ac:dyDescent="0.25">
      <c r="A14" s="51" t="s">
        <v>282</v>
      </c>
      <c r="B14" s="45" t="s">
        <v>303</v>
      </c>
      <c r="C14" s="45">
        <v>25415</v>
      </c>
      <c r="D14" s="55">
        <f t="shared" si="0"/>
        <v>1.0876850006034373E-2</v>
      </c>
    </row>
    <row r="15" spans="1:4" ht="15" x14ac:dyDescent="0.25">
      <c r="A15" s="51" t="s">
        <v>288</v>
      </c>
      <c r="B15" s="45" t="s">
        <v>304</v>
      </c>
      <c r="C15" s="45">
        <v>20414</v>
      </c>
      <c r="D15" s="55">
        <f t="shared" si="0"/>
        <v>8.7365735204873382E-3</v>
      </c>
    </row>
    <row r="16" spans="1:4" ht="15" x14ac:dyDescent="0.25">
      <c r="A16" s="51" t="s">
        <v>289</v>
      </c>
      <c r="B16" s="45" t="s">
        <v>305</v>
      </c>
      <c r="C16" s="45">
        <v>20586</v>
      </c>
      <c r="D16" s="55">
        <f t="shared" si="0"/>
        <v>8.8101843094323673E-3</v>
      </c>
    </row>
    <row r="17" spans="1:4" ht="15" x14ac:dyDescent="0.25">
      <c r="A17" s="51" t="s">
        <v>285</v>
      </c>
      <c r="B17" s="45" t="s">
        <v>306</v>
      </c>
      <c r="C17" s="45">
        <v>1868</v>
      </c>
      <c r="D17" s="55">
        <f t="shared" si="0"/>
        <v>7.9944740551926845E-4</v>
      </c>
    </row>
    <row r="18" spans="1:4" ht="15" x14ac:dyDescent="0.25">
      <c r="A18" s="51" t="s">
        <v>286</v>
      </c>
      <c r="B18" s="45" t="s">
        <v>307</v>
      </c>
      <c r="C18" s="45">
        <v>38</v>
      </c>
      <c r="D18" s="55">
        <f t="shared" si="0"/>
        <v>1.6262848720413384E-5</v>
      </c>
    </row>
    <row r="19" spans="1:4" ht="15.75" thickBot="1" x14ac:dyDescent="0.3">
      <c r="A19" s="53"/>
      <c r="B19" s="49" t="s">
        <v>142</v>
      </c>
      <c r="C19" s="49">
        <f>SUM(C6:C18)</f>
        <v>2336614</v>
      </c>
      <c r="D19" s="56">
        <f t="shared" si="0"/>
        <v>1</v>
      </c>
    </row>
  </sheetData>
  <mergeCells count="2">
    <mergeCell ref="A3:D3"/>
    <mergeCell ref="B5:C5"/>
  </mergeCells>
  <pageMargins left="0.7" right="0.7" top="0.75" bottom="0.75" header="0.3" footer="0.3"/>
  <pageSetup orientation="portrait" horizontalDpi="4294967295" verticalDpi="4294967295"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D27"/>
  <sheetViews>
    <sheetView workbookViewId="0">
      <selection activeCell="C16" sqref="C16"/>
    </sheetView>
  </sheetViews>
  <sheetFormatPr baseColWidth="10" defaultRowHeight="12.75" x14ac:dyDescent="0.2"/>
  <cols>
    <col min="1" max="1" width="21.42578125" customWidth="1"/>
    <col min="2" max="2" width="22" customWidth="1"/>
    <col min="3" max="3" width="20.140625" customWidth="1"/>
    <col min="4" max="4" width="21.5703125" customWidth="1"/>
  </cols>
  <sheetData>
    <row r="3" spans="1:4" x14ac:dyDescent="0.2">
      <c r="A3" s="73" t="s">
        <v>308</v>
      </c>
      <c r="B3" s="73"/>
      <c r="C3" s="73"/>
      <c r="D3" s="73"/>
    </row>
    <row r="4" spans="1:4" ht="13.5" thickBot="1" x14ac:dyDescent="0.25">
      <c r="B4" s="4"/>
      <c r="C4" s="4"/>
    </row>
    <row r="5" spans="1:4" ht="37.5" customHeight="1" thickBot="1" x14ac:dyDescent="0.25">
      <c r="A5" s="46" t="s">
        <v>351</v>
      </c>
      <c r="B5" s="74" t="s">
        <v>352</v>
      </c>
      <c r="C5" s="74" t="s">
        <v>140</v>
      </c>
      <c r="D5" s="47" t="s">
        <v>141</v>
      </c>
    </row>
    <row r="6" spans="1:4" ht="15" x14ac:dyDescent="0.25">
      <c r="A6" s="50" t="s">
        <v>309</v>
      </c>
      <c r="B6" s="48" t="s">
        <v>330</v>
      </c>
      <c r="C6" s="48">
        <v>982046</v>
      </c>
      <c r="D6" s="54">
        <f t="shared" ref="D6:D27" si="0">C6/C$27</f>
        <v>0.30780065732108125</v>
      </c>
    </row>
    <row r="7" spans="1:4" ht="15" x14ac:dyDescent="0.25">
      <c r="A7" s="51" t="s">
        <v>310</v>
      </c>
      <c r="B7" s="45" t="s">
        <v>331</v>
      </c>
      <c r="C7" s="45">
        <v>678715</v>
      </c>
      <c r="D7" s="55">
        <f t="shared" si="0"/>
        <v>0.21272824606350174</v>
      </c>
    </row>
    <row r="8" spans="1:4" ht="15" x14ac:dyDescent="0.25">
      <c r="A8" s="51" t="s">
        <v>311</v>
      </c>
      <c r="B8" s="45" t="s">
        <v>332</v>
      </c>
      <c r="C8" s="45">
        <v>429499</v>
      </c>
      <c r="D8" s="55">
        <f t="shared" si="0"/>
        <v>0.13461698791986024</v>
      </c>
    </row>
    <row r="9" spans="1:4" ht="15" x14ac:dyDescent="0.25">
      <c r="A9" s="51" t="s">
        <v>312</v>
      </c>
      <c r="B9" s="45" t="s">
        <v>296</v>
      </c>
      <c r="C9" s="45">
        <v>311331</v>
      </c>
      <c r="D9" s="55">
        <f t="shared" si="0"/>
        <v>9.7579834798400017E-2</v>
      </c>
    </row>
    <row r="10" spans="1:4" ht="15" x14ac:dyDescent="0.25">
      <c r="A10" s="51" t="s">
        <v>313</v>
      </c>
      <c r="B10" s="45" t="s">
        <v>333</v>
      </c>
      <c r="C10" s="45">
        <v>299979</v>
      </c>
      <c r="D10" s="55">
        <f t="shared" si="0"/>
        <v>9.4021800793975666E-2</v>
      </c>
    </row>
    <row r="11" spans="1:4" ht="15" x14ac:dyDescent="0.25">
      <c r="A11" s="51" t="s">
        <v>314</v>
      </c>
      <c r="B11" s="45" t="s">
        <v>334</v>
      </c>
      <c r="C11" s="45">
        <v>194231</v>
      </c>
      <c r="D11" s="55">
        <f t="shared" si="0"/>
        <v>6.0877422719639335E-2</v>
      </c>
    </row>
    <row r="12" spans="1:4" ht="15" x14ac:dyDescent="0.25">
      <c r="A12" s="52" t="s">
        <v>315</v>
      </c>
      <c r="B12" s="45" t="s">
        <v>335</v>
      </c>
      <c r="C12" s="45">
        <v>95386</v>
      </c>
      <c r="D12" s="55">
        <f t="shared" si="0"/>
        <v>2.9896637733088524E-2</v>
      </c>
    </row>
    <row r="13" spans="1:4" ht="15" x14ac:dyDescent="0.25">
      <c r="A13" s="51" t="s">
        <v>316</v>
      </c>
      <c r="B13" s="45" t="s">
        <v>336</v>
      </c>
      <c r="C13" s="45">
        <v>91561</v>
      </c>
      <c r="D13" s="55">
        <f t="shared" si="0"/>
        <v>2.8697775852633705E-2</v>
      </c>
    </row>
    <row r="14" spans="1:4" ht="15" x14ac:dyDescent="0.25">
      <c r="A14" s="51" t="s">
        <v>317</v>
      </c>
      <c r="B14" s="45" t="s">
        <v>337</v>
      </c>
      <c r="C14" s="45">
        <v>41040</v>
      </c>
      <c r="D14" s="55">
        <f t="shared" si="0"/>
        <v>1.2863082764409379E-2</v>
      </c>
    </row>
    <row r="15" spans="1:4" ht="15" x14ac:dyDescent="0.25">
      <c r="A15" s="51" t="s">
        <v>318</v>
      </c>
      <c r="B15" s="45" t="s">
        <v>338</v>
      </c>
      <c r="C15" s="45">
        <v>26256</v>
      </c>
      <c r="D15" s="55">
        <f t="shared" si="0"/>
        <v>8.2293640609730177E-3</v>
      </c>
    </row>
    <row r="16" spans="1:4" ht="15" x14ac:dyDescent="0.25">
      <c r="A16" s="51" t="s">
        <v>319</v>
      </c>
      <c r="B16" s="45" t="s">
        <v>339</v>
      </c>
      <c r="C16" s="45">
        <v>18117</v>
      </c>
      <c r="D16" s="55">
        <f t="shared" si="0"/>
        <v>5.6783740361307199E-3</v>
      </c>
    </row>
    <row r="17" spans="1:4" ht="15" x14ac:dyDescent="0.25">
      <c r="A17" s="51" t="s">
        <v>320</v>
      </c>
      <c r="B17" s="45" t="s">
        <v>340</v>
      </c>
      <c r="C17" s="45">
        <v>12726</v>
      </c>
      <c r="D17" s="55">
        <f t="shared" si="0"/>
        <v>3.9886839975602773E-3</v>
      </c>
    </row>
    <row r="18" spans="1:4" ht="15" x14ac:dyDescent="0.25">
      <c r="A18" s="51" t="s">
        <v>321</v>
      </c>
      <c r="B18" s="45" t="s">
        <v>341</v>
      </c>
      <c r="C18" s="45">
        <v>3302</v>
      </c>
      <c r="D18" s="55">
        <f t="shared" si="0"/>
        <v>1.0349390664736787E-3</v>
      </c>
    </row>
    <row r="19" spans="1:4" ht="15" x14ac:dyDescent="0.25">
      <c r="A19" s="51" t="s">
        <v>322</v>
      </c>
      <c r="B19" s="45" t="s">
        <v>342</v>
      </c>
      <c r="C19" s="45">
        <v>2995</v>
      </c>
      <c r="D19" s="55">
        <f t="shared" si="0"/>
        <v>9.3871668809469031E-4</v>
      </c>
    </row>
    <row r="20" spans="1:4" ht="15" x14ac:dyDescent="0.25">
      <c r="A20" s="52" t="s">
        <v>323</v>
      </c>
      <c r="B20" s="45" t="s">
        <v>343</v>
      </c>
      <c r="C20" s="45">
        <v>1322</v>
      </c>
      <c r="D20" s="55">
        <f t="shared" si="0"/>
        <v>4.1435174012059451E-4</v>
      </c>
    </row>
    <row r="21" spans="1:4" ht="15" x14ac:dyDescent="0.25">
      <c r="A21" s="51" t="s">
        <v>324</v>
      </c>
      <c r="B21" s="45" t="s">
        <v>344</v>
      </c>
      <c r="C21" s="45">
        <v>1194</v>
      </c>
      <c r="D21" s="55">
        <f t="shared" si="0"/>
        <v>3.7423296346746586E-4</v>
      </c>
    </row>
    <row r="22" spans="1:4" ht="15" x14ac:dyDescent="0.25">
      <c r="A22" s="51" t="s">
        <v>325</v>
      </c>
      <c r="B22" s="45" t="s">
        <v>345</v>
      </c>
      <c r="C22" s="45">
        <v>533</v>
      </c>
      <c r="D22" s="55">
        <f t="shared" si="0"/>
        <v>1.6705709340716861E-4</v>
      </c>
    </row>
    <row r="23" spans="1:4" ht="15" x14ac:dyDescent="0.25">
      <c r="A23" s="51" t="s">
        <v>326</v>
      </c>
      <c r="B23" s="45" t="s">
        <v>346</v>
      </c>
      <c r="C23" s="45">
        <v>233</v>
      </c>
      <c r="D23" s="55">
        <f t="shared" si="0"/>
        <v>7.3028710626398281E-5</v>
      </c>
    </row>
    <row r="24" spans="1:4" ht="15" x14ac:dyDescent="0.25">
      <c r="A24" s="51" t="s">
        <v>327</v>
      </c>
      <c r="B24" s="45" t="s">
        <v>347</v>
      </c>
      <c r="C24" s="45">
        <v>51</v>
      </c>
      <c r="D24" s="55">
        <f t="shared" si="0"/>
        <v>1.5984825072730953E-5</v>
      </c>
    </row>
    <row r="25" spans="1:4" ht="15" x14ac:dyDescent="0.25">
      <c r="A25" s="51" t="s">
        <v>328</v>
      </c>
      <c r="B25" s="45" t="s">
        <v>348</v>
      </c>
      <c r="C25" s="45">
        <v>5</v>
      </c>
      <c r="D25" s="55">
        <f t="shared" si="0"/>
        <v>1.5671397130128386E-6</v>
      </c>
    </row>
    <row r="26" spans="1:4" ht="15" x14ac:dyDescent="0.25">
      <c r="A26" s="51" t="s">
        <v>329</v>
      </c>
      <c r="B26" s="45" t="s">
        <v>349</v>
      </c>
      <c r="C26" s="45">
        <v>4</v>
      </c>
      <c r="D26" s="55">
        <f t="shared" si="0"/>
        <v>1.2537117704102709E-6</v>
      </c>
    </row>
    <row r="27" spans="1:4" ht="15.75" thickBot="1" x14ac:dyDescent="0.3">
      <c r="A27" s="53"/>
      <c r="B27" s="49" t="s">
        <v>142</v>
      </c>
      <c r="C27" s="49">
        <f>SUM(C6:C26)</f>
        <v>3190526</v>
      </c>
      <c r="D27" s="56">
        <f t="shared" si="0"/>
        <v>1</v>
      </c>
    </row>
  </sheetData>
  <sortState ref="A6:C26">
    <sortCondition descending="1" ref="C6:C26"/>
  </sortState>
  <mergeCells count="2">
    <mergeCell ref="A3:D3"/>
    <mergeCell ref="B5:C5"/>
  </mergeCells>
  <pageMargins left="0.7" right="0.7" top="0.75" bottom="0.75" header="0.3" footer="0.3"/>
  <pageSetup orientation="portrait" horizontalDpi="4294967295" verticalDpi="4294967295"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COBERTURA</vt:lpstr>
      <vt:lpstr>Hoja2</vt:lpstr>
      <vt:lpstr>Hoja1</vt:lpstr>
      <vt:lpstr>AFILIADOS POR EPS SUBSIDIADO</vt:lpstr>
      <vt:lpstr>AFILIADOS POR EPS CONTRIBUTIVO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DIANA MILENA DMLV. LOPEZ VALENCIA</dc:creator>
  <cp:lastModifiedBy>JULIO CESAR FABRA ARRIETA</cp:lastModifiedBy>
  <dcterms:created xsi:type="dcterms:W3CDTF">2012-11-28T14:22:20Z</dcterms:created>
  <dcterms:modified xsi:type="dcterms:W3CDTF">2021-07-21T17:00:47Z</dcterms:modified>
</cp:coreProperties>
</file>