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bertura otros años\Estadísticas ajustadas Aseguramiento 2007-2017\"/>
    </mc:Choice>
  </mc:AlternateContent>
  <bookViews>
    <workbookView xWindow="120" yWindow="135" windowWidth="18900" windowHeight="9000"/>
  </bookViews>
  <sheets>
    <sheet name="COBERTURA" sheetId="3" r:id="rId1"/>
    <sheet name="Hoja1" sheetId="4" state="hidden" r:id="rId2"/>
    <sheet name="AFDOS  POR EPS SUBSIDIADO" sheetId="2" r:id="rId3"/>
  </sheets>
  <definedNames>
    <definedName name="CODIGO_DIVIPOLA">#REF!</definedName>
    <definedName name="DboREGISTRO_LEY_617">#REF!</definedName>
  </definedNames>
  <calcPr calcId="162913" iterate="1" iterateCount="1000" calcOnSave="0"/>
</workbook>
</file>

<file path=xl/calcChain.xml><?xml version="1.0" encoding="utf-8"?>
<calcChain xmlns="http://schemas.openxmlformats.org/spreadsheetml/2006/main">
  <c r="J138" i="3" l="1"/>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 r="G138" i="3"/>
  <c r="G137" i="3"/>
  <c r="G136" i="3"/>
  <c r="G135" i="3"/>
  <c r="G134" i="3"/>
  <c r="G133" i="3"/>
  <c r="G132" i="3"/>
  <c r="G131" i="3"/>
  <c r="G130" i="3"/>
  <c r="G129" i="3"/>
  <c r="G127" i="3"/>
  <c r="G126" i="3"/>
  <c r="G125" i="3"/>
  <c r="G124" i="3"/>
  <c r="G123" i="3"/>
  <c r="G122" i="3"/>
  <c r="G121" i="3"/>
  <c r="G120" i="3"/>
  <c r="G119" i="3"/>
  <c r="G118" i="3"/>
  <c r="G117" i="3"/>
  <c r="G116" i="3"/>
  <c r="G115" i="3"/>
  <c r="G114" i="3"/>
  <c r="G113" i="3"/>
  <c r="G112" i="3"/>
  <c r="G111" i="3"/>
  <c r="G110" i="3"/>
  <c r="G109" i="3"/>
  <c r="G108" i="3"/>
  <c r="G107" i="3"/>
  <c r="G106" i="3"/>
  <c r="G105" i="3"/>
  <c r="G103" i="3"/>
  <c r="G102" i="3"/>
  <c r="G101" i="3"/>
  <c r="G100" i="3"/>
  <c r="G99" i="3"/>
  <c r="G98" i="3"/>
  <c r="G97" i="3"/>
  <c r="G96" i="3"/>
  <c r="G95" i="3"/>
  <c r="G94" i="3"/>
  <c r="G93" i="3"/>
  <c r="G92" i="3"/>
  <c r="G91" i="3"/>
  <c r="G90" i="3"/>
  <c r="G89" i="3"/>
  <c r="G88" i="3"/>
  <c r="G87" i="3"/>
  <c r="G86" i="3"/>
  <c r="G85" i="3"/>
  <c r="G84" i="3"/>
  <c r="G83" i="3"/>
  <c r="G82" i="3"/>
  <c r="G81" i="3"/>
  <c r="G79" i="3"/>
  <c r="G78" i="3"/>
  <c r="G77" i="3"/>
  <c r="G76" i="3"/>
  <c r="G75" i="3"/>
  <c r="G74" i="3"/>
  <c r="G73" i="3"/>
  <c r="G72" i="3"/>
  <c r="G71" i="3"/>
  <c r="G70" i="3"/>
  <c r="G69" i="3"/>
  <c r="G68" i="3"/>
  <c r="G67" i="3"/>
  <c r="G66" i="3"/>
  <c r="G65" i="3"/>
  <c r="G64" i="3"/>
  <c r="G63" i="3"/>
  <c r="G61" i="3"/>
  <c r="G60" i="3"/>
  <c r="G59" i="3"/>
  <c r="G58" i="3"/>
  <c r="G57" i="3"/>
  <c r="G56" i="3"/>
  <c r="G55" i="3"/>
  <c r="G54" i="3"/>
  <c r="G53" i="3"/>
  <c r="G52" i="3"/>
  <c r="G51" i="3"/>
  <c r="G50" i="3"/>
  <c r="G49" i="3"/>
  <c r="G48" i="3"/>
  <c r="G47" i="3"/>
  <c r="G46" i="3"/>
  <c r="G45" i="3"/>
  <c r="G44" i="3"/>
  <c r="G43" i="3"/>
  <c r="G41" i="3"/>
  <c r="G40" i="3"/>
  <c r="G39" i="3"/>
  <c r="G38" i="3"/>
  <c r="G37" i="3"/>
  <c r="G36" i="3"/>
  <c r="G35" i="3"/>
  <c r="G34" i="3"/>
  <c r="G33" i="3"/>
  <c r="G32" i="3"/>
  <c r="G30" i="3"/>
  <c r="G29" i="3"/>
  <c r="G28" i="3"/>
  <c r="G27" i="3"/>
  <c r="G26" i="3"/>
  <c r="G25" i="3"/>
  <c r="G24" i="3"/>
  <c r="G23" i="3"/>
  <c r="G22" i="3"/>
  <c r="G21" i="3"/>
  <c r="G20" i="3"/>
  <c r="G18" i="3"/>
  <c r="G17" i="3"/>
  <c r="G16" i="3"/>
  <c r="G15" i="3"/>
  <c r="G14" i="3"/>
  <c r="G13" i="3"/>
  <c r="G11" i="3"/>
  <c r="G10" i="3"/>
  <c r="G9" i="3"/>
  <c r="G8" i="3"/>
  <c r="G7" i="3"/>
  <c r="G6" i="3"/>
  <c r="E4" i="3"/>
  <c r="E5" i="3"/>
  <c r="E12" i="3"/>
  <c r="E19" i="3"/>
  <c r="E31" i="3"/>
  <c r="E42" i="3"/>
  <c r="E62" i="3"/>
  <c r="E80" i="3"/>
  <c r="E104" i="3"/>
  <c r="E128" i="3"/>
  <c r="E138" i="3"/>
  <c r="E137" i="3"/>
  <c r="E136" i="3"/>
  <c r="E135" i="3"/>
  <c r="E134" i="3"/>
  <c r="E133" i="3"/>
  <c r="E132" i="3"/>
  <c r="E131" i="3"/>
  <c r="E130" i="3"/>
  <c r="E129" i="3"/>
  <c r="E127" i="3"/>
  <c r="E126" i="3"/>
  <c r="E125" i="3"/>
  <c r="E124" i="3"/>
  <c r="E123" i="3"/>
  <c r="E122" i="3"/>
  <c r="E121" i="3"/>
  <c r="E120" i="3"/>
  <c r="E119" i="3"/>
  <c r="E118" i="3"/>
  <c r="E117" i="3"/>
  <c r="E116" i="3"/>
  <c r="E115" i="3"/>
  <c r="E114" i="3"/>
  <c r="E113" i="3"/>
  <c r="E112" i="3"/>
  <c r="E111" i="3"/>
  <c r="E110" i="3"/>
  <c r="E109" i="3"/>
  <c r="E108" i="3"/>
  <c r="E107" i="3"/>
  <c r="E106" i="3"/>
  <c r="E105" i="3"/>
  <c r="E103" i="3"/>
  <c r="E102" i="3"/>
  <c r="E101" i="3"/>
  <c r="E100" i="3"/>
  <c r="E99" i="3"/>
  <c r="E98" i="3"/>
  <c r="E97" i="3"/>
  <c r="E96" i="3"/>
  <c r="E95" i="3"/>
  <c r="E94" i="3"/>
  <c r="E93" i="3"/>
  <c r="E92" i="3"/>
  <c r="E91" i="3"/>
  <c r="E90" i="3"/>
  <c r="E89" i="3"/>
  <c r="E88" i="3"/>
  <c r="E87" i="3"/>
  <c r="E86" i="3"/>
  <c r="E85" i="3"/>
  <c r="E84" i="3"/>
  <c r="E83" i="3"/>
  <c r="E82" i="3"/>
  <c r="E81" i="3"/>
  <c r="E79" i="3"/>
  <c r="E78" i="3"/>
  <c r="E77" i="3"/>
  <c r="E76" i="3"/>
  <c r="E75" i="3"/>
  <c r="E74" i="3"/>
  <c r="E73" i="3"/>
  <c r="E72" i="3"/>
  <c r="E71" i="3"/>
  <c r="E70" i="3"/>
  <c r="E69" i="3"/>
  <c r="E68" i="3"/>
  <c r="E67" i="3"/>
  <c r="E66" i="3"/>
  <c r="E65" i="3"/>
  <c r="E64" i="3"/>
  <c r="E63" i="3"/>
  <c r="E61" i="3"/>
  <c r="E60" i="3"/>
  <c r="E59" i="3"/>
  <c r="E58" i="3"/>
  <c r="E57" i="3"/>
  <c r="E56" i="3"/>
  <c r="E55" i="3"/>
  <c r="E54" i="3"/>
  <c r="E53" i="3"/>
  <c r="E52" i="3"/>
  <c r="E51" i="3"/>
  <c r="E50" i="3"/>
  <c r="E49" i="3"/>
  <c r="E48" i="3"/>
  <c r="E47" i="3"/>
  <c r="E46" i="3"/>
  <c r="E45" i="3"/>
  <c r="E44" i="3"/>
  <c r="E43" i="3"/>
  <c r="E41" i="3"/>
  <c r="E40" i="3"/>
  <c r="E39" i="3"/>
  <c r="E38" i="3"/>
  <c r="E37" i="3"/>
  <c r="E36" i="3"/>
  <c r="E35" i="3"/>
  <c r="E34" i="3"/>
  <c r="E33" i="3"/>
  <c r="E32" i="3"/>
  <c r="E30" i="3"/>
  <c r="E29" i="3"/>
  <c r="E28" i="3"/>
  <c r="E27" i="3"/>
  <c r="E26" i="3"/>
  <c r="E25" i="3"/>
  <c r="E24" i="3"/>
  <c r="E23" i="3"/>
  <c r="E22" i="3"/>
  <c r="E21" i="3"/>
  <c r="E20" i="3"/>
  <c r="E18" i="3"/>
  <c r="E17" i="3"/>
  <c r="E16" i="3"/>
  <c r="E15" i="3"/>
  <c r="E14" i="3"/>
  <c r="E13" i="3"/>
  <c r="E11" i="3"/>
  <c r="E10" i="3"/>
  <c r="E9" i="3"/>
  <c r="E8" i="3"/>
  <c r="E7" i="3"/>
  <c r="E6" i="3"/>
  <c r="C138" i="3"/>
  <c r="C137" i="3"/>
  <c r="C136" i="3"/>
  <c r="C135" i="3"/>
  <c r="C134" i="3"/>
  <c r="C133" i="3"/>
  <c r="C132" i="3"/>
  <c r="C131" i="3"/>
  <c r="C130" i="3"/>
  <c r="C129" i="3"/>
  <c r="C127" i="3"/>
  <c r="C126" i="3"/>
  <c r="C125" i="3"/>
  <c r="C124" i="3"/>
  <c r="C123" i="3"/>
  <c r="C122" i="3"/>
  <c r="C121" i="3"/>
  <c r="C120" i="3"/>
  <c r="C119" i="3"/>
  <c r="C118" i="3"/>
  <c r="C117" i="3"/>
  <c r="C116" i="3"/>
  <c r="C115" i="3"/>
  <c r="C114" i="3"/>
  <c r="C113" i="3"/>
  <c r="C112" i="3"/>
  <c r="C111" i="3"/>
  <c r="C110" i="3"/>
  <c r="C109" i="3"/>
  <c r="C108" i="3"/>
  <c r="C107" i="3"/>
  <c r="C106" i="3"/>
  <c r="C105" i="3"/>
  <c r="C103" i="3"/>
  <c r="C102" i="3"/>
  <c r="C101" i="3"/>
  <c r="C100" i="3"/>
  <c r="C99" i="3"/>
  <c r="C98" i="3"/>
  <c r="C97" i="3"/>
  <c r="C96" i="3"/>
  <c r="C95" i="3"/>
  <c r="C94" i="3"/>
  <c r="C93" i="3"/>
  <c r="C92" i="3"/>
  <c r="C91" i="3"/>
  <c r="C90" i="3"/>
  <c r="C89" i="3"/>
  <c r="C88" i="3"/>
  <c r="C87" i="3"/>
  <c r="C86" i="3"/>
  <c r="C85" i="3"/>
  <c r="C84" i="3"/>
  <c r="C83" i="3"/>
  <c r="C82" i="3"/>
  <c r="C81" i="3"/>
  <c r="C79" i="3"/>
  <c r="C78" i="3"/>
  <c r="C77" i="3"/>
  <c r="C76" i="3"/>
  <c r="C75" i="3"/>
  <c r="C74" i="3"/>
  <c r="C73" i="3"/>
  <c r="C72" i="3"/>
  <c r="C71" i="3"/>
  <c r="C70" i="3"/>
  <c r="C69" i="3"/>
  <c r="C68" i="3"/>
  <c r="C67" i="3"/>
  <c r="C66" i="3"/>
  <c r="C65" i="3"/>
  <c r="C64" i="3"/>
  <c r="C63" i="3"/>
  <c r="C61" i="3"/>
  <c r="C60" i="3"/>
  <c r="C59" i="3"/>
  <c r="C58" i="3"/>
  <c r="C57" i="3"/>
  <c r="C56" i="3"/>
  <c r="C55" i="3"/>
  <c r="C54" i="3"/>
  <c r="C53" i="3"/>
  <c r="C52" i="3"/>
  <c r="C51" i="3"/>
  <c r="C50" i="3"/>
  <c r="C49" i="3"/>
  <c r="C48" i="3"/>
  <c r="C47" i="3"/>
  <c r="C46" i="3"/>
  <c r="C45" i="3"/>
  <c r="C44" i="3"/>
  <c r="C43" i="3"/>
  <c r="C41" i="3"/>
  <c r="C40" i="3"/>
  <c r="C39" i="3"/>
  <c r="C38" i="3"/>
  <c r="C37" i="3"/>
  <c r="C36" i="3"/>
  <c r="C35" i="3"/>
  <c r="C34" i="3"/>
  <c r="C33" i="3"/>
  <c r="C32" i="3"/>
  <c r="C30" i="3"/>
  <c r="C29" i="3"/>
  <c r="C28" i="3"/>
  <c r="C27" i="3"/>
  <c r="C26" i="3"/>
  <c r="C25" i="3"/>
  <c r="C24" i="3"/>
  <c r="C23" i="3"/>
  <c r="C22" i="3"/>
  <c r="C21" i="3"/>
  <c r="C20" i="3"/>
  <c r="C18" i="3"/>
  <c r="C17" i="3"/>
  <c r="C16" i="3"/>
  <c r="C15" i="3"/>
  <c r="C14" i="3"/>
  <c r="C13" i="3"/>
  <c r="C11" i="3"/>
  <c r="C10" i="3"/>
  <c r="C9" i="3"/>
  <c r="C8" i="3"/>
  <c r="C7" i="3"/>
  <c r="C6" i="3"/>
  <c r="H138" i="3"/>
  <c r="H137" i="3"/>
  <c r="H136" i="3"/>
  <c r="H135" i="3"/>
  <c r="H134" i="3"/>
  <c r="H133" i="3"/>
  <c r="H132" i="3"/>
  <c r="H131" i="3"/>
  <c r="H130" i="3"/>
  <c r="H129" i="3"/>
  <c r="H127" i="3"/>
  <c r="H126" i="3"/>
  <c r="H125" i="3"/>
  <c r="H124" i="3"/>
  <c r="H123" i="3"/>
  <c r="H122" i="3"/>
  <c r="H121" i="3"/>
  <c r="H120" i="3"/>
  <c r="H119" i="3"/>
  <c r="H118" i="3"/>
  <c r="H117" i="3"/>
  <c r="H116" i="3"/>
  <c r="H115" i="3"/>
  <c r="H114" i="3"/>
  <c r="H113" i="3"/>
  <c r="H112" i="3"/>
  <c r="H111" i="3"/>
  <c r="H110" i="3"/>
  <c r="H109" i="3"/>
  <c r="H108" i="3"/>
  <c r="H107" i="3"/>
  <c r="H106" i="3"/>
  <c r="H105" i="3"/>
  <c r="H103" i="3"/>
  <c r="H102" i="3"/>
  <c r="H101" i="3"/>
  <c r="H100" i="3"/>
  <c r="H99" i="3"/>
  <c r="H98" i="3"/>
  <c r="H97" i="3"/>
  <c r="H96" i="3"/>
  <c r="H95" i="3"/>
  <c r="H94" i="3"/>
  <c r="H93" i="3"/>
  <c r="H92" i="3"/>
  <c r="H91" i="3"/>
  <c r="H90" i="3"/>
  <c r="H89" i="3"/>
  <c r="H88" i="3"/>
  <c r="H87" i="3"/>
  <c r="H86" i="3"/>
  <c r="H85" i="3"/>
  <c r="H84" i="3"/>
  <c r="H83" i="3"/>
  <c r="H82" i="3"/>
  <c r="H81" i="3"/>
  <c r="H79" i="3"/>
  <c r="H78" i="3"/>
  <c r="H77" i="3"/>
  <c r="H76" i="3"/>
  <c r="H75" i="3"/>
  <c r="H74" i="3"/>
  <c r="H73" i="3"/>
  <c r="H72" i="3"/>
  <c r="H71" i="3"/>
  <c r="H70" i="3"/>
  <c r="H69" i="3"/>
  <c r="H68" i="3"/>
  <c r="H67" i="3"/>
  <c r="H66" i="3"/>
  <c r="H65" i="3"/>
  <c r="H64" i="3"/>
  <c r="H63" i="3"/>
  <c r="H61" i="3"/>
  <c r="H60" i="3"/>
  <c r="H59" i="3"/>
  <c r="H58" i="3"/>
  <c r="H57" i="3"/>
  <c r="H56" i="3"/>
  <c r="H55" i="3"/>
  <c r="H54" i="3"/>
  <c r="H53" i="3"/>
  <c r="H52" i="3"/>
  <c r="H51" i="3"/>
  <c r="H50" i="3"/>
  <c r="H49" i="3"/>
  <c r="H48" i="3"/>
  <c r="H47" i="3"/>
  <c r="H46" i="3"/>
  <c r="H45" i="3"/>
  <c r="H44" i="3"/>
  <c r="H43" i="3"/>
  <c r="H41" i="3"/>
  <c r="H40" i="3"/>
  <c r="H39" i="3"/>
  <c r="H38" i="3"/>
  <c r="H37" i="3"/>
  <c r="H36" i="3"/>
  <c r="H35" i="3"/>
  <c r="H34" i="3"/>
  <c r="H33" i="3"/>
  <c r="H32" i="3"/>
  <c r="H30" i="3"/>
  <c r="H29" i="3"/>
  <c r="H28" i="3"/>
  <c r="H27" i="3"/>
  <c r="H26" i="3"/>
  <c r="H25" i="3"/>
  <c r="H24" i="3"/>
  <c r="H23" i="3"/>
  <c r="H22" i="3"/>
  <c r="H21" i="3"/>
  <c r="H20" i="3"/>
  <c r="H18" i="3"/>
  <c r="H17" i="3"/>
  <c r="H16" i="3"/>
  <c r="H15" i="3"/>
  <c r="H14" i="3"/>
  <c r="H13" i="3"/>
  <c r="H11" i="3"/>
  <c r="H10" i="3"/>
  <c r="H9" i="3"/>
  <c r="H8" i="3"/>
  <c r="H7" i="3"/>
  <c r="H6" i="3"/>
  <c r="I138" i="3" l="1"/>
  <c r="I137" i="3"/>
  <c r="I136" i="3"/>
  <c r="I135" i="3"/>
  <c r="I134" i="3"/>
  <c r="I133" i="3"/>
  <c r="I132" i="3"/>
  <c r="I131" i="3"/>
  <c r="I130" i="3"/>
  <c r="I129" i="3"/>
  <c r="I127" i="3"/>
  <c r="I126" i="3"/>
  <c r="I125" i="3"/>
  <c r="I124" i="3"/>
  <c r="I123" i="3"/>
  <c r="I122" i="3"/>
  <c r="I121" i="3"/>
  <c r="I120" i="3"/>
  <c r="I119" i="3"/>
  <c r="I118" i="3"/>
  <c r="I117" i="3"/>
  <c r="I116" i="3"/>
  <c r="I115" i="3"/>
  <c r="I114" i="3"/>
  <c r="I113" i="3"/>
  <c r="I112" i="3"/>
  <c r="I111" i="3"/>
  <c r="I110" i="3"/>
  <c r="I109" i="3"/>
  <c r="I108" i="3"/>
  <c r="I107" i="3"/>
  <c r="I106" i="3"/>
  <c r="I105" i="3"/>
  <c r="I103" i="3"/>
  <c r="I102" i="3"/>
  <c r="I101" i="3"/>
  <c r="I100" i="3"/>
  <c r="I99" i="3"/>
  <c r="I98" i="3"/>
  <c r="I97" i="3"/>
  <c r="I96" i="3"/>
  <c r="I95" i="3"/>
  <c r="I94" i="3"/>
  <c r="I93" i="3"/>
  <c r="I92" i="3"/>
  <c r="I91" i="3"/>
  <c r="I90" i="3"/>
  <c r="I89" i="3"/>
  <c r="I88" i="3"/>
  <c r="I87" i="3"/>
  <c r="I86" i="3"/>
  <c r="I85" i="3"/>
  <c r="I84" i="3"/>
  <c r="I83" i="3"/>
  <c r="I82" i="3"/>
  <c r="I81" i="3"/>
  <c r="I79" i="3"/>
  <c r="I78" i="3"/>
  <c r="I77" i="3"/>
  <c r="I76" i="3"/>
  <c r="I75" i="3"/>
  <c r="I74" i="3"/>
  <c r="I73" i="3"/>
  <c r="I72" i="3"/>
  <c r="I71" i="3"/>
  <c r="I70" i="3"/>
  <c r="I69" i="3"/>
  <c r="I68" i="3"/>
  <c r="I67" i="3"/>
  <c r="I66" i="3"/>
  <c r="I65" i="3"/>
  <c r="I64" i="3"/>
  <c r="I63" i="3"/>
  <c r="I61" i="3"/>
  <c r="I60" i="3"/>
  <c r="I59" i="3"/>
  <c r="I58" i="3"/>
  <c r="I57" i="3"/>
  <c r="I56" i="3"/>
  <c r="I55" i="3"/>
  <c r="I54" i="3"/>
  <c r="I53" i="3"/>
  <c r="I52" i="3"/>
  <c r="I51" i="3"/>
  <c r="I50" i="3"/>
  <c r="I49" i="3"/>
  <c r="I48" i="3"/>
  <c r="I47" i="3"/>
  <c r="I46" i="3"/>
  <c r="I45" i="3"/>
  <c r="I44" i="3"/>
  <c r="I43" i="3"/>
  <c r="I41" i="3"/>
  <c r="I40" i="3"/>
  <c r="I39" i="3"/>
  <c r="I38" i="3"/>
  <c r="I37" i="3"/>
  <c r="I36" i="3"/>
  <c r="I35" i="3"/>
  <c r="I34" i="3"/>
  <c r="I33" i="3"/>
  <c r="I32" i="3"/>
  <c r="I30" i="3"/>
  <c r="I29" i="3"/>
  <c r="I28" i="3"/>
  <c r="I27" i="3"/>
  <c r="I26" i="3"/>
  <c r="I25" i="3"/>
  <c r="I24" i="3"/>
  <c r="I23" i="3"/>
  <c r="I22" i="3"/>
  <c r="I21" i="3"/>
  <c r="I20" i="3"/>
  <c r="I18" i="3"/>
  <c r="I17" i="3"/>
  <c r="I16" i="3"/>
  <c r="I15" i="3"/>
  <c r="I14" i="3"/>
  <c r="I13" i="3"/>
  <c r="I11" i="3"/>
  <c r="I10" i="3"/>
  <c r="I9" i="3"/>
  <c r="I8" i="3"/>
  <c r="I7" i="3"/>
  <c r="I6" i="3"/>
  <c r="F128" i="3"/>
  <c r="G128" i="3" s="1"/>
  <c r="D128" i="3"/>
  <c r="F104" i="3"/>
  <c r="G104" i="3" s="1"/>
  <c r="D104" i="3"/>
  <c r="F80" i="3"/>
  <c r="G80" i="3" s="1"/>
  <c r="D80" i="3"/>
  <c r="F62" i="3"/>
  <c r="G62" i="3" s="1"/>
  <c r="D62" i="3"/>
  <c r="F42" i="3"/>
  <c r="G42" i="3" s="1"/>
  <c r="D42" i="3"/>
  <c r="F31" i="3"/>
  <c r="D31" i="3"/>
  <c r="F19" i="3"/>
  <c r="D19" i="3"/>
  <c r="F12" i="3"/>
  <c r="G12" i="3" s="1"/>
  <c r="D12" i="3"/>
  <c r="F5" i="3"/>
  <c r="G5" i="3" s="1"/>
  <c r="D5" i="3"/>
  <c r="C18" i="2"/>
  <c r="H31" i="3" l="1"/>
  <c r="G31" i="3"/>
  <c r="H19" i="3"/>
  <c r="G19" i="3"/>
  <c r="H128" i="3"/>
  <c r="H104" i="3"/>
  <c r="H80" i="3"/>
  <c r="H62" i="3"/>
  <c r="H42" i="3"/>
  <c r="H12" i="3"/>
  <c r="H5" i="3"/>
  <c r="D18" i="2"/>
  <c r="D14" i="2"/>
  <c r="D7" i="2"/>
  <c r="D15" i="2"/>
  <c r="D8" i="2"/>
  <c r="D16" i="2"/>
  <c r="D9" i="2"/>
  <c r="D17" i="2"/>
  <c r="D10" i="2"/>
  <c r="D6" i="2"/>
  <c r="D11" i="2"/>
  <c r="D12" i="2"/>
  <c r="D13" i="2"/>
  <c r="D4" i="3"/>
  <c r="C42" i="3"/>
  <c r="C128" i="3"/>
  <c r="C31" i="3"/>
  <c r="C62" i="3"/>
  <c r="C104" i="3"/>
  <c r="C19" i="3"/>
  <c r="C12" i="3"/>
  <c r="C80" i="3"/>
  <c r="C5" i="3"/>
  <c r="F4" i="3"/>
  <c r="G4" i="3" s="1"/>
  <c r="I80" i="3" l="1"/>
  <c r="I12" i="3"/>
  <c r="I31" i="3"/>
  <c r="I19" i="3"/>
  <c r="I62" i="3"/>
  <c r="I5" i="3"/>
  <c r="H4" i="3"/>
  <c r="I128" i="3"/>
  <c r="I104" i="3"/>
  <c r="I42" i="3"/>
  <c r="C4" i="3"/>
  <c r="I4" i="3" l="1"/>
</calcChain>
</file>

<file path=xl/sharedStrings.xml><?xml version="1.0" encoding="utf-8"?>
<sst xmlns="http://schemas.openxmlformats.org/spreadsheetml/2006/main" count="309" uniqueCount="306">
  <si>
    <t>MUNICIPIO</t>
  </si>
  <si>
    <t>REGIMEN SUBSIDIADO</t>
  </si>
  <si>
    <t>REGIMEN CONTRIBUTIVO</t>
  </si>
  <si>
    <t>TOTAL MAGDALENA MEDIO</t>
  </si>
  <si>
    <t>CARACOLI</t>
  </si>
  <si>
    <t>MACEO</t>
  </si>
  <si>
    <t xml:space="preserve">PUERTO BERRIO </t>
  </si>
  <si>
    <t>PUERTO NARE</t>
  </si>
  <si>
    <t>PUERTO TRIUNFO</t>
  </si>
  <si>
    <t>YONDO</t>
  </si>
  <si>
    <t>TOTAL BAJO CAUCA</t>
  </si>
  <si>
    <t>CACERES</t>
  </si>
  <si>
    <t>CAUCASIA</t>
  </si>
  <si>
    <t>EL BAGRE</t>
  </si>
  <si>
    <t>NECHI</t>
  </si>
  <si>
    <t>TARAZA</t>
  </si>
  <si>
    <t>ZARAGOZA</t>
  </si>
  <si>
    <t>TOTAL URABA</t>
  </si>
  <si>
    <t>APARTADO</t>
  </si>
  <si>
    <t>ARBOLETES</t>
  </si>
  <si>
    <t>CAREPA</t>
  </si>
  <si>
    <t>CHIGORODO</t>
  </si>
  <si>
    <t>MURINDO</t>
  </si>
  <si>
    <t>MUTATA</t>
  </si>
  <si>
    <t>NECOCLI</t>
  </si>
  <si>
    <t>SAN JUAN DE URABA</t>
  </si>
  <si>
    <t>SAN PEDRO DE URABA</t>
  </si>
  <si>
    <t>TURBO</t>
  </si>
  <si>
    <t>VIGIA DEL FUERTE</t>
  </si>
  <si>
    <t>TOTAL  NORDESTE</t>
  </si>
  <si>
    <t>AMALFI</t>
  </si>
  <si>
    <t>ANORI</t>
  </si>
  <si>
    <t>CISNEROS</t>
  </si>
  <si>
    <t>REMEDIOS</t>
  </si>
  <si>
    <t>SAN ROQUE</t>
  </si>
  <si>
    <t>SANTO DOMINGO</t>
  </si>
  <si>
    <t>SEGOVIA</t>
  </si>
  <si>
    <t>VEGACHI</t>
  </si>
  <si>
    <t>YALI</t>
  </si>
  <si>
    <t>YOLOMBO</t>
  </si>
  <si>
    <t>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</si>
  <si>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</si>
  <si>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</si>
  <si>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</si>
  <si>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</si>
  <si>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</si>
  <si>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</si>
  <si>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</si>
  <si>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</si>
  <si>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</si>
  <si>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</si>
  <si>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</si>
  <si>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</si>
  <si>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</si>
  <si>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</si>
  <si>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</si>
  <si>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</si>
  <si>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</si>
  <si>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</si>
  <si>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</si>
  <si>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TOTAL NORTE</t>
  </si>
  <si>
    <t>ANGOSTURA</t>
  </si>
  <si>
    <t>BELMIRA</t>
  </si>
  <si>
    <t>BRICEÑO</t>
  </si>
  <si>
    <t>CAMPAMENTO</t>
  </si>
  <si>
    <t>CAROLINA</t>
  </si>
  <si>
    <t>DON MATIAS</t>
  </si>
  <si>
    <t>ENTRERRIOS</t>
  </si>
  <si>
    <t>GOMEZ PLATA</t>
  </si>
  <si>
    <t>GUADALUPE</t>
  </si>
  <si>
    <t>ITUANGO</t>
  </si>
  <si>
    <t>SAN ANDRES DE CUERQUIA</t>
  </si>
  <si>
    <t>SAN JOSE DE LA MONTAÑA</t>
  </si>
  <si>
    <t>SAN PEDRO DE LOS MILAGROS</t>
  </si>
  <si>
    <t>SANTA ROSA DE OSOS</t>
  </si>
  <si>
    <t>TOLEDO</t>
  </si>
  <si>
    <t>VALDIVIA</t>
  </si>
  <si>
    <t>YARUMAL</t>
  </si>
  <si>
    <t>TOTAL  ORIENTE</t>
  </si>
  <si>
    <t>ABEJORRAL</t>
  </si>
  <si>
    <t>ALEJANDRIA</t>
  </si>
  <si>
    <t>ARGELIA</t>
  </si>
  <si>
    <t>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</si>
  <si>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</si>
  <si>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</si>
  <si>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</si>
  <si>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</si>
  <si>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</si>
  <si>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</si>
  <si>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</si>
  <si>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</si>
  <si>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</si>
  <si>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</si>
  <si>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</si>
  <si>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</si>
  <si>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</si>
  <si>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</si>
  <si>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</si>
  <si>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</si>
  <si>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</si>
  <si>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</si>
  <si>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</si>
  <si>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</si>
  <si>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</si>
  <si>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</si>
  <si>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</si>
  <si>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</si>
  <si>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</si>
  <si>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</si>
  <si>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</si>
  <si>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</si>
  <si>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</si>
  <si>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</si>
  <si>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</si>
  <si>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</si>
  <si>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</si>
  <si>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</si>
  <si>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</si>
  <si>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</si>
  <si>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</si>
  <si>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</si>
  <si>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</si>
  <si>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</si>
  <si>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</si>
  <si>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</si>
  <si>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</si>
  <si>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TOTAL  VALLE ABURRA </t>
  </si>
  <si>
    <t>MEDELLIN</t>
  </si>
  <si>
    <t>BARBOSA</t>
  </si>
  <si>
    <t>BELLO</t>
  </si>
  <si>
    <t>CALDAS</t>
  </si>
  <si>
    <t>COPACABANA</t>
  </si>
  <si>
    <t>ENVIGADO</t>
  </si>
  <si>
    <t>GIRARDOTA</t>
  </si>
  <si>
    <t>ITAGUI</t>
  </si>
  <si>
    <t>LA ESTRELLA</t>
  </si>
  <si>
    <t>SABANETA</t>
  </si>
  <si>
    <t>TOTAL DEPARTAMENTO</t>
  </si>
  <si>
    <t>COD   EPS-S</t>
  </si>
  <si>
    <t>EPS-S</t>
  </si>
  <si>
    <t>NRO. AFILIADOS</t>
  </si>
  <si>
    <t>% DE PARTICIPACIÓN</t>
  </si>
  <si>
    <t xml:space="preserve">EPS009 </t>
  </si>
  <si>
    <t>COMFENALCO</t>
  </si>
  <si>
    <t xml:space="preserve">CCF002 </t>
  </si>
  <si>
    <t xml:space="preserve">ESS002 </t>
  </si>
  <si>
    <t>EMDISALUD</t>
  </si>
  <si>
    <t xml:space="preserve">ESS024 </t>
  </si>
  <si>
    <t>COOSALUD</t>
  </si>
  <si>
    <t xml:space="preserve">EPS020 </t>
  </si>
  <si>
    <t>CAPRECOM</t>
  </si>
  <si>
    <t xml:space="preserve">EPS033 </t>
  </si>
  <si>
    <t xml:space="preserve">ESS091 </t>
  </si>
  <si>
    <t>ECOOPSOS</t>
  </si>
  <si>
    <t xml:space="preserve">EPS030 </t>
  </si>
  <si>
    <t xml:space="preserve">CCF001 </t>
  </si>
  <si>
    <t xml:space="preserve">EPS031 </t>
  </si>
  <si>
    <t>SELVASALUD</t>
  </si>
  <si>
    <t xml:space="preserve">ESS062 </t>
  </si>
  <si>
    <t>ASMETSALUD</t>
  </si>
  <si>
    <t xml:space="preserve">EPSI03 </t>
  </si>
  <si>
    <t>TOTAL</t>
  </si>
  <si>
    <t>Medellín</t>
  </si>
  <si>
    <t>Abejorral</t>
  </si>
  <si>
    <t>Abriaquí</t>
  </si>
  <si>
    <t>Alejandría</t>
  </si>
  <si>
    <t>Amagá</t>
  </si>
  <si>
    <t>Amalfi</t>
  </si>
  <si>
    <t>Andes</t>
  </si>
  <si>
    <t>Angelópolis</t>
  </si>
  <si>
    <t>Angostura</t>
  </si>
  <si>
    <t>Anorí</t>
  </si>
  <si>
    <t>Santafé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</si>
  <si>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</si>
  <si>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</si>
  <si>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</si>
  <si>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</si>
  <si>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</si>
  <si>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</si>
  <si>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</si>
  <si>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</si>
  <si>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</si>
  <si>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</si>
  <si>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</si>
  <si>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</si>
  <si>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</si>
  <si>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</si>
  <si>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</si>
  <si>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</si>
  <si>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</si>
  <si>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</si>
  <si>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</si>
  <si>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</si>
  <si>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</si>
  <si>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</si>
  <si>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</si>
  <si>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</si>
  <si>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</si>
  <si>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</si>
  <si>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</si>
  <si>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</si>
  <si>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</si>
  <si>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</si>
  <si>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</si>
  <si>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</si>
  <si>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</si>
  <si>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</si>
  <si>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</si>
  <si>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</si>
  <si>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</si>
  <si>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</si>
  <si>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</si>
  <si>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</si>
  <si>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</si>
  <si>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</si>
  <si>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</si>
  <si>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</si>
  <si>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</si>
  <si>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</si>
  <si>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</si>
  <si>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</si>
  <si>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</si>
  <si>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</si>
  <si>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</si>
  <si>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</si>
  <si>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</si>
  <si>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</si>
  <si>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</si>
  <si>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</si>
  <si>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</si>
  <si>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</si>
  <si>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</si>
  <si>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</si>
  <si>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</si>
  <si>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</si>
  <si>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</si>
  <si>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</si>
  <si>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</si>
  <si>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</si>
  <si>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</si>
  <si>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</si>
  <si>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</si>
  <si>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</si>
  <si>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</si>
  <si>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</si>
  <si>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</si>
  <si>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</si>
  <si>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</si>
  <si>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</si>
  <si>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</si>
  <si>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</si>
  <si>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</si>
  <si>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</si>
  <si>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</si>
  <si>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</si>
  <si>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</si>
  <si>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</si>
  <si>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</si>
  <si>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</si>
  <si>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</si>
  <si>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</si>
  <si>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</si>
  <si>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</si>
  <si>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</si>
  <si>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</si>
  <si>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</si>
  <si>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</si>
  <si>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</si>
  <si>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</si>
  <si>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</si>
  <si>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</si>
  <si>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</si>
  <si>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</si>
  <si>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</si>
  <si>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</si>
  <si>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</si>
  <si>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</si>
  <si>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</si>
  <si>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</si>
  <si>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</si>
  <si>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</si>
  <si>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</si>
  <si>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</si>
  <si>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</si>
  <si>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</si>
  <si>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</si>
  <si>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</si>
  <si>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Población proyectada</t>
  </si>
  <si>
    <t xml:space="preserve">Total Afiliados </t>
  </si>
  <si>
    <t xml:space="preserve">%  de cobertura </t>
  </si>
  <si>
    <t xml:space="preserve">FECHA DE CORTE: </t>
  </si>
  <si>
    <t xml:space="preserve">Total afiliados  al SGSSS </t>
  </si>
  <si>
    <t>% de Cobertura
RS+RC+RE</t>
  </si>
  <si>
    <t>COD 
MPIO</t>
  </si>
  <si>
    <t>Ajustado por Julio César Fabra Arrieta</t>
  </si>
  <si>
    <t>Diciembre 2008</t>
  </si>
  <si>
    <t xml:space="preserve"> DANE 2008</t>
  </si>
  <si>
    <t>Población diferencia</t>
  </si>
  <si>
    <t>COBERTURA POBLACIÓN ACTIVA AFILIADA AL SGSSS EN EL DEPARTAMENTO DE ANTIOQUIA, POR SUBREGIÓN, MUNICIPIO Y RÉGIMEN. 
Según Población Proyectada DANE 2008.</t>
  </si>
  <si>
    <t>FUENTE: CONTRATOS ELECTRONICOS DE  REGIMEN SUBSIDIADO ,POBLACION CONTRIBUTIVO DEL FIDUFOSYGA. POBLACION PROYECTADA DANE  2008 AJUSTADA CON BASE EN EL CNPV 2018. LOS MUNICIPIOS  CON POBLACION  PENDIENTE POR AFILIAR  NEGATIVA  ES EXPLICADA POR  QUE EN ESTOS  MUNICIPIOS SE CONCENTRA LA POBLACION AFILIADA AL  REGIMEN CONTRIBUTIVO</t>
  </si>
  <si>
    <t>CONFAMA</t>
  </si>
  <si>
    <t>SALUDVIDA</t>
  </si>
  <si>
    <t>COMFAMILIAR CAMACOL</t>
  </si>
  <si>
    <t>CONDOR</t>
  </si>
  <si>
    <t>ASOCIACION INDIGENA DEL CAUCA</t>
  </si>
  <si>
    <t>AFILIADOS AL REGIMEN SUBSIDIADO  POR EPS-S. ANTIOQUIA. FECHA:DICIEMBRE 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</si>
</sst>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_);_(* \(#,##0\);_(* &quot;-&quot;_);_(@_)"/>
    <numFmt numFmtId="165" formatCode="_(* #,##0.00_);_(* \(#,##0.00\);_(* &quot;-&quot;??_);_(@_)"/>
    <numFmt numFmtId="166" formatCode="_ * #,##0.00_ ;_ * \-#,##0.00_ ;_ * &quot;-&quot;??_ ;_ @_ "/>
    <numFmt numFmtId="167" formatCode="_ [$€-2]\ * #,##0.00_ ;_ [$€-2]\ * \-#,##0.00_ ;_ [$€-2]\ * &quot;-&quot;??_ "/>
    <numFmt numFmtId="168" formatCode="0.0%"/>
    <numFmt numFmtId="169" formatCode="_-* #,##0_-;\-* #,##0_-;_-* &quot;-&quot;??_-;_-@_-"/>
    <numFmt numFmtId="170" formatCode="_(* #,##0_);_(* \(#,##0\);_(* &quot;-&quot;??_);_(@_)"/>
  </numFmts>
  <fonts count="21" x14ac:knownFonts="1">
    <font>
      <sz val="10"/>
      <name val="Arial"/>
      <family val="2"/>
    </font>
    <font>
      <sz val="10"/>
      <name val="Arial"/>
      <family val="2"/>
    </font>
    <font>
      <sz val="6"/>
      <name val="Arial"/>
      <family val="2"/>
    </font>
    <font>
      <sz val="8"/>
      <name val="Arial"/>
      <family val="2"/>
    </font>
    <font>
      <b/>
      <sz val="10"/>
      <name val="Arial"/>
      <family val="2"/>
    </font>
    <font>
      <b/>
      <sz val="18"/>
      <color indexed="56"/>
      <name val="Cambria"/>
      <family val="2"/>
    </font>
    <font>
      <b/>
      <sz val="10"/>
      <color theme="0"/>
      <name val="Arial"/>
      <family val="2"/>
    </font>
    <font>
      <sz val="10"/>
      <color theme="0"/>
      <name val="Arial"/>
      <family val="2"/>
    </font>
    <font>
      <b/>
      <sz val="11"/>
      <color theme="3"/>
      <name val="Calibri"/>
      <family val="2"/>
      <scheme val="minor"/>
    </font>
    <font>
      <sz val="11"/>
      <color rgb="FF0061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b/>
      <sz val="11"/>
      <name val="Calibri"/>
      <family val="2"/>
      <scheme val="minor"/>
    </font>
    <font>
      <b/>
      <sz val="9"/>
      <color theme="1"/>
      <name val="Calibri"/>
      <family val="2"/>
      <scheme val="minor"/>
    </font>
    <font>
      <b/>
      <sz val="9"/>
      <color theme="3"/>
      <name val="Calibri"/>
      <family val="2"/>
      <scheme val="minor"/>
    </font>
    <font>
      <b/>
      <sz val="16"/>
      <color indexed="56"/>
      <name val="Cambria"/>
      <family val="2"/>
    </font>
    <font>
      <b/>
      <sz val="10"/>
      <color theme="1"/>
      <name val="Arial"/>
      <family val="2"/>
    </font>
    <font>
      <b/>
      <sz val="14"/>
      <color indexed="56"/>
      <name val="Cambria"/>
      <family val="2"/>
    </font>
    <font>
      <b/>
      <sz val="12"/>
      <color indexed="56"/>
      <name val="Cambria"/>
      <family val="2"/>
    </font>
    <font>
      <sz val="11"/>
      <color theme="3"/>
      <name val="Calibri"/>
      <family val="2"/>
      <scheme val="minor"/>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gradientFill degree="270">
        <stop position="0">
          <color rgb="FF009900"/>
        </stop>
        <stop position="1">
          <color rgb="FF00CC00"/>
        </stop>
      </gradientFill>
    </fill>
    <fill>
      <gradientFill degree="90">
        <stop position="0">
          <color rgb="FF00CC00"/>
        </stop>
        <stop position="1">
          <color rgb="FF009900"/>
        </stop>
      </gradientFill>
    </fill>
    <fill>
      <gradientFill degree="90">
        <stop position="0">
          <color theme="8" tint="0.59999389629810485"/>
        </stop>
        <stop position="1">
          <color rgb="FF00B0F0"/>
        </stop>
      </gradientFill>
    </fill>
    <fill>
      <gradientFill degree="90">
        <stop position="0">
          <color rgb="FF66FF33"/>
        </stop>
        <stop position="1">
          <color rgb="FF00CC00"/>
        </stop>
      </gradientFill>
    </fill>
    <fill>
      <gradientFill degree="90">
        <stop position="0">
          <color theme="0"/>
        </stop>
        <stop position="1">
          <color rgb="FF00B0F0"/>
        </stop>
      </gradientFill>
    </fill>
    <fill>
      <patternFill patternType="solid">
        <fgColor theme="8" tint="0.79998168889431442"/>
        <bgColor indexed="64"/>
      </patternFill>
    </fill>
    <fill>
      <gradientFill degree="90">
        <stop position="0">
          <color rgb="FF66FF33"/>
        </stop>
        <stop position="1">
          <color rgb="FF009900"/>
        </stop>
      </gradientFill>
    </fill>
    <fill>
      <gradientFill degree="90">
        <stop position="0">
          <color rgb="FF00CCFF"/>
        </stop>
        <stop position="1">
          <color theme="4"/>
        </stop>
      </gradient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bottom style="thin">
        <color indexed="64"/>
      </bottom>
      <diagonal/>
    </border>
    <border>
      <left style="medium">
        <color indexed="64"/>
      </left>
      <right style="medium">
        <color indexed="64"/>
      </right>
      <top style="thin">
        <color rgb="FF3F3F3F"/>
      </top>
      <bottom style="thin">
        <color rgb="FF3F3F3F"/>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3F3F3F"/>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6">
    <xf numFmtId="0" fontId="0" fillId="0" borderId="0"/>
    <xf numFmtId="166" fontId="1" fillId="0" borderId="0" applyFont="0" applyFill="0" applyBorder="0" applyAlignment="0" applyProtection="0"/>
    <xf numFmtId="43" fontId="1" fillId="0" borderId="0" applyFont="0" applyFill="0" applyBorder="0" applyAlignment="0" applyProtection="0"/>
    <xf numFmtId="0" fontId="9" fillId="2" borderId="0" applyNumberFormat="0" applyBorder="0" applyAlignment="0" applyProtection="0"/>
    <xf numFmtId="43"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0" fillId="3" borderId="0" applyNumberFormat="0" applyBorder="0" applyAlignment="0" applyProtection="0"/>
    <xf numFmtId="0" fontId="1" fillId="0" borderId="0"/>
    <xf numFmtId="0" fontId="1" fillId="0" borderId="0"/>
    <xf numFmtId="0" fontId="3" fillId="0" borderId="0"/>
    <xf numFmtId="9" fontId="1" fillId="0" borderId="0" applyFont="0" applyFill="0" applyBorder="0" applyAlignment="0" applyProtection="0"/>
    <xf numFmtId="0" fontId="11" fillId="4" borderId="5" applyNumberFormat="0" applyAlignment="0" applyProtection="0"/>
    <xf numFmtId="0" fontId="5" fillId="0" borderId="0" applyNumberFormat="0" applyFill="0" applyBorder="0" applyAlignment="0" applyProtection="0"/>
  </cellStyleXfs>
  <cellXfs count="75">
    <xf numFmtId="0" fontId="0" fillId="0" borderId="0" xfId="0"/>
    <xf numFmtId="0" fontId="3" fillId="0" borderId="0" xfId="0" applyFont="1"/>
    <xf numFmtId="49" fontId="0" fillId="0" borderId="0" xfId="0" applyNumberFormat="1"/>
    <xf numFmtId="0" fontId="0" fillId="0" borderId="0" xfId="0" applyAlignment="1">
      <alignment horizontal="center"/>
    </xf>
    <xf numFmtId="3" fontId="0" fillId="0" borderId="0" xfId="0" applyNumberFormat="1" applyFill="1"/>
    <xf numFmtId="164" fontId="0" fillId="0" borderId="0" xfId="7" applyFont="1"/>
    <xf numFmtId="1" fontId="6" fillId="5" borderId="6" xfId="0" applyNumberFormat="1" applyFont="1" applyFill="1" applyBorder="1" applyAlignment="1">
      <alignment vertical="center" wrapText="1" shrinkToFit="1"/>
    </xf>
    <xf numFmtId="1" fontId="6" fillId="5" borderId="6" xfId="0" applyNumberFormat="1" applyFont="1" applyFill="1" applyBorder="1" applyAlignment="1">
      <alignment horizontal="left" vertical="center" wrapText="1" shrinkToFit="1"/>
    </xf>
    <xf numFmtId="0" fontId="13" fillId="4" borderId="7" xfId="14" applyFont="1" applyBorder="1"/>
    <xf numFmtId="1" fontId="11" fillId="4" borderId="7" xfId="14" applyNumberFormat="1" applyBorder="1" applyAlignment="1">
      <alignment wrapText="1" shrinkToFit="1"/>
    </xf>
    <xf numFmtId="0" fontId="11" fillId="4" borderId="7" xfId="14" applyBorder="1"/>
    <xf numFmtId="1" fontId="6" fillId="5" borderId="8" xfId="0" applyNumberFormat="1" applyFont="1" applyFill="1" applyBorder="1" applyAlignment="1">
      <alignment vertical="center" wrapText="1" shrinkToFit="1"/>
    </xf>
    <xf numFmtId="0" fontId="11" fillId="4" borderId="7" xfId="14" applyBorder="1" applyAlignment="1">
      <alignment vertical="center"/>
    </xf>
    <xf numFmtId="0" fontId="11" fillId="4" borderId="7" xfId="14" applyBorder="1" applyAlignment="1">
      <alignment horizontal="left"/>
    </xf>
    <xf numFmtId="1" fontId="11" fillId="4" borderId="7" xfId="14" applyNumberFormat="1" applyBorder="1" applyAlignment="1">
      <alignment horizontal="left" wrapText="1" shrinkToFit="1"/>
    </xf>
    <xf numFmtId="1" fontId="11" fillId="4" borderId="7" xfId="14" applyNumberFormat="1" applyBorder="1"/>
    <xf numFmtId="0" fontId="11" fillId="4" borderId="9" xfId="14" applyBorder="1"/>
    <xf numFmtId="1" fontId="11" fillId="4" borderId="9" xfId="14" applyNumberFormat="1" applyBorder="1" applyAlignment="1">
      <alignment wrapText="1" shrinkToFit="1"/>
    </xf>
    <xf numFmtId="0" fontId="14" fillId="6" borderId="10" xfId="3" applyFont="1" applyFill="1" applyBorder="1" applyAlignment="1">
      <alignment horizontal="center" vertical="center" wrapText="1"/>
    </xf>
    <xf numFmtId="0" fontId="15" fillId="7" borderId="13" xfId="3" applyFont="1" applyFill="1" applyBorder="1" applyAlignment="1">
      <alignment horizontal="center" vertical="center" wrapText="1"/>
    </xf>
    <xf numFmtId="0" fontId="15" fillId="7" borderId="14" xfId="3" applyFont="1" applyFill="1" applyBorder="1" applyAlignment="1">
      <alignment horizontal="center" vertical="center" wrapText="1"/>
    </xf>
    <xf numFmtId="0" fontId="15" fillId="7" borderId="15" xfId="3" applyFont="1" applyFill="1" applyBorder="1" applyAlignment="1">
      <alignment horizontal="center" vertical="center" wrapText="1"/>
    </xf>
    <xf numFmtId="0" fontId="16" fillId="8" borderId="2" xfId="15" applyFont="1" applyFill="1" applyBorder="1" applyAlignment="1">
      <alignment horizontal="center" vertical="center" wrapText="1"/>
    </xf>
    <xf numFmtId="1" fontId="17" fillId="8" borderId="17" xfId="0" applyNumberFormat="1" applyFont="1" applyFill="1" applyBorder="1" applyAlignment="1">
      <alignment horizontal="center" vertical="center" wrapText="1" shrinkToFit="1"/>
    </xf>
    <xf numFmtId="49" fontId="18" fillId="8" borderId="2" xfId="15" applyNumberFormat="1" applyFont="1" applyFill="1" applyBorder="1" applyAlignment="1">
      <alignment horizontal="center" vertical="center" wrapText="1"/>
    </xf>
    <xf numFmtId="1" fontId="6" fillId="8" borderId="17" xfId="0" applyNumberFormat="1" applyFont="1" applyFill="1" applyBorder="1" applyAlignment="1">
      <alignment vertical="center" wrapText="1" shrinkToFit="1"/>
    </xf>
    <xf numFmtId="3" fontId="17" fillId="8" borderId="17" xfId="0" applyNumberFormat="1" applyFont="1" applyFill="1" applyBorder="1" applyAlignment="1">
      <alignment horizontal="center" vertical="center"/>
    </xf>
    <xf numFmtId="3" fontId="17" fillId="8" borderId="18" xfId="0" applyNumberFormat="1" applyFont="1" applyFill="1" applyBorder="1" applyAlignment="1">
      <alignment horizontal="center" vertical="center"/>
    </xf>
    <xf numFmtId="10" fontId="17" fillId="8" borderId="19" xfId="8" applyNumberFormat="1" applyFont="1" applyFill="1" applyBorder="1" applyAlignment="1">
      <alignment horizontal="center" vertical="center"/>
    </xf>
    <xf numFmtId="10" fontId="17" fillId="8" borderId="19" xfId="0" applyNumberFormat="1" applyFont="1" applyFill="1" applyBorder="1" applyAlignment="1">
      <alignment horizontal="center" vertical="center" wrapText="1" shrinkToFit="1"/>
    </xf>
    <xf numFmtId="3" fontId="6" fillId="5" borderId="6" xfId="0" applyNumberFormat="1" applyFont="1" applyFill="1" applyBorder="1" applyAlignment="1">
      <alignment horizontal="center" vertical="center"/>
    </xf>
    <xf numFmtId="3" fontId="6" fillId="5" borderId="20" xfId="0" applyNumberFormat="1" applyFont="1" applyFill="1" applyBorder="1" applyAlignment="1">
      <alignment horizontal="center" vertical="center"/>
    </xf>
    <xf numFmtId="3" fontId="20" fillId="10" borderId="8" xfId="9" applyNumberFormat="1" applyFont="1" applyFill="1" applyBorder="1" applyAlignment="1">
      <alignment horizontal="center" vertical="center"/>
    </xf>
    <xf numFmtId="3" fontId="20" fillId="10" borderId="22" xfId="9" applyNumberFormat="1" applyFont="1" applyFill="1" applyBorder="1" applyAlignment="1">
      <alignment horizontal="center" vertical="center"/>
    </xf>
    <xf numFmtId="10" fontId="20" fillId="10" borderId="23" xfId="13" applyNumberFormat="1" applyFont="1" applyFill="1" applyBorder="1" applyAlignment="1">
      <alignment horizontal="center" vertical="center"/>
    </xf>
    <xf numFmtId="169" fontId="20" fillId="10" borderId="22" xfId="9" applyNumberFormat="1" applyFont="1" applyFill="1" applyBorder="1" applyAlignment="1">
      <alignment horizontal="center" vertical="center"/>
    </xf>
    <xf numFmtId="10" fontId="20" fillId="10" borderId="23" xfId="9" applyNumberFormat="1" applyFont="1" applyFill="1" applyBorder="1" applyAlignment="1">
      <alignment horizontal="center" vertical="center" wrapText="1" shrinkToFit="1"/>
    </xf>
    <xf numFmtId="3" fontId="6" fillId="5" borderId="8" xfId="0" applyNumberFormat="1" applyFont="1" applyFill="1" applyBorder="1" applyAlignment="1">
      <alignment horizontal="center" vertical="center"/>
    </xf>
    <xf numFmtId="3" fontId="6" fillId="5" borderId="22" xfId="0" applyNumberFormat="1" applyFont="1" applyFill="1" applyBorder="1" applyAlignment="1">
      <alignment horizontal="center" vertical="center"/>
    </xf>
    <xf numFmtId="3" fontId="20" fillId="10" borderId="24" xfId="9" applyNumberFormat="1" applyFont="1" applyFill="1" applyBorder="1" applyAlignment="1">
      <alignment horizontal="center" vertical="center"/>
    </xf>
    <xf numFmtId="3" fontId="20" fillId="10" borderId="25" xfId="9" applyNumberFormat="1" applyFont="1" applyFill="1" applyBorder="1" applyAlignment="1">
      <alignment horizontal="center" vertical="center"/>
    </xf>
    <xf numFmtId="10" fontId="20" fillId="10" borderId="26" xfId="13" applyNumberFormat="1" applyFont="1" applyFill="1" applyBorder="1" applyAlignment="1">
      <alignment horizontal="center" vertical="center"/>
    </xf>
    <xf numFmtId="169" fontId="20" fillId="10" borderId="25" xfId="9" applyNumberFormat="1" applyFont="1" applyFill="1" applyBorder="1" applyAlignment="1">
      <alignment horizontal="center" vertical="center"/>
    </xf>
    <xf numFmtId="10" fontId="20" fillId="10" borderId="26" xfId="9" applyNumberFormat="1" applyFont="1" applyFill="1" applyBorder="1" applyAlignment="1">
      <alignment horizontal="center" vertical="center" wrapText="1" shrinkToFit="1"/>
    </xf>
    <xf numFmtId="168" fontId="7" fillId="5" borderId="21" xfId="13" applyNumberFormat="1" applyFont="1" applyFill="1" applyBorder="1" applyAlignment="1">
      <alignment horizontal="center" vertical="center" wrapText="1" shrinkToFit="1"/>
    </xf>
    <xf numFmtId="3" fontId="20" fillId="10" borderId="1" xfId="9" applyNumberFormat="1" applyFont="1" applyFill="1" applyBorder="1" applyAlignment="1">
      <alignment horizontal="center" vertical="center"/>
    </xf>
    <xf numFmtId="0" fontId="15" fillId="7" borderId="18" xfId="3" applyFont="1" applyFill="1" applyBorder="1" applyAlignment="1">
      <alignment horizontal="center" vertical="center" wrapText="1"/>
    </xf>
    <xf numFmtId="0" fontId="14" fillId="6" borderId="19" xfId="3" applyFont="1" applyFill="1" applyBorder="1" applyAlignment="1">
      <alignment horizontal="center" vertical="center" wrapText="1"/>
    </xf>
    <xf numFmtId="3" fontId="20" fillId="10" borderId="28" xfId="9" applyNumberFormat="1" applyFont="1" applyFill="1" applyBorder="1" applyAlignment="1">
      <alignment horizontal="center" vertical="center"/>
    </xf>
    <xf numFmtId="3" fontId="8" fillId="10" borderId="29" xfId="9" applyNumberFormat="1" applyFont="1" applyFill="1" applyBorder="1" applyAlignment="1">
      <alignment horizontal="center" vertical="center"/>
    </xf>
    <xf numFmtId="3" fontId="10" fillId="3" borderId="11" xfId="9" applyNumberFormat="1" applyBorder="1"/>
    <xf numFmtId="3" fontId="10" fillId="3" borderId="22" xfId="9" applyNumberFormat="1" applyBorder="1"/>
    <xf numFmtId="0" fontId="10" fillId="3" borderId="22" xfId="9" applyBorder="1"/>
    <xf numFmtId="0" fontId="10" fillId="3" borderId="25" xfId="9" applyBorder="1"/>
    <xf numFmtId="168" fontId="20" fillId="10" borderId="12" xfId="13" applyNumberFormat="1" applyFont="1" applyFill="1" applyBorder="1" applyAlignment="1">
      <alignment horizontal="center" vertical="center"/>
    </xf>
    <xf numFmtId="168" fontId="20" fillId="10" borderId="23" xfId="13" applyNumberFormat="1" applyFont="1" applyFill="1" applyBorder="1" applyAlignment="1">
      <alignment horizontal="center" vertical="center"/>
    </xf>
    <xf numFmtId="168" fontId="8" fillId="10" borderId="26" xfId="13" applyNumberFormat="1" applyFont="1" applyFill="1" applyBorder="1" applyAlignment="1">
      <alignment horizontal="center" vertical="center"/>
    </xf>
    <xf numFmtId="10" fontId="6" fillId="5" borderId="23" xfId="13" applyNumberFormat="1" applyFont="1" applyFill="1" applyBorder="1" applyAlignment="1">
      <alignment horizontal="center" vertical="center"/>
    </xf>
    <xf numFmtId="10" fontId="17" fillId="8" borderId="19" xfId="13" applyNumberFormat="1" applyFont="1" applyFill="1" applyBorder="1" applyAlignment="1">
      <alignment horizontal="center" vertical="center"/>
    </xf>
    <xf numFmtId="170" fontId="6" fillId="5" borderId="6" xfId="6" applyNumberFormat="1" applyFont="1" applyFill="1" applyBorder="1" applyAlignment="1">
      <alignment horizontal="center" vertical="center" wrapText="1" shrinkToFit="1"/>
    </xf>
    <xf numFmtId="170" fontId="12" fillId="12" borderId="8" xfId="9" applyNumberFormat="1" applyFont="1" applyFill="1" applyBorder="1" applyAlignment="1">
      <alignment horizontal="center" vertical="center"/>
    </xf>
    <xf numFmtId="170" fontId="6" fillId="5" borderId="8" xfId="6" applyNumberFormat="1" applyFont="1" applyFill="1" applyBorder="1" applyAlignment="1">
      <alignment horizontal="center" vertical="center" wrapText="1" shrinkToFit="1"/>
    </xf>
    <xf numFmtId="170" fontId="12" fillId="12" borderId="24" xfId="9"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4" fillId="6" borderId="11" xfId="3" applyFont="1" applyFill="1" applyBorder="1" applyAlignment="1">
      <alignment horizontal="center" vertical="center" wrapText="1"/>
    </xf>
    <xf numFmtId="0" fontId="14" fillId="6" borderId="12" xfId="3" applyFont="1" applyFill="1" applyBorder="1" applyAlignment="1">
      <alignment horizontal="center" vertical="center" wrapText="1"/>
    </xf>
    <xf numFmtId="0" fontId="14" fillId="9" borderId="16" xfId="3" applyFont="1" applyFill="1" applyBorder="1" applyAlignment="1">
      <alignment horizontal="center" vertical="center" wrapText="1"/>
    </xf>
    <xf numFmtId="0" fontId="14" fillId="9" borderId="13" xfId="3" applyFont="1" applyFill="1" applyBorder="1" applyAlignment="1">
      <alignment horizontal="center" vertical="center" wrapText="1"/>
    </xf>
    <xf numFmtId="0" fontId="14" fillId="11" borderId="16" xfId="3" applyFont="1" applyFill="1" applyBorder="1" applyAlignment="1">
      <alignment horizontal="center" vertical="center" wrapText="1"/>
    </xf>
    <xf numFmtId="0" fontId="14" fillId="11" borderId="13" xfId="3" applyFont="1" applyFill="1" applyBorder="1" applyAlignment="1">
      <alignment horizontal="center" vertical="center" wrapText="1"/>
    </xf>
    <xf numFmtId="0" fontId="19" fillId="8" borderId="30" xfId="15" applyFont="1" applyFill="1" applyBorder="1" applyAlignment="1">
      <alignment horizontal="center" vertical="center" wrapText="1"/>
    </xf>
    <xf numFmtId="0" fontId="19" fillId="8" borderId="31" xfId="15" applyFont="1" applyFill="1" applyBorder="1" applyAlignment="1">
      <alignment horizontal="center" vertical="center" wrapText="1"/>
    </xf>
    <xf numFmtId="3" fontId="4" fillId="0" borderId="0" xfId="0" applyNumberFormat="1" applyFont="1" applyFill="1" applyBorder="1" applyAlignment="1">
      <alignment horizontal="center" wrapText="1"/>
    </xf>
    <xf numFmtId="0" fontId="14" fillId="6" borderId="27" xfId="3" applyFont="1" applyFill="1" applyBorder="1" applyAlignment="1">
      <alignment horizontal="center" vertical="center" wrapText="1"/>
    </xf>
  </cellXfs>
  <cellStyles count="16">
    <cellStyle name="_CONTRATACION_ANTIOQUIA_14122009" xfId="1"/>
    <cellStyle name="_ESTADISTICAS DE AGOSTO DE 2009" xfId="2"/>
    <cellStyle name="Bueno" xfId="3" builtinId="26"/>
    <cellStyle name="Estilo 1" xfId="4"/>
    <cellStyle name="Euro" xfId="5"/>
    <cellStyle name="Millares" xfId="6" builtinId="3"/>
    <cellStyle name="Millares [0]" xfId="7" builtinId="6"/>
    <cellStyle name="Millares 2" xfId="8"/>
    <cellStyle name="Neutral" xfId="9" builtinId="28"/>
    <cellStyle name="Normal" xfId="0" builtinId="0"/>
    <cellStyle name="Normal 2" xfId="10"/>
    <cellStyle name="Normal 2 2" xfId="11"/>
    <cellStyle name="Normal 3" xfId="12"/>
    <cellStyle name="Porcentaje" xfId="13" builtinId="5"/>
    <cellStyle name="Salida" xfId="14" builtinId="21"/>
    <cellStyle name="Título 4"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AFILIADOS AL REGIMEN SUBSIDIADO  POR EPS-S. ANTIOQUA, DICIEMBRE 2008</a:t>
            </a:r>
            <a:endParaRPr lang="es-CO"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N° Afiliados</c:v>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'AFDOS  POR EPS SUBSIDIADO'!$B$6:$B$17</c:f>
              <c:strCache>
                <c:ptCount val="12"/>
                <c:pt idx="0">
                  <c:v>COMFENALCO</c:v>
                </c:pt>
                <c:pt idx="1">
                  <c:v>CONFAMA</c:v>
                </c:pt>
                <c:pt idx="2">
                  <c:v>EMDISALUD</c:v>
                </c:pt>
                <c:pt idx="3">
                  <c:v>COOSALUD</c:v>
                </c:pt>
                <c:pt idx="4">
                  <c:v>CAPRECOM</c:v>
                </c:pt>
                <c:pt idx="5">
                  <c:v>SALUDVIDA</c:v>
                </c:pt>
                <c:pt idx="6">
                  <c:v>ECOOPSOS</c:v>
                </c:pt>
                <c:pt idx="7">
                  <c:v>COMFAMILIAR CAMACOL</c:v>
                </c:pt>
                <c:pt idx="8">
                  <c:v>CONDOR</c:v>
                </c:pt>
                <c:pt idx="9">
                  <c:v>ASMETSALUD</c:v>
                </c:pt>
                <c:pt idx="10">
                  <c:v>ASOCIACION INDIGENA DEL CAUCA</c:v>
                </c:pt>
                <c:pt idx="11">
                  <c:v>SELVASALUD</c:v>
                </c:pt>
              </c:strCache>
            </c:strRef>
          </c:cat>
          <c:val>
            <c:numRef>
              <c:f>'AFDOS  POR EPS SUBSIDIADO'!$C$6:$C$17</c:f>
              <c:numCache>
                <c:formatCode>#,##0</c:formatCode>
                <c:ptCount val="12"/>
                <c:pt idx="0">
                  <c:v>755873</c:v>
                </c:pt>
                <c:pt idx="1">
                  <c:v>502268</c:v>
                </c:pt>
                <c:pt idx="2">
                  <c:v>379133</c:v>
                </c:pt>
                <c:pt idx="3">
                  <c:v>238065</c:v>
                </c:pt>
                <c:pt idx="4">
                  <c:v>227549</c:v>
                </c:pt>
                <c:pt idx="5">
                  <c:v>214044</c:v>
                </c:pt>
                <c:pt idx="6">
                  <c:v>180385</c:v>
                </c:pt>
                <c:pt idx="7">
                  <c:v>94898</c:v>
                </c:pt>
                <c:pt idx="8">
                  <c:v>50263</c:v>
                </c:pt>
                <c:pt idx="9">
                  <c:v>27021</c:v>
                </c:pt>
                <c:pt idx="10">
                  <c:v>19602</c:v>
                </c:pt>
                <c:pt idx="11">
                  <c:v>11730</c:v>
                </c:pt>
              </c:numCache>
            </c:numRef>
          </c:val>
          <c:extLst>
            <c:ext xmlns:c16="http://schemas.microsoft.com/office/drawing/2014/chart" uri="{C3380CC4-5D6E-409C-BE32-E72D297353CC}">
              <c16:uniqueId val="{00000000-E7CC-4DA1-9B69-2356AD7D9C06}"/>
            </c:ext>
          </c:extLst>
        </c:ser>
        <c:ser>
          <c:idx val="1"/>
          <c:order val="1"/>
          <c:tx>
            <c:v>% Participación</c:v>
          </c:tx>
          <c:spPr>
            <a:noFill/>
            <a:ln>
              <a:noFill/>
            </a:ln>
            <a:effectLst/>
            <a:sp3d/>
          </c:spPr>
          <c:invertIfNegative val="0"/>
          <c:cat>
            <c:strRef>
              <c:f>'AFDOS  POR EPS SUBSIDIADO'!$B$6:$B$17</c:f>
              <c:strCache>
                <c:ptCount val="12"/>
                <c:pt idx="0">
                  <c:v>COMFENALCO</c:v>
                </c:pt>
                <c:pt idx="1">
                  <c:v>CONFAMA</c:v>
                </c:pt>
                <c:pt idx="2">
                  <c:v>EMDISALUD</c:v>
                </c:pt>
                <c:pt idx="3">
                  <c:v>COOSALUD</c:v>
                </c:pt>
                <c:pt idx="4">
                  <c:v>CAPRECOM</c:v>
                </c:pt>
                <c:pt idx="5">
                  <c:v>SALUDVIDA</c:v>
                </c:pt>
                <c:pt idx="6">
                  <c:v>ECOOPSOS</c:v>
                </c:pt>
                <c:pt idx="7">
                  <c:v>COMFAMILIAR CAMACOL</c:v>
                </c:pt>
                <c:pt idx="8">
                  <c:v>CONDOR</c:v>
                </c:pt>
                <c:pt idx="9">
                  <c:v>ASMETSALUD</c:v>
                </c:pt>
                <c:pt idx="10">
                  <c:v>ASOCIACION INDIGENA DEL CAUCA</c:v>
                </c:pt>
                <c:pt idx="11">
                  <c:v>SELVASALUD</c:v>
                </c:pt>
              </c:strCache>
            </c:strRef>
          </c:cat>
          <c:val>
            <c:numRef>
              <c:f>'AFDOS  POR EPS SUBSIDIADO'!$D$6:$D$17</c:f>
              <c:numCache>
                <c:formatCode>0.0%</c:formatCode>
                <c:ptCount val="12"/>
                <c:pt idx="0">
                  <c:v>0.27986682617312969</c:v>
                </c:pt>
                <c:pt idx="1">
                  <c:v>0.18596794838329389</c:v>
                </c:pt>
                <c:pt idx="2">
                  <c:v>0.14037642488552599</c:v>
                </c:pt>
                <c:pt idx="3">
                  <c:v>8.8145093121339321E-2</c:v>
                </c:pt>
                <c:pt idx="4">
                  <c:v>8.4251476675141837E-2</c:v>
                </c:pt>
                <c:pt idx="5">
                  <c:v>7.9251163808472275E-2</c:v>
                </c:pt>
                <c:pt idx="6">
                  <c:v>6.6788703180613668E-2</c:v>
                </c:pt>
                <c:pt idx="7">
                  <c:v>3.5136593144850604E-2</c:v>
                </c:pt>
                <c:pt idx="8">
                  <c:v>1.8610198120504393E-2</c:v>
                </c:pt>
                <c:pt idx="9">
                  <c:v>1.0004698553889526E-2</c:v>
                </c:pt>
                <c:pt idx="10">
                  <c:v>7.257766220840919E-3</c:v>
                </c:pt>
                <c:pt idx="11">
                  <c:v>4.3431077323979172E-3</c:v>
                </c:pt>
              </c:numCache>
            </c:numRef>
          </c:val>
          <c:extLst>
            <c:ext xmlns:c16="http://schemas.microsoft.com/office/drawing/2014/chart" uri="{C3380CC4-5D6E-409C-BE32-E72D297353CC}">
              <c16:uniqueId val="{00000001-E7CC-4DA1-9B69-2356AD7D9C06}"/>
            </c:ext>
          </c:extLst>
        </c:ser>
        <c:dLbls>
          <c:showLegendKey val="0"/>
          <c:showVal val="0"/>
          <c:showCatName val="0"/>
          <c:showSerName val="0"/>
          <c:showPercent val="0"/>
          <c:showBubbleSize val="0"/>
        </c:dLbls>
        <c:gapWidth val="150"/>
        <c:shape val="box"/>
        <c:axId val="536867375"/>
        <c:axId val="536875695"/>
        <c:axId val="0"/>
      </c:bar3DChart>
      <c:catAx>
        <c:axId val="5368673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75695"/>
        <c:crosses val="autoZero"/>
        <c:auto val="1"/>
        <c:lblAlgn val="ctr"/>
        <c:lblOffset val="100"/>
        <c:noMultiLvlLbl val="0"/>
      </c:catAx>
      <c:valAx>
        <c:axId val="536875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 de Afiliados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673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590549</xdr:colOff>
      <xdr:row>2</xdr:row>
      <xdr:rowOff>95250</xdr:rowOff>
    </xdr:from>
    <xdr:to>
      <xdr:col>12</xdr:col>
      <xdr:colOff>485774</xdr:colOff>
      <xdr:row>18</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tabSelected="1" workbookViewId="0">
      <selection activeCell="A2" sqref="A2:A3"/>
    </sheetView>
  </sheetViews>
  <sheetFormatPr baseColWidth="10" defaultRowHeight="12.75" x14ac:dyDescent="0.2"/>
  <cols>
    <col min="2" max="2" width="36.28515625" customWidth="1"/>
    <col min="3" max="3" width="17.42578125" customWidth="1"/>
    <col min="7" max="7" width="9.42578125" customWidth="1"/>
    <col min="9" max="9" width="14.28515625" customWidth="1"/>
  </cols>
  <sheetData>
    <row r="1" spans="1:10" ht="47.25" customHeight="1" thickBot="1" x14ac:dyDescent="0.25">
      <c r="A1" s="24"/>
      <c r="B1" s="22" t="s">
        <v>290</v>
      </c>
      <c r="C1" s="24" t="s">
        <v>295</v>
      </c>
      <c r="D1" s="71" t="s">
        <v>298</v>
      </c>
      <c r="E1" s="72"/>
      <c r="F1" s="72"/>
      <c r="G1" s="72"/>
      <c r="H1" s="72"/>
      <c r="I1" s="72"/>
      <c r="J1" s="72"/>
    </row>
    <row r="2" spans="1:10" ht="42.75" customHeight="1" x14ac:dyDescent="0.2">
      <c r="A2" s="67" t="s">
        <v>293</v>
      </c>
      <c r="B2" s="67" t="s">
        <v>0</v>
      </c>
      <c r="C2" s="18" t="s">
        <v>287</v>
      </c>
      <c r="D2" s="65" t="s">
        <v>1</v>
      </c>
      <c r="E2" s="66"/>
      <c r="F2" s="65" t="s">
        <v>2</v>
      </c>
      <c r="G2" s="66"/>
      <c r="H2" s="65" t="s">
        <v>291</v>
      </c>
      <c r="I2" s="66"/>
      <c r="J2" s="69" t="s">
        <v>297</v>
      </c>
    </row>
    <row r="3" spans="1:10" ht="24.75" thickBot="1" x14ac:dyDescent="0.25">
      <c r="A3" s="68"/>
      <c r="B3" s="68"/>
      <c r="C3" s="19" t="s">
        <v>296</v>
      </c>
      <c r="D3" s="20" t="s">
        <v>288</v>
      </c>
      <c r="E3" s="21" t="s">
        <v>289</v>
      </c>
      <c r="F3" s="20" t="s">
        <v>288</v>
      </c>
      <c r="G3" s="21" t="s">
        <v>289</v>
      </c>
      <c r="H3" s="20" t="s">
        <v>291</v>
      </c>
      <c r="I3" s="21" t="s">
        <v>292</v>
      </c>
      <c r="J3" s="70"/>
    </row>
    <row r="4" spans="1:10" ht="24.75" customHeight="1" thickBot="1" x14ac:dyDescent="0.25">
      <c r="A4" s="25"/>
      <c r="B4" s="23" t="s">
        <v>137</v>
      </c>
      <c r="C4" s="26">
        <f>+C128+C104+C80+C62+C42+C31+C19+C12+C5</f>
        <v>5662099</v>
      </c>
      <c r="D4" s="27">
        <f>+D128+D104+D80+D62+D42+D31+D19+D12+D5</f>
        <v>2700831</v>
      </c>
      <c r="E4" s="28">
        <f>D4/C4</f>
        <v>0.47700172674479907</v>
      </c>
      <c r="F4" s="27">
        <f>+F128+F104+F80+F62+F42+F31+F19+F12+F5</f>
        <v>3002946</v>
      </c>
      <c r="G4" s="58">
        <f>F4/C4</f>
        <v>0.53035914772949044</v>
      </c>
      <c r="H4" s="27">
        <f>D4+F4</f>
        <v>5703777</v>
      </c>
      <c r="I4" s="29">
        <f>H4/C4</f>
        <v>1.0073608744742895</v>
      </c>
      <c r="J4" s="26">
        <f>C4-H4</f>
        <v>-41678</v>
      </c>
    </row>
    <row r="5" spans="1:10" ht="15.75" customHeight="1" x14ac:dyDescent="0.2">
      <c r="A5" s="6"/>
      <c r="B5" s="7" t="s">
        <v>3</v>
      </c>
      <c r="C5" s="30">
        <f>SUM(C6:C11)</f>
        <v>94725</v>
      </c>
      <c r="D5" s="31">
        <f>SUM(D6:D11)</f>
        <v>73449</v>
      </c>
      <c r="E5" s="57">
        <f>D5/C5</f>
        <v>0.77539192399049883</v>
      </c>
      <c r="F5" s="31">
        <f>SUM(F6:F11)</f>
        <v>23530</v>
      </c>
      <c r="G5" s="57">
        <f t="shared" ref="G5:G68" si="0">F5/C5</f>
        <v>0.24840327263130113</v>
      </c>
      <c r="H5" s="31">
        <f>+F5+D5</f>
        <v>96979</v>
      </c>
      <c r="I5" s="44">
        <f>H5/C5</f>
        <v>1.0237951966218</v>
      </c>
      <c r="J5" s="59">
        <f t="shared" ref="J5:J68" si="1">C5-H5</f>
        <v>-2254</v>
      </c>
    </row>
    <row r="6" spans="1:10" ht="15" x14ac:dyDescent="0.25">
      <c r="A6" s="8">
        <v>142</v>
      </c>
      <c r="B6" s="9" t="s">
        <v>4</v>
      </c>
      <c r="C6" s="32">
        <f>VLOOKUP(A6,Hoja1!$B$1:$E$125,4,0)</f>
        <v>5118</v>
      </c>
      <c r="D6" s="33">
        <v>3533</v>
      </c>
      <c r="E6" s="34">
        <f>D6/C6</f>
        <v>0.69030871434153962</v>
      </c>
      <c r="F6" s="35">
        <v>931</v>
      </c>
      <c r="G6" s="34">
        <f t="shared" si="0"/>
        <v>0.18190699491989057</v>
      </c>
      <c r="H6" s="33">
        <f>D6+F6</f>
        <v>4464</v>
      </c>
      <c r="I6" s="36">
        <f>H6/C6</f>
        <v>0.87221570926143022</v>
      </c>
      <c r="J6" s="60">
        <f t="shared" si="1"/>
        <v>654</v>
      </c>
    </row>
    <row r="7" spans="1:10" ht="15" x14ac:dyDescent="0.25">
      <c r="A7" s="8">
        <v>425</v>
      </c>
      <c r="B7" s="9" t="s">
        <v>5</v>
      </c>
      <c r="C7" s="32">
        <f>VLOOKUP(A7,Hoja1!$B$1:$E$125,4,0)</f>
        <v>8552</v>
      </c>
      <c r="D7" s="33">
        <v>7349</v>
      </c>
      <c r="E7" s="34">
        <f t="shared" ref="E7:E11" si="2">D7/C7</f>
        <v>0.85933115060804488</v>
      </c>
      <c r="F7" s="35">
        <v>1208</v>
      </c>
      <c r="G7" s="34">
        <f t="shared" si="0"/>
        <v>0.14125350795135641</v>
      </c>
      <c r="H7" s="33">
        <f t="shared" ref="H7:H11" si="3">D7+F7</f>
        <v>8557</v>
      </c>
      <c r="I7" s="36">
        <f t="shared" ref="I7:I11" si="4">H7/C7</f>
        <v>1.0005846585594014</v>
      </c>
      <c r="J7" s="60">
        <f t="shared" si="1"/>
        <v>-5</v>
      </c>
    </row>
    <row r="8" spans="1:10" ht="15" x14ac:dyDescent="0.25">
      <c r="A8" s="8">
        <v>579</v>
      </c>
      <c r="B8" s="10" t="s">
        <v>6</v>
      </c>
      <c r="C8" s="32">
        <f>VLOOKUP(A8,Hoja1!$B$1:$E$125,4,0)</f>
        <v>35674</v>
      </c>
      <c r="D8" s="33">
        <v>28945</v>
      </c>
      <c r="E8" s="34">
        <f t="shared" si="2"/>
        <v>0.81137523126086231</v>
      </c>
      <c r="F8" s="35">
        <v>15759</v>
      </c>
      <c r="G8" s="34">
        <f t="shared" si="0"/>
        <v>0.44175029433200652</v>
      </c>
      <c r="H8" s="33">
        <f t="shared" si="3"/>
        <v>44704</v>
      </c>
      <c r="I8" s="36">
        <f t="shared" si="4"/>
        <v>1.2531255255928688</v>
      </c>
      <c r="J8" s="60">
        <f t="shared" si="1"/>
        <v>-9030</v>
      </c>
    </row>
    <row r="9" spans="1:10" ht="15" x14ac:dyDescent="0.25">
      <c r="A9" s="8">
        <v>585</v>
      </c>
      <c r="B9" s="9" t="s">
        <v>7</v>
      </c>
      <c r="C9" s="32">
        <f>VLOOKUP(A9,Hoja1!$B$1:$E$125,4,0)</f>
        <v>14887</v>
      </c>
      <c r="D9" s="33">
        <v>10312</v>
      </c>
      <c r="E9" s="34">
        <f t="shared" si="2"/>
        <v>0.69268489285954193</v>
      </c>
      <c r="F9" s="35">
        <v>4617</v>
      </c>
      <c r="G9" s="34">
        <f t="shared" si="0"/>
        <v>0.31013636058305905</v>
      </c>
      <c r="H9" s="33">
        <f t="shared" si="3"/>
        <v>14929</v>
      </c>
      <c r="I9" s="36">
        <f t="shared" si="4"/>
        <v>1.0028212534426009</v>
      </c>
      <c r="J9" s="60">
        <f t="shared" si="1"/>
        <v>-42</v>
      </c>
    </row>
    <row r="10" spans="1:10" ht="15" x14ac:dyDescent="0.25">
      <c r="A10" s="8">
        <v>591</v>
      </c>
      <c r="B10" s="9" t="s">
        <v>8</v>
      </c>
      <c r="C10" s="32">
        <f>VLOOKUP(A10,Hoja1!$B$1:$E$125,4,0)</f>
        <v>14998</v>
      </c>
      <c r="D10" s="33">
        <v>9911</v>
      </c>
      <c r="E10" s="34">
        <f t="shared" si="2"/>
        <v>0.66082144285904787</v>
      </c>
      <c r="F10" s="35">
        <v>432</v>
      </c>
      <c r="G10" s="34">
        <f t="shared" si="0"/>
        <v>2.8803840512068277E-2</v>
      </c>
      <c r="H10" s="33">
        <f t="shared" si="3"/>
        <v>10343</v>
      </c>
      <c r="I10" s="36">
        <f t="shared" si="4"/>
        <v>0.68962528337111617</v>
      </c>
      <c r="J10" s="60">
        <f t="shared" si="1"/>
        <v>4655</v>
      </c>
    </row>
    <row r="11" spans="1:10" ht="15" x14ac:dyDescent="0.25">
      <c r="A11" s="8">
        <v>893</v>
      </c>
      <c r="B11" s="9" t="s">
        <v>9</v>
      </c>
      <c r="C11" s="32">
        <f>VLOOKUP(A11,Hoja1!$B$1:$E$125,4,0)</f>
        <v>15496</v>
      </c>
      <c r="D11" s="33">
        <v>13399</v>
      </c>
      <c r="E11" s="34">
        <f t="shared" si="2"/>
        <v>0.86467475477542588</v>
      </c>
      <c r="F11" s="35">
        <v>583</v>
      </c>
      <c r="G11" s="34">
        <f t="shared" si="0"/>
        <v>3.7622612287041821E-2</v>
      </c>
      <c r="H11" s="33">
        <f t="shared" si="3"/>
        <v>13982</v>
      </c>
      <c r="I11" s="36">
        <f t="shared" si="4"/>
        <v>0.90229736706246777</v>
      </c>
      <c r="J11" s="60">
        <f t="shared" si="1"/>
        <v>1514</v>
      </c>
    </row>
    <row r="12" spans="1:10" x14ac:dyDescent="0.2">
      <c r="A12" s="11"/>
      <c r="B12" s="11" t="s">
        <v>10</v>
      </c>
      <c r="C12" s="37">
        <f>SUM(C13:C18)</f>
        <v>211169</v>
      </c>
      <c r="D12" s="38">
        <f>SUM(D13:D18)</f>
        <v>184502</v>
      </c>
      <c r="E12" s="57">
        <f>D12/C12</f>
        <v>0.87371725963564728</v>
      </c>
      <c r="F12" s="38">
        <f>SUM(F13:F18)</f>
        <v>34125</v>
      </c>
      <c r="G12" s="57">
        <f t="shared" si="0"/>
        <v>0.16160042430470381</v>
      </c>
      <c r="H12" s="38">
        <f>+F12+D12</f>
        <v>218627</v>
      </c>
      <c r="I12" s="44">
        <f>H12/C12</f>
        <v>1.0353176839403511</v>
      </c>
      <c r="J12" s="61">
        <f t="shared" si="1"/>
        <v>-7458</v>
      </c>
    </row>
    <row r="13" spans="1:10" ht="15" x14ac:dyDescent="0.25">
      <c r="A13" s="10">
        <v>120</v>
      </c>
      <c r="B13" s="9" t="s">
        <v>11</v>
      </c>
      <c r="C13" s="32">
        <f>VLOOKUP(A13,Hoja1!$B$1:$E$125,4,0)</f>
        <v>25805</v>
      </c>
      <c r="D13" s="33">
        <v>23810</v>
      </c>
      <c r="E13" s="34">
        <f t="shared" ref="E13:E18" si="5">D13/C13</f>
        <v>0.92268940127882193</v>
      </c>
      <c r="F13" s="35">
        <v>561</v>
      </c>
      <c r="G13" s="34">
        <f t="shared" si="0"/>
        <v>2.1739972873474133E-2</v>
      </c>
      <c r="H13" s="33">
        <f t="shared" ref="H13:H18" si="6">D13+F13</f>
        <v>24371</v>
      </c>
      <c r="I13" s="36">
        <f t="shared" ref="I13:I18" si="7">H13/C13</f>
        <v>0.94442937415229611</v>
      </c>
      <c r="J13" s="60">
        <f t="shared" si="1"/>
        <v>1434</v>
      </c>
    </row>
    <row r="14" spans="1:10" ht="15" x14ac:dyDescent="0.25">
      <c r="A14" s="10">
        <v>154</v>
      </c>
      <c r="B14" s="9" t="s">
        <v>12</v>
      </c>
      <c r="C14" s="32">
        <f>VLOOKUP(A14,Hoja1!$B$1:$E$125,4,0)</f>
        <v>74919</v>
      </c>
      <c r="D14" s="33">
        <v>54292</v>
      </c>
      <c r="E14" s="34">
        <f t="shared" si="5"/>
        <v>0.7246759833954004</v>
      </c>
      <c r="F14" s="35">
        <v>23221</v>
      </c>
      <c r="G14" s="34">
        <f t="shared" si="0"/>
        <v>0.30994807725677065</v>
      </c>
      <c r="H14" s="33">
        <f t="shared" si="6"/>
        <v>77513</v>
      </c>
      <c r="I14" s="36">
        <f t="shared" si="7"/>
        <v>1.0346240606521711</v>
      </c>
      <c r="J14" s="60">
        <f t="shared" si="1"/>
        <v>-2594</v>
      </c>
    </row>
    <row r="15" spans="1:10" ht="15" x14ac:dyDescent="0.25">
      <c r="A15" s="10">
        <v>250</v>
      </c>
      <c r="B15" s="9" t="s">
        <v>13</v>
      </c>
      <c r="C15" s="32">
        <f>VLOOKUP(A15,Hoja1!$B$1:$E$125,4,0)</f>
        <v>42061</v>
      </c>
      <c r="D15" s="33">
        <v>35272</v>
      </c>
      <c r="E15" s="34">
        <f t="shared" si="5"/>
        <v>0.83859156938731838</v>
      </c>
      <c r="F15" s="35">
        <v>6103</v>
      </c>
      <c r="G15" s="34">
        <f t="shared" si="0"/>
        <v>0.14509878509783411</v>
      </c>
      <c r="H15" s="33">
        <f t="shared" si="6"/>
        <v>41375</v>
      </c>
      <c r="I15" s="36">
        <f t="shared" si="7"/>
        <v>0.98369035448515252</v>
      </c>
      <c r="J15" s="60">
        <f t="shared" si="1"/>
        <v>686</v>
      </c>
    </row>
    <row r="16" spans="1:10" ht="15" x14ac:dyDescent="0.25">
      <c r="A16" s="10">
        <v>495</v>
      </c>
      <c r="B16" s="9" t="s">
        <v>14</v>
      </c>
      <c r="C16" s="32">
        <f>VLOOKUP(A16,Hoja1!$B$1:$E$125,4,0)</f>
        <v>21396</v>
      </c>
      <c r="D16" s="33">
        <v>20509</v>
      </c>
      <c r="E16" s="34">
        <f t="shared" si="5"/>
        <v>0.95854365301925593</v>
      </c>
      <c r="F16" s="35">
        <v>859</v>
      </c>
      <c r="G16" s="34">
        <f t="shared" si="0"/>
        <v>4.0147691157225648E-2</v>
      </c>
      <c r="H16" s="33">
        <f t="shared" si="6"/>
        <v>21368</v>
      </c>
      <c r="I16" s="36">
        <f t="shared" si="7"/>
        <v>0.99869134417648153</v>
      </c>
      <c r="J16" s="60">
        <f t="shared" si="1"/>
        <v>28</v>
      </c>
    </row>
    <row r="17" spans="1:10" ht="15" x14ac:dyDescent="0.25">
      <c r="A17" s="10">
        <v>790</v>
      </c>
      <c r="B17" s="9" t="s">
        <v>15</v>
      </c>
      <c r="C17" s="32">
        <f>VLOOKUP(A17,Hoja1!$B$1:$E$125,4,0)</f>
        <v>23166</v>
      </c>
      <c r="D17" s="33">
        <v>31358</v>
      </c>
      <c r="E17" s="34">
        <f t="shared" si="5"/>
        <v>1.3536216869550204</v>
      </c>
      <c r="F17" s="35">
        <v>2101</v>
      </c>
      <c r="G17" s="34">
        <f t="shared" si="0"/>
        <v>9.069325735992402E-2</v>
      </c>
      <c r="H17" s="33">
        <f t="shared" si="6"/>
        <v>33459</v>
      </c>
      <c r="I17" s="36">
        <f t="shared" si="7"/>
        <v>1.4443149443149443</v>
      </c>
      <c r="J17" s="60">
        <f t="shared" si="1"/>
        <v>-10293</v>
      </c>
    </row>
    <row r="18" spans="1:10" ht="15" x14ac:dyDescent="0.25">
      <c r="A18" s="10">
        <v>895</v>
      </c>
      <c r="B18" s="10" t="s">
        <v>16</v>
      </c>
      <c r="C18" s="32">
        <f>VLOOKUP(A18,Hoja1!$B$1:$E$125,4,0)</f>
        <v>23822</v>
      </c>
      <c r="D18" s="33">
        <v>19261</v>
      </c>
      <c r="E18" s="34">
        <f t="shared" si="5"/>
        <v>0.80853832591721941</v>
      </c>
      <c r="F18" s="35">
        <v>1280</v>
      </c>
      <c r="G18" s="34">
        <f t="shared" si="0"/>
        <v>5.3731844513474937E-2</v>
      </c>
      <c r="H18" s="33">
        <f t="shared" si="6"/>
        <v>20541</v>
      </c>
      <c r="I18" s="36">
        <f t="shared" si="7"/>
        <v>0.86227017043069432</v>
      </c>
      <c r="J18" s="60">
        <f t="shared" si="1"/>
        <v>3281</v>
      </c>
    </row>
    <row r="19" spans="1:10" x14ac:dyDescent="0.2">
      <c r="A19" s="11"/>
      <c r="B19" s="11" t="s">
        <v>17</v>
      </c>
      <c r="C19" s="37">
        <f>SUM(C20:C30)</f>
        <v>427471</v>
      </c>
      <c r="D19" s="38">
        <f>SUM(D20:D30)</f>
        <v>347243</v>
      </c>
      <c r="E19" s="57">
        <f>D19/C19</f>
        <v>0.81231943219540037</v>
      </c>
      <c r="F19" s="38">
        <f>SUM(F20:F30)</f>
        <v>157824</v>
      </c>
      <c r="G19" s="57">
        <f t="shared" si="0"/>
        <v>0.3692039927854755</v>
      </c>
      <c r="H19" s="38">
        <f>+F19+D19</f>
        <v>505067</v>
      </c>
      <c r="I19" s="44">
        <f>H19/C19</f>
        <v>1.1815234249808759</v>
      </c>
      <c r="J19" s="61">
        <f t="shared" si="1"/>
        <v>-77596</v>
      </c>
    </row>
    <row r="20" spans="1:10" ht="15" x14ac:dyDescent="0.25">
      <c r="A20" s="10">
        <v>45</v>
      </c>
      <c r="B20" s="9" t="s">
        <v>18</v>
      </c>
      <c r="C20" s="32">
        <f>VLOOKUP(A20,Hoja1!$B$1:$E$125,4,0)</f>
        <v>98124</v>
      </c>
      <c r="D20" s="33">
        <v>62326</v>
      </c>
      <c r="E20" s="34">
        <f t="shared" ref="E20:E30" si="8">D20/C20</f>
        <v>0.63517589988178225</v>
      </c>
      <c r="F20" s="35">
        <v>76268</v>
      </c>
      <c r="G20" s="34">
        <f t="shared" si="0"/>
        <v>0.77726142432024781</v>
      </c>
      <c r="H20" s="33">
        <f t="shared" ref="H20:H30" si="9">D20+F20</f>
        <v>138594</v>
      </c>
      <c r="I20" s="36">
        <f t="shared" ref="I20:I30" si="10">H20/C20</f>
        <v>1.4124373242020301</v>
      </c>
      <c r="J20" s="60">
        <f t="shared" si="1"/>
        <v>-40470</v>
      </c>
    </row>
    <row r="21" spans="1:10" ht="15" x14ac:dyDescent="0.25">
      <c r="A21" s="10">
        <v>51</v>
      </c>
      <c r="B21" s="9" t="s">
        <v>19</v>
      </c>
      <c r="C21" s="32">
        <f>VLOOKUP(A21,Hoja1!$B$1:$E$125,4,0)</f>
        <v>29070</v>
      </c>
      <c r="D21" s="33">
        <v>24157</v>
      </c>
      <c r="E21" s="34">
        <f t="shared" si="8"/>
        <v>0.83099415204678362</v>
      </c>
      <c r="F21" s="35">
        <v>3315</v>
      </c>
      <c r="G21" s="34">
        <f t="shared" si="0"/>
        <v>0.11403508771929824</v>
      </c>
      <c r="H21" s="33">
        <f t="shared" si="9"/>
        <v>27472</v>
      </c>
      <c r="I21" s="36">
        <f t="shared" si="10"/>
        <v>0.94502923976608189</v>
      </c>
      <c r="J21" s="60">
        <f t="shared" si="1"/>
        <v>1598</v>
      </c>
    </row>
    <row r="22" spans="1:10" ht="15" x14ac:dyDescent="0.25">
      <c r="A22" s="10">
        <v>147</v>
      </c>
      <c r="B22" s="9" t="s">
        <v>20</v>
      </c>
      <c r="C22" s="32">
        <f>VLOOKUP(A22,Hoja1!$B$1:$E$125,4,0)</f>
        <v>37438</v>
      </c>
      <c r="D22" s="33">
        <v>26324</v>
      </c>
      <c r="E22" s="34">
        <f t="shared" si="8"/>
        <v>0.70313585127410649</v>
      </c>
      <c r="F22" s="35">
        <v>17933</v>
      </c>
      <c r="G22" s="34">
        <f t="shared" si="0"/>
        <v>0.47900528874405685</v>
      </c>
      <c r="H22" s="33">
        <f t="shared" si="9"/>
        <v>44257</v>
      </c>
      <c r="I22" s="36">
        <f t="shared" si="10"/>
        <v>1.1821411400181634</v>
      </c>
      <c r="J22" s="60">
        <f t="shared" si="1"/>
        <v>-6819</v>
      </c>
    </row>
    <row r="23" spans="1:10" ht="15" x14ac:dyDescent="0.25">
      <c r="A23" s="10">
        <v>172</v>
      </c>
      <c r="B23" s="9" t="s">
        <v>21</v>
      </c>
      <c r="C23" s="32">
        <f>VLOOKUP(A23,Hoja1!$B$1:$E$125,4,0)</f>
        <v>47048</v>
      </c>
      <c r="D23" s="33">
        <v>37260</v>
      </c>
      <c r="E23" s="34">
        <f t="shared" si="8"/>
        <v>0.79195715014453327</v>
      </c>
      <c r="F23" s="35">
        <v>23703</v>
      </c>
      <c r="G23" s="34">
        <f t="shared" si="0"/>
        <v>0.50380462506376467</v>
      </c>
      <c r="H23" s="33">
        <f t="shared" si="9"/>
        <v>60963</v>
      </c>
      <c r="I23" s="36">
        <f t="shared" si="10"/>
        <v>1.2957617752082979</v>
      </c>
      <c r="J23" s="60">
        <f t="shared" si="1"/>
        <v>-13915</v>
      </c>
    </row>
    <row r="24" spans="1:10" ht="15" x14ac:dyDescent="0.25">
      <c r="A24" s="10">
        <v>475</v>
      </c>
      <c r="B24" s="9" t="s">
        <v>22</v>
      </c>
      <c r="C24" s="32">
        <f>VLOOKUP(A24,Hoja1!$B$1:$E$125,4,0)</f>
        <v>3896</v>
      </c>
      <c r="D24" s="33">
        <v>3390</v>
      </c>
      <c r="E24" s="34">
        <f t="shared" si="8"/>
        <v>0.87012320328542092</v>
      </c>
      <c r="F24" s="35">
        <v>117</v>
      </c>
      <c r="G24" s="34">
        <f t="shared" si="0"/>
        <v>3.0030800821355237E-2</v>
      </c>
      <c r="H24" s="33">
        <f t="shared" si="9"/>
        <v>3507</v>
      </c>
      <c r="I24" s="36">
        <f t="shared" si="10"/>
        <v>0.90015400410677615</v>
      </c>
      <c r="J24" s="60">
        <f t="shared" si="1"/>
        <v>389</v>
      </c>
    </row>
    <row r="25" spans="1:10" ht="15" x14ac:dyDescent="0.25">
      <c r="A25" s="10">
        <v>480</v>
      </c>
      <c r="B25" s="9" t="s">
        <v>23</v>
      </c>
      <c r="C25" s="32">
        <f>VLOOKUP(A25,Hoja1!$B$1:$E$125,4,0)</f>
        <v>12548</v>
      </c>
      <c r="D25" s="33">
        <v>12195</v>
      </c>
      <c r="E25" s="34">
        <f t="shared" si="8"/>
        <v>0.97186802677717565</v>
      </c>
      <c r="F25" s="35">
        <v>1519</v>
      </c>
      <c r="G25" s="34">
        <f t="shared" si="0"/>
        <v>0.12105514823079375</v>
      </c>
      <c r="H25" s="33">
        <f t="shared" si="9"/>
        <v>13714</v>
      </c>
      <c r="I25" s="36">
        <f t="shared" si="10"/>
        <v>1.0929231750079693</v>
      </c>
      <c r="J25" s="60">
        <f t="shared" si="1"/>
        <v>-1166</v>
      </c>
    </row>
    <row r="26" spans="1:10" ht="15" x14ac:dyDescent="0.25">
      <c r="A26" s="10">
        <v>490</v>
      </c>
      <c r="B26" s="9" t="s">
        <v>24</v>
      </c>
      <c r="C26" s="32">
        <f>VLOOKUP(A26,Hoja1!$B$1:$E$125,4,0)</f>
        <v>37618</v>
      </c>
      <c r="D26" s="33">
        <v>43764</v>
      </c>
      <c r="E26" s="34">
        <f t="shared" si="8"/>
        <v>1.1633792333457387</v>
      </c>
      <c r="F26" s="35">
        <v>3910</v>
      </c>
      <c r="G26" s="34">
        <f t="shared" si="0"/>
        <v>0.10393960338135999</v>
      </c>
      <c r="H26" s="33">
        <f t="shared" si="9"/>
        <v>47674</v>
      </c>
      <c r="I26" s="36">
        <f t="shared" si="10"/>
        <v>1.2673188367270987</v>
      </c>
      <c r="J26" s="60">
        <f t="shared" si="1"/>
        <v>-10056</v>
      </c>
    </row>
    <row r="27" spans="1:10" ht="15" x14ac:dyDescent="0.25">
      <c r="A27" s="10">
        <v>659</v>
      </c>
      <c r="B27" s="9" t="s">
        <v>25</v>
      </c>
      <c r="C27" s="32">
        <f>VLOOKUP(A27,Hoja1!$B$1:$E$125,4,0)</f>
        <v>17155</v>
      </c>
      <c r="D27" s="33">
        <v>18191</v>
      </c>
      <c r="E27" s="34">
        <f t="shared" si="8"/>
        <v>1.0603905566890119</v>
      </c>
      <c r="F27" s="35">
        <v>1248</v>
      </c>
      <c r="G27" s="34">
        <f t="shared" si="0"/>
        <v>7.2748469833867679E-2</v>
      </c>
      <c r="H27" s="33">
        <f t="shared" si="9"/>
        <v>19439</v>
      </c>
      <c r="I27" s="36">
        <f t="shared" si="10"/>
        <v>1.1331390265228796</v>
      </c>
      <c r="J27" s="60">
        <f t="shared" si="1"/>
        <v>-2284</v>
      </c>
    </row>
    <row r="28" spans="1:10" ht="15" x14ac:dyDescent="0.25">
      <c r="A28" s="10">
        <v>665</v>
      </c>
      <c r="B28" s="9" t="s">
        <v>26</v>
      </c>
      <c r="C28" s="32">
        <f>VLOOKUP(A28,Hoja1!$B$1:$E$125,4,0)</f>
        <v>28244</v>
      </c>
      <c r="D28" s="33">
        <v>24449</v>
      </c>
      <c r="E28" s="34">
        <f t="shared" si="8"/>
        <v>0.86563517915309451</v>
      </c>
      <c r="F28" s="35">
        <v>2005</v>
      </c>
      <c r="G28" s="34">
        <f t="shared" si="0"/>
        <v>7.0988528537034412E-2</v>
      </c>
      <c r="H28" s="33">
        <f t="shared" si="9"/>
        <v>26454</v>
      </c>
      <c r="I28" s="36">
        <f t="shared" si="10"/>
        <v>0.93662370769012893</v>
      </c>
      <c r="J28" s="60">
        <f t="shared" si="1"/>
        <v>1790</v>
      </c>
    </row>
    <row r="29" spans="1:10" ht="15" x14ac:dyDescent="0.25">
      <c r="A29" s="10">
        <v>837</v>
      </c>
      <c r="B29" s="9" t="s">
        <v>27</v>
      </c>
      <c r="C29" s="32">
        <f>VLOOKUP(A29,Hoja1!$B$1:$E$125,4,0)</f>
        <v>108017</v>
      </c>
      <c r="D29" s="33">
        <v>88000</v>
      </c>
      <c r="E29" s="34">
        <f t="shared" si="8"/>
        <v>0.81468657711286185</v>
      </c>
      <c r="F29" s="35">
        <v>27622</v>
      </c>
      <c r="G29" s="34">
        <f t="shared" si="0"/>
        <v>0.25571900719331214</v>
      </c>
      <c r="H29" s="33">
        <f t="shared" si="9"/>
        <v>115622</v>
      </c>
      <c r="I29" s="36">
        <f t="shared" si="10"/>
        <v>1.0704055843061739</v>
      </c>
      <c r="J29" s="60">
        <f t="shared" si="1"/>
        <v>-7605</v>
      </c>
    </row>
    <row r="30" spans="1:10" ht="15" x14ac:dyDescent="0.25">
      <c r="A30" s="10">
        <v>873</v>
      </c>
      <c r="B30" s="9" t="s">
        <v>28</v>
      </c>
      <c r="C30" s="32">
        <f>VLOOKUP(A30,Hoja1!$B$1:$E$125,4,0)</f>
        <v>8313</v>
      </c>
      <c r="D30" s="33">
        <v>7187</v>
      </c>
      <c r="E30" s="34">
        <f t="shared" si="8"/>
        <v>0.86454950078190784</v>
      </c>
      <c r="F30" s="35">
        <v>184</v>
      </c>
      <c r="G30" s="34">
        <f t="shared" si="0"/>
        <v>2.2134006977023939E-2</v>
      </c>
      <c r="H30" s="33">
        <f t="shared" si="9"/>
        <v>7371</v>
      </c>
      <c r="I30" s="36">
        <f t="shared" si="10"/>
        <v>0.88668350775893179</v>
      </c>
      <c r="J30" s="60">
        <f t="shared" si="1"/>
        <v>942</v>
      </c>
    </row>
    <row r="31" spans="1:10" x14ac:dyDescent="0.2">
      <c r="A31" s="11"/>
      <c r="B31" s="11" t="s">
        <v>29</v>
      </c>
      <c r="C31" s="37">
        <f>SUM(C32:C41)</f>
        <v>184094</v>
      </c>
      <c r="D31" s="38">
        <f>SUM(D32:D41)</f>
        <v>125572</v>
      </c>
      <c r="E31" s="57">
        <f>D31/C31</f>
        <v>0.6821080534944105</v>
      </c>
      <c r="F31" s="38">
        <f>SUM(F32:F41)</f>
        <v>29916</v>
      </c>
      <c r="G31" s="57">
        <f t="shared" si="0"/>
        <v>0.16250393820548198</v>
      </c>
      <c r="H31" s="38">
        <f>+F31+D31</f>
        <v>155488</v>
      </c>
      <c r="I31" s="44">
        <f>H31/C31</f>
        <v>0.84461199169989243</v>
      </c>
      <c r="J31" s="61">
        <f t="shared" si="1"/>
        <v>28606</v>
      </c>
    </row>
    <row r="32" spans="1:10" ht="15" x14ac:dyDescent="0.25">
      <c r="A32" s="10">
        <v>31</v>
      </c>
      <c r="B32" s="9" t="s">
        <v>30</v>
      </c>
      <c r="C32" s="32">
        <f>VLOOKUP(A32,Hoja1!$B$1:$E$125,4,0)</f>
        <v>23535</v>
      </c>
      <c r="D32" s="33">
        <v>14915</v>
      </c>
      <c r="E32" s="34">
        <f t="shared" ref="E32:E41" si="11">D32/C32</f>
        <v>0.63373698746547691</v>
      </c>
      <c r="F32" s="35">
        <v>4815</v>
      </c>
      <c r="G32" s="34">
        <f t="shared" si="0"/>
        <v>0.2045889101338432</v>
      </c>
      <c r="H32" s="33">
        <f t="shared" ref="H32:H41" si="12">D32+F32</f>
        <v>19730</v>
      </c>
      <c r="I32" s="36">
        <f t="shared" ref="I32:I41" si="13">H32/C32</f>
        <v>0.83832589759932019</v>
      </c>
      <c r="J32" s="60">
        <f t="shared" si="1"/>
        <v>3805</v>
      </c>
    </row>
    <row r="33" spans="1:10" ht="15" x14ac:dyDescent="0.25">
      <c r="A33" s="10">
        <v>40</v>
      </c>
      <c r="B33" s="9" t="s">
        <v>31</v>
      </c>
      <c r="C33" s="32">
        <f>VLOOKUP(A33,Hoja1!$B$1:$E$125,4,0)</f>
        <v>16384</v>
      </c>
      <c r="D33" s="33">
        <v>12365</v>
      </c>
      <c r="E33" s="34">
        <f t="shared" si="11"/>
        <v>0.75469970703125</v>
      </c>
      <c r="F33" s="35">
        <v>1555</v>
      </c>
      <c r="G33" s="34">
        <f t="shared" si="0"/>
        <v>9.490966796875E-2</v>
      </c>
      <c r="H33" s="33">
        <f t="shared" si="12"/>
        <v>13920</v>
      </c>
      <c r="I33" s="36">
        <f t="shared" si="13"/>
        <v>0.849609375</v>
      </c>
      <c r="J33" s="60">
        <f t="shared" si="1"/>
        <v>2464</v>
      </c>
    </row>
    <row r="34" spans="1:10" ht="15" x14ac:dyDescent="0.25">
      <c r="A34" s="10">
        <v>190</v>
      </c>
      <c r="B34" s="9" t="s">
        <v>32</v>
      </c>
      <c r="C34" s="32">
        <f>VLOOKUP(A34,Hoja1!$B$1:$E$125,4,0)</f>
        <v>9584</v>
      </c>
      <c r="D34" s="33">
        <v>5625</v>
      </c>
      <c r="E34" s="34">
        <f t="shared" si="11"/>
        <v>0.58691569282136891</v>
      </c>
      <c r="F34" s="35">
        <v>2602</v>
      </c>
      <c r="G34" s="34">
        <f t="shared" si="0"/>
        <v>0.27149415692821371</v>
      </c>
      <c r="H34" s="33">
        <f t="shared" si="12"/>
        <v>8227</v>
      </c>
      <c r="I34" s="36">
        <f t="shared" si="13"/>
        <v>0.85840984974958268</v>
      </c>
      <c r="J34" s="60">
        <f t="shared" si="1"/>
        <v>1357</v>
      </c>
    </row>
    <row r="35" spans="1:10" ht="15" x14ac:dyDescent="0.25">
      <c r="A35" s="10">
        <v>604</v>
      </c>
      <c r="B35" s="9" t="s">
        <v>33</v>
      </c>
      <c r="C35" s="32">
        <f>VLOOKUP(A35,Hoja1!$B$1:$E$125,4,0)</f>
        <v>25513</v>
      </c>
      <c r="D35" s="33">
        <v>15976</v>
      </c>
      <c r="E35" s="34">
        <f t="shared" si="11"/>
        <v>0.62619056951358132</v>
      </c>
      <c r="F35" s="35">
        <v>2113</v>
      </c>
      <c r="G35" s="34">
        <f t="shared" si="0"/>
        <v>8.2820522870693372E-2</v>
      </c>
      <c r="H35" s="33">
        <f t="shared" si="12"/>
        <v>18089</v>
      </c>
      <c r="I35" s="36">
        <f t="shared" si="13"/>
        <v>0.70901109238427473</v>
      </c>
      <c r="J35" s="60">
        <f t="shared" si="1"/>
        <v>7424</v>
      </c>
    </row>
    <row r="36" spans="1:10" ht="15" x14ac:dyDescent="0.25">
      <c r="A36" s="10">
        <v>670</v>
      </c>
      <c r="B36" s="9" t="s">
        <v>34</v>
      </c>
      <c r="C36" s="32">
        <f>VLOOKUP(A36,Hoja1!$B$1:$E$125,4,0)</f>
        <v>20932</v>
      </c>
      <c r="D36" s="33">
        <v>12917</v>
      </c>
      <c r="E36" s="34">
        <f t="shared" si="11"/>
        <v>0.61709344544238487</v>
      </c>
      <c r="F36" s="35">
        <v>2914</v>
      </c>
      <c r="G36" s="34">
        <f t="shared" si="0"/>
        <v>0.13921268870628703</v>
      </c>
      <c r="H36" s="33">
        <f t="shared" si="12"/>
        <v>15831</v>
      </c>
      <c r="I36" s="36">
        <f t="shared" si="13"/>
        <v>0.75630613414867187</v>
      </c>
      <c r="J36" s="60">
        <f t="shared" si="1"/>
        <v>5101</v>
      </c>
    </row>
    <row r="37" spans="1:10" ht="15" x14ac:dyDescent="0.25">
      <c r="A37" s="10">
        <v>690</v>
      </c>
      <c r="B37" s="9" t="s">
        <v>35</v>
      </c>
      <c r="C37" s="32">
        <f>VLOOKUP(A37,Hoja1!$B$1:$E$125,4,0)</f>
        <v>13513</v>
      </c>
      <c r="D37" s="33">
        <v>9244</v>
      </c>
      <c r="E37" s="34">
        <f t="shared" si="11"/>
        <v>0.68408199511581436</v>
      </c>
      <c r="F37" s="35">
        <v>1163</v>
      </c>
      <c r="G37" s="34">
        <f t="shared" si="0"/>
        <v>8.6065270480278247E-2</v>
      </c>
      <c r="H37" s="33">
        <f t="shared" si="12"/>
        <v>10407</v>
      </c>
      <c r="I37" s="36">
        <f t="shared" si="13"/>
        <v>0.7701472655960927</v>
      </c>
      <c r="J37" s="60">
        <f t="shared" si="1"/>
        <v>3106</v>
      </c>
    </row>
    <row r="38" spans="1:10" ht="15" x14ac:dyDescent="0.25">
      <c r="A38" s="10">
        <v>736</v>
      </c>
      <c r="B38" s="9" t="s">
        <v>36</v>
      </c>
      <c r="C38" s="32">
        <f>VLOOKUP(A38,Hoja1!$B$1:$E$125,4,0)</f>
        <v>32848</v>
      </c>
      <c r="D38" s="33">
        <v>23255</v>
      </c>
      <c r="E38" s="34">
        <f t="shared" si="11"/>
        <v>0.7079578665367755</v>
      </c>
      <c r="F38" s="35">
        <v>10691</v>
      </c>
      <c r="G38" s="34">
        <f t="shared" si="0"/>
        <v>0.32546882610813443</v>
      </c>
      <c r="H38" s="33">
        <f t="shared" si="12"/>
        <v>33946</v>
      </c>
      <c r="I38" s="36">
        <f t="shared" si="13"/>
        <v>1.0334266926449098</v>
      </c>
      <c r="J38" s="60">
        <f t="shared" si="1"/>
        <v>-1098</v>
      </c>
    </row>
    <row r="39" spans="1:10" ht="15" x14ac:dyDescent="0.25">
      <c r="A39" s="10">
        <v>858</v>
      </c>
      <c r="B39" s="9" t="s">
        <v>37</v>
      </c>
      <c r="C39" s="32">
        <f>VLOOKUP(A39,Hoja1!$B$1:$E$125,4,0)</f>
        <v>11964</v>
      </c>
      <c r="D39" s="33">
        <v>9737</v>
      </c>
      <c r="E39" s="34">
        <f t="shared" si="11"/>
        <v>0.81385824139083918</v>
      </c>
      <c r="F39" s="35">
        <v>1335</v>
      </c>
      <c r="G39" s="34">
        <f t="shared" si="0"/>
        <v>0.11158475426278837</v>
      </c>
      <c r="H39" s="33">
        <f t="shared" si="12"/>
        <v>11072</v>
      </c>
      <c r="I39" s="36">
        <f t="shared" si="13"/>
        <v>0.92544299565362753</v>
      </c>
      <c r="J39" s="60">
        <f t="shared" si="1"/>
        <v>892</v>
      </c>
    </row>
    <row r="40" spans="1:10" ht="15" x14ac:dyDescent="0.25">
      <c r="A40" s="10">
        <v>885</v>
      </c>
      <c r="B40" s="9" t="s">
        <v>38</v>
      </c>
      <c r="C40" s="32">
        <f>VLOOKUP(A40,Hoja1!$B$1:$E$125,4,0)</f>
        <v>7633</v>
      </c>
      <c r="D40" s="33">
        <v>5383</v>
      </c>
      <c r="E40" s="34">
        <f t="shared" si="11"/>
        <v>0.70522730250229271</v>
      </c>
      <c r="F40" s="35">
        <v>642</v>
      </c>
      <c r="G40" s="34">
        <f t="shared" si="0"/>
        <v>8.4108476352679151E-2</v>
      </c>
      <c r="H40" s="33">
        <f t="shared" si="12"/>
        <v>6025</v>
      </c>
      <c r="I40" s="36">
        <f t="shared" si="13"/>
        <v>0.78933577885497186</v>
      </c>
      <c r="J40" s="60">
        <f t="shared" si="1"/>
        <v>1608</v>
      </c>
    </row>
    <row r="41" spans="1:10" ht="15" x14ac:dyDescent="0.25">
      <c r="A41" s="10">
        <v>890</v>
      </c>
      <c r="B41" s="9" t="s">
        <v>39</v>
      </c>
      <c r="C41" s="32">
        <f>VLOOKUP(A41,Hoja1!$B$1:$E$125,4,0)</f>
        <v>22188</v>
      </c>
      <c r="D41" s="33">
        <v>16155</v>
      </c>
      <c r="E41" s="34">
        <f t="shared" si="11"/>
        <v>0.7280962682531098</v>
      </c>
      <c r="F41" s="35">
        <v>2086</v>
      </c>
      <c r="G41" s="34">
        <f t="shared" si="0"/>
        <v>9.4014782765458813E-2</v>
      </c>
      <c r="H41" s="33">
        <f t="shared" si="12"/>
        <v>18241</v>
      </c>
      <c r="I41" s="36">
        <f t="shared" si="13"/>
        <v>0.82211105101856863</v>
      </c>
      <c r="J41" s="60">
        <f t="shared" si="1"/>
        <v>3947</v>
      </c>
    </row>
    <row r="42" spans="1:10" x14ac:dyDescent="0.2">
      <c r="A42" s="11"/>
      <c r="B42" s="11" t="s">
        <v>40</v>
      </c>
      <c r="C42" s="37">
        <f>SUM(C43:C61)</f>
        <v>207516</v>
      </c>
      <c r="D42" s="38">
        <f>SUM(D43:D61)</f>
        <v>152944</v>
      </c>
      <c r="E42" s="57">
        <f>D42/C42</f>
        <v>0.73702268740723609</v>
      </c>
      <c r="F42" s="38">
        <f>SUM(F43:F61)</f>
        <v>26084</v>
      </c>
      <c r="G42" s="57">
        <f t="shared" si="0"/>
        <v>0.12569633184911044</v>
      </c>
      <c r="H42" s="38">
        <f>+F42+D42</f>
        <v>179028</v>
      </c>
      <c r="I42" s="44">
        <f>H42/C42</f>
        <v>0.86271901925634653</v>
      </c>
      <c r="J42" s="61">
        <f t="shared" si="1"/>
        <v>28488</v>
      </c>
    </row>
    <row r="43" spans="1:10" ht="15" x14ac:dyDescent="0.25">
      <c r="A43" s="10">
        <v>4</v>
      </c>
      <c r="B43" s="9" t="s">
        <v>41</v>
      </c>
      <c r="C43" s="32">
        <f>VLOOKUP(A43,Hoja1!$B$1:$E$125,4,0)</f>
        <v>2656</v>
      </c>
      <c r="D43" s="33">
        <v>1830</v>
      </c>
      <c r="E43" s="34">
        <f t="shared" ref="E43:E61" si="14">D43/C43</f>
        <v>0.68900602409638556</v>
      </c>
      <c r="F43" s="35">
        <v>199</v>
      </c>
      <c r="G43" s="34">
        <f t="shared" si="0"/>
        <v>7.4924698795180725E-2</v>
      </c>
      <c r="H43" s="33">
        <f t="shared" ref="H43:H61" si="15">D43+F43</f>
        <v>2029</v>
      </c>
      <c r="I43" s="36">
        <f t="shared" ref="I43:I61" si="16">H43/C43</f>
        <v>0.76393072289156627</v>
      </c>
      <c r="J43" s="60">
        <f t="shared" si="1"/>
        <v>627</v>
      </c>
    </row>
    <row r="44" spans="1:10" ht="15" x14ac:dyDescent="0.25">
      <c r="A44" s="10">
        <v>42</v>
      </c>
      <c r="B44" s="12" t="s">
        <v>42</v>
      </c>
      <c r="C44" s="32">
        <f>VLOOKUP(A44,Hoja1!$B$1:$E$125,4,0)</f>
        <v>23989</v>
      </c>
      <c r="D44" s="33">
        <v>16027</v>
      </c>
      <c r="E44" s="34">
        <f t="shared" si="14"/>
        <v>0.66809787819417232</v>
      </c>
      <c r="F44" s="35">
        <v>6564</v>
      </c>
      <c r="G44" s="34">
        <f t="shared" si="0"/>
        <v>0.27362541164700488</v>
      </c>
      <c r="H44" s="33">
        <f t="shared" si="15"/>
        <v>22591</v>
      </c>
      <c r="I44" s="36">
        <f t="shared" si="16"/>
        <v>0.94172328984117726</v>
      </c>
      <c r="J44" s="60">
        <f t="shared" si="1"/>
        <v>1398</v>
      </c>
    </row>
    <row r="45" spans="1:10" ht="15" x14ac:dyDescent="0.25">
      <c r="A45" s="10">
        <v>44</v>
      </c>
      <c r="B45" s="9" t="s">
        <v>43</v>
      </c>
      <c r="C45" s="32">
        <f>VLOOKUP(A45,Hoja1!$B$1:$E$125,4,0)</f>
        <v>6865</v>
      </c>
      <c r="D45" s="33">
        <v>6368</v>
      </c>
      <c r="E45" s="34">
        <f t="shared" si="14"/>
        <v>0.92760378732702109</v>
      </c>
      <c r="F45" s="35">
        <v>809</v>
      </c>
      <c r="G45" s="34">
        <f t="shared" si="0"/>
        <v>0.11784413692643846</v>
      </c>
      <c r="H45" s="33">
        <f t="shared" si="15"/>
        <v>7177</v>
      </c>
      <c r="I45" s="36">
        <f t="shared" si="16"/>
        <v>1.0454479242534596</v>
      </c>
      <c r="J45" s="60">
        <f t="shared" si="1"/>
        <v>-312</v>
      </c>
    </row>
    <row r="46" spans="1:10" ht="15" x14ac:dyDescent="0.25">
      <c r="A46" s="10">
        <v>59</v>
      </c>
      <c r="B46" s="9" t="s">
        <v>44</v>
      </c>
      <c r="C46" s="32">
        <f>VLOOKUP(A46,Hoja1!$B$1:$E$125,4,0)</f>
        <v>5756</v>
      </c>
      <c r="D46" s="33">
        <v>3613</v>
      </c>
      <c r="E46" s="34">
        <f t="shared" si="14"/>
        <v>0.62769284225156363</v>
      </c>
      <c r="F46" s="35">
        <v>926</v>
      </c>
      <c r="G46" s="34">
        <f t="shared" si="0"/>
        <v>0.16087560806115359</v>
      </c>
      <c r="H46" s="33">
        <f t="shared" si="15"/>
        <v>4539</v>
      </c>
      <c r="I46" s="36">
        <f t="shared" si="16"/>
        <v>0.78856845031271716</v>
      </c>
      <c r="J46" s="60">
        <f t="shared" si="1"/>
        <v>1217</v>
      </c>
    </row>
    <row r="47" spans="1:10" ht="15" x14ac:dyDescent="0.25">
      <c r="A47" s="10">
        <v>113</v>
      </c>
      <c r="B47" s="9" t="s">
        <v>45</v>
      </c>
      <c r="C47" s="32">
        <f>VLOOKUP(A47,Hoja1!$B$1:$E$125,4,0)</f>
        <v>8679</v>
      </c>
      <c r="D47" s="33">
        <v>6192</v>
      </c>
      <c r="E47" s="34">
        <f t="shared" si="14"/>
        <v>0.71344624956792257</v>
      </c>
      <c r="F47" s="35">
        <v>572</v>
      </c>
      <c r="G47" s="34">
        <f t="shared" si="0"/>
        <v>6.5906210392902412E-2</v>
      </c>
      <c r="H47" s="33">
        <f t="shared" si="15"/>
        <v>6764</v>
      </c>
      <c r="I47" s="36">
        <f t="shared" si="16"/>
        <v>0.77935245996082503</v>
      </c>
      <c r="J47" s="60">
        <f t="shared" si="1"/>
        <v>1915</v>
      </c>
    </row>
    <row r="48" spans="1:10" ht="15" x14ac:dyDescent="0.25">
      <c r="A48" s="10">
        <v>125</v>
      </c>
      <c r="B48" s="9" t="s">
        <v>46</v>
      </c>
      <c r="C48" s="32">
        <f>VLOOKUP(A48,Hoja1!$B$1:$E$125,4,0)</f>
        <v>7872</v>
      </c>
      <c r="D48" s="33">
        <v>6670</v>
      </c>
      <c r="E48" s="34">
        <f t="shared" si="14"/>
        <v>0.84730691056910568</v>
      </c>
      <c r="F48" s="35">
        <v>388</v>
      </c>
      <c r="G48" s="34">
        <f t="shared" si="0"/>
        <v>4.9288617886178859E-2</v>
      </c>
      <c r="H48" s="33">
        <f t="shared" si="15"/>
        <v>7058</v>
      </c>
      <c r="I48" s="36">
        <f t="shared" si="16"/>
        <v>0.89659552845528456</v>
      </c>
      <c r="J48" s="60">
        <f t="shared" si="1"/>
        <v>814</v>
      </c>
    </row>
    <row r="49" spans="1:10" ht="15" x14ac:dyDescent="0.25">
      <c r="A49" s="10">
        <v>138</v>
      </c>
      <c r="B49" s="9" t="s">
        <v>47</v>
      </c>
      <c r="C49" s="32">
        <f>VLOOKUP(A49,Hoja1!$B$1:$E$125,4,0)</f>
        <v>16784</v>
      </c>
      <c r="D49" s="33">
        <v>11913</v>
      </c>
      <c r="E49" s="34">
        <f t="shared" si="14"/>
        <v>0.70978312678741662</v>
      </c>
      <c r="F49" s="35">
        <v>1290</v>
      </c>
      <c r="G49" s="34">
        <f t="shared" si="0"/>
        <v>7.6858913250714964E-2</v>
      </c>
      <c r="H49" s="33">
        <f t="shared" si="15"/>
        <v>13203</v>
      </c>
      <c r="I49" s="36">
        <f t="shared" si="16"/>
        <v>0.78664204003813154</v>
      </c>
      <c r="J49" s="60">
        <f t="shared" si="1"/>
        <v>3581</v>
      </c>
    </row>
    <row r="50" spans="1:10" ht="15" x14ac:dyDescent="0.25">
      <c r="A50" s="10">
        <v>234</v>
      </c>
      <c r="B50" s="9" t="s">
        <v>48</v>
      </c>
      <c r="C50" s="32">
        <f>VLOOKUP(A50,Hoja1!$B$1:$E$125,4,0)</f>
        <v>22339</v>
      </c>
      <c r="D50" s="33">
        <v>16132</v>
      </c>
      <c r="E50" s="34">
        <f t="shared" si="14"/>
        <v>0.72214512735574554</v>
      </c>
      <c r="F50" s="35">
        <v>1114</v>
      </c>
      <c r="G50" s="34">
        <f t="shared" si="0"/>
        <v>4.9867943954519003E-2</v>
      </c>
      <c r="H50" s="33">
        <f t="shared" si="15"/>
        <v>17246</v>
      </c>
      <c r="I50" s="36">
        <f t="shared" si="16"/>
        <v>0.77201307131026453</v>
      </c>
      <c r="J50" s="60">
        <f t="shared" si="1"/>
        <v>5093</v>
      </c>
    </row>
    <row r="51" spans="1:10" ht="15" x14ac:dyDescent="0.25">
      <c r="A51" s="10">
        <v>240</v>
      </c>
      <c r="B51" s="9" t="s">
        <v>49</v>
      </c>
      <c r="C51" s="32">
        <f>VLOOKUP(A51,Hoja1!$B$1:$E$125,4,0)</f>
        <v>13241</v>
      </c>
      <c r="D51" s="33">
        <v>9990</v>
      </c>
      <c r="E51" s="34">
        <f t="shared" si="14"/>
        <v>0.75447473755758632</v>
      </c>
      <c r="F51" s="35">
        <v>1519</v>
      </c>
      <c r="G51" s="34">
        <f t="shared" si="0"/>
        <v>0.11471943206706442</v>
      </c>
      <c r="H51" s="33">
        <f t="shared" si="15"/>
        <v>11509</v>
      </c>
      <c r="I51" s="36">
        <f t="shared" si="16"/>
        <v>0.86919416962465068</v>
      </c>
      <c r="J51" s="60">
        <f t="shared" si="1"/>
        <v>1732</v>
      </c>
    </row>
    <row r="52" spans="1:10" ht="15" x14ac:dyDescent="0.25">
      <c r="A52" s="10">
        <v>284</v>
      </c>
      <c r="B52" s="9" t="s">
        <v>50</v>
      </c>
      <c r="C52" s="32">
        <f>VLOOKUP(A52,Hoja1!$B$1:$E$125,4,0)</f>
        <v>22291</v>
      </c>
      <c r="D52" s="33">
        <v>19694</v>
      </c>
      <c r="E52" s="34">
        <f t="shared" si="14"/>
        <v>0.88349558117625948</v>
      </c>
      <c r="F52" s="35">
        <v>2671</v>
      </c>
      <c r="G52" s="34">
        <f t="shared" si="0"/>
        <v>0.1198241442734736</v>
      </c>
      <c r="H52" s="33">
        <f t="shared" si="15"/>
        <v>22365</v>
      </c>
      <c r="I52" s="36">
        <f t="shared" si="16"/>
        <v>1.003319725449733</v>
      </c>
      <c r="J52" s="60">
        <f t="shared" si="1"/>
        <v>-74</v>
      </c>
    </row>
    <row r="53" spans="1:10" ht="15" x14ac:dyDescent="0.25">
      <c r="A53" s="10">
        <v>306</v>
      </c>
      <c r="B53" s="9" t="s">
        <v>51</v>
      </c>
      <c r="C53" s="32">
        <f>VLOOKUP(A53,Hoja1!$B$1:$E$125,4,0)</f>
        <v>5031</v>
      </c>
      <c r="D53" s="33">
        <v>3272</v>
      </c>
      <c r="E53" s="34">
        <f t="shared" si="14"/>
        <v>0.65036772013516198</v>
      </c>
      <c r="F53" s="35">
        <v>371</v>
      </c>
      <c r="G53" s="34">
        <f t="shared" si="0"/>
        <v>7.3742794673027232E-2</v>
      </c>
      <c r="H53" s="33">
        <f t="shared" si="15"/>
        <v>3643</v>
      </c>
      <c r="I53" s="36">
        <f t="shared" si="16"/>
        <v>0.72411051480818922</v>
      </c>
      <c r="J53" s="60">
        <f t="shared" si="1"/>
        <v>1388</v>
      </c>
    </row>
    <row r="54" spans="1:10" ht="15" x14ac:dyDescent="0.25">
      <c r="A54" s="10">
        <v>347</v>
      </c>
      <c r="B54" s="9" t="s">
        <v>52</v>
      </c>
      <c r="C54" s="32">
        <f>VLOOKUP(A54,Hoja1!$B$1:$E$125,4,0)</f>
        <v>6216</v>
      </c>
      <c r="D54" s="33">
        <v>5645</v>
      </c>
      <c r="E54" s="34">
        <f t="shared" si="14"/>
        <v>0.90814028314028317</v>
      </c>
      <c r="F54" s="35">
        <v>712</v>
      </c>
      <c r="G54" s="34">
        <f t="shared" si="0"/>
        <v>0.11454311454311454</v>
      </c>
      <c r="H54" s="33">
        <f t="shared" si="15"/>
        <v>6357</v>
      </c>
      <c r="I54" s="36">
        <f t="shared" si="16"/>
        <v>1.0226833976833978</v>
      </c>
      <c r="J54" s="60">
        <f t="shared" si="1"/>
        <v>-141</v>
      </c>
    </row>
    <row r="55" spans="1:10" ht="15" x14ac:dyDescent="0.25">
      <c r="A55" s="10">
        <v>411</v>
      </c>
      <c r="B55" s="9" t="s">
        <v>53</v>
      </c>
      <c r="C55" s="32">
        <f>VLOOKUP(A55,Hoja1!$B$1:$E$125,4,0)</f>
        <v>10411</v>
      </c>
      <c r="D55" s="33">
        <v>7188</v>
      </c>
      <c r="E55" s="34">
        <f t="shared" si="14"/>
        <v>0.69042359043319568</v>
      </c>
      <c r="F55" s="35">
        <v>1052</v>
      </c>
      <c r="G55" s="34">
        <f t="shared" si="0"/>
        <v>0.10104696955143598</v>
      </c>
      <c r="H55" s="33">
        <f t="shared" si="15"/>
        <v>8240</v>
      </c>
      <c r="I55" s="36">
        <f t="shared" si="16"/>
        <v>0.79147055998463167</v>
      </c>
      <c r="J55" s="60">
        <f t="shared" si="1"/>
        <v>2171</v>
      </c>
    </row>
    <row r="56" spans="1:10" ht="15" x14ac:dyDescent="0.25">
      <c r="A56" s="10">
        <v>501</v>
      </c>
      <c r="B56" s="9" t="s">
        <v>54</v>
      </c>
      <c r="C56" s="32">
        <f>VLOOKUP(A56,Hoja1!$B$1:$E$125,4,0)</f>
        <v>3147</v>
      </c>
      <c r="D56" s="33">
        <v>2558</v>
      </c>
      <c r="E56" s="34">
        <f t="shared" si="14"/>
        <v>0.81283762313314267</v>
      </c>
      <c r="F56" s="35">
        <v>142</v>
      </c>
      <c r="G56" s="34">
        <f t="shared" si="0"/>
        <v>4.5122338735303462E-2</v>
      </c>
      <c r="H56" s="33">
        <f t="shared" si="15"/>
        <v>2700</v>
      </c>
      <c r="I56" s="36">
        <f t="shared" si="16"/>
        <v>0.85795996186844614</v>
      </c>
      <c r="J56" s="60">
        <f t="shared" si="1"/>
        <v>447</v>
      </c>
    </row>
    <row r="57" spans="1:10" ht="15" x14ac:dyDescent="0.25">
      <c r="A57" s="10">
        <v>543</v>
      </c>
      <c r="B57" s="9" t="s">
        <v>55</v>
      </c>
      <c r="C57" s="32">
        <f>VLOOKUP(A57,Hoja1!$B$1:$E$125,4,0)</f>
        <v>7841</v>
      </c>
      <c r="D57" s="33">
        <v>6752</v>
      </c>
      <c r="E57" s="34">
        <f t="shared" si="14"/>
        <v>0.861114653743145</v>
      </c>
      <c r="F57" s="35">
        <v>385</v>
      </c>
      <c r="G57" s="34">
        <f t="shared" si="0"/>
        <v>4.9100879989797216E-2</v>
      </c>
      <c r="H57" s="33">
        <f t="shared" si="15"/>
        <v>7137</v>
      </c>
      <c r="I57" s="36">
        <f t="shared" si="16"/>
        <v>0.91021553373294217</v>
      </c>
      <c r="J57" s="60">
        <f t="shared" si="1"/>
        <v>704</v>
      </c>
    </row>
    <row r="58" spans="1:10" ht="15" x14ac:dyDescent="0.25">
      <c r="A58" s="10">
        <v>628</v>
      </c>
      <c r="B58" s="9" t="s">
        <v>56</v>
      </c>
      <c r="C58" s="32">
        <f>VLOOKUP(A58,Hoja1!$B$1:$E$125,4,0)</f>
        <v>8638</v>
      </c>
      <c r="D58" s="33">
        <v>8097</v>
      </c>
      <c r="E58" s="34">
        <f t="shared" si="14"/>
        <v>0.93736976151887008</v>
      </c>
      <c r="F58" s="35">
        <v>716</v>
      </c>
      <c r="G58" s="34">
        <f t="shared" si="0"/>
        <v>8.2889557768001859E-2</v>
      </c>
      <c r="H58" s="33">
        <f t="shared" si="15"/>
        <v>8813</v>
      </c>
      <c r="I58" s="36">
        <f t="shared" si="16"/>
        <v>1.0202593192868719</v>
      </c>
      <c r="J58" s="60">
        <f t="shared" si="1"/>
        <v>-175</v>
      </c>
    </row>
    <row r="59" spans="1:10" ht="15" x14ac:dyDescent="0.25">
      <c r="A59" s="10">
        <v>656</v>
      </c>
      <c r="B59" s="10" t="s">
        <v>57</v>
      </c>
      <c r="C59" s="32">
        <f>VLOOKUP(A59,Hoja1!$B$1:$E$125,4,0)</f>
        <v>13873</v>
      </c>
      <c r="D59" s="33">
        <v>6486</v>
      </c>
      <c r="E59" s="34">
        <f t="shared" si="14"/>
        <v>0.4675268507172205</v>
      </c>
      <c r="F59" s="35">
        <v>3555</v>
      </c>
      <c r="G59" s="34">
        <f t="shared" si="0"/>
        <v>0.25625315360772721</v>
      </c>
      <c r="H59" s="33">
        <f t="shared" si="15"/>
        <v>10041</v>
      </c>
      <c r="I59" s="36">
        <f t="shared" si="16"/>
        <v>0.72378000432494771</v>
      </c>
      <c r="J59" s="60">
        <f t="shared" si="1"/>
        <v>3832</v>
      </c>
    </row>
    <row r="60" spans="1:10" ht="15" x14ac:dyDescent="0.25">
      <c r="A60" s="10">
        <v>761</v>
      </c>
      <c r="B60" s="9" t="s">
        <v>58</v>
      </c>
      <c r="C60" s="32">
        <f>VLOOKUP(A60,Hoja1!$B$1:$E$125,4,0)</f>
        <v>14429</v>
      </c>
      <c r="D60" s="33">
        <v>8888</v>
      </c>
      <c r="E60" s="34">
        <f t="shared" si="14"/>
        <v>0.61598170351375703</v>
      </c>
      <c r="F60" s="35">
        <v>2684</v>
      </c>
      <c r="G60" s="34">
        <f t="shared" si="0"/>
        <v>0.18601427680365928</v>
      </c>
      <c r="H60" s="33">
        <f t="shared" si="15"/>
        <v>11572</v>
      </c>
      <c r="I60" s="36">
        <f t="shared" si="16"/>
        <v>0.80199598031741637</v>
      </c>
      <c r="J60" s="60">
        <f t="shared" si="1"/>
        <v>2857</v>
      </c>
    </row>
    <row r="61" spans="1:10" ht="15" x14ac:dyDescent="0.25">
      <c r="A61" s="10">
        <v>842</v>
      </c>
      <c r="B61" s="9" t="s">
        <v>59</v>
      </c>
      <c r="C61" s="32">
        <f>VLOOKUP(A61,Hoja1!$B$1:$E$125,4,0)</f>
        <v>7458</v>
      </c>
      <c r="D61" s="33">
        <v>5629</v>
      </c>
      <c r="E61" s="34">
        <f t="shared" si="14"/>
        <v>0.7547599892732636</v>
      </c>
      <c r="F61" s="35">
        <v>415</v>
      </c>
      <c r="G61" s="34">
        <f t="shared" si="0"/>
        <v>5.5644945025475998E-2</v>
      </c>
      <c r="H61" s="33">
        <f t="shared" si="15"/>
        <v>6044</v>
      </c>
      <c r="I61" s="36">
        <f t="shared" si="16"/>
        <v>0.81040493429873961</v>
      </c>
      <c r="J61" s="60">
        <f t="shared" si="1"/>
        <v>1414</v>
      </c>
    </row>
    <row r="62" spans="1:10" x14ac:dyDescent="0.2">
      <c r="A62" s="11"/>
      <c r="B62" s="11" t="s">
        <v>60</v>
      </c>
      <c r="C62" s="37">
        <f>SUM(C63:C79)</f>
        <v>229216</v>
      </c>
      <c r="D62" s="38">
        <f>SUM(D63:D79)</f>
        <v>153506</v>
      </c>
      <c r="E62" s="57">
        <f>D62/C62</f>
        <v>0.6697001954488343</v>
      </c>
      <c r="F62" s="38">
        <f>SUM(F63:F79)</f>
        <v>66426</v>
      </c>
      <c r="G62" s="57">
        <f t="shared" si="0"/>
        <v>0.2897965238028759</v>
      </c>
      <c r="H62" s="38">
        <f>+F62+D62</f>
        <v>219932</v>
      </c>
      <c r="I62" s="44">
        <f>H62/C62</f>
        <v>0.95949671925171021</v>
      </c>
      <c r="J62" s="61">
        <f t="shared" si="1"/>
        <v>9284</v>
      </c>
    </row>
    <row r="63" spans="1:10" ht="15" x14ac:dyDescent="0.25">
      <c r="A63" s="10">
        <v>38</v>
      </c>
      <c r="B63" s="9" t="s">
        <v>61</v>
      </c>
      <c r="C63" s="32">
        <f>VLOOKUP(A63,Hoja1!$B$1:$E$125,4,0)</f>
        <v>11968</v>
      </c>
      <c r="D63" s="33">
        <v>10910</v>
      </c>
      <c r="E63" s="34">
        <f t="shared" ref="E63:E79" si="17">D63/C63</f>
        <v>0.91159759358288772</v>
      </c>
      <c r="F63" s="35">
        <v>764</v>
      </c>
      <c r="G63" s="34">
        <f t="shared" si="0"/>
        <v>6.383689839572193E-2</v>
      </c>
      <c r="H63" s="33">
        <f t="shared" ref="H63:H79" si="18">D63+F63</f>
        <v>11674</v>
      </c>
      <c r="I63" s="36">
        <f t="shared" ref="I63:I79" si="19">H63/C63</f>
        <v>0.97543449197860965</v>
      </c>
      <c r="J63" s="60">
        <f t="shared" si="1"/>
        <v>294</v>
      </c>
    </row>
    <row r="64" spans="1:10" ht="15" x14ac:dyDescent="0.25">
      <c r="A64" s="10">
        <v>86</v>
      </c>
      <c r="B64" s="9" t="s">
        <v>62</v>
      </c>
      <c r="C64" s="32">
        <f>VLOOKUP(A64,Hoja1!$B$1:$E$125,4,0)</f>
        <v>5859</v>
      </c>
      <c r="D64" s="33">
        <v>3754</v>
      </c>
      <c r="E64" s="34">
        <f t="shared" si="17"/>
        <v>0.64072367298173749</v>
      </c>
      <c r="F64" s="35">
        <v>979</v>
      </c>
      <c r="G64" s="34">
        <f t="shared" si="0"/>
        <v>0.16709336064174773</v>
      </c>
      <c r="H64" s="33">
        <f t="shared" si="18"/>
        <v>4733</v>
      </c>
      <c r="I64" s="36">
        <f t="shared" si="19"/>
        <v>0.80781703362348523</v>
      </c>
      <c r="J64" s="60">
        <f t="shared" si="1"/>
        <v>1126</v>
      </c>
    </row>
    <row r="65" spans="1:10" ht="15" x14ac:dyDescent="0.25">
      <c r="A65" s="10">
        <v>107</v>
      </c>
      <c r="B65" s="9" t="s">
        <v>63</v>
      </c>
      <c r="C65" s="32">
        <f>VLOOKUP(A65,Hoja1!$B$1:$E$125,4,0)</f>
        <v>8328</v>
      </c>
      <c r="D65" s="33">
        <v>7425</v>
      </c>
      <c r="E65" s="34">
        <f t="shared" si="17"/>
        <v>0.8915706051873199</v>
      </c>
      <c r="F65" s="35">
        <v>439</v>
      </c>
      <c r="G65" s="34">
        <f t="shared" si="0"/>
        <v>5.2713736791546589E-2</v>
      </c>
      <c r="H65" s="33">
        <f t="shared" si="18"/>
        <v>7864</v>
      </c>
      <c r="I65" s="36">
        <f t="shared" si="19"/>
        <v>0.94428434197886646</v>
      </c>
      <c r="J65" s="60">
        <f t="shared" si="1"/>
        <v>464</v>
      </c>
    </row>
    <row r="66" spans="1:10" ht="15" x14ac:dyDescent="0.25">
      <c r="A66" s="10">
        <v>134</v>
      </c>
      <c r="B66" s="9" t="s">
        <v>64</v>
      </c>
      <c r="C66" s="32">
        <f>VLOOKUP(A66,Hoja1!$B$1:$E$125,4,0)</f>
        <v>9603</v>
      </c>
      <c r="D66" s="33">
        <v>6713</v>
      </c>
      <c r="E66" s="34">
        <f t="shared" si="17"/>
        <v>0.69905237946475063</v>
      </c>
      <c r="F66" s="35">
        <v>642</v>
      </c>
      <c r="G66" s="34">
        <f t="shared" si="0"/>
        <v>6.6854108091221498E-2</v>
      </c>
      <c r="H66" s="33">
        <f t="shared" si="18"/>
        <v>7355</v>
      </c>
      <c r="I66" s="36">
        <f t="shared" si="19"/>
        <v>0.76590648755597213</v>
      </c>
      <c r="J66" s="60">
        <f t="shared" si="1"/>
        <v>2248</v>
      </c>
    </row>
    <row r="67" spans="1:10" ht="15" x14ac:dyDescent="0.25">
      <c r="A67" s="10">
        <v>150</v>
      </c>
      <c r="B67" s="10" t="s">
        <v>65</v>
      </c>
      <c r="C67" s="32">
        <f>VLOOKUP(A67,Hoja1!$B$1:$E$125,4,0)</f>
        <v>3882</v>
      </c>
      <c r="D67" s="33">
        <v>2706</v>
      </c>
      <c r="E67" s="34">
        <f t="shared" si="17"/>
        <v>0.69706336939721791</v>
      </c>
      <c r="F67" s="35">
        <v>1370</v>
      </c>
      <c r="G67" s="34">
        <f t="shared" si="0"/>
        <v>0.35291087068521382</v>
      </c>
      <c r="H67" s="33">
        <f t="shared" si="18"/>
        <v>4076</v>
      </c>
      <c r="I67" s="36">
        <f t="shared" si="19"/>
        <v>1.0499742400824317</v>
      </c>
      <c r="J67" s="60">
        <f t="shared" si="1"/>
        <v>-194</v>
      </c>
    </row>
    <row r="68" spans="1:10" ht="15" x14ac:dyDescent="0.25">
      <c r="A68" s="10">
        <v>237</v>
      </c>
      <c r="B68" s="10" t="s">
        <v>66</v>
      </c>
      <c r="C68" s="32">
        <f>VLOOKUP(A68,Hoja1!$B$1:$E$125,4,0)</f>
        <v>16681</v>
      </c>
      <c r="D68" s="33">
        <v>6774</v>
      </c>
      <c r="E68" s="34">
        <f t="shared" si="17"/>
        <v>0.40609076194472754</v>
      </c>
      <c r="F68" s="35">
        <v>11013</v>
      </c>
      <c r="G68" s="34">
        <f t="shared" si="0"/>
        <v>0.66021221749295611</v>
      </c>
      <c r="H68" s="33">
        <f t="shared" si="18"/>
        <v>17787</v>
      </c>
      <c r="I68" s="36">
        <f t="shared" si="19"/>
        <v>1.0663029794376835</v>
      </c>
      <c r="J68" s="60">
        <f t="shared" si="1"/>
        <v>-1106</v>
      </c>
    </row>
    <row r="69" spans="1:10" ht="15" x14ac:dyDescent="0.25">
      <c r="A69" s="10">
        <v>264</v>
      </c>
      <c r="B69" s="10" t="s">
        <v>67</v>
      </c>
      <c r="C69" s="32">
        <f>VLOOKUP(A69,Hoja1!$B$1:$E$125,4,0)</f>
        <v>9423</v>
      </c>
      <c r="D69" s="33">
        <v>2756</v>
      </c>
      <c r="E69" s="34">
        <f t="shared" si="17"/>
        <v>0.292475856945771</v>
      </c>
      <c r="F69" s="35">
        <v>5461</v>
      </c>
      <c r="G69" s="34">
        <f t="shared" ref="G69:G132" si="20">F69/C69</f>
        <v>0.57953942481163112</v>
      </c>
      <c r="H69" s="33">
        <f t="shared" si="18"/>
        <v>8217</v>
      </c>
      <c r="I69" s="36">
        <f t="shared" si="19"/>
        <v>0.87201528175740206</v>
      </c>
      <c r="J69" s="60">
        <f t="shared" ref="J69:J132" si="21">C69-H69</f>
        <v>1206</v>
      </c>
    </row>
    <row r="70" spans="1:10" ht="15" x14ac:dyDescent="0.25">
      <c r="A70" s="10">
        <v>310</v>
      </c>
      <c r="B70" s="13" t="s">
        <v>68</v>
      </c>
      <c r="C70" s="32">
        <f>VLOOKUP(A70,Hoja1!$B$1:$E$125,4,0)</f>
        <v>9623</v>
      </c>
      <c r="D70" s="33">
        <v>6474</v>
      </c>
      <c r="E70" s="34">
        <f t="shared" si="17"/>
        <v>0.67276317156811805</v>
      </c>
      <c r="F70" s="35">
        <v>2212</v>
      </c>
      <c r="G70" s="34">
        <f t="shared" si="20"/>
        <v>0.22986594617063286</v>
      </c>
      <c r="H70" s="33">
        <f t="shared" si="18"/>
        <v>8686</v>
      </c>
      <c r="I70" s="36">
        <f t="shared" si="19"/>
        <v>0.90262911773875087</v>
      </c>
      <c r="J70" s="60">
        <f t="shared" si="21"/>
        <v>937</v>
      </c>
    </row>
    <row r="71" spans="1:10" ht="15" x14ac:dyDescent="0.25">
      <c r="A71" s="10">
        <v>315</v>
      </c>
      <c r="B71" s="9" t="s">
        <v>69</v>
      </c>
      <c r="C71" s="32">
        <f>VLOOKUP(A71,Hoja1!$B$1:$E$125,4,0)</f>
        <v>6526</v>
      </c>
      <c r="D71" s="33">
        <v>5059</v>
      </c>
      <c r="E71" s="34">
        <f t="shared" si="17"/>
        <v>0.77520686484829915</v>
      </c>
      <c r="F71" s="35">
        <v>1928</v>
      </c>
      <c r="G71" s="34">
        <f t="shared" si="20"/>
        <v>0.29543365001532335</v>
      </c>
      <c r="H71" s="33">
        <f t="shared" si="18"/>
        <v>6987</v>
      </c>
      <c r="I71" s="36">
        <f t="shared" si="19"/>
        <v>1.0706405148636224</v>
      </c>
      <c r="J71" s="60">
        <f t="shared" si="21"/>
        <v>-461</v>
      </c>
    </row>
    <row r="72" spans="1:10" ht="15" x14ac:dyDescent="0.25">
      <c r="A72" s="10">
        <v>361</v>
      </c>
      <c r="B72" s="9" t="s">
        <v>70</v>
      </c>
      <c r="C72" s="32">
        <f>VLOOKUP(A72,Hoja1!$B$1:$E$125,4,0)</f>
        <v>26114</v>
      </c>
      <c r="D72" s="33">
        <v>21224</v>
      </c>
      <c r="E72" s="34">
        <f t="shared" si="17"/>
        <v>0.81274412192693579</v>
      </c>
      <c r="F72" s="35">
        <v>1596</v>
      </c>
      <c r="G72" s="34">
        <f t="shared" si="20"/>
        <v>6.1116642414030788E-2</v>
      </c>
      <c r="H72" s="33">
        <f t="shared" si="18"/>
        <v>22820</v>
      </c>
      <c r="I72" s="36">
        <f t="shared" si="19"/>
        <v>0.87386076434096649</v>
      </c>
      <c r="J72" s="60">
        <f t="shared" si="21"/>
        <v>3294</v>
      </c>
    </row>
    <row r="73" spans="1:10" ht="15" x14ac:dyDescent="0.25">
      <c r="A73" s="10">
        <v>647</v>
      </c>
      <c r="B73" s="10" t="s">
        <v>71</v>
      </c>
      <c r="C73" s="32">
        <f>VLOOKUP(A73,Hoja1!$B$1:$E$125,4,0)</f>
        <v>7597</v>
      </c>
      <c r="D73" s="33">
        <v>5750</v>
      </c>
      <c r="E73" s="34">
        <f t="shared" si="17"/>
        <v>0.75687771488745559</v>
      </c>
      <c r="F73" s="35">
        <v>499</v>
      </c>
      <c r="G73" s="34">
        <f t="shared" si="20"/>
        <v>6.5683822561537444E-2</v>
      </c>
      <c r="H73" s="33">
        <f t="shared" si="18"/>
        <v>6249</v>
      </c>
      <c r="I73" s="36">
        <f t="shared" si="19"/>
        <v>0.82256153744899307</v>
      </c>
      <c r="J73" s="60">
        <f t="shared" si="21"/>
        <v>1348</v>
      </c>
    </row>
    <row r="74" spans="1:10" ht="15" x14ac:dyDescent="0.25">
      <c r="A74" s="10">
        <v>658</v>
      </c>
      <c r="B74" s="13" t="s">
        <v>72</v>
      </c>
      <c r="C74" s="32">
        <f>VLOOKUP(A74,Hoja1!$B$1:$E$125,4,0)</f>
        <v>3318</v>
      </c>
      <c r="D74" s="33">
        <v>1978</v>
      </c>
      <c r="E74" s="34">
        <f t="shared" si="17"/>
        <v>0.59614225437010249</v>
      </c>
      <c r="F74" s="35">
        <v>987</v>
      </c>
      <c r="G74" s="34">
        <f t="shared" si="20"/>
        <v>0.29746835443037972</v>
      </c>
      <c r="H74" s="33">
        <f t="shared" si="18"/>
        <v>2965</v>
      </c>
      <c r="I74" s="36">
        <f t="shared" si="19"/>
        <v>0.89361060880048226</v>
      </c>
      <c r="J74" s="60">
        <f t="shared" si="21"/>
        <v>353</v>
      </c>
    </row>
    <row r="75" spans="1:10" ht="15" x14ac:dyDescent="0.25">
      <c r="A75" s="10">
        <v>664</v>
      </c>
      <c r="B75" s="10" t="s">
        <v>73</v>
      </c>
      <c r="C75" s="32">
        <f>VLOOKUP(A75,Hoja1!$B$1:$E$125,4,0)</f>
        <v>19565</v>
      </c>
      <c r="D75" s="33">
        <v>8988</v>
      </c>
      <c r="E75" s="34">
        <f t="shared" si="17"/>
        <v>0.45939177101967799</v>
      </c>
      <c r="F75" s="35">
        <v>10962</v>
      </c>
      <c r="G75" s="34">
        <f t="shared" si="20"/>
        <v>0.5602862254025045</v>
      </c>
      <c r="H75" s="33">
        <f t="shared" si="18"/>
        <v>19950</v>
      </c>
      <c r="I75" s="36">
        <f t="shared" si="19"/>
        <v>1.0196779964221825</v>
      </c>
      <c r="J75" s="60">
        <f t="shared" si="21"/>
        <v>-385</v>
      </c>
    </row>
    <row r="76" spans="1:10" ht="15" x14ac:dyDescent="0.25">
      <c r="A76" s="10">
        <v>686</v>
      </c>
      <c r="B76" s="12" t="s">
        <v>74</v>
      </c>
      <c r="C76" s="32">
        <f>VLOOKUP(A76,Hoja1!$B$1:$E$125,4,0)</f>
        <v>32633</v>
      </c>
      <c r="D76" s="33">
        <v>16600</v>
      </c>
      <c r="E76" s="34">
        <f t="shared" si="17"/>
        <v>0.50868752489810931</v>
      </c>
      <c r="F76" s="35">
        <v>14142</v>
      </c>
      <c r="G76" s="34">
        <f t="shared" si="20"/>
        <v>0.43336499862102779</v>
      </c>
      <c r="H76" s="33">
        <f t="shared" si="18"/>
        <v>30742</v>
      </c>
      <c r="I76" s="36">
        <f t="shared" si="19"/>
        <v>0.94205252351913704</v>
      </c>
      <c r="J76" s="60">
        <f t="shared" si="21"/>
        <v>1891</v>
      </c>
    </row>
    <row r="77" spans="1:10" ht="15" x14ac:dyDescent="0.25">
      <c r="A77" s="10">
        <v>819</v>
      </c>
      <c r="B77" s="9" t="s">
        <v>75</v>
      </c>
      <c r="C77" s="32">
        <f>VLOOKUP(A77,Hoja1!$B$1:$E$125,4,0)</f>
        <v>5435</v>
      </c>
      <c r="D77" s="33">
        <v>4848</v>
      </c>
      <c r="E77" s="34">
        <f t="shared" si="17"/>
        <v>0.8919963201471941</v>
      </c>
      <c r="F77" s="35">
        <v>340</v>
      </c>
      <c r="G77" s="34">
        <f t="shared" si="20"/>
        <v>6.2557497700092002E-2</v>
      </c>
      <c r="H77" s="33">
        <f t="shared" si="18"/>
        <v>5188</v>
      </c>
      <c r="I77" s="36">
        <f t="shared" si="19"/>
        <v>0.9545538178472861</v>
      </c>
      <c r="J77" s="60">
        <f t="shared" si="21"/>
        <v>247</v>
      </c>
    </row>
    <row r="78" spans="1:10" ht="15" x14ac:dyDescent="0.25">
      <c r="A78" s="10">
        <v>854</v>
      </c>
      <c r="B78" s="9" t="s">
        <v>76</v>
      </c>
      <c r="C78" s="32">
        <f>VLOOKUP(A78,Hoja1!$B$1:$E$125,4,0)</f>
        <v>13578</v>
      </c>
      <c r="D78" s="33">
        <v>13889</v>
      </c>
      <c r="E78" s="34">
        <f t="shared" si="17"/>
        <v>1.0229046987774342</v>
      </c>
      <c r="F78" s="35">
        <v>772</v>
      </c>
      <c r="G78" s="34">
        <f t="shared" si="20"/>
        <v>5.6856679923405512E-2</v>
      </c>
      <c r="H78" s="33">
        <f t="shared" si="18"/>
        <v>14661</v>
      </c>
      <c r="I78" s="36">
        <f t="shared" si="19"/>
        <v>1.0797613787008395</v>
      </c>
      <c r="J78" s="60">
        <f t="shared" si="21"/>
        <v>-1083</v>
      </c>
    </row>
    <row r="79" spans="1:10" ht="15" x14ac:dyDescent="0.25">
      <c r="A79" s="10">
        <v>887</v>
      </c>
      <c r="B79" s="9" t="s">
        <v>77</v>
      </c>
      <c r="C79" s="32">
        <f>VLOOKUP(A79,Hoja1!$B$1:$E$125,4,0)</f>
        <v>39083</v>
      </c>
      <c r="D79" s="33">
        <v>27658</v>
      </c>
      <c r="E79" s="34">
        <f t="shared" si="17"/>
        <v>0.70767341299286135</v>
      </c>
      <c r="F79" s="35">
        <v>12320</v>
      </c>
      <c r="G79" s="34">
        <f t="shared" si="20"/>
        <v>0.31522656909653812</v>
      </c>
      <c r="H79" s="33">
        <f t="shared" si="18"/>
        <v>39978</v>
      </c>
      <c r="I79" s="36">
        <f t="shared" si="19"/>
        <v>1.0228999820893996</v>
      </c>
      <c r="J79" s="60">
        <f t="shared" si="21"/>
        <v>-895</v>
      </c>
    </row>
    <row r="80" spans="1:10" x14ac:dyDescent="0.2">
      <c r="A80" s="11"/>
      <c r="B80" s="11" t="s">
        <v>78</v>
      </c>
      <c r="C80" s="37">
        <f>SUM(C81:C103)</f>
        <v>613165</v>
      </c>
      <c r="D80" s="38">
        <f>SUM(D81:D103)</f>
        <v>264940</v>
      </c>
      <c r="E80" s="57">
        <f>D80/C80</f>
        <v>0.43208598011954369</v>
      </c>
      <c r="F80" s="38">
        <f>SUM(F81:F103)</f>
        <v>228029</v>
      </c>
      <c r="G80" s="57">
        <f t="shared" si="20"/>
        <v>0.37188848026224591</v>
      </c>
      <c r="H80" s="38">
        <f>+F80+D80</f>
        <v>492969</v>
      </c>
      <c r="I80" s="44">
        <f>H80/C80</f>
        <v>0.80397446038178955</v>
      </c>
      <c r="J80" s="61">
        <f t="shared" si="21"/>
        <v>120196</v>
      </c>
    </row>
    <row r="81" spans="1:10" ht="15" x14ac:dyDescent="0.25">
      <c r="A81" s="10">
        <v>2</v>
      </c>
      <c r="B81" s="9" t="s">
        <v>79</v>
      </c>
      <c r="C81" s="32">
        <f>VLOOKUP(A81,Hoja1!$B$1:$E$125,4,0)</f>
        <v>22237</v>
      </c>
      <c r="D81" s="33">
        <v>15402</v>
      </c>
      <c r="E81" s="34">
        <f t="shared" ref="E81:E103" si="22">D81/C81</f>
        <v>0.69262940144803709</v>
      </c>
      <c r="F81" s="35">
        <v>2387</v>
      </c>
      <c r="G81" s="34">
        <f t="shared" si="20"/>
        <v>0.10734361649503081</v>
      </c>
      <c r="H81" s="33">
        <f t="shared" ref="H81:H103" si="23">D81+F81</f>
        <v>17789</v>
      </c>
      <c r="I81" s="36">
        <f t="shared" ref="I81:I103" si="24">H81/C81</f>
        <v>0.79997301794306785</v>
      </c>
      <c r="J81" s="60">
        <f t="shared" si="21"/>
        <v>4448</v>
      </c>
    </row>
    <row r="82" spans="1:10" ht="15" x14ac:dyDescent="0.25">
      <c r="A82" s="10">
        <v>21</v>
      </c>
      <c r="B82" s="9" t="s">
        <v>80</v>
      </c>
      <c r="C82" s="32">
        <f>VLOOKUP(A82,Hoja1!$B$1:$E$125,4,0)</f>
        <v>4679</v>
      </c>
      <c r="D82" s="33">
        <v>3148</v>
      </c>
      <c r="E82" s="34">
        <f t="shared" si="22"/>
        <v>0.67279333190852741</v>
      </c>
      <c r="F82" s="35">
        <v>502</v>
      </c>
      <c r="G82" s="34">
        <f t="shared" si="20"/>
        <v>0.10728788202607395</v>
      </c>
      <c r="H82" s="33">
        <f t="shared" si="23"/>
        <v>3650</v>
      </c>
      <c r="I82" s="36">
        <f t="shared" si="24"/>
        <v>0.78008121393460139</v>
      </c>
      <c r="J82" s="60">
        <f t="shared" si="21"/>
        <v>1029</v>
      </c>
    </row>
    <row r="83" spans="1:10" ht="15" x14ac:dyDescent="0.25">
      <c r="A83" s="10">
        <v>55</v>
      </c>
      <c r="B83" s="9" t="s">
        <v>81</v>
      </c>
      <c r="C83" s="32">
        <f>VLOOKUP(A83,Hoja1!$B$1:$E$125,4,0)</f>
        <v>9113</v>
      </c>
      <c r="D83" s="33">
        <v>7417</v>
      </c>
      <c r="E83" s="34">
        <f t="shared" si="22"/>
        <v>0.81389224185229891</v>
      </c>
      <c r="F83" s="35">
        <v>528</v>
      </c>
      <c r="G83" s="34">
        <f t="shared" si="20"/>
        <v>5.7939207725227697E-2</v>
      </c>
      <c r="H83" s="33">
        <f t="shared" si="23"/>
        <v>7945</v>
      </c>
      <c r="I83" s="36">
        <f t="shared" si="24"/>
        <v>0.87183144957752656</v>
      </c>
      <c r="J83" s="60">
        <f t="shared" si="21"/>
        <v>1168</v>
      </c>
    </row>
    <row r="84" spans="1:10" ht="15" x14ac:dyDescent="0.25">
      <c r="A84" s="10">
        <v>148</v>
      </c>
      <c r="B84" s="14" t="s">
        <v>82</v>
      </c>
      <c r="C84" s="32">
        <f>VLOOKUP(A84,Hoja1!$B$1:$E$125,4,0)</f>
        <v>50612</v>
      </c>
      <c r="D84" s="33">
        <v>17152</v>
      </c>
      <c r="E84" s="34">
        <f t="shared" si="22"/>
        <v>0.33889196238046315</v>
      </c>
      <c r="F84" s="35">
        <v>16260</v>
      </c>
      <c r="G84" s="34">
        <f t="shared" si="20"/>
        <v>0.32126768355330754</v>
      </c>
      <c r="H84" s="33">
        <f t="shared" si="23"/>
        <v>33412</v>
      </c>
      <c r="I84" s="36">
        <f t="shared" si="24"/>
        <v>0.66015964593377063</v>
      </c>
      <c r="J84" s="60">
        <f t="shared" si="21"/>
        <v>17200</v>
      </c>
    </row>
    <row r="85" spans="1:10" ht="15" x14ac:dyDescent="0.25">
      <c r="A85" s="10">
        <v>197</v>
      </c>
      <c r="B85" s="9" t="s">
        <v>83</v>
      </c>
      <c r="C85" s="32">
        <f>VLOOKUP(A85,Hoja1!$B$1:$E$125,4,0)</f>
        <v>18144</v>
      </c>
      <c r="D85" s="33">
        <v>11390</v>
      </c>
      <c r="E85" s="34">
        <f t="shared" si="22"/>
        <v>0.62775573192239864</v>
      </c>
      <c r="F85" s="35">
        <v>1594</v>
      </c>
      <c r="G85" s="34">
        <f t="shared" si="20"/>
        <v>8.7852733686067025E-2</v>
      </c>
      <c r="H85" s="33">
        <f t="shared" si="23"/>
        <v>12984</v>
      </c>
      <c r="I85" s="36">
        <f t="shared" si="24"/>
        <v>0.71560846560846558</v>
      </c>
      <c r="J85" s="60">
        <f t="shared" si="21"/>
        <v>5160</v>
      </c>
    </row>
    <row r="86" spans="1:10" ht="15" x14ac:dyDescent="0.25">
      <c r="A86" s="10">
        <v>206</v>
      </c>
      <c r="B86" s="10" t="s">
        <v>84</v>
      </c>
      <c r="C86" s="32">
        <f>VLOOKUP(A86,Hoja1!$B$1:$E$125,4,0)</f>
        <v>5249</v>
      </c>
      <c r="D86" s="33">
        <v>3388</v>
      </c>
      <c r="E86" s="34">
        <f t="shared" si="22"/>
        <v>0.64545627738616884</v>
      </c>
      <c r="F86" s="35">
        <v>630</v>
      </c>
      <c r="G86" s="34">
        <f t="shared" si="20"/>
        <v>0.12002286149742808</v>
      </c>
      <c r="H86" s="33">
        <f t="shared" si="23"/>
        <v>4018</v>
      </c>
      <c r="I86" s="36">
        <f t="shared" si="24"/>
        <v>0.76547913888359687</v>
      </c>
      <c r="J86" s="60">
        <f t="shared" si="21"/>
        <v>1231</v>
      </c>
    </row>
    <row r="87" spans="1:10" ht="15" x14ac:dyDescent="0.25">
      <c r="A87" s="10">
        <v>313</v>
      </c>
      <c r="B87" s="9" t="s">
        <v>85</v>
      </c>
      <c r="C87" s="32">
        <f>VLOOKUP(A87,Hoja1!$B$1:$E$125,4,0)</f>
        <v>12957</v>
      </c>
      <c r="D87" s="33">
        <v>8140</v>
      </c>
      <c r="E87" s="34">
        <f t="shared" si="22"/>
        <v>0.62823184379100105</v>
      </c>
      <c r="F87" s="35">
        <v>1068</v>
      </c>
      <c r="G87" s="34">
        <f t="shared" si="20"/>
        <v>8.2426487612873356E-2</v>
      </c>
      <c r="H87" s="33">
        <f t="shared" si="23"/>
        <v>9208</v>
      </c>
      <c r="I87" s="36">
        <f t="shared" si="24"/>
        <v>0.71065833140387435</v>
      </c>
      <c r="J87" s="60">
        <f t="shared" si="21"/>
        <v>3749</v>
      </c>
    </row>
    <row r="88" spans="1:10" ht="15" x14ac:dyDescent="0.25">
      <c r="A88" s="10">
        <v>318</v>
      </c>
      <c r="B88" s="9" t="s">
        <v>86</v>
      </c>
      <c r="C88" s="32">
        <f>VLOOKUP(A88,Hoja1!$B$1:$E$125,4,0)</f>
        <v>45940</v>
      </c>
      <c r="D88" s="33">
        <v>11063</v>
      </c>
      <c r="E88" s="34">
        <f t="shared" si="22"/>
        <v>0.24081410535481063</v>
      </c>
      <c r="F88" s="35">
        <v>13379</v>
      </c>
      <c r="G88" s="34">
        <f t="shared" si="20"/>
        <v>0.29122768828907269</v>
      </c>
      <c r="H88" s="33">
        <f t="shared" si="23"/>
        <v>24442</v>
      </c>
      <c r="I88" s="36">
        <f t="shared" si="24"/>
        <v>0.53204179364388338</v>
      </c>
      <c r="J88" s="60">
        <f t="shared" si="21"/>
        <v>21498</v>
      </c>
    </row>
    <row r="89" spans="1:10" ht="15" x14ac:dyDescent="0.25">
      <c r="A89" s="10">
        <v>321</v>
      </c>
      <c r="B89" s="9" t="s">
        <v>87</v>
      </c>
      <c r="C89" s="32">
        <f>VLOOKUP(A89,Hoja1!$B$1:$E$125,4,0)</f>
        <v>7096</v>
      </c>
      <c r="D89" s="33">
        <v>3031</v>
      </c>
      <c r="E89" s="34">
        <f t="shared" si="22"/>
        <v>0.42714205186020293</v>
      </c>
      <c r="F89" s="35">
        <v>1989</v>
      </c>
      <c r="G89" s="34">
        <f t="shared" si="20"/>
        <v>0.28029875986471253</v>
      </c>
      <c r="H89" s="33">
        <f t="shared" si="23"/>
        <v>5020</v>
      </c>
      <c r="I89" s="36">
        <f t="shared" si="24"/>
        <v>0.70744081172491546</v>
      </c>
      <c r="J89" s="60">
        <f t="shared" si="21"/>
        <v>2076</v>
      </c>
    </row>
    <row r="90" spans="1:10" ht="15" x14ac:dyDescent="0.25">
      <c r="A90" s="10">
        <v>376</v>
      </c>
      <c r="B90" s="9" t="s">
        <v>88</v>
      </c>
      <c r="C90" s="32">
        <f>VLOOKUP(A90,Hoja1!$B$1:$E$125,4,0)</f>
        <v>53831</v>
      </c>
      <c r="D90" s="33">
        <v>13543</v>
      </c>
      <c r="E90" s="34">
        <f t="shared" si="22"/>
        <v>0.25158365997287807</v>
      </c>
      <c r="F90" s="35">
        <v>37173</v>
      </c>
      <c r="G90" s="34">
        <f t="shared" si="20"/>
        <v>0.69055005480113685</v>
      </c>
      <c r="H90" s="33">
        <f t="shared" si="23"/>
        <v>50716</v>
      </c>
      <c r="I90" s="36">
        <f t="shared" si="24"/>
        <v>0.94213371477401497</v>
      </c>
      <c r="J90" s="60">
        <f t="shared" si="21"/>
        <v>3115</v>
      </c>
    </row>
    <row r="91" spans="1:10" ht="15" x14ac:dyDescent="0.25">
      <c r="A91" s="10">
        <v>400</v>
      </c>
      <c r="B91" s="10" t="s">
        <v>89</v>
      </c>
      <c r="C91" s="32">
        <f>VLOOKUP(A91,Hoja1!$B$1:$E$125,4,0)</f>
        <v>19216</v>
      </c>
      <c r="D91" s="33">
        <v>6866</v>
      </c>
      <c r="E91" s="34">
        <f t="shared" si="22"/>
        <v>0.35730641132389673</v>
      </c>
      <c r="F91" s="35">
        <v>8103</v>
      </c>
      <c r="G91" s="34">
        <f t="shared" si="20"/>
        <v>0.42167985012489589</v>
      </c>
      <c r="H91" s="33">
        <f t="shared" si="23"/>
        <v>14969</v>
      </c>
      <c r="I91" s="36">
        <f t="shared" si="24"/>
        <v>0.77898626144879268</v>
      </c>
      <c r="J91" s="60">
        <f t="shared" si="21"/>
        <v>4247</v>
      </c>
    </row>
    <row r="92" spans="1:10" ht="15" x14ac:dyDescent="0.25">
      <c r="A92" s="10">
        <v>440</v>
      </c>
      <c r="B92" s="9" t="s">
        <v>90</v>
      </c>
      <c r="C92" s="32">
        <f>VLOOKUP(A92,Hoja1!$B$1:$E$125,4,0)</f>
        <v>54917</v>
      </c>
      <c r="D92" s="33">
        <v>18544</v>
      </c>
      <c r="E92" s="34">
        <f t="shared" si="22"/>
        <v>0.33767321594406102</v>
      </c>
      <c r="F92" s="35">
        <v>22780</v>
      </c>
      <c r="G92" s="34">
        <f t="shared" si="20"/>
        <v>0.41480780086312069</v>
      </c>
      <c r="H92" s="33">
        <f t="shared" si="23"/>
        <v>41324</v>
      </c>
      <c r="I92" s="36">
        <f t="shared" si="24"/>
        <v>0.75248101680718171</v>
      </c>
      <c r="J92" s="60">
        <f t="shared" si="21"/>
        <v>13593</v>
      </c>
    </row>
    <row r="93" spans="1:10" ht="15" x14ac:dyDescent="0.25">
      <c r="A93" s="10">
        <v>483</v>
      </c>
      <c r="B93" s="9" t="s">
        <v>91</v>
      </c>
      <c r="C93" s="32">
        <f>VLOOKUP(A93,Hoja1!$B$1:$E$125,4,0)</f>
        <v>12033</v>
      </c>
      <c r="D93" s="33">
        <v>10272</v>
      </c>
      <c r="E93" s="34">
        <f t="shared" si="22"/>
        <v>0.85365245574669657</v>
      </c>
      <c r="F93" s="35">
        <v>706</v>
      </c>
      <c r="G93" s="34">
        <f t="shared" si="20"/>
        <v>5.8671985373556057E-2</v>
      </c>
      <c r="H93" s="33">
        <f t="shared" si="23"/>
        <v>10978</v>
      </c>
      <c r="I93" s="36">
        <f t="shared" si="24"/>
        <v>0.91232444112025268</v>
      </c>
      <c r="J93" s="60">
        <f t="shared" si="21"/>
        <v>1055</v>
      </c>
    </row>
    <row r="94" spans="1:10" ht="15" x14ac:dyDescent="0.25">
      <c r="A94" s="10">
        <v>541</v>
      </c>
      <c r="B94" s="10" t="s">
        <v>92</v>
      </c>
      <c r="C94" s="32">
        <f>VLOOKUP(A94,Hoja1!$B$1:$E$125,4,0)</f>
        <v>19042</v>
      </c>
      <c r="D94" s="33">
        <v>13346</v>
      </c>
      <c r="E94" s="34">
        <f t="shared" si="22"/>
        <v>0.7008717571683647</v>
      </c>
      <c r="F94" s="35">
        <v>3175</v>
      </c>
      <c r="G94" s="34">
        <f t="shared" si="20"/>
        <v>0.1667366873227602</v>
      </c>
      <c r="H94" s="33">
        <f t="shared" si="23"/>
        <v>16521</v>
      </c>
      <c r="I94" s="36">
        <f t="shared" si="24"/>
        <v>0.86760844449112484</v>
      </c>
      <c r="J94" s="60">
        <f t="shared" si="21"/>
        <v>2521</v>
      </c>
    </row>
    <row r="95" spans="1:10" ht="15" x14ac:dyDescent="0.25">
      <c r="A95" s="10">
        <v>607</v>
      </c>
      <c r="B95" s="9" t="s">
        <v>93</v>
      </c>
      <c r="C95" s="32">
        <f>VLOOKUP(A95,Hoja1!$B$1:$E$125,4,0)</f>
        <v>19857</v>
      </c>
      <c r="D95" s="33">
        <v>5367</v>
      </c>
      <c r="E95" s="34">
        <f t="shared" si="22"/>
        <v>0.27028252001812964</v>
      </c>
      <c r="F95" s="35">
        <v>7197</v>
      </c>
      <c r="G95" s="34">
        <f t="shared" si="20"/>
        <v>0.36244145641335551</v>
      </c>
      <c r="H95" s="33">
        <f t="shared" si="23"/>
        <v>12564</v>
      </c>
      <c r="I95" s="36">
        <f t="shared" si="24"/>
        <v>0.63272397643148515</v>
      </c>
      <c r="J95" s="60">
        <f t="shared" si="21"/>
        <v>7293</v>
      </c>
    </row>
    <row r="96" spans="1:10" ht="15" x14ac:dyDescent="0.25">
      <c r="A96" s="10">
        <v>615</v>
      </c>
      <c r="B96" s="9" t="s">
        <v>94</v>
      </c>
      <c r="C96" s="32">
        <f>VLOOKUP(A96,Hoja1!$B$1:$E$125,4,0)</f>
        <v>112193</v>
      </c>
      <c r="D96" s="33">
        <v>21593</v>
      </c>
      <c r="E96" s="34">
        <f t="shared" si="22"/>
        <v>0.19246298788694483</v>
      </c>
      <c r="F96" s="35">
        <v>88568</v>
      </c>
      <c r="G96" s="34">
        <f t="shared" si="20"/>
        <v>0.78942536521886397</v>
      </c>
      <c r="H96" s="33">
        <f t="shared" si="23"/>
        <v>110161</v>
      </c>
      <c r="I96" s="36">
        <f t="shared" si="24"/>
        <v>0.98188835310580869</v>
      </c>
      <c r="J96" s="60">
        <f t="shared" si="21"/>
        <v>2032</v>
      </c>
    </row>
    <row r="97" spans="1:10" ht="15" x14ac:dyDescent="0.25">
      <c r="A97" s="10">
        <v>649</v>
      </c>
      <c r="B97" s="9" t="s">
        <v>95</v>
      </c>
      <c r="C97" s="32">
        <f>VLOOKUP(A97,Hoja1!$B$1:$E$125,4,0)</f>
        <v>19345</v>
      </c>
      <c r="D97" s="33">
        <v>9319</v>
      </c>
      <c r="E97" s="34">
        <f t="shared" si="22"/>
        <v>0.48172654432669942</v>
      </c>
      <c r="F97" s="35">
        <v>2176</v>
      </c>
      <c r="G97" s="34">
        <f t="shared" si="20"/>
        <v>0.11248384595502714</v>
      </c>
      <c r="H97" s="33">
        <f t="shared" si="23"/>
        <v>11495</v>
      </c>
      <c r="I97" s="36">
        <f t="shared" si="24"/>
        <v>0.59421039028172651</v>
      </c>
      <c r="J97" s="60">
        <f t="shared" si="21"/>
        <v>7850</v>
      </c>
    </row>
    <row r="98" spans="1:10" ht="15" x14ac:dyDescent="0.25">
      <c r="A98" s="10">
        <v>652</v>
      </c>
      <c r="B98" s="9" t="s">
        <v>96</v>
      </c>
      <c r="C98" s="32">
        <f>VLOOKUP(A98,Hoja1!$B$1:$E$125,4,0)</f>
        <v>5880</v>
      </c>
      <c r="D98" s="33">
        <v>5641</v>
      </c>
      <c r="E98" s="34">
        <f t="shared" si="22"/>
        <v>0.95935374149659869</v>
      </c>
      <c r="F98" s="35">
        <v>349</v>
      </c>
      <c r="G98" s="34">
        <f t="shared" si="20"/>
        <v>5.9353741496598639E-2</v>
      </c>
      <c r="H98" s="33">
        <f t="shared" si="23"/>
        <v>5990</v>
      </c>
      <c r="I98" s="36">
        <f t="shared" si="24"/>
        <v>1.0187074829931972</v>
      </c>
      <c r="J98" s="60">
        <f t="shared" si="21"/>
        <v>-110</v>
      </c>
    </row>
    <row r="99" spans="1:10" ht="15" x14ac:dyDescent="0.25">
      <c r="A99" s="10">
        <v>660</v>
      </c>
      <c r="B99" s="9" t="s">
        <v>97</v>
      </c>
      <c r="C99" s="32">
        <f>VLOOKUP(A99,Hoja1!$B$1:$E$125,4,0)</f>
        <v>13348</v>
      </c>
      <c r="D99" s="33">
        <v>9221</v>
      </c>
      <c r="E99" s="34">
        <f t="shared" si="22"/>
        <v>0.69081510338627505</v>
      </c>
      <c r="F99" s="35">
        <v>2158</v>
      </c>
      <c r="G99" s="34">
        <f t="shared" si="20"/>
        <v>0.16167216062331435</v>
      </c>
      <c r="H99" s="33">
        <f t="shared" si="23"/>
        <v>11379</v>
      </c>
      <c r="I99" s="36">
        <f t="shared" si="24"/>
        <v>0.85248726400958941</v>
      </c>
      <c r="J99" s="60">
        <f t="shared" si="21"/>
        <v>1969</v>
      </c>
    </row>
    <row r="100" spans="1:10" ht="15" x14ac:dyDescent="0.25">
      <c r="A100" s="10">
        <v>667</v>
      </c>
      <c r="B100" s="9" t="s">
        <v>98</v>
      </c>
      <c r="C100" s="32">
        <f>VLOOKUP(A100,Hoja1!$B$1:$E$125,4,0)</f>
        <v>16425</v>
      </c>
      <c r="D100" s="33">
        <v>10448</v>
      </c>
      <c r="E100" s="34">
        <f t="shared" si="22"/>
        <v>0.63610350076103506</v>
      </c>
      <c r="F100" s="35">
        <v>2659</v>
      </c>
      <c r="G100" s="34">
        <f t="shared" si="20"/>
        <v>0.16188736681887367</v>
      </c>
      <c r="H100" s="33">
        <f t="shared" si="23"/>
        <v>13107</v>
      </c>
      <c r="I100" s="36">
        <f t="shared" si="24"/>
        <v>0.79799086757990867</v>
      </c>
      <c r="J100" s="60">
        <f t="shared" si="21"/>
        <v>3318</v>
      </c>
    </row>
    <row r="101" spans="1:10" ht="15" x14ac:dyDescent="0.25">
      <c r="A101" s="10">
        <v>674</v>
      </c>
      <c r="B101" s="9" t="s">
        <v>99</v>
      </c>
      <c r="C101" s="32">
        <f>VLOOKUP(A101,Hoja1!$B$1:$E$125,4,0)</f>
        <v>21725</v>
      </c>
      <c r="D101" s="33">
        <v>16105</v>
      </c>
      <c r="E101" s="34">
        <f t="shared" si="22"/>
        <v>0.74131185270425781</v>
      </c>
      <c r="F101" s="35">
        <v>1866</v>
      </c>
      <c r="G101" s="34">
        <f t="shared" si="20"/>
        <v>8.5891829689298038E-2</v>
      </c>
      <c r="H101" s="33">
        <f t="shared" si="23"/>
        <v>17971</v>
      </c>
      <c r="I101" s="36">
        <f t="shared" si="24"/>
        <v>0.82720368239355579</v>
      </c>
      <c r="J101" s="60">
        <f t="shared" si="21"/>
        <v>3754</v>
      </c>
    </row>
    <row r="102" spans="1:10" ht="15" x14ac:dyDescent="0.25">
      <c r="A102" s="10">
        <v>697</v>
      </c>
      <c r="B102" s="15" t="s">
        <v>100</v>
      </c>
      <c r="C102" s="32">
        <f>VLOOKUP(A102,Hoja1!$B$1:$E$125,4,0)</f>
        <v>31769</v>
      </c>
      <c r="D102" s="33">
        <v>15921</v>
      </c>
      <c r="E102" s="34">
        <f t="shared" si="22"/>
        <v>0.50114891875727907</v>
      </c>
      <c r="F102" s="35">
        <v>8065</v>
      </c>
      <c r="G102" s="34">
        <f t="shared" si="20"/>
        <v>0.25386382951934278</v>
      </c>
      <c r="H102" s="33">
        <f t="shared" si="23"/>
        <v>23986</v>
      </c>
      <c r="I102" s="36">
        <f t="shared" si="24"/>
        <v>0.7550127482766219</v>
      </c>
      <c r="J102" s="60">
        <f t="shared" si="21"/>
        <v>7783</v>
      </c>
    </row>
    <row r="103" spans="1:10" ht="15" x14ac:dyDescent="0.25">
      <c r="A103" s="10">
        <v>756</v>
      </c>
      <c r="B103" s="9" t="s">
        <v>101</v>
      </c>
      <c r="C103" s="32">
        <f>VLOOKUP(A103,Hoja1!$B$1:$E$125,4,0)</f>
        <v>37557</v>
      </c>
      <c r="D103" s="33">
        <v>28623</v>
      </c>
      <c r="E103" s="34">
        <f t="shared" si="22"/>
        <v>0.76212157520568735</v>
      </c>
      <c r="F103" s="35">
        <v>4717</v>
      </c>
      <c r="G103" s="34">
        <f t="shared" si="20"/>
        <v>0.1255957611097798</v>
      </c>
      <c r="H103" s="33">
        <f t="shared" si="23"/>
        <v>33340</v>
      </c>
      <c r="I103" s="36">
        <f t="shared" si="24"/>
        <v>0.88771733631546712</v>
      </c>
      <c r="J103" s="60">
        <f t="shared" si="21"/>
        <v>4217</v>
      </c>
    </row>
    <row r="104" spans="1:10" x14ac:dyDescent="0.2">
      <c r="A104" s="11"/>
      <c r="B104" s="11" t="s">
        <v>102</v>
      </c>
      <c r="C104" s="37">
        <f>SUM(C105:C127)</f>
        <v>371699</v>
      </c>
      <c r="D104" s="38">
        <f>SUM(D105:D127)</f>
        <v>228180</v>
      </c>
      <c r="E104" s="57">
        <f>D104/C104</f>
        <v>0.61388381459191443</v>
      </c>
      <c r="F104" s="38">
        <f>SUM(F105:F127)</f>
        <v>75183</v>
      </c>
      <c r="G104" s="57">
        <f t="shared" si="20"/>
        <v>0.20226850220205059</v>
      </c>
      <c r="H104" s="38">
        <f>+F104+D104</f>
        <v>303363</v>
      </c>
      <c r="I104" s="44">
        <f>H104/C104</f>
        <v>0.81615231679396505</v>
      </c>
      <c r="J104" s="61">
        <f t="shared" si="21"/>
        <v>68336</v>
      </c>
    </row>
    <row r="105" spans="1:10" ht="15" x14ac:dyDescent="0.25">
      <c r="A105" s="10">
        <v>30</v>
      </c>
      <c r="B105" s="9" t="s">
        <v>103</v>
      </c>
      <c r="C105" s="32">
        <f>VLOOKUP(A105,Hoja1!$B$1:$E$125,4,0)</f>
        <v>27725</v>
      </c>
      <c r="D105" s="33">
        <v>13120</v>
      </c>
      <c r="E105" s="34">
        <f t="shared" ref="E105:E127" si="25">D105/C105</f>
        <v>0.47321911632100994</v>
      </c>
      <c r="F105" s="35">
        <v>11925</v>
      </c>
      <c r="G105" s="34">
        <f t="shared" si="20"/>
        <v>0.43011722272317404</v>
      </c>
      <c r="H105" s="33">
        <f t="shared" ref="H105:H127" si="26">D105+F105</f>
        <v>25045</v>
      </c>
      <c r="I105" s="36">
        <f t="shared" ref="I105:I127" si="27">H105/C105</f>
        <v>0.90333633904418398</v>
      </c>
      <c r="J105" s="60">
        <f t="shared" si="21"/>
        <v>2680</v>
      </c>
    </row>
    <row r="106" spans="1:10" ht="15" x14ac:dyDescent="0.25">
      <c r="A106" s="10">
        <v>34</v>
      </c>
      <c r="B106" s="9" t="s">
        <v>104</v>
      </c>
      <c r="C106" s="32">
        <f>VLOOKUP(A106,Hoja1!$B$1:$E$125,4,0)</f>
        <v>41965</v>
      </c>
      <c r="D106" s="33">
        <v>24260</v>
      </c>
      <c r="E106" s="34">
        <f t="shared" si="25"/>
        <v>0.57810079828428451</v>
      </c>
      <c r="F106" s="35">
        <v>8060</v>
      </c>
      <c r="G106" s="34">
        <f t="shared" si="20"/>
        <v>0.19206481591802693</v>
      </c>
      <c r="H106" s="33">
        <f t="shared" si="26"/>
        <v>32320</v>
      </c>
      <c r="I106" s="36">
        <f t="shared" si="27"/>
        <v>0.77016561420231144</v>
      </c>
      <c r="J106" s="60">
        <f t="shared" si="21"/>
        <v>9645</v>
      </c>
    </row>
    <row r="107" spans="1:10" ht="15" x14ac:dyDescent="0.25">
      <c r="A107" s="10">
        <v>36</v>
      </c>
      <c r="B107" s="9" t="s">
        <v>105</v>
      </c>
      <c r="C107" s="32">
        <f>VLOOKUP(A107,Hoja1!$B$1:$E$125,4,0)</f>
        <v>5813</v>
      </c>
      <c r="D107" s="33">
        <v>4026</v>
      </c>
      <c r="E107" s="34">
        <f t="shared" si="25"/>
        <v>0.69258558403578185</v>
      </c>
      <c r="F107" s="35">
        <v>1306</v>
      </c>
      <c r="G107" s="34">
        <f t="shared" si="20"/>
        <v>0.22466884569069329</v>
      </c>
      <c r="H107" s="33">
        <f t="shared" si="26"/>
        <v>5332</v>
      </c>
      <c r="I107" s="36">
        <f t="shared" si="27"/>
        <v>0.9172544297264752</v>
      </c>
      <c r="J107" s="60">
        <f t="shared" si="21"/>
        <v>481</v>
      </c>
    </row>
    <row r="108" spans="1:10" ht="15" x14ac:dyDescent="0.25">
      <c r="A108" s="10">
        <v>91</v>
      </c>
      <c r="B108" s="9" t="s">
        <v>106</v>
      </c>
      <c r="C108" s="32">
        <f>VLOOKUP(A108,Hoja1!$B$1:$E$125,4,0)</f>
        <v>11216</v>
      </c>
      <c r="D108" s="33">
        <v>6751</v>
      </c>
      <c r="E108" s="34">
        <f t="shared" si="25"/>
        <v>0.60190798858773176</v>
      </c>
      <c r="F108" s="35">
        <v>525</v>
      </c>
      <c r="G108" s="34">
        <f t="shared" si="20"/>
        <v>4.6808131241084162E-2</v>
      </c>
      <c r="H108" s="33">
        <f t="shared" si="26"/>
        <v>7276</v>
      </c>
      <c r="I108" s="36">
        <f t="shared" si="27"/>
        <v>0.64871611982881594</v>
      </c>
      <c r="J108" s="60">
        <f t="shared" si="21"/>
        <v>3940</v>
      </c>
    </row>
    <row r="109" spans="1:10" ht="15" x14ac:dyDescent="0.25">
      <c r="A109" s="10">
        <v>93</v>
      </c>
      <c r="B109" s="9" t="s">
        <v>107</v>
      </c>
      <c r="C109" s="32">
        <f>VLOOKUP(A109,Hoja1!$B$1:$E$125,4,0)</f>
        <v>15563</v>
      </c>
      <c r="D109" s="33">
        <v>12354</v>
      </c>
      <c r="E109" s="34">
        <f t="shared" si="25"/>
        <v>0.79380582149971091</v>
      </c>
      <c r="F109" s="35">
        <v>1195</v>
      </c>
      <c r="G109" s="34">
        <f t="shared" si="20"/>
        <v>7.6784681616654887E-2</v>
      </c>
      <c r="H109" s="33">
        <f t="shared" si="26"/>
        <v>13549</v>
      </c>
      <c r="I109" s="36">
        <f t="shared" si="27"/>
        <v>0.87059050311636577</v>
      </c>
      <c r="J109" s="60">
        <f t="shared" si="21"/>
        <v>2014</v>
      </c>
    </row>
    <row r="110" spans="1:10" ht="15" x14ac:dyDescent="0.25">
      <c r="A110" s="10">
        <v>101</v>
      </c>
      <c r="B110" s="10" t="s">
        <v>108</v>
      </c>
      <c r="C110" s="32">
        <f>VLOOKUP(A110,Hoja1!$B$1:$E$125,4,0)</f>
        <v>26927</v>
      </c>
      <c r="D110" s="33">
        <v>17398</v>
      </c>
      <c r="E110" s="34">
        <f t="shared" si="25"/>
        <v>0.6461172800534779</v>
      </c>
      <c r="F110" s="35">
        <v>6200</v>
      </c>
      <c r="G110" s="34">
        <f t="shared" si="20"/>
        <v>0.23025216325621123</v>
      </c>
      <c r="H110" s="33">
        <f t="shared" si="26"/>
        <v>23598</v>
      </c>
      <c r="I110" s="36">
        <f t="shared" si="27"/>
        <v>0.87636944330968913</v>
      </c>
      <c r="J110" s="60">
        <f t="shared" si="21"/>
        <v>3329</v>
      </c>
    </row>
    <row r="111" spans="1:10" ht="15" x14ac:dyDescent="0.25">
      <c r="A111" s="10">
        <v>145</v>
      </c>
      <c r="B111" s="9" t="s">
        <v>109</v>
      </c>
      <c r="C111" s="32">
        <f>VLOOKUP(A111,Hoja1!$B$1:$E$125,4,0)</f>
        <v>5686</v>
      </c>
      <c r="D111" s="33">
        <v>3659</v>
      </c>
      <c r="E111" s="34">
        <f t="shared" si="25"/>
        <v>0.64351037636299679</v>
      </c>
      <c r="F111" s="35">
        <v>795</v>
      </c>
      <c r="G111" s="34">
        <f t="shared" si="20"/>
        <v>0.13981709461836089</v>
      </c>
      <c r="H111" s="33">
        <f t="shared" si="26"/>
        <v>4454</v>
      </c>
      <c r="I111" s="36">
        <f t="shared" si="27"/>
        <v>0.78332747098135769</v>
      </c>
      <c r="J111" s="60">
        <f t="shared" si="21"/>
        <v>1232</v>
      </c>
    </row>
    <row r="112" spans="1:10" ht="15" x14ac:dyDescent="0.25">
      <c r="A112" s="10">
        <v>209</v>
      </c>
      <c r="B112" s="9" t="s">
        <v>110</v>
      </c>
      <c r="C112" s="32">
        <f>VLOOKUP(A112,Hoja1!$B$1:$E$125,4,0)</f>
        <v>21448</v>
      </c>
      <c r="D112" s="33">
        <v>13885</v>
      </c>
      <c r="E112" s="34">
        <f t="shared" si="25"/>
        <v>0.64737970906378217</v>
      </c>
      <c r="F112" s="35">
        <v>3625</v>
      </c>
      <c r="G112" s="34">
        <f t="shared" si="20"/>
        <v>0.16901342782543827</v>
      </c>
      <c r="H112" s="33">
        <f t="shared" si="26"/>
        <v>17510</v>
      </c>
      <c r="I112" s="36">
        <f t="shared" si="27"/>
        <v>0.81639313688922044</v>
      </c>
      <c r="J112" s="60">
        <f t="shared" si="21"/>
        <v>3938</v>
      </c>
    </row>
    <row r="113" spans="1:10" ht="15" x14ac:dyDescent="0.25">
      <c r="A113" s="10">
        <v>282</v>
      </c>
      <c r="B113" s="9" t="s">
        <v>111</v>
      </c>
      <c r="C113" s="32">
        <f>VLOOKUP(A113,Hoja1!$B$1:$E$125,4,0)</f>
        <v>24185</v>
      </c>
      <c r="D113" s="33">
        <v>11727</v>
      </c>
      <c r="E113" s="34">
        <f t="shared" si="25"/>
        <v>0.48488732685548896</v>
      </c>
      <c r="F113" s="35">
        <v>6339</v>
      </c>
      <c r="G113" s="34">
        <f t="shared" si="20"/>
        <v>0.26210461029563781</v>
      </c>
      <c r="H113" s="33">
        <f t="shared" si="26"/>
        <v>18066</v>
      </c>
      <c r="I113" s="36">
        <f t="shared" si="27"/>
        <v>0.74699193715112677</v>
      </c>
      <c r="J113" s="60">
        <f t="shared" si="21"/>
        <v>6119</v>
      </c>
    </row>
    <row r="114" spans="1:10" ht="15" x14ac:dyDescent="0.25">
      <c r="A114" s="10">
        <v>353</v>
      </c>
      <c r="B114" s="9" t="s">
        <v>112</v>
      </c>
      <c r="C114" s="32">
        <f>VLOOKUP(A114,Hoja1!$B$1:$E$125,4,0)</f>
        <v>5327</v>
      </c>
      <c r="D114" s="33">
        <v>3044</v>
      </c>
      <c r="E114" s="34">
        <f t="shared" si="25"/>
        <v>0.5714285714285714</v>
      </c>
      <c r="F114" s="35">
        <v>667</v>
      </c>
      <c r="G114" s="34">
        <f t="shared" si="20"/>
        <v>0.12521118828608974</v>
      </c>
      <c r="H114" s="33">
        <f t="shared" si="26"/>
        <v>3711</v>
      </c>
      <c r="I114" s="36">
        <f t="shared" si="27"/>
        <v>0.69663975971466119</v>
      </c>
      <c r="J114" s="60">
        <f t="shared" si="21"/>
        <v>1616</v>
      </c>
    </row>
    <row r="115" spans="1:10" ht="15" x14ac:dyDescent="0.25">
      <c r="A115" s="10">
        <v>364</v>
      </c>
      <c r="B115" s="9" t="s">
        <v>113</v>
      </c>
      <c r="C115" s="32">
        <f>VLOOKUP(A115,Hoja1!$B$1:$E$125,4,0)</f>
        <v>13888</v>
      </c>
      <c r="D115" s="33">
        <v>8402</v>
      </c>
      <c r="E115" s="34">
        <f t="shared" si="25"/>
        <v>0.60498271889400923</v>
      </c>
      <c r="F115" s="35">
        <v>2269</v>
      </c>
      <c r="G115" s="34">
        <f t="shared" si="20"/>
        <v>0.16337845622119815</v>
      </c>
      <c r="H115" s="33">
        <f t="shared" si="26"/>
        <v>10671</v>
      </c>
      <c r="I115" s="36">
        <f t="shared" si="27"/>
        <v>0.76836117511520741</v>
      </c>
      <c r="J115" s="60">
        <f t="shared" si="21"/>
        <v>3217</v>
      </c>
    </row>
    <row r="116" spans="1:10" ht="15" x14ac:dyDescent="0.25">
      <c r="A116" s="10">
        <v>368</v>
      </c>
      <c r="B116" s="9" t="s">
        <v>114</v>
      </c>
      <c r="C116" s="32">
        <f>VLOOKUP(A116,Hoja1!$B$1:$E$125,4,0)</f>
        <v>14165</v>
      </c>
      <c r="D116" s="33">
        <v>7431</v>
      </c>
      <c r="E116" s="34">
        <f t="shared" si="25"/>
        <v>0.52460289445817154</v>
      </c>
      <c r="F116" s="35">
        <v>3889</v>
      </c>
      <c r="G116" s="34">
        <f t="shared" si="20"/>
        <v>0.27454994705259445</v>
      </c>
      <c r="H116" s="33">
        <f t="shared" si="26"/>
        <v>11320</v>
      </c>
      <c r="I116" s="36">
        <f t="shared" si="27"/>
        <v>0.79915284151076593</v>
      </c>
      <c r="J116" s="60">
        <f t="shared" si="21"/>
        <v>2845</v>
      </c>
    </row>
    <row r="117" spans="1:10" ht="15" x14ac:dyDescent="0.25">
      <c r="A117" s="10">
        <v>390</v>
      </c>
      <c r="B117" s="9" t="s">
        <v>115</v>
      </c>
      <c r="C117" s="32">
        <f>VLOOKUP(A117,Hoja1!$B$1:$E$125,4,0)</f>
        <v>9493</v>
      </c>
      <c r="D117" s="33">
        <v>5075</v>
      </c>
      <c r="E117" s="34">
        <f t="shared" si="25"/>
        <v>0.53460444538080687</v>
      </c>
      <c r="F117" s="35">
        <v>2276</v>
      </c>
      <c r="G117" s="34">
        <f t="shared" si="20"/>
        <v>0.23975560939639734</v>
      </c>
      <c r="H117" s="33">
        <f t="shared" si="26"/>
        <v>7351</v>
      </c>
      <c r="I117" s="36">
        <f t="shared" si="27"/>
        <v>0.77436005477720427</v>
      </c>
      <c r="J117" s="60">
        <f t="shared" si="21"/>
        <v>2142</v>
      </c>
    </row>
    <row r="118" spans="1:10" ht="15" x14ac:dyDescent="0.25">
      <c r="A118" s="10">
        <v>467</v>
      </c>
      <c r="B118" s="9" t="s">
        <v>116</v>
      </c>
      <c r="C118" s="32">
        <f>VLOOKUP(A118,Hoja1!$B$1:$E$125,4,0)</f>
        <v>7557</v>
      </c>
      <c r="D118" s="33">
        <v>4925</v>
      </c>
      <c r="E118" s="34">
        <f t="shared" si="25"/>
        <v>0.65171364298001855</v>
      </c>
      <c r="F118" s="35">
        <v>800</v>
      </c>
      <c r="G118" s="34">
        <f t="shared" si="20"/>
        <v>0.10586211459573905</v>
      </c>
      <c r="H118" s="33">
        <f t="shared" si="26"/>
        <v>5725</v>
      </c>
      <c r="I118" s="36">
        <f t="shared" si="27"/>
        <v>0.75757575757575757</v>
      </c>
      <c r="J118" s="60">
        <f t="shared" si="21"/>
        <v>1832</v>
      </c>
    </row>
    <row r="119" spans="1:10" ht="15" x14ac:dyDescent="0.25">
      <c r="A119" s="10">
        <v>576</v>
      </c>
      <c r="B119" s="9" t="s">
        <v>117</v>
      </c>
      <c r="C119" s="32">
        <f>VLOOKUP(A119,Hoja1!$B$1:$E$125,4,0)</f>
        <v>8886</v>
      </c>
      <c r="D119" s="33">
        <v>6325</v>
      </c>
      <c r="E119" s="34">
        <f t="shared" si="25"/>
        <v>0.71179383299572363</v>
      </c>
      <c r="F119" s="35">
        <v>1173</v>
      </c>
      <c r="G119" s="34">
        <f t="shared" si="20"/>
        <v>0.13200540175557057</v>
      </c>
      <c r="H119" s="33">
        <f t="shared" si="26"/>
        <v>7498</v>
      </c>
      <c r="I119" s="36">
        <f t="shared" si="27"/>
        <v>0.84379923475129415</v>
      </c>
      <c r="J119" s="60">
        <f t="shared" si="21"/>
        <v>1388</v>
      </c>
    </row>
    <row r="120" spans="1:10" ht="15" x14ac:dyDescent="0.25">
      <c r="A120" s="10">
        <v>642</v>
      </c>
      <c r="B120" s="9" t="s">
        <v>118</v>
      </c>
      <c r="C120" s="32">
        <f>VLOOKUP(A120,Hoja1!$B$1:$E$125,4,0)</f>
        <v>19420</v>
      </c>
      <c r="D120" s="33">
        <v>12073</v>
      </c>
      <c r="E120" s="34">
        <f t="shared" si="25"/>
        <v>0.62167868177136976</v>
      </c>
      <c r="F120" s="35">
        <v>2041</v>
      </c>
      <c r="G120" s="34">
        <f t="shared" si="20"/>
        <v>0.10509783728115345</v>
      </c>
      <c r="H120" s="33">
        <f t="shared" si="26"/>
        <v>14114</v>
      </c>
      <c r="I120" s="36">
        <f t="shared" si="27"/>
        <v>0.72677651905252316</v>
      </c>
      <c r="J120" s="60">
        <f t="shared" si="21"/>
        <v>5306</v>
      </c>
    </row>
    <row r="121" spans="1:10" ht="15" x14ac:dyDescent="0.25">
      <c r="A121" s="10">
        <v>679</v>
      </c>
      <c r="B121" s="9" t="s">
        <v>119</v>
      </c>
      <c r="C121" s="32">
        <f>VLOOKUP(A121,Hoja1!$B$1:$E$125,4,0)</f>
        <v>27790</v>
      </c>
      <c r="D121" s="33">
        <v>15329</v>
      </c>
      <c r="E121" s="34">
        <f t="shared" si="25"/>
        <v>0.5516012954300108</v>
      </c>
      <c r="F121" s="35">
        <v>5539</v>
      </c>
      <c r="G121" s="34">
        <f t="shared" si="20"/>
        <v>0.19931630082763585</v>
      </c>
      <c r="H121" s="33">
        <f t="shared" si="26"/>
        <v>20868</v>
      </c>
      <c r="I121" s="36">
        <f t="shared" si="27"/>
        <v>0.75091759625764665</v>
      </c>
      <c r="J121" s="60">
        <f t="shared" si="21"/>
        <v>6922</v>
      </c>
    </row>
    <row r="122" spans="1:10" ht="15" x14ac:dyDescent="0.25">
      <c r="A122" s="10">
        <v>789</v>
      </c>
      <c r="B122" s="9" t="s">
        <v>120</v>
      </c>
      <c r="C122" s="32">
        <f>VLOOKUP(A122,Hoja1!$B$1:$E$125,4,0)</f>
        <v>17731</v>
      </c>
      <c r="D122" s="33">
        <v>10245</v>
      </c>
      <c r="E122" s="34">
        <f t="shared" si="25"/>
        <v>0.5778015904348317</v>
      </c>
      <c r="F122" s="35">
        <v>3908</v>
      </c>
      <c r="G122" s="34">
        <f t="shared" si="20"/>
        <v>0.22040494049968981</v>
      </c>
      <c r="H122" s="33">
        <f t="shared" si="26"/>
        <v>14153</v>
      </c>
      <c r="I122" s="36">
        <f t="shared" si="27"/>
        <v>0.79820653093452143</v>
      </c>
      <c r="J122" s="60">
        <f t="shared" si="21"/>
        <v>3578</v>
      </c>
    </row>
    <row r="123" spans="1:10" ht="15" x14ac:dyDescent="0.25">
      <c r="A123" s="10">
        <v>792</v>
      </c>
      <c r="B123" s="9" t="s">
        <v>121</v>
      </c>
      <c r="C123" s="32">
        <f>VLOOKUP(A123,Hoja1!$B$1:$E$125,4,0)</f>
        <v>6399</v>
      </c>
      <c r="D123" s="33">
        <v>4674</v>
      </c>
      <c r="E123" s="34">
        <f t="shared" si="25"/>
        <v>0.73042662916080636</v>
      </c>
      <c r="F123" s="35">
        <v>1240</v>
      </c>
      <c r="G123" s="34">
        <f t="shared" si="20"/>
        <v>0.19378027816846383</v>
      </c>
      <c r="H123" s="33">
        <f t="shared" si="26"/>
        <v>5914</v>
      </c>
      <c r="I123" s="36">
        <f t="shared" si="27"/>
        <v>0.92420690732927024</v>
      </c>
      <c r="J123" s="60">
        <f t="shared" si="21"/>
        <v>485</v>
      </c>
    </row>
    <row r="124" spans="1:10" ht="15" x14ac:dyDescent="0.25">
      <c r="A124" s="10">
        <v>809</v>
      </c>
      <c r="B124" s="9" t="s">
        <v>122</v>
      </c>
      <c r="C124" s="32">
        <f>VLOOKUP(A124,Hoja1!$B$1:$E$125,4,0)</f>
        <v>11794</v>
      </c>
      <c r="D124" s="33">
        <v>5298</v>
      </c>
      <c r="E124" s="34">
        <f t="shared" si="25"/>
        <v>0.44921146345599455</v>
      </c>
      <c r="F124" s="35">
        <v>3202</v>
      </c>
      <c r="G124" s="34">
        <f t="shared" si="20"/>
        <v>0.27149397998982533</v>
      </c>
      <c r="H124" s="33">
        <f t="shared" si="26"/>
        <v>8500</v>
      </c>
      <c r="I124" s="36">
        <f t="shared" si="27"/>
        <v>0.72070544344581988</v>
      </c>
      <c r="J124" s="60">
        <f t="shared" si="21"/>
        <v>3294</v>
      </c>
    </row>
    <row r="125" spans="1:10" ht="15" x14ac:dyDescent="0.25">
      <c r="A125" s="10">
        <v>847</v>
      </c>
      <c r="B125" s="9" t="s">
        <v>123</v>
      </c>
      <c r="C125" s="32">
        <f>VLOOKUP(A125,Hoja1!$B$1:$E$125,4,0)</f>
        <v>29161</v>
      </c>
      <c r="D125" s="33">
        <v>26865</v>
      </c>
      <c r="E125" s="34">
        <f t="shared" si="25"/>
        <v>0.92126470285655504</v>
      </c>
      <c r="F125" s="35">
        <v>3319</v>
      </c>
      <c r="G125" s="34">
        <f t="shared" si="20"/>
        <v>0.11381639861458798</v>
      </c>
      <c r="H125" s="33">
        <f t="shared" si="26"/>
        <v>30184</v>
      </c>
      <c r="I125" s="36">
        <f t="shared" si="27"/>
        <v>1.035081101471143</v>
      </c>
      <c r="J125" s="60">
        <f t="shared" si="21"/>
        <v>-1023</v>
      </c>
    </row>
    <row r="126" spans="1:10" ht="15" x14ac:dyDescent="0.25">
      <c r="A126" s="10">
        <v>856</v>
      </c>
      <c r="B126" s="9" t="s">
        <v>124</v>
      </c>
      <c r="C126" s="32">
        <f>VLOOKUP(A126,Hoja1!$B$1:$E$125,4,0)</f>
        <v>7583</v>
      </c>
      <c r="D126" s="33">
        <v>4066</v>
      </c>
      <c r="E126" s="34">
        <f t="shared" si="25"/>
        <v>0.53619939337992883</v>
      </c>
      <c r="F126" s="35">
        <v>1205</v>
      </c>
      <c r="G126" s="34">
        <f t="shared" si="20"/>
        <v>0.15890808387181854</v>
      </c>
      <c r="H126" s="33">
        <f t="shared" si="26"/>
        <v>5271</v>
      </c>
      <c r="I126" s="36">
        <f t="shared" si="27"/>
        <v>0.69510747725174737</v>
      </c>
      <c r="J126" s="60">
        <f t="shared" si="21"/>
        <v>2312</v>
      </c>
    </row>
    <row r="127" spans="1:10" ht="15" x14ac:dyDescent="0.25">
      <c r="A127" s="10">
        <v>861</v>
      </c>
      <c r="B127" s="9" t="s">
        <v>125</v>
      </c>
      <c r="C127" s="32">
        <f>VLOOKUP(A127,Hoja1!$B$1:$E$125,4,0)</f>
        <v>11977</v>
      </c>
      <c r="D127" s="33">
        <v>7248</v>
      </c>
      <c r="E127" s="34">
        <f t="shared" si="25"/>
        <v>0.60515988978876178</v>
      </c>
      <c r="F127" s="35">
        <v>3685</v>
      </c>
      <c r="G127" s="34">
        <f t="shared" si="20"/>
        <v>0.30767303999332052</v>
      </c>
      <c r="H127" s="33">
        <f t="shared" si="26"/>
        <v>10933</v>
      </c>
      <c r="I127" s="36">
        <f t="shared" si="27"/>
        <v>0.9128329297820823</v>
      </c>
      <c r="J127" s="60">
        <f t="shared" si="21"/>
        <v>1044</v>
      </c>
    </row>
    <row r="128" spans="1:10" x14ac:dyDescent="0.2">
      <c r="A128" s="11"/>
      <c r="B128" s="11" t="s">
        <v>126</v>
      </c>
      <c r="C128" s="37">
        <f>SUM(C129:C138)</f>
        <v>3323044</v>
      </c>
      <c r="D128" s="38">
        <f>SUM(D129:D138)</f>
        <v>1170495</v>
      </c>
      <c r="E128" s="57">
        <f>D128/C128</f>
        <v>0.35223578141005657</v>
      </c>
      <c r="F128" s="38">
        <f>SUM(F129:F138)</f>
        <v>2361829</v>
      </c>
      <c r="G128" s="57">
        <f t="shared" si="20"/>
        <v>0.71074262032040503</v>
      </c>
      <c r="H128" s="38">
        <f>+F128+D128</f>
        <v>3532324</v>
      </c>
      <c r="I128" s="44">
        <f>H128/C128</f>
        <v>1.0629784017304615</v>
      </c>
      <c r="J128" s="61">
        <f t="shared" si="21"/>
        <v>-209280</v>
      </c>
    </row>
    <row r="129" spans="1:10" ht="15" x14ac:dyDescent="0.25">
      <c r="A129" s="10">
        <v>1</v>
      </c>
      <c r="B129" s="10" t="s">
        <v>127</v>
      </c>
      <c r="C129" s="32">
        <f>VLOOKUP(A129,Hoja1!$B$1:$E$125,4,0)</f>
        <v>2129336</v>
      </c>
      <c r="D129" s="33">
        <v>867727</v>
      </c>
      <c r="E129" s="34">
        <f t="shared" ref="E129:E138" si="28">D129/C129</f>
        <v>0.40751060424470353</v>
      </c>
      <c r="F129" s="35">
        <v>1679894</v>
      </c>
      <c r="G129" s="34">
        <f t="shared" si="20"/>
        <v>0.78892856740317174</v>
      </c>
      <c r="H129" s="33">
        <f t="shared" ref="H129:H138" si="29">D129+F129</f>
        <v>2547621</v>
      </c>
      <c r="I129" s="36">
        <f t="shared" ref="I129:I138" si="30">H129/C129</f>
        <v>1.1964391716478753</v>
      </c>
      <c r="J129" s="60">
        <f t="shared" si="21"/>
        <v>-418285</v>
      </c>
    </row>
    <row r="130" spans="1:10" ht="15" x14ac:dyDescent="0.25">
      <c r="A130" s="10">
        <v>79</v>
      </c>
      <c r="B130" s="9" t="s">
        <v>128</v>
      </c>
      <c r="C130" s="32">
        <f>VLOOKUP(A130,Hoja1!$B$1:$E$125,4,0)</f>
        <v>45292</v>
      </c>
      <c r="D130" s="33">
        <v>17734</v>
      </c>
      <c r="E130" s="34">
        <f t="shared" si="28"/>
        <v>0.39154817627837146</v>
      </c>
      <c r="F130" s="35">
        <v>14451</v>
      </c>
      <c r="G130" s="34">
        <f t="shared" si="20"/>
        <v>0.31906296917777976</v>
      </c>
      <c r="H130" s="33">
        <f t="shared" si="29"/>
        <v>32185</v>
      </c>
      <c r="I130" s="36">
        <f t="shared" si="30"/>
        <v>0.71061114545615123</v>
      </c>
      <c r="J130" s="60">
        <f t="shared" si="21"/>
        <v>13107</v>
      </c>
    </row>
    <row r="131" spans="1:10" ht="15" x14ac:dyDescent="0.25">
      <c r="A131" s="10">
        <v>88</v>
      </c>
      <c r="B131" s="9" t="s">
        <v>129</v>
      </c>
      <c r="C131" s="32">
        <f>VLOOKUP(A131,Hoja1!$B$1:$E$125,4,0)</f>
        <v>427040</v>
      </c>
      <c r="D131" s="33">
        <v>100605</v>
      </c>
      <c r="E131" s="34">
        <f t="shared" si="28"/>
        <v>0.23558683027351068</v>
      </c>
      <c r="F131" s="35">
        <v>206530</v>
      </c>
      <c r="G131" s="34">
        <f t="shared" si="20"/>
        <v>0.48363150992881226</v>
      </c>
      <c r="H131" s="33">
        <f t="shared" si="29"/>
        <v>307135</v>
      </c>
      <c r="I131" s="36">
        <f t="shared" si="30"/>
        <v>0.719218340202323</v>
      </c>
      <c r="J131" s="60">
        <f t="shared" si="21"/>
        <v>119905</v>
      </c>
    </row>
    <row r="132" spans="1:10" ht="15" x14ac:dyDescent="0.25">
      <c r="A132" s="10">
        <v>129</v>
      </c>
      <c r="B132" s="9" t="s">
        <v>130</v>
      </c>
      <c r="C132" s="32">
        <f>VLOOKUP(A132,Hoja1!$B$1:$E$125,4,0)</f>
        <v>68288</v>
      </c>
      <c r="D132" s="33">
        <v>25472</v>
      </c>
      <c r="E132" s="34">
        <f t="shared" si="28"/>
        <v>0.37300843486410495</v>
      </c>
      <c r="F132" s="35">
        <v>53190</v>
      </c>
      <c r="G132" s="34">
        <f t="shared" si="20"/>
        <v>0.77890698219306465</v>
      </c>
      <c r="H132" s="33">
        <f t="shared" si="29"/>
        <v>78662</v>
      </c>
      <c r="I132" s="36">
        <f t="shared" si="30"/>
        <v>1.1519154170571697</v>
      </c>
      <c r="J132" s="60">
        <f t="shared" si="21"/>
        <v>-10374</v>
      </c>
    </row>
    <row r="133" spans="1:10" ht="15" x14ac:dyDescent="0.25">
      <c r="A133" s="10">
        <v>212</v>
      </c>
      <c r="B133" s="9" t="s">
        <v>131</v>
      </c>
      <c r="C133" s="32">
        <f>VLOOKUP(A133,Hoja1!$B$1:$E$125,4,0)</f>
        <v>66521</v>
      </c>
      <c r="D133" s="33">
        <v>17453</v>
      </c>
      <c r="E133" s="34">
        <f t="shared" si="28"/>
        <v>0.26236827468017621</v>
      </c>
      <c r="F133" s="35">
        <v>33588</v>
      </c>
      <c r="G133" s="34">
        <f t="shared" ref="G133:G138" si="31">F133/C133</f>
        <v>0.50492325731723819</v>
      </c>
      <c r="H133" s="33">
        <f t="shared" si="29"/>
        <v>51041</v>
      </c>
      <c r="I133" s="36">
        <f t="shared" si="30"/>
        <v>0.7672915319974144</v>
      </c>
      <c r="J133" s="60">
        <f t="shared" ref="J133:J138" si="32">C133-H133</f>
        <v>15480</v>
      </c>
    </row>
    <row r="134" spans="1:10" ht="15" x14ac:dyDescent="0.25">
      <c r="A134" s="10">
        <v>266</v>
      </c>
      <c r="B134" s="9" t="s">
        <v>132</v>
      </c>
      <c r="C134" s="32">
        <f>VLOOKUP(A134,Hoja1!$B$1:$E$125,4,0)</f>
        <v>186625</v>
      </c>
      <c r="D134" s="33">
        <v>26911</v>
      </c>
      <c r="E134" s="34">
        <f t="shared" si="28"/>
        <v>0.14419825853985266</v>
      </c>
      <c r="F134" s="35">
        <v>111700</v>
      </c>
      <c r="G134" s="34">
        <f t="shared" si="31"/>
        <v>0.59852645679839245</v>
      </c>
      <c r="H134" s="33">
        <f t="shared" si="29"/>
        <v>138611</v>
      </c>
      <c r="I134" s="36">
        <f t="shared" si="30"/>
        <v>0.74272471533824513</v>
      </c>
      <c r="J134" s="60">
        <f t="shared" si="32"/>
        <v>48014</v>
      </c>
    </row>
    <row r="135" spans="1:10" ht="15" x14ac:dyDescent="0.25">
      <c r="A135" s="10">
        <v>308</v>
      </c>
      <c r="B135" s="9" t="s">
        <v>133</v>
      </c>
      <c r="C135" s="32">
        <f>VLOOKUP(A135,Hoja1!$B$1:$E$125,4,0)</f>
        <v>43406</v>
      </c>
      <c r="D135" s="33">
        <v>15281</v>
      </c>
      <c r="E135" s="34">
        <f t="shared" si="28"/>
        <v>0.35204810394876285</v>
      </c>
      <c r="F135" s="35">
        <v>28623</v>
      </c>
      <c r="G135" s="34">
        <f t="shared" si="31"/>
        <v>0.65942496429065112</v>
      </c>
      <c r="H135" s="33">
        <f t="shared" si="29"/>
        <v>43904</v>
      </c>
      <c r="I135" s="36">
        <f t="shared" si="30"/>
        <v>1.011473068239414</v>
      </c>
      <c r="J135" s="60">
        <f t="shared" si="32"/>
        <v>-498</v>
      </c>
    </row>
    <row r="136" spans="1:10" ht="15" x14ac:dyDescent="0.25">
      <c r="A136" s="10">
        <v>360</v>
      </c>
      <c r="B136" s="13" t="s">
        <v>134</v>
      </c>
      <c r="C136" s="32">
        <f>VLOOKUP(A136,Hoja1!$B$1:$E$125,4,0)</f>
        <v>234011</v>
      </c>
      <c r="D136" s="33">
        <v>74137</v>
      </c>
      <c r="E136" s="34">
        <f t="shared" si="28"/>
        <v>0.3168098935520125</v>
      </c>
      <c r="F136" s="35">
        <v>197379</v>
      </c>
      <c r="G136" s="34">
        <f t="shared" si="31"/>
        <v>0.84346035015447995</v>
      </c>
      <c r="H136" s="33">
        <f t="shared" si="29"/>
        <v>271516</v>
      </c>
      <c r="I136" s="36">
        <f t="shared" si="30"/>
        <v>1.1602702437064925</v>
      </c>
      <c r="J136" s="60">
        <f t="shared" si="32"/>
        <v>-37505</v>
      </c>
    </row>
    <row r="137" spans="1:10" ht="15" x14ac:dyDescent="0.25">
      <c r="A137" s="10">
        <v>380</v>
      </c>
      <c r="B137" s="9" t="s">
        <v>135</v>
      </c>
      <c r="C137" s="32">
        <f>VLOOKUP(A137,Hoja1!$B$1:$E$125,4,0)</f>
        <v>58962</v>
      </c>
      <c r="D137" s="33">
        <v>18014</v>
      </c>
      <c r="E137" s="34">
        <f t="shared" si="28"/>
        <v>0.30551880872426307</v>
      </c>
      <c r="F137" s="35">
        <v>12048</v>
      </c>
      <c r="G137" s="34">
        <f t="shared" si="31"/>
        <v>0.20433499542077949</v>
      </c>
      <c r="H137" s="33">
        <f t="shared" si="29"/>
        <v>30062</v>
      </c>
      <c r="I137" s="36">
        <f t="shared" si="30"/>
        <v>0.50985380414504256</v>
      </c>
      <c r="J137" s="60">
        <f t="shared" si="32"/>
        <v>28900</v>
      </c>
    </row>
    <row r="138" spans="1:10" ht="15.75" thickBot="1" x14ac:dyDescent="0.3">
      <c r="A138" s="16">
        <v>631</v>
      </c>
      <c r="B138" s="17" t="s">
        <v>136</v>
      </c>
      <c r="C138" s="39">
        <f>VLOOKUP(A138,Hoja1!$B$1:$E$125,4,0)</f>
        <v>63563</v>
      </c>
      <c r="D138" s="40">
        <v>7161</v>
      </c>
      <c r="E138" s="41">
        <f t="shared" si="28"/>
        <v>0.11265988074823403</v>
      </c>
      <c r="F138" s="42">
        <v>24426</v>
      </c>
      <c r="G138" s="41">
        <f t="shared" si="31"/>
        <v>0.38428016298790174</v>
      </c>
      <c r="H138" s="40">
        <f t="shared" si="29"/>
        <v>31587</v>
      </c>
      <c r="I138" s="43">
        <f t="shared" si="30"/>
        <v>0.49694004373613582</v>
      </c>
      <c r="J138" s="62">
        <f t="shared" si="32"/>
        <v>31976</v>
      </c>
    </row>
    <row r="139" spans="1:10" x14ac:dyDescent="0.2">
      <c r="G139" s="3"/>
    </row>
    <row r="140" spans="1:10" ht="39" customHeight="1" x14ac:dyDescent="0.2">
      <c r="B140" s="63" t="s">
        <v>299</v>
      </c>
      <c r="C140" s="64"/>
      <c r="D140" s="64"/>
      <c r="E140" s="64"/>
      <c r="F140" s="64"/>
      <c r="G140" s="64"/>
      <c r="H140" s="64"/>
      <c r="I140" s="64"/>
    </row>
    <row r="141" spans="1:10" x14ac:dyDescent="0.2">
      <c r="B141" s="1" t="s">
        <v>294</v>
      </c>
      <c r="C141" s="2"/>
      <c r="G141" s="3"/>
    </row>
  </sheetData>
  <mergeCells count="8">
    <mergeCell ref="A2:A3"/>
    <mergeCell ref="J2:J3"/>
    <mergeCell ref="D1:J1"/>
    <mergeCell ref="B140:I140"/>
    <mergeCell ref="F2:G2"/>
    <mergeCell ref="D2:E2"/>
    <mergeCell ref="B2:B3"/>
    <mergeCell ref="H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workbookViewId="0">
      <selection activeCell="D4" sqref="D4"/>
    </sheetView>
  </sheetViews>
  <sheetFormatPr baseColWidth="10" defaultRowHeight="12.75" x14ac:dyDescent="0.2"/>
  <sheetData>
    <row r="1" spans="1:5" x14ac:dyDescent="0.2">
      <c r="A1">
        <v>5</v>
      </c>
      <c r="B1">
        <v>1</v>
      </c>
      <c r="C1" t="s">
        <v>162</v>
      </c>
      <c r="D1" s="5">
        <v>2101771</v>
      </c>
      <c r="E1" s="5">
        <v>2129336</v>
      </c>
    </row>
    <row r="2" spans="1:5" x14ac:dyDescent="0.2">
      <c r="A2">
        <v>5</v>
      </c>
      <c r="B2">
        <v>2</v>
      </c>
      <c r="C2" t="s">
        <v>163</v>
      </c>
      <c r="D2" s="5">
        <v>22492</v>
      </c>
      <c r="E2" s="5">
        <v>22237</v>
      </c>
    </row>
    <row r="3" spans="1:5" x14ac:dyDescent="0.2">
      <c r="A3">
        <v>5</v>
      </c>
      <c r="B3">
        <v>4</v>
      </c>
      <c r="C3" t="s">
        <v>164</v>
      </c>
      <c r="D3" s="5">
        <v>2649</v>
      </c>
      <c r="E3" s="5">
        <v>2656</v>
      </c>
    </row>
    <row r="4" spans="1:5" x14ac:dyDescent="0.2">
      <c r="A4">
        <v>5</v>
      </c>
      <c r="B4">
        <v>21</v>
      </c>
      <c r="C4" t="s">
        <v>165</v>
      </c>
      <c r="D4" s="5">
        <v>4697</v>
      </c>
      <c r="E4" s="5">
        <v>4679</v>
      </c>
    </row>
    <row r="5" spans="1:5" x14ac:dyDescent="0.2">
      <c r="A5">
        <v>5</v>
      </c>
      <c r="B5">
        <v>30</v>
      </c>
      <c r="C5" t="s">
        <v>166</v>
      </c>
      <c r="D5" s="5">
        <v>27482</v>
      </c>
      <c r="E5" s="5">
        <v>27725</v>
      </c>
    </row>
    <row r="6" spans="1:5" x14ac:dyDescent="0.2">
      <c r="A6">
        <v>5</v>
      </c>
      <c r="B6">
        <v>31</v>
      </c>
      <c r="C6" t="s">
        <v>167</v>
      </c>
      <c r="D6" s="5">
        <v>23330</v>
      </c>
      <c r="E6" s="5">
        <v>23535</v>
      </c>
    </row>
    <row r="7" spans="1:5" x14ac:dyDescent="0.2">
      <c r="A7">
        <v>5</v>
      </c>
      <c r="B7">
        <v>34</v>
      </c>
      <c r="C7" t="s">
        <v>168</v>
      </c>
      <c r="D7" s="5">
        <v>41952</v>
      </c>
      <c r="E7" s="5">
        <v>41965</v>
      </c>
    </row>
    <row r="8" spans="1:5" x14ac:dyDescent="0.2">
      <c r="A8">
        <v>5</v>
      </c>
      <c r="B8">
        <v>36</v>
      </c>
      <c r="C8" t="s">
        <v>169</v>
      </c>
      <c r="D8" s="5">
        <v>5832</v>
      </c>
      <c r="E8" s="5">
        <v>5813</v>
      </c>
    </row>
    <row r="9" spans="1:5" x14ac:dyDescent="0.2">
      <c r="A9">
        <v>5</v>
      </c>
      <c r="B9">
        <v>38</v>
      </c>
      <c r="C9" t="s">
        <v>170</v>
      </c>
      <c r="D9" s="5">
        <v>12040</v>
      </c>
      <c r="E9" s="5">
        <v>11968</v>
      </c>
    </row>
    <row r="10" spans="1:5" x14ac:dyDescent="0.2">
      <c r="A10">
        <v>5</v>
      </c>
      <c r="B10">
        <v>40</v>
      </c>
      <c r="C10" t="s">
        <v>171</v>
      </c>
      <c r="D10" s="5">
        <v>16173</v>
      </c>
      <c r="E10" s="5">
        <v>16384</v>
      </c>
    </row>
    <row r="11" spans="1:5" x14ac:dyDescent="0.2">
      <c r="A11">
        <v>5</v>
      </c>
      <c r="B11">
        <v>42</v>
      </c>
      <c r="C11" t="s">
        <v>172</v>
      </c>
      <c r="D11" s="5">
        <v>23793</v>
      </c>
      <c r="E11" s="5">
        <v>23989</v>
      </c>
    </row>
    <row r="12" spans="1:5" x14ac:dyDescent="0.2">
      <c r="A12">
        <v>5</v>
      </c>
      <c r="B12">
        <v>44</v>
      </c>
      <c r="C12" t="s">
        <v>173</v>
      </c>
      <c r="D12" s="5">
        <v>6840</v>
      </c>
      <c r="E12" s="5">
        <v>6865</v>
      </c>
    </row>
    <row r="13" spans="1:5" x14ac:dyDescent="0.2">
      <c r="A13">
        <v>5</v>
      </c>
      <c r="B13">
        <v>45</v>
      </c>
      <c r="C13" t="s">
        <v>174</v>
      </c>
      <c r="D13" s="5">
        <v>95990</v>
      </c>
      <c r="E13" s="5">
        <v>98124</v>
      </c>
    </row>
    <row r="14" spans="1:5" x14ac:dyDescent="0.2">
      <c r="A14">
        <v>5</v>
      </c>
      <c r="B14">
        <v>51</v>
      </c>
      <c r="C14" t="s">
        <v>175</v>
      </c>
      <c r="D14" s="5">
        <v>29128</v>
      </c>
      <c r="E14" s="5">
        <v>29070</v>
      </c>
    </row>
    <row r="15" spans="1:5" x14ac:dyDescent="0.2">
      <c r="A15">
        <v>5</v>
      </c>
      <c r="B15">
        <v>55</v>
      </c>
      <c r="C15" t="s">
        <v>176</v>
      </c>
      <c r="D15" s="5">
        <v>9261</v>
      </c>
      <c r="E15" s="5">
        <v>9113</v>
      </c>
    </row>
    <row r="16" spans="1:5" x14ac:dyDescent="0.2">
      <c r="A16">
        <v>5</v>
      </c>
      <c r="B16">
        <v>59</v>
      </c>
      <c r="C16" t="s">
        <v>177</v>
      </c>
      <c r="D16" s="5">
        <v>5865</v>
      </c>
      <c r="E16" s="5">
        <v>5756</v>
      </c>
    </row>
    <row r="17" spans="1:5" x14ac:dyDescent="0.2">
      <c r="A17">
        <v>5</v>
      </c>
      <c r="B17">
        <v>79</v>
      </c>
      <c r="C17" t="s">
        <v>178</v>
      </c>
      <c r="D17" s="5">
        <v>44721</v>
      </c>
      <c r="E17" s="5">
        <v>45292</v>
      </c>
    </row>
    <row r="18" spans="1:5" x14ac:dyDescent="0.2">
      <c r="A18">
        <v>5</v>
      </c>
      <c r="B18">
        <v>86</v>
      </c>
      <c r="C18" t="s">
        <v>179</v>
      </c>
      <c r="D18" s="5">
        <v>5889</v>
      </c>
      <c r="E18" s="5">
        <v>5859</v>
      </c>
    </row>
    <row r="19" spans="1:5" x14ac:dyDescent="0.2">
      <c r="A19">
        <v>5</v>
      </c>
      <c r="B19">
        <v>88</v>
      </c>
      <c r="C19" t="s">
        <v>180</v>
      </c>
      <c r="D19" s="5">
        <v>417978</v>
      </c>
      <c r="E19" s="5">
        <v>427040</v>
      </c>
    </row>
    <row r="20" spans="1:5" x14ac:dyDescent="0.2">
      <c r="A20">
        <v>5</v>
      </c>
      <c r="B20">
        <v>91</v>
      </c>
      <c r="C20" t="s">
        <v>181</v>
      </c>
      <c r="D20" s="5">
        <v>11315</v>
      </c>
      <c r="E20" s="5">
        <v>11216</v>
      </c>
    </row>
    <row r="21" spans="1:5" x14ac:dyDescent="0.2">
      <c r="A21">
        <v>5</v>
      </c>
      <c r="B21">
        <v>93</v>
      </c>
      <c r="C21" t="s">
        <v>182</v>
      </c>
      <c r="D21" s="5">
        <v>15585</v>
      </c>
      <c r="E21" s="5">
        <v>15563</v>
      </c>
    </row>
    <row r="22" spans="1:5" x14ac:dyDescent="0.2">
      <c r="A22">
        <v>5</v>
      </c>
      <c r="B22">
        <v>101</v>
      </c>
      <c r="C22" t="s">
        <v>183</v>
      </c>
      <c r="D22" s="5">
        <v>27061</v>
      </c>
      <c r="E22" s="5">
        <v>26927</v>
      </c>
    </row>
    <row r="23" spans="1:5" x14ac:dyDescent="0.2">
      <c r="A23">
        <v>5</v>
      </c>
      <c r="B23">
        <v>107</v>
      </c>
      <c r="C23" t="s">
        <v>184</v>
      </c>
      <c r="D23" s="5">
        <v>8379</v>
      </c>
      <c r="E23" s="5">
        <v>8328</v>
      </c>
    </row>
    <row r="24" spans="1:5" x14ac:dyDescent="0.2">
      <c r="A24">
        <v>5</v>
      </c>
      <c r="B24">
        <v>113</v>
      </c>
      <c r="C24" t="s">
        <v>185</v>
      </c>
      <c r="D24" s="5">
        <v>8611</v>
      </c>
      <c r="E24" s="5">
        <v>8679</v>
      </c>
    </row>
    <row r="25" spans="1:5" x14ac:dyDescent="0.2">
      <c r="A25">
        <v>5</v>
      </c>
      <c r="B25">
        <v>120</v>
      </c>
      <c r="C25" t="s">
        <v>186</v>
      </c>
      <c r="D25" s="5">
        <v>25522</v>
      </c>
      <c r="E25" s="5">
        <v>25805</v>
      </c>
    </row>
    <row r="26" spans="1:5" x14ac:dyDescent="0.2">
      <c r="A26">
        <v>5</v>
      </c>
      <c r="B26">
        <v>125</v>
      </c>
      <c r="C26" t="s">
        <v>187</v>
      </c>
      <c r="D26" s="5">
        <v>7816</v>
      </c>
      <c r="E26" s="5">
        <v>7872</v>
      </c>
    </row>
    <row r="27" spans="1:5" x14ac:dyDescent="0.2">
      <c r="A27">
        <v>5</v>
      </c>
      <c r="B27">
        <v>129</v>
      </c>
      <c r="C27" t="s">
        <v>188</v>
      </c>
      <c r="D27" s="5">
        <v>67238</v>
      </c>
      <c r="E27" s="5">
        <v>68288</v>
      </c>
    </row>
    <row r="28" spans="1:5" x14ac:dyDescent="0.2">
      <c r="A28">
        <v>5</v>
      </c>
      <c r="B28">
        <v>134</v>
      </c>
      <c r="C28" t="s">
        <v>189</v>
      </c>
      <c r="D28" s="5">
        <v>9655</v>
      </c>
      <c r="E28" s="5">
        <v>9603</v>
      </c>
    </row>
    <row r="29" spans="1:5" x14ac:dyDescent="0.2">
      <c r="A29">
        <v>5</v>
      </c>
      <c r="B29">
        <v>138</v>
      </c>
      <c r="C29" t="s">
        <v>190</v>
      </c>
      <c r="D29" s="5">
        <v>16978</v>
      </c>
      <c r="E29" s="5">
        <v>16784</v>
      </c>
    </row>
    <row r="30" spans="1:5" x14ac:dyDescent="0.2">
      <c r="A30">
        <v>5</v>
      </c>
      <c r="B30">
        <v>142</v>
      </c>
      <c r="C30" t="s">
        <v>191</v>
      </c>
      <c r="D30" s="5">
        <v>5191</v>
      </c>
      <c r="E30" s="5">
        <v>5118</v>
      </c>
    </row>
    <row r="31" spans="1:5" x14ac:dyDescent="0.2">
      <c r="A31">
        <v>5</v>
      </c>
      <c r="B31">
        <v>145</v>
      </c>
      <c r="C31" t="s">
        <v>192</v>
      </c>
      <c r="D31" s="5">
        <v>5787</v>
      </c>
      <c r="E31" s="5">
        <v>5686</v>
      </c>
    </row>
    <row r="32" spans="1:5" x14ac:dyDescent="0.2">
      <c r="A32">
        <v>5</v>
      </c>
      <c r="B32">
        <v>147</v>
      </c>
      <c r="C32" t="s">
        <v>193</v>
      </c>
      <c r="D32" s="5">
        <v>36425</v>
      </c>
      <c r="E32" s="5">
        <v>37438</v>
      </c>
    </row>
    <row r="33" spans="1:5" x14ac:dyDescent="0.2">
      <c r="A33">
        <v>5</v>
      </c>
      <c r="B33">
        <v>148</v>
      </c>
      <c r="C33" t="s">
        <v>194</v>
      </c>
      <c r="D33" s="5">
        <v>49825</v>
      </c>
      <c r="E33" s="5">
        <v>50612</v>
      </c>
    </row>
    <row r="34" spans="1:5" x14ac:dyDescent="0.2">
      <c r="A34">
        <v>5</v>
      </c>
      <c r="B34">
        <v>150</v>
      </c>
      <c r="C34" t="s">
        <v>195</v>
      </c>
      <c r="D34" s="5">
        <v>3888</v>
      </c>
      <c r="E34" s="5">
        <v>3882</v>
      </c>
    </row>
    <row r="35" spans="1:5" x14ac:dyDescent="0.2">
      <c r="A35">
        <v>5</v>
      </c>
      <c r="B35">
        <v>154</v>
      </c>
      <c r="C35" t="s">
        <v>196</v>
      </c>
      <c r="D35" s="5">
        <v>73515</v>
      </c>
      <c r="E35" s="5">
        <v>74919</v>
      </c>
    </row>
    <row r="36" spans="1:5" x14ac:dyDescent="0.2">
      <c r="A36">
        <v>5</v>
      </c>
      <c r="B36">
        <v>172</v>
      </c>
      <c r="C36" t="s">
        <v>197</v>
      </c>
      <c r="D36" s="5">
        <v>46062</v>
      </c>
      <c r="E36" s="5">
        <v>47048</v>
      </c>
    </row>
    <row r="37" spans="1:5" x14ac:dyDescent="0.2">
      <c r="A37">
        <v>5</v>
      </c>
      <c r="B37">
        <v>190</v>
      </c>
      <c r="C37" t="s">
        <v>198</v>
      </c>
      <c r="D37" s="5">
        <v>9548</v>
      </c>
      <c r="E37" s="5">
        <v>9584</v>
      </c>
    </row>
    <row r="38" spans="1:5" x14ac:dyDescent="0.2">
      <c r="A38">
        <v>5</v>
      </c>
      <c r="B38">
        <v>197</v>
      </c>
      <c r="C38" t="s">
        <v>199</v>
      </c>
      <c r="D38" s="5">
        <v>18454</v>
      </c>
      <c r="E38" s="5">
        <v>18144</v>
      </c>
    </row>
    <row r="39" spans="1:5" x14ac:dyDescent="0.2">
      <c r="A39">
        <v>5</v>
      </c>
      <c r="B39">
        <v>206</v>
      </c>
      <c r="C39" t="s">
        <v>200</v>
      </c>
      <c r="D39" s="5">
        <v>5316</v>
      </c>
      <c r="E39" s="5">
        <v>5249</v>
      </c>
    </row>
    <row r="40" spans="1:5" x14ac:dyDescent="0.2">
      <c r="A40">
        <v>5</v>
      </c>
      <c r="B40">
        <v>209</v>
      </c>
      <c r="C40" t="s">
        <v>201</v>
      </c>
      <c r="D40" s="5">
        <v>21489</v>
      </c>
      <c r="E40" s="5">
        <v>21448</v>
      </c>
    </row>
    <row r="41" spans="1:5" x14ac:dyDescent="0.2">
      <c r="A41">
        <v>5</v>
      </c>
      <c r="B41">
        <v>212</v>
      </c>
      <c r="C41" t="s">
        <v>202</v>
      </c>
      <c r="D41" s="5">
        <v>65487</v>
      </c>
      <c r="E41" s="5">
        <v>66521</v>
      </c>
    </row>
    <row r="42" spans="1:5" x14ac:dyDescent="0.2">
      <c r="A42">
        <v>5</v>
      </c>
      <c r="B42">
        <v>234</v>
      </c>
      <c r="C42" t="s">
        <v>203</v>
      </c>
      <c r="D42" s="5">
        <v>22350</v>
      </c>
      <c r="E42" s="5">
        <v>22339</v>
      </c>
    </row>
    <row r="43" spans="1:5" x14ac:dyDescent="0.2">
      <c r="A43">
        <v>5</v>
      </c>
      <c r="B43">
        <v>237</v>
      </c>
      <c r="C43" t="s">
        <v>204</v>
      </c>
      <c r="D43" s="5">
        <v>16457</v>
      </c>
      <c r="E43" s="5">
        <v>16681</v>
      </c>
    </row>
    <row r="44" spans="1:5" x14ac:dyDescent="0.2">
      <c r="A44">
        <v>5</v>
      </c>
      <c r="B44">
        <v>240</v>
      </c>
      <c r="C44" t="s">
        <v>205</v>
      </c>
      <c r="D44" s="5">
        <v>13385</v>
      </c>
      <c r="E44" s="5">
        <v>13241</v>
      </c>
    </row>
    <row r="45" spans="1:5" x14ac:dyDescent="0.2">
      <c r="A45">
        <v>5</v>
      </c>
      <c r="B45">
        <v>250</v>
      </c>
      <c r="C45" t="s">
        <v>206</v>
      </c>
      <c r="D45" s="5">
        <v>41162</v>
      </c>
      <c r="E45" s="5">
        <v>42061</v>
      </c>
    </row>
    <row r="46" spans="1:5" x14ac:dyDescent="0.2">
      <c r="A46">
        <v>5</v>
      </c>
      <c r="B46">
        <v>264</v>
      </c>
      <c r="C46" t="s">
        <v>207</v>
      </c>
      <c r="D46" s="5">
        <v>9294</v>
      </c>
      <c r="E46" s="5">
        <v>9423</v>
      </c>
    </row>
    <row r="47" spans="1:5" x14ac:dyDescent="0.2">
      <c r="A47">
        <v>5</v>
      </c>
      <c r="B47">
        <v>266</v>
      </c>
      <c r="C47" t="s">
        <v>208</v>
      </c>
      <c r="D47" s="5">
        <v>182627</v>
      </c>
      <c r="E47" s="5">
        <v>186625</v>
      </c>
    </row>
    <row r="48" spans="1:5" x14ac:dyDescent="0.2">
      <c r="A48">
        <v>5</v>
      </c>
      <c r="B48">
        <v>282</v>
      </c>
      <c r="C48" t="s">
        <v>209</v>
      </c>
      <c r="D48" s="5">
        <v>24240</v>
      </c>
      <c r="E48" s="5">
        <v>24185</v>
      </c>
    </row>
    <row r="49" spans="1:5" x14ac:dyDescent="0.2">
      <c r="A49">
        <v>5</v>
      </c>
      <c r="B49">
        <v>284</v>
      </c>
      <c r="C49" t="s">
        <v>210</v>
      </c>
      <c r="D49" s="5">
        <v>22463</v>
      </c>
      <c r="E49" s="5">
        <v>22291</v>
      </c>
    </row>
    <row r="50" spans="1:5" x14ac:dyDescent="0.2">
      <c r="A50">
        <v>5</v>
      </c>
      <c r="B50">
        <v>306</v>
      </c>
      <c r="C50" t="s">
        <v>211</v>
      </c>
      <c r="D50" s="5">
        <v>4976</v>
      </c>
      <c r="E50" s="5">
        <v>5031</v>
      </c>
    </row>
    <row r="51" spans="1:5" x14ac:dyDescent="0.2">
      <c r="A51">
        <v>5</v>
      </c>
      <c r="B51">
        <v>308</v>
      </c>
      <c r="C51" t="s">
        <v>212</v>
      </c>
      <c r="D51" s="5">
        <v>42654</v>
      </c>
      <c r="E51" s="5">
        <v>43406</v>
      </c>
    </row>
    <row r="52" spans="1:5" x14ac:dyDescent="0.2">
      <c r="A52">
        <v>5</v>
      </c>
      <c r="B52">
        <v>310</v>
      </c>
      <c r="C52" t="s">
        <v>213</v>
      </c>
      <c r="D52" s="5">
        <v>9640</v>
      </c>
      <c r="E52" s="5">
        <v>9623</v>
      </c>
    </row>
    <row r="53" spans="1:5" x14ac:dyDescent="0.2">
      <c r="A53">
        <v>5</v>
      </c>
      <c r="B53">
        <v>313</v>
      </c>
      <c r="C53" t="s">
        <v>214</v>
      </c>
      <c r="D53" s="5">
        <v>13260</v>
      </c>
      <c r="E53" s="5">
        <v>12957</v>
      </c>
    </row>
    <row r="54" spans="1:5" x14ac:dyDescent="0.2">
      <c r="A54">
        <v>5</v>
      </c>
      <c r="B54">
        <v>315</v>
      </c>
      <c r="C54" t="s">
        <v>215</v>
      </c>
      <c r="D54" s="5">
        <v>6565</v>
      </c>
      <c r="E54" s="5">
        <v>6526</v>
      </c>
    </row>
    <row r="55" spans="1:5" x14ac:dyDescent="0.2">
      <c r="A55">
        <v>5</v>
      </c>
      <c r="B55">
        <v>318</v>
      </c>
      <c r="C55" t="s">
        <v>216</v>
      </c>
      <c r="D55" s="5">
        <v>45098</v>
      </c>
      <c r="E55" s="5">
        <v>45940</v>
      </c>
    </row>
    <row r="56" spans="1:5" x14ac:dyDescent="0.2">
      <c r="A56">
        <v>5</v>
      </c>
      <c r="B56">
        <v>321</v>
      </c>
      <c r="C56" t="s">
        <v>217</v>
      </c>
      <c r="D56" s="5">
        <v>6965</v>
      </c>
      <c r="E56" s="5">
        <v>7096</v>
      </c>
    </row>
    <row r="57" spans="1:5" x14ac:dyDescent="0.2">
      <c r="A57">
        <v>5</v>
      </c>
      <c r="B57">
        <v>347</v>
      </c>
      <c r="C57" t="s">
        <v>218</v>
      </c>
      <c r="D57" s="5">
        <v>6323</v>
      </c>
      <c r="E57" s="5">
        <v>6216</v>
      </c>
    </row>
    <row r="58" spans="1:5" x14ac:dyDescent="0.2">
      <c r="A58">
        <v>5</v>
      </c>
      <c r="B58">
        <v>353</v>
      </c>
      <c r="C58" t="s">
        <v>219</v>
      </c>
      <c r="D58" s="5">
        <v>5316</v>
      </c>
      <c r="E58" s="5">
        <v>5327</v>
      </c>
    </row>
    <row r="59" spans="1:5" x14ac:dyDescent="0.2">
      <c r="A59">
        <v>5</v>
      </c>
      <c r="B59">
        <v>360</v>
      </c>
      <c r="C59" t="s">
        <v>220</v>
      </c>
      <c r="D59" s="5">
        <v>230020</v>
      </c>
      <c r="E59" s="5">
        <v>234011</v>
      </c>
    </row>
    <row r="60" spans="1:5" x14ac:dyDescent="0.2">
      <c r="A60">
        <v>5</v>
      </c>
      <c r="B60">
        <v>361</v>
      </c>
      <c r="C60" t="s">
        <v>221</v>
      </c>
      <c r="D60" s="5">
        <v>26073</v>
      </c>
      <c r="E60" s="5">
        <v>26114</v>
      </c>
    </row>
    <row r="61" spans="1:5" x14ac:dyDescent="0.2">
      <c r="A61">
        <v>5</v>
      </c>
      <c r="B61">
        <v>364</v>
      </c>
      <c r="C61" t="s">
        <v>222</v>
      </c>
      <c r="D61" s="5">
        <v>13826</v>
      </c>
      <c r="E61" s="5">
        <v>13888</v>
      </c>
    </row>
    <row r="62" spans="1:5" x14ac:dyDescent="0.2">
      <c r="A62">
        <v>5</v>
      </c>
      <c r="B62">
        <v>368</v>
      </c>
      <c r="C62" t="s">
        <v>223</v>
      </c>
      <c r="D62" s="5">
        <v>14246</v>
      </c>
      <c r="E62" s="5">
        <v>14165</v>
      </c>
    </row>
    <row r="63" spans="1:5" x14ac:dyDescent="0.2">
      <c r="A63">
        <v>5</v>
      </c>
      <c r="B63">
        <v>376</v>
      </c>
      <c r="C63" t="s">
        <v>224</v>
      </c>
      <c r="D63" s="5">
        <v>52779</v>
      </c>
      <c r="E63" s="5">
        <v>53831</v>
      </c>
    </row>
    <row r="64" spans="1:5" x14ac:dyDescent="0.2">
      <c r="A64">
        <v>5</v>
      </c>
      <c r="B64">
        <v>380</v>
      </c>
      <c r="C64" t="s">
        <v>225</v>
      </c>
      <c r="D64" s="5">
        <v>57798</v>
      </c>
      <c r="E64" s="5">
        <v>58962</v>
      </c>
    </row>
    <row r="65" spans="1:5" x14ac:dyDescent="0.2">
      <c r="A65">
        <v>5</v>
      </c>
      <c r="B65">
        <v>390</v>
      </c>
      <c r="C65" t="s">
        <v>226</v>
      </c>
      <c r="D65" s="5">
        <v>9655</v>
      </c>
      <c r="E65" s="5">
        <v>9493</v>
      </c>
    </row>
    <row r="66" spans="1:5" x14ac:dyDescent="0.2">
      <c r="A66">
        <v>5</v>
      </c>
      <c r="B66">
        <v>400</v>
      </c>
      <c r="C66" t="s">
        <v>227</v>
      </c>
      <c r="D66" s="5">
        <v>19012</v>
      </c>
      <c r="E66" s="5">
        <v>19216</v>
      </c>
    </row>
    <row r="67" spans="1:5" x14ac:dyDescent="0.2">
      <c r="A67">
        <v>5</v>
      </c>
      <c r="B67">
        <v>411</v>
      </c>
      <c r="C67" t="s">
        <v>228</v>
      </c>
      <c r="D67" s="5">
        <v>10416</v>
      </c>
      <c r="E67" s="5">
        <v>10411</v>
      </c>
    </row>
    <row r="68" spans="1:5" x14ac:dyDescent="0.2">
      <c r="A68">
        <v>5</v>
      </c>
      <c r="B68">
        <v>425</v>
      </c>
      <c r="C68" t="s">
        <v>229</v>
      </c>
      <c r="D68" s="5">
        <v>8597</v>
      </c>
      <c r="E68" s="5">
        <v>8552</v>
      </c>
    </row>
    <row r="69" spans="1:5" x14ac:dyDescent="0.2">
      <c r="A69">
        <v>5</v>
      </c>
      <c r="B69">
        <v>440</v>
      </c>
      <c r="C69" t="s">
        <v>230</v>
      </c>
      <c r="D69" s="5">
        <v>54048</v>
      </c>
      <c r="E69" s="5">
        <v>54917</v>
      </c>
    </row>
    <row r="70" spans="1:5" x14ac:dyDescent="0.2">
      <c r="A70">
        <v>5</v>
      </c>
      <c r="B70">
        <v>467</v>
      </c>
      <c r="C70" t="s">
        <v>231</v>
      </c>
      <c r="D70" s="5">
        <v>7599</v>
      </c>
      <c r="E70" s="5">
        <v>7557</v>
      </c>
    </row>
    <row r="71" spans="1:5" x14ac:dyDescent="0.2">
      <c r="A71">
        <v>5</v>
      </c>
      <c r="B71">
        <v>475</v>
      </c>
      <c r="C71" t="s">
        <v>232</v>
      </c>
      <c r="D71" s="5">
        <v>3786</v>
      </c>
      <c r="E71" s="5">
        <v>3896</v>
      </c>
    </row>
    <row r="72" spans="1:5" x14ac:dyDescent="0.2">
      <c r="A72">
        <v>5</v>
      </c>
      <c r="B72">
        <v>480</v>
      </c>
      <c r="C72" t="s">
        <v>233</v>
      </c>
      <c r="D72" s="5">
        <v>12415</v>
      </c>
      <c r="E72" s="5">
        <v>12548</v>
      </c>
    </row>
    <row r="73" spans="1:5" x14ac:dyDescent="0.2">
      <c r="A73">
        <v>5</v>
      </c>
      <c r="B73">
        <v>483</v>
      </c>
      <c r="C73" t="s">
        <v>234</v>
      </c>
      <c r="D73" s="5">
        <v>12234</v>
      </c>
      <c r="E73" s="5">
        <v>12033</v>
      </c>
    </row>
    <row r="74" spans="1:5" x14ac:dyDescent="0.2">
      <c r="A74">
        <v>5</v>
      </c>
      <c r="B74">
        <v>490</v>
      </c>
      <c r="C74" t="s">
        <v>235</v>
      </c>
      <c r="D74" s="5">
        <v>37227</v>
      </c>
      <c r="E74" s="5">
        <v>37618</v>
      </c>
    </row>
    <row r="75" spans="1:5" x14ac:dyDescent="0.2">
      <c r="A75">
        <v>5</v>
      </c>
      <c r="B75">
        <v>495</v>
      </c>
      <c r="C75" t="s">
        <v>236</v>
      </c>
      <c r="D75" s="5">
        <v>20988</v>
      </c>
      <c r="E75" s="5">
        <v>21396</v>
      </c>
    </row>
    <row r="76" spans="1:5" x14ac:dyDescent="0.2">
      <c r="A76">
        <v>5</v>
      </c>
      <c r="B76">
        <v>501</v>
      </c>
      <c r="C76" t="s">
        <v>237</v>
      </c>
      <c r="D76" s="5">
        <v>3146</v>
      </c>
      <c r="E76" s="5">
        <v>3147</v>
      </c>
    </row>
    <row r="77" spans="1:5" x14ac:dyDescent="0.2">
      <c r="A77">
        <v>5</v>
      </c>
      <c r="B77">
        <v>541</v>
      </c>
      <c r="C77" t="s">
        <v>238</v>
      </c>
      <c r="D77" s="5">
        <v>18850</v>
      </c>
      <c r="E77" s="5">
        <v>19042</v>
      </c>
    </row>
    <row r="78" spans="1:5" x14ac:dyDescent="0.2">
      <c r="A78">
        <v>5</v>
      </c>
      <c r="B78">
        <v>543</v>
      </c>
      <c r="C78" t="s">
        <v>239</v>
      </c>
      <c r="D78" s="5">
        <v>7851</v>
      </c>
      <c r="E78" s="5">
        <v>7841</v>
      </c>
    </row>
    <row r="79" spans="1:5" x14ac:dyDescent="0.2">
      <c r="A79">
        <v>5</v>
      </c>
      <c r="B79">
        <v>576</v>
      </c>
      <c r="C79" t="s">
        <v>240</v>
      </c>
      <c r="D79" s="5">
        <v>8917</v>
      </c>
      <c r="E79" s="5">
        <v>8886</v>
      </c>
    </row>
    <row r="80" spans="1:5" x14ac:dyDescent="0.2">
      <c r="A80">
        <v>5</v>
      </c>
      <c r="B80">
        <v>579</v>
      </c>
      <c r="C80" t="s">
        <v>241</v>
      </c>
      <c r="D80" s="5">
        <v>35358</v>
      </c>
      <c r="E80" s="5">
        <v>35674</v>
      </c>
    </row>
    <row r="81" spans="1:5" x14ac:dyDescent="0.2">
      <c r="A81">
        <v>5</v>
      </c>
      <c r="B81">
        <v>585</v>
      </c>
      <c r="C81" t="s">
        <v>242</v>
      </c>
      <c r="D81" s="5">
        <v>15015</v>
      </c>
      <c r="E81" s="5">
        <v>14887</v>
      </c>
    </row>
    <row r="82" spans="1:5" x14ac:dyDescent="0.2">
      <c r="A82">
        <v>5</v>
      </c>
      <c r="B82">
        <v>591</v>
      </c>
      <c r="C82" t="s">
        <v>243</v>
      </c>
      <c r="D82" s="5">
        <v>14707</v>
      </c>
      <c r="E82" s="5">
        <v>14998</v>
      </c>
    </row>
    <row r="83" spans="1:5" x14ac:dyDescent="0.2">
      <c r="A83">
        <v>5</v>
      </c>
      <c r="B83">
        <v>604</v>
      </c>
      <c r="C83" t="s">
        <v>244</v>
      </c>
      <c r="D83" s="5">
        <v>25279</v>
      </c>
      <c r="E83" s="5">
        <v>25513</v>
      </c>
    </row>
    <row r="84" spans="1:5" x14ac:dyDescent="0.2">
      <c r="A84">
        <v>5</v>
      </c>
      <c r="B84">
        <v>607</v>
      </c>
      <c r="C84" t="s">
        <v>245</v>
      </c>
      <c r="D84" s="5">
        <v>19514</v>
      </c>
      <c r="E84" s="5">
        <v>19857</v>
      </c>
    </row>
    <row r="85" spans="1:5" x14ac:dyDescent="0.2">
      <c r="A85">
        <v>5</v>
      </c>
      <c r="B85">
        <v>615</v>
      </c>
      <c r="C85" t="s">
        <v>246</v>
      </c>
      <c r="D85" s="5">
        <v>110027</v>
      </c>
      <c r="E85" s="5">
        <v>112193</v>
      </c>
    </row>
    <row r="86" spans="1:5" x14ac:dyDescent="0.2">
      <c r="A86">
        <v>5</v>
      </c>
      <c r="B86">
        <v>628</v>
      </c>
      <c r="C86" t="s">
        <v>247</v>
      </c>
      <c r="D86" s="5">
        <v>8597</v>
      </c>
      <c r="E86" s="5">
        <v>8638</v>
      </c>
    </row>
    <row r="87" spans="1:5" x14ac:dyDescent="0.2">
      <c r="A87">
        <v>5</v>
      </c>
      <c r="B87">
        <v>631</v>
      </c>
      <c r="C87" t="s">
        <v>248</v>
      </c>
      <c r="D87" s="5">
        <v>61730</v>
      </c>
      <c r="E87" s="5">
        <v>63563</v>
      </c>
    </row>
    <row r="88" spans="1:5" x14ac:dyDescent="0.2">
      <c r="A88">
        <v>5</v>
      </c>
      <c r="B88">
        <v>642</v>
      </c>
      <c r="C88" t="s">
        <v>249</v>
      </c>
      <c r="D88" s="5">
        <v>19569</v>
      </c>
      <c r="E88" s="5">
        <v>19420</v>
      </c>
    </row>
    <row r="89" spans="1:5" x14ac:dyDescent="0.2">
      <c r="A89">
        <v>5</v>
      </c>
      <c r="B89">
        <v>647</v>
      </c>
      <c r="C89" t="s">
        <v>250</v>
      </c>
      <c r="D89" s="5">
        <v>7629</v>
      </c>
      <c r="E89" s="5">
        <v>7597</v>
      </c>
    </row>
    <row r="90" spans="1:5" x14ac:dyDescent="0.2">
      <c r="A90">
        <v>5</v>
      </c>
      <c r="B90">
        <v>649</v>
      </c>
      <c r="C90" t="s">
        <v>251</v>
      </c>
      <c r="D90" s="5">
        <v>19706</v>
      </c>
      <c r="E90" s="5">
        <v>19345</v>
      </c>
    </row>
    <row r="91" spans="1:5" x14ac:dyDescent="0.2">
      <c r="A91">
        <v>5</v>
      </c>
      <c r="B91">
        <v>652</v>
      </c>
      <c r="C91" t="s">
        <v>252</v>
      </c>
      <c r="D91" s="5">
        <v>5939</v>
      </c>
      <c r="E91" s="5">
        <v>5880</v>
      </c>
    </row>
    <row r="92" spans="1:5" x14ac:dyDescent="0.2">
      <c r="A92">
        <v>5</v>
      </c>
      <c r="B92">
        <v>656</v>
      </c>
      <c r="C92" t="s">
        <v>253</v>
      </c>
      <c r="D92" s="5">
        <v>13725</v>
      </c>
      <c r="E92" s="5">
        <v>13873</v>
      </c>
    </row>
    <row r="93" spans="1:5" x14ac:dyDescent="0.2">
      <c r="A93">
        <v>5</v>
      </c>
      <c r="B93">
        <v>658</v>
      </c>
      <c r="C93" t="s">
        <v>254</v>
      </c>
      <c r="D93" s="5">
        <v>3292</v>
      </c>
      <c r="E93" s="5">
        <v>3318</v>
      </c>
    </row>
    <row r="94" spans="1:5" x14ac:dyDescent="0.2">
      <c r="A94">
        <v>5</v>
      </c>
      <c r="B94">
        <v>659</v>
      </c>
      <c r="C94" t="s">
        <v>255</v>
      </c>
      <c r="D94" s="5">
        <v>16889</v>
      </c>
      <c r="E94" s="5">
        <v>17155</v>
      </c>
    </row>
    <row r="95" spans="1:5" x14ac:dyDescent="0.2">
      <c r="A95">
        <v>5</v>
      </c>
      <c r="B95">
        <v>660</v>
      </c>
      <c r="C95" t="s">
        <v>256</v>
      </c>
      <c r="D95" s="5">
        <v>13398</v>
      </c>
      <c r="E95" s="5">
        <v>13348</v>
      </c>
    </row>
    <row r="96" spans="1:5" x14ac:dyDescent="0.2">
      <c r="A96">
        <v>5</v>
      </c>
      <c r="B96">
        <v>664</v>
      </c>
      <c r="C96" t="s">
        <v>257</v>
      </c>
      <c r="D96" s="5">
        <v>19330</v>
      </c>
      <c r="E96" s="5">
        <v>19565</v>
      </c>
    </row>
    <row r="97" spans="1:5" x14ac:dyDescent="0.2">
      <c r="A97">
        <v>5</v>
      </c>
      <c r="B97">
        <v>665</v>
      </c>
      <c r="C97" t="s">
        <v>258</v>
      </c>
      <c r="D97" s="5">
        <v>28042</v>
      </c>
      <c r="E97" s="5">
        <v>28244</v>
      </c>
    </row>
    <row r="98" spans="1:5" x14ac:dyDescent="0.2">
      <c r="A98">
        <v>5</v>
      </c>
      <c r="B98">
        <v>667</v>
      </c>
      <c r="C98" t="s">
        <v>259</v>
      </c>
      <c r="D98" s="5">
        <v>16508</v>
      </c>
      <c r="E98" s="5">
        <v>16425</v>
      </c>
    </row>
    <row r="99" spans="1:5" x14ac:dyDescent="0.2">
      <c r="A99">
        <v>5</v>
      </c>
      <c r="B99">
        <v>670</v>
      </c>
      <c r="C99" t="s">
        <v>260</v>
      </c>
      <c r="D99" s="5">
        <v>20921</v>
      </c>
      <c r="E99" s="5">
        <v>20932</v>
      </c>
    </row>
    <row r="100" spans="1:5" x14ac:dyDescent="0.2">
      <c r="A100">
        <v>5</v>
      </c>
      <c r="B100">
        <v>674</v>
      </c>
      <c r="C100" t="s">
        <v>261</v>
      </c>
      <c r="D100" s="5">
        <v>21722</v>
      </c>
      <c r="E100" s="5">
        <v>21725</v>
      </c>
    </row>
    <row r="101" spans="1:5" x14ac:dyDescent="0.2">
      <c r="A101">
        <v>5</v>
      </c>
      <c r="B101">
        <v>679</v>
      </c>
      <c r="C101" t="s">
        <v>262</v>
      </c>
      <c r="D101" s="5">
        <v>27934</v>
      </c>
      <c r="E101" s="5">
        <v>27790</v>
      </c>
    </row>
    <row r="102" spans="1:5" x14ac:dyDescent="0.2">
      <c r="A102">
        <v>5</v>
      </c>
      <c r="B102">
        <v>686</v>
      </c>
      <c r="C102" t="s">
        <v>263</v>
      </c>
      <c r="D102" s="5">
        <v>32321</v>
      </c>
      <c r="E102" s="5">
        <v>32633</v>
      </c>
    </row>
    <row r="103" spans="1:5" x14ac:dyDescent="0.2">
      <c r="A103">
        <v>5</v>
      </c>
      <c r="B103">
        <v>690</v>
      </c>
      <c r="C103" t="s">
        <v>264</v>
      </c>
      <c r="D103" s="5">
        <v>13690</v>
      </c>
      <c r="E103" s="5">
        <v>13513</v>
      </c>
    </row>
    <row r="104" spans="1:5" x14ac:dyDescent="0.2">
      <c r="A104">
        <v>5</v>
      </c>
      <c r="B104">
        <v>697</v>
      </c>
      <c r="C104" t="s">
        <v>265</v>
      </c>
      <c r="D104" s="5">
        <v>31460</v>
      </c>
      <c r="E104" s="5">
        <v>31769</v>
      </c>
    </row>
    <row r="105" spans="1:5" x14ac:dyDescent="0.2">
      <c r="A105">
        <v>5</v>
      </c>
      <c r="B105">
        <v>736</v>
      </c>
      <c r="C105" t="s">
        <v>266</v>
      </c>
      <c r="D105" s="5">
        <v>32395</v>
      </c>
      <c r="E105" s="5">
        <v>32848</v>
      </c>
    </row>
    <row r="106" spans="1:5" x14ac:dyDescent="0.2">
      <c r="A106">
        <v>5</v>
      </c>
      <c r="B106">
        <v>756</v>
      </c>
      <c r="C106" t="s">
        <v>267</v>
      </c>
      <c r="D106" s="5">
        <v>37762</v>
      </c>
      <c r="E106" s="5">
        <v>37557</v>
      </c>
    </row>
    <row r="107" spans="1:5" x14ac:dyDescent="0.2">
      <c r="A107">
        <v>5</v>
      </c>
      <c r="B107">
        <v>761</v>
      </c>
      <c r="C107" t="s">
        <v>268</v>
      </c>
      <c r="D107" s="5">
        <v>14387</v>
      </c>
      <c r="E107" s="5">
        <v>14429</v>
      </c>
    </row>
    <row r="108" spans="1:5" x14ac:dyDescent="0.2">
      <c r="A108">
        <v>5</v>
      </c>
      <c r="B108">
        <v>789</v>
      </c>
      <c r="C108" t="s">
        <v>269</v>
      </c>
      <c r="D108" s="5">
        <v>17917</v>
      </c>
      <c r="E108" s="5">
        <v>17731</v>
      </c>
    </row>
    <row r="109" spans="1:5" x14ac:dyDescent="0.2">
      <c r="A109">
        <v>5</v>
      </c>
      <c r="B109">
        <v>790</v>
      </c>
      <c r="C109" t="s">
        <v>270</v>
      </c>
      <c r="D109" s="5">
        <v>22826</v>
      </c>
      <c r="E109" s="5">
        <v>23166</v>
      </c>
    </row>
    <row r="110" spans="1:5" x14ac:dyDescent="0.2">
      <c r="A110">
        <v>5</v>
      </c>
      <c r="B110">
        <v>792</v>
      </c>
      <c r="C110" t="s">
        <v>271</v>
      </c>
      <c r="D110" s="5">
        <v>6430</v>
      </c>
      <c r="E110" s="5">
        <v>6399</v>
      </c>
    </row>
    <row r="111" spans="1:5" x14ac:dyDescent="0.2">
      <c r="A111">
        <v>5</v>
      </c>
      <c r="B111">
        <v>809</v>
      </c>
      <c r="C111" t="s">
        <v>272</v>
      </c>
      <c r="D111" s="5">
        <v>11903</v>
      </c>
      <c r="E111" s="5">
        <v>11794</v>
      </c>
    </row>
    <row r="112" spans="1:5" x14ac:dyDescent="0.2">
      <c r="A112">
        <v>5</v>
      </c>
      <c r="B112">
        <v>819</v>
      </c>
      <c r="C112" t="s">
        <v>273</v>
      </c>
      <c r="D112" s="5">
        <v>5478</v>
      </c>
      <c r="E112" s="5">
        <v>5435</v>
      </c>
    </row>
    <row r="113" spans="1:5" x14ac:dyDescent="0.2">
      <c r="A113">
        <v>5</v>
      </c>
      <c r="B113">
        <v>837</v>
      </c>
      <c r="C113" t="s">
        <v>274</v>
      </c>
      <c r="D113" s="5">
        <v>106537</v>
      </c>
      <c r="E113" s="5">
        <v>108017</v>
      </c>
    </row>
    <row r="114" spans="1:5" x14ac:dyDescent="0.2">
      <c r="A114">
        <v>5</v>
      </c>
      <c r="B114">
        <v>842</v>
      </c>
      <c r="C114" t="s">
        <v>275</v>
      </c>
      <c r="D114" s="5">
        <v>7547</v>
      </c>
      <c r="E114" s="5">
        <v>7458</v>
      </c>
    </row>
    <row r="115" spans="1:5" x14ac:dyDescent="0.2">
      <c r="A115">
        <v>5</v>
      </c>
      <c r="B115">
        <v>847</v>
      </c>
      <c r="C115" t="s">
        <v>276</v>
      </c>
      <c r="D115" s="5">
        <v>29208</v>
      </c>
      <c r="E115" s="5">
        <v>29161</v>
      </c>
    </row>
    <row r="116" spans="1:5" x14ac:dyDescent="0.2">
      <c r="A116">
        <v>5</v>
      </c>
      <c r="B116">
        <v>854</v>
      </c>
      <c r="C116" t="s">
        <v>277</v>
      </c>
      <c r="D116" s="5">
        <v>13573</v>
      </c>
      <c r="E116" s="5">
        <v>13578</v>
      </c>
    </row>
    <row r="117" spans="1:5" x14ac:dyDescent="0.2">
      <c r="A117">
        <v>5</v>
      </c>
      <c r="B117">
        <v>856</v>
      </c>
      <c r="C117" t="s">
        <v>278</v>
      </c>
      <c r="D117" s="5">
        <v>7728</v>
      </c>
      <c r="E117" s="5">
        <v>7583</v>
      </c>
    </row>
    <row r="118" spans="1:5" x14ac:dyDescent="0.2">
      <c r="A118">
        <v>5</v>
      </c>
      <c r="B118">
        <v>858</v>
      </c>
      <c r="C118" t="s">
        <v>279</v>
      </c>
      <c r="D118" s="5">
        <v>11957</v>
      </c>
      <c r="E118" s="5">
        <v>11964</v>
      </c>
    </row>
    <row r="119" spans="1:5" x14ac:dyDescent="0.2">
      <c r="A119">
        <v>5</v>
      </c>
      <c r="B119">
        <v>861</v>
      </c>
      <c r="C119" t="s">
        <v>280</v>
      </c>
      <c r="D119" s="5">
        <v>12042</v>
      </c>
      <c r="E119" s="5">
        <v>11977</v>
      </c>
    </row>
    <row r="120" spans="1:5" x14ac:dyDescent="0.2">
      <c r="A120">
        <v>5</v>
      </c>
      <c r="B120">
        <v>873</v>
      </c>
      <c r="C120" t="s">
        <v>281</v>
      </c>
      <c r="D120" s="5">
        <v>8246</v>
      </c>
      <c r="E120" s="5">
        <v>8313</v>
      </c>
    </row>
    <row r="121" spans="1:5" x14ac:dyDescent="0.2">
      <c r="A121">
        <v>5</v>
      </c>
      <c r="B121">
        <v>885</v>
      </c>
      <c r="C121" t="s">
        <v>282</v>
      </c>
      <c r="D121" s="5">
        <v>7642</v>
      </c>
      <c r="E121" s="5">
        <v>7633</v>
      </c>
    </row>
    <row r="122" spans="1:5" x14ac:dyDescent="0.2">
      <c r="A122">
        <v>5</v>
      </c>
      <c r="B122">
        <v>887</v>
      </c>
      <c r="C122" t="s">
        <v>283</v>
      </c>
      <c r="D122" s="5">
        <v>38923</v>
      </c>
      <c r="E122" s="5">
        <v>39083</v>
      </c>
    </row>
    <row r="123" spans="1:5" x14ac:dyDescent="0.2">
      <c r="A123">
        <v>5</v>
      </c>
      <c r="B123">
        <v>890</v>
      </c>
      <c r="C123" t="s">
        <v>284</v>
      </c>
      <c r="D123" s="5">
        <v>22212</v>
      </c>
      <c r="E123" s="5">
        <v>22188</v>
      </c>
    </row>
    <row r="124" spans="1:5" x14ac:dyDescent="0.2">
      <c r="A124">
        <v>5</v>
      </c>
      <c r="B124">
        <v>893</v>
      </c>
      <c r="C124" t="s">
        <v>285</v>
      </c>
      <c r="D124" s="5">
        <v>15116</v>
      </c>
      <c r="E124" s="5">
        <v>15496</v>
      </c>
    </row>
    <row r="125" spans="1:5" x14ac:dyDescent="0.2">
      <c r="A125">
        <v>5</v>
      </c>
      <c r="B125">
        <v>895</v>
      </c>
      <c r="C125" t="s">
        <v>286</v>
      </c>
      <c r="D125" s="5">
        <v>23761</v>
      </c>
      <c r="E125" s="5">
        <v>23822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8"/>
  <sheetViews>
    <sheetView workbookViewId="0">
      <selection activeCell="E5" sqref="E5"/>
    </sheetView>
  </sheetViews>
  <sheetFormatPr baseColWidth="10" defaultRowHeight="12.75" x14ac:dyDescent="0.2"/>
  <cols>
    <col min="1" max="1" width="21.42578125" customWidth="1"/>
    <col min="2" max="2" width="22" customWidth="1"/>
    <col min="3" max="3" width="20.140625" customWidth="1"/>
    <col min="4" max="4" width="21.5703125" customWidth="1"/>
  </cols>
  <sheetData>
    <row r="3" spans="1:4" x14ac:dyDescent="0.2">
      <c r="A3" s="73" t="s">
        <v>305</v>
      </c>
      <c r="B3" s="73"/>
      <c r="C3" s="73"/>
      <c r="D3" s="73"/>
    </row>
    <row r="4" spans="1:4" ht="13.5" thickBot="1" x14ac:dyDescent="0.25">
      <c r="B4" s="4"/>
      <c r="C4" s="4"/>
    </row>
    <row r="5" spans="1:4" ht="37.5" customHeight="1" thickBot="1" x14ac:dyDescent="0.25">
      <c r="A5" s="46" t="s">
        <v>138</v>
      </c>
      <c r="B5" s="74" t="s">
        <v>139</v>
      </c>
      <c r="C5" s="74" t="s">
        <v>140</v>
      </c>
      <c r="D5" s="47" t="s">
        <v>141</v>
      </c>
    </row>
    <row r="6" spans="1:4" ht="15" x14ac:dyDescent="0.25">
      <c r="A6" s="50" t="s">
        <v>155</v>
      </c>
      <c r="B6" s="48" t="s">
        <v>143</v>
      </c>
      <c r="C6" s="48">
        <v>755873</v>
      </c>
      <c r="D6" s="54">
        <f>C6/C$18</f>
        <v>0.27986682617312969</v>
      </c>
    </row>
    <row r="7" spans="1:4" ht="15" x14ac:dyDescent="0.25">
      <c r="A7" s="51" t="s">
        <v>144</v>
      </c>
      <c r="B7" s="45" t="s">
        <v>300</v>
      </c>
      <c r="C7" s="45">
        <v>502268</v>
      </c>
      <c r="D7" s="55">
        <f t="shared" ref="D7:D17" si="0">C7/C$18</f>
        <v>0.18596794838329389</v>
      </c>
    </row>
    <row r="8" spans="1:4" ht="15" x14ac:dyDescent="0.25">
      <c r="A8" s="51" t="s">
        <v>142</v>
      </c>
      <c r="B8" s="45" t="s">
        <v>146</v>
      </c>
      <c r="C8" s="45">
        <v>379133</v>
      </c>
      <c r="D8" s="55">
        <f t="shared" si="0"/>
        <v>0.14037642488552599</v>
      </c>
    </row>
    <row r="9" spans="1:4" ht="15" x14ac:dyDescent="0.25">
      <c r="A9" s="51" t="s">
        <v>149</v>
      </c>
      <c r="B9" s="45" t="s">
        <v>148</v>
      </c>
      <c r="C9" s="45">
        <v>238065</v>
      </c>
      <c r="D9" s="55">
        <f t="shared" si="0"/>
        <v>8.8145093121339321E-2</v>
      </c>
    </row>
    <row r="10" spans="1:4" ht="15" x14ac:dyDescent="0.25">
      <c r="A10" s="51" t="s">
        <v>154</v>
      </c>
      <c r="B10" s="45" t="s">
        <v>150</v>
      </c>
      <c r="C10" s="45">
        <v>227549</v>
      </c>
      <c r="D10" s="55">
        <f t="shared" si="0"/>
        <v>8.4251476675141837E-2</v>
      </c>
    </row>
    <row r="11" spans="1:4" ht="15" x14ac:dyDescent="0.25">
      <c r="A11" s="51" t="s">
        <v>156</v>
      </c>
      <c r="B11" s="45" t="s">
        <v>301</v>
      </c>
      <c r="C11" s="45">
        <v>214044</v>
      </c>
      <c r="D11" s="55">
        <f t="shared" si="0"/>
        <v>7.9251163808472275E-2</v>
      </c>
    </row>
    <row r="12" spans="1:4" ht="15" x14ac:dyDescent="0.25">
      <c r="A12" s="52" t="s">
        <v>151</v>
      </c>
      <c r="B12" s="45" t="s">
        <v>153</v>
      </c>
      <c r="C12" s="45">
        <v>180385</v>
      </c>
      <c r="D12" s="55">
        <f t="shared" si="0"/>
        <v>6.6788703180613668E-2</v>
      </c>
    </row>
    <row r="13" spans="1:4" ht="15" x14ac:dyDescent="0.25">
      <c r="A13" s="51" t="s">
        <v>160</v>
      </c>
      <c r="B13" s="45" t="s">
        <v>302</v>
      </c>
      <c r="C13" s="45">
        <v>94898</v>
      </c>
      <c r="D13" s="55">
        <f t="shared" si="0"/>
        <v>3.5136593144850604E-2</v>
      </c>
    </row>
    <row r="14" spans="1:4" ht="15" x14ac:dyDescent="0.25">
      <c r="A14" s="51" t="s">
        <v>145</v>
      </c>
      <c r="B14" s="45" t="s">
        <v>303</v>
      </c>
      <c r="C14" s="45">
        <v>50263</v>
      </c>
      <c r="D14" s="55">
        <f t="shared" si="0"/>
        <v>1.8610198120504393E-2</v>
      </c>
    </row>
    <row r="15" spans="1:4" ht="15" x14ac:dyDescent="0.25">
      <c r="A15" s="51" t="s">
        <v>147</v>
      </c>
      <c r="B15" s="45" t="s">
        <v>159</v>
      </c>
      <c r="C15" s="45">
        <v>27021</v>
      </c>
      <c r="D15" s="55">
        <f t="shared" si="0"/>
        <v>1.0004698553889526E-2</v>
      </c>
    </row>
    <row r="16" spans="1:4" ht="15" x14ac:dyDescent="0.25">
      <c r="A16" s="51" t="s">
        <v>158</v>
      </c>
      <c r="B16" s="45" t="s">
        <v>304</v>
      </c>
      <c r="C16" s="45">
        <v>19602</v>
      </c>
      <c r="D16" s="55">
        <f t="shared" si="0"/>
        <v>7.257766220840919E-3</v>
      </c>
    </row>
    <row r="17" spans="1:4" ht="15" x14ac:dyDescent="0.25">
      <c r="A17" s="51" t="s">
        <v>152</v>
      </c>
      <c r="B17" s="45" t="s">
        <v>157</v>
      </c>
      <c r="C17" s="45">
        <v>11730</v>
      </c>
      <c r="D17" s="55">
        <f t="shared" si="0"/>
        <v>4.3431077323979172E-3</v>
      </c>
    </row>
    <row r="18" spans="1:4" ht="15.75" thickBot="1" x14ac:dyDescent="0.3">
      <c r="A18" s="53"/>
      <c r="B18" s="49" t="s">
        <v>161</v>
      </c>
      <c r="C18" s="49">
        <f>SUM(C6:C17)</f>
        <v>2700831</v>
      </c>
      <c r="D18" s="56">
        <f>C18/C$18</f>
        <v>1</v>
      </c>
    </row>
  </sheetData>
  <mergeCells count="2">
    <mergeCell ref="A3:D3"/>
    <mergeCell ref="B5:C5"/>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COBERTURA</vt:lpstr>
      <vt:lpstr>Hoja1</vt:lpstr>
      <vt:lpstr>AFDOS  POR EPS SUBSIDIADO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DMLV. LOPEZ VALENCIA</dc:creator>
  <cp:lastModifiedBy>JULIO CESAR FABRA ARRIETA</cp:lastModifiedBy>
  <dcterms:created xsi:type="dcterms:W3CDTF">2012-11-28T14:22:20Z</dcterms:created>
  <dcterms:modified xsi:type="dcterms:W3CDTF">2021-07-15T19:22:23Z</dcterms:modified>
</cp:coreProperties>
</file>