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 Actualiza web\Coberturas Aseguramiento año 2016\"/>
    </mc:Choice>
  </mc:AlternateContent>
  <bookViews>
    <workbookView xWindow="600" yWindow="90" windowWidth="20100" windowHeight="9765" activeTab="3"/>
  </bookViews>
  <sheets>
    <sheet name="1.COBERTURA  DANE" sheetId="1" r:id="rId1"/>
    <sheet name="2.TOTAL EPS" sheetId="2" r:id="rId2"/>
    <sheet name="3A. Afiliados_ Mpio_RS" sheetId="3" r:id="rId3"/>
    <sheet name="3B. Afiliados_ Mpio_RC 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\" localSheetId="2">'[1]CUADRO No 4'!#REF!</definedName>
    <definedName name="\">'[1]CUADRO No 4'!#REF!</definedName>
    <definedName name="\a" localSheetId="2">'[1]CUADRO No 4'!#REF!</definedName>
    <definedName name="\a">'[1]CUADRO No 4'!#REF!</definedName>
    <definedName name="\c" localSheetId="2">#REF!</definedName>
    <definedName name="\c">#REF!</definedName>
    <definedName name="\i" localSheetId="2">#REF!</definedName>
    <definedName name="\i">#REF!</definedName>
    <definedName name="\r" localSheetId="2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2">#REF!</definedName>
    <definedName name="__1_13__Reporte_Ministerio___Definitivo_">#REF!</definedName>
    <definedName name="__CAU103">[4]Hoja1!$A$1:$C$10607</definedName>
    <definedName name="_1" localSheetId="2">[5]LIS183!#REF!</definedName>
    <definedName name="_1">[5]LIS183!#REF!</definedName>
    <definedName name="_1_13__Reporte_Ministerio___Definitivo_" localSheetId="2">#REF!</definedName>
    <definedName name="_1_13__Reporte_Ministerio___Definitivo_">#REF!</definedName>
    <definedName name="_10" localSheetId="2">[5]LIS183!#REF!</definedName>
    <definedName name="_10">[5]LIS183!#REF!</definedName>
    <definedName name="_100" localSheetId="2">[5]LIS183!#REF!</definedName>
    <definedName name="_100">[5]LIS183!#REF!</definedName>
    <definedName name="_101" localSheetId="2">[5]LIS183!#REF!</definedName>
    <definedName name="_101">[5]LIS183!#REF!</definedName>
    <definedName name="_102" localSheetId="2">[5]LIS183!#REF!</definedName>
    <definedName name="_102">[5]LIS183!#REF!</definedName>
    <definedName name="_103" localSheetId="2">[5]LIS183!#REF!</definedName>
    <definedName name="_103">[5]LIS183!#REF!</definedName>
    <definedName name="_104" localSheetId="2">[5]LIS183!#REF!</definedName>
    <definedName name="_104">[5]LIS183!#REF!</definedName>
    <definedName name="_105" localSheetId="2">[5]LIS183!#REF!</definedName>
    <definedName name="_105">[5]LIS183!#REF!</definedName>
    <definedName name="_106" localSheetId="2">[5]LIS183!#REF!</definedName>
    <definedName name="_106">[5]LIS183!#REF!</definedName>
    <definedName name="_107" localSheetId="2">[5]LIS183!#REF!</definedName>
    <definedName name="_107">[5]LIS183!#REF!</definedName>
    <definedName name="_108" localSheetId="2">[5]LIS183!#REF!</definedName>
    <definedName name="_108">[5]LIS183!#REF!</definedName>
    <definedName name="_109" localSheetId="2">[5]LIS183!#REF!</definedName>
    <definedName name="_109">[5]LIS183!#REF!</definedName>
    <definedName name="_11" localSheetId="2">[5]LIS183!#REF!</definedName>
    <definedName name="_11">[5]LIS183!#REF!</definedName>
    <definedName name="_110" localSheetId="2">[5]LIS183!#REF!</definedName>
    <definedName name="_110">[5]LIS183!#REF!</definedName>
    <definedName name="_111" localSheetId="2">[5]LIS183!#REF!</definedName>
    <definedName name="_111">[5]LIS183!#REF!</definedName>
    <definedName name="_112" localSheetId="2">[5]LIS183!#REF!</definedName>
    <definedName name="_112">[5]LIS183!#REF!</definedName>
    <definedName name="_113" localSheetId="2">[5]LIS183!#REF!</definedName>
    <definedName name="_113">[5]LIS183!#REF!</definedName>
    <definedName name="_114" localSheetId="2">[5]LIS183!#REF!</definedName>
    <definedName name="_114">[5]LIS183!#REF!</definedName>
    <definedName name="_115" localSheetId="2">[5]LIS183!#REF!</definedName>
    <definedName name="_115">[5]LIS183!#REF!</definedName>
    <definedName name="_1154" localSheetId="2">[5]LIS183!#REF!</definedName>
    <definedName name="_1154">[5]LIS183!#REF!</definedName>
    <definedName name="_116" localSheetId="2">[5]LIS183!#REF!</definedName>
    <definedName name="_116">[5]LIS183!#REF!</definedName>
    <definedName name="_117" localSheetId="2">[5]LIS183!#REF!</definedName>
    <definedName name="_117">[5]LIS183!#REF!</definedName>
    <definedName name="_118" localSheetId="2">[5]LIS183!#REF!</definedName>
    <definedName name="_118">[5]LIS183!#REF!</definedName>
    <definedName name="_119" localSheetId="2">[5]LIS183!#REF!</definedName>
    <definedName name="_119">[5]LIS183!#REF!</definedName>
    <definedName name="_12" localSheetId="2">[5]LIS183!#REF!</definedName>
    <definedName name="_12">[5]LIS183!#REF!</definedName>
    <definedName name="_120" localSheetId="2">[5]LIS183!#REF!</definedName>
    <definedName name="_120">[5]LIS183!#REF!</definedName>
    <definedName name="_121" localSheetId="2">[5]LIS183!#REF!</definedName>
    <definedName name="_121">[5]LIS183!#REF!</definedName>
    <definedName name="_122" localSheetId="2">[5]LIS183!#REF!</definedName>
    <definedName name="_122">[5]LIS183!#REF!</definedName>
    <definedName name="_123" localSheetId="2">[5]LIS183!#REF!</definedName>
    <definedName name="_123">[5]LIS183!#REF!</definedName>
    <definedName name="_124" localSheetId="2">[5]LIS183!#REF!</definedName>
    <definedName name="_124">[5]LIS183!#REF!</definedName>
    <definedName name="_125" localSheetId="2">[5]LIS183!#REF!</definedName>
    <definedName name="_125">[5]LIS183!#REF!</definedName>
    <definedName name="_126" localSheetId="2">[5]LIS183!#REF!</definedName>
    <definedName name="_126">[5]LIS183!#REF!</definedName>
    <definedName name="_127" localSheetId="2">[5]LIS183!#REF!</definedName>
    <definedName name="_127">[5]LIS183!#REF!</definedName>
    <definedName name="_128" localSheetId="2">[5]LIS183!#REF!</definedName>
    <definedName name="_128">[5]LIS183!#REF!</definedName>
    <definedName name="_129" localSheetId="2">[5]LIS183!#REF!</definedName>
    <definedName name="_129">[5]LIS183!#REF!</definedName>
    <definedName name="_13" localSheetId="2">[5]LIS183!#REF!</definedName>
    <definedName name="_13">[5]LIS183!#REF!</definedName>
    <definedName name="_130" localSheetId="2">[5]LIS183!#REF!</definedName>
    <definedName name="_130">[5]LIS183!#REF!</definedName>
    <definedName name="_131" localSheetId="2">[5]LIS183!#REF!</definedName>
    <definedName name="_131">[5]LIS183!#REF!</definedName>
    <definedName name="_132" localSheetId="2">[5]LIS183!#REF!</definedName>
    <definedName name="_132">[5]LIS183!#REF!</definedName>
    <definedName name="_133" localSheetId="2">[5]LIS183!#REF!</definedName>
    <definedName name="_133">[5]LIS183!#REF!</definedName>
    <definedName name="_134" localSheetId="2">[5]LIS183!#REF!</definedName>
    <definedName name="_134">[5]LIS183!#REF!</definedName>
    <definedName name="_135" localSheetId="2">[5]LIS183!#REF!</definedName>
    <definedName name="_135">[5]LIS183!#REF!</definedName>
    <definedName name="_136" localSheetId="2">[5]LIS183!#REF!</definedName>
    <definedName name="_136">[5]LIS183!#REF!</definedName>
    <definedName name="_137" localSheetId="2">[5]LIS183!#REF!</definedName>
    <definedName name="_137">[5]LIS183!#REF!</definedName>
    <definedName name="_138" localSheetId="2">[5]LIS183!#REF!</definedName>
    <definedName name="_138">[5]LIS183!#REF!</definedName>
    <definedName name="_139" localSheetId="2">[5]LIS183!#REF!</definedName>
    <definedName name="_139">[5]LIS183!#REF!</definedName>
    <definedName name="_14" localSheetId="2">[5]LIS183!#REF!</definedName>
    <definedName name="_14">[5]LIS183!#REF!</definedName>
    <definedName name="_140" localSheetId="2">[5]LIS183!#REF!</definedName>
    <definedName name="_140">[5]LIS183!#REF!</definedName>
    <definedName name="_141" localSheetId="2">[5]LIS183!#REF!</definedName>
    <definedName name="_141">[5]LIS183!#REF!</definedName>
    <definedName name="_142" localSheetId="2">[5]LIS183!#REF!</definedName>
    <definedName name="_142">[5]LIS183!#REF!</definedName>
    <definedName name="_143" localSheetId="2">[5]LIS183!#REF!</definedName>
    <definedName name="_143">[5]LIS183!#REF!</definedName>
    <definedName name="_144" localSheetId="2">[5]LIS183!#REF!</definedName>
    <definedName name="_144">[5]LIS183!#REF!</definedName>
    <definedName name="_145" localSheetId="2">[5]LIS183!#REF!</definedName>
    <definedName name="_145">[5]LIS183!#REF!</definedName>
    <definedName name="_146" localSheetId="2">[5]LIS183!#REF!</definedName>
    <definedName name="_146">[5]LIS183!#REF!</definedName>
    <definedName name="_147" localSheetId="2">[5]LIS183!#REF!</definedName>
    <definedName name="_147">[5]LIS183!#REF!</definedName>
    <definedName name="_148" localSheetId="2">[5]LIS183!#REF!</definedName>
    <definedName name="_148">[5]LIS183!#REF!</definedName>
    <definedName name="_149" localSheetId="2">[5]LIS183!#REF!</definedName>
    <definedName name="_149">[5]LIS183!#REF!</definedName>
    <definedName name="_15" localSheetId="2">[5]LIS183!#REF!</definedName>
    <definedName name="_15">[5]LIS183!#REF!</definedName>
    <definedName name="_150" localSheetId="2">[5]LIS183!#REF!</definedName>
    <definedName name="_150">[5]LIS183!#REF!</definedName>
    <definedName name="_151" localSheetId="2">[5]LIS183!#REF!</definedName>
    <definedName name="_151">[5]LIS183!#REF!</definedName>
    <definedName name="_152" localSheetId="2">[5]LIS183!#REF!</definedName>
    <definedName name="_152">[5]LIS183!#REF!</definedName>
    <definedName name="_153" localSheetId="2">[5]LIS183!#REF!</definedName>
    <definedName name="_153">[5]LIS183!#REF!</definedName>
    <definedName name="_154" localSheetId="2">[5]LIS183!#REF!</definedName>
    <definedName name="_154">[5]LIS183!#REF!</definedName>
    <definedName name="_155" localSheetId="2">[5]LIS183!#REF!</definedName>
    <definedName name="_155">[5]LIS183!#REF!</definedName>
    <definedName name="_156" localSheetId="2">[5]LIS183!#REF!</definedName>
    <definedName name="_156">[5]LIS183!#REF!</definedName>
    <definedName name="_157" localSheetId="2">[5]LIS183!#REF!</definedName>
    <definedName name="_157">[5]LIS183!#REF!</definedName>
    <definedName name="_158" localSheetId="2">[5]LIS183!#REF!</definedName>
    <definedName name="_158">[5]LIS183!#REF!</definedName>
    <definedName name="_159" localSheetId="2">[5]LIS183!#REF!</definedName>
    <definedName name="_159">[5]LIS183!#REF!</definedName>
    <definedName name="_16" localSheetId="2">[5]LIS183!#REF!</definedName>
    <definedName name="_16">[5]LIS183!#REF!</definedName>
    <definedName name="_160" localSheetId="2">[5]LIS183!#REF!</definedName>
    <definedName name="_160">[5]LIS183!#REF!</definedName>
    <definedName name="_161" localSheetId="2">[5]LIS183!#REF!</definedName>
    <definedName name="_161">[5]LIS183!#REF!</definedName>
    <definedName name="_162" localSheetId="2">[5]LIS183!#REF!</definedName>
    <definedName name="_162">[5]LIS183!#REF!</definedName>
    <definedName name="_163" localSheetId="2">[5]LIS183!#REF!</definedName>
    <definedName name="_163">[5]LIS183!#REF!</definedName>
    <definedName name="_164" localSheetId="2">[5]LIS183!#REF!</definedName>
    <definedName name="_164">[5]LIS183!#REF!</definedName>
    <definedName name="_165" localSheetId="2">[5]LIS183!#REF!</definedName>
    <definedName name="_165">[5]LIS183!#REF!</definedName>
    <definedName name="_166" localSheetId="2">[5]LIS183!#REF!</definedName>
    <definedName name="_166">[5]LIS183!#REF!</definedName>
    <definedName name="_167" localSheetId="2">[5]LIS183!#REF!</definedName>
    <definedName name="_167">[5]LIS183!#REF!</definedName>
    <definedName name="_168" localSheetId="2">[5]LIS183!#REF!</definedName>
    <definedName name="_168">[5]LIS183!#REF!</definedName>
    <definedName name="_169" localSheetId="2">[5]LIS183!#REF!</definedName>
    <definedName name="_169">[5]LIS183!#REF!</definedName>
    <definedName name="_17" localSheetId="2">[5]LIS183!#REF!</definedName>
    <definedName name="_17">[5]LIS183!#REF!</definedName>
    <definedName name="_170" localSheetId="2">[5]LIS183!#REF!</definedName>
    <definedName name="_170">[5]LIS183!#REF!</definedName>
    <definedName name="_171" localSheetId="2">[5]LIS183!#REF!</definedName>
    <definedName name="_171">[5]LIS183!#REF!</definedName>
    <definedName name="_172" localSheetId="2">[5]LIS183!#REF!</definedName>
    <definedName name="_172">[5]LIS183!#REF!</definedName>
    <definedName name="_173" localSheetId="2">[5]LIS183!#REF!</definedName>
    <definedName name="_173">[5]LIS183!#REF!</definedName>
    <definedName name="_174" localSheetId="2">[5]LIS183!#REF!</definedName>
    <definedName name="_174">[5]LIS183!#REF!</definedName>
    <definedName name="_175" localSheetId="2">[5]LIS183!#REF!</definedName>
    <definedName name="_175">[5]LIS183!#REF!</definedName>
    <definedName name="_176" localSheetId="2">[5]LIS183!#REF!</definedName>
    <definedName name="_176">[5]LIS183!#REF!</definedName>
    <definedName name="_177" localSheetId="2">[5]LIS183!#REF!</definedName>
    <definedName name="_177">[5]LIS183!#REF!</definedName>
    <definedName name="_178" localSheetId="2">[5]LIS183!#REF!</definedName>
    <definedName name="_178">[5]LIS183!#REF!</definedName>
    <definedName name="_179" localSheetId="2">[5]LIS183!#REF!</definedName>
    <definedName name="_179">[5]LIS183!#REF!</definedName>
    <definedName name="_18" localSheetId="2">[5]LIS183!#REF!</definedName>
    <definedName name="_18">[5]LIS183!#REF!</definedName>
    <definedName name="_180" localSheetId="2">[5]LIS183!#REF!</definedName>
    <definedName name="_180">[5]LIS183!#REF!</definedName>
    <definedName name="_181" localSheetId="2">[5]LIS183!#REF!</definedName>
    <definedName name="_181">[5]LIS183!#REF!</definedName>
    <definedName name="_182" localSheetId="2">[5]LIS183!#REF!</definedName>
    <definedName name="_182">[5]LIS183!#REF!</definedName>
    <definedName name="_183" localSheetId="2">[5]LIS183!#REF!</definedName>
    <definedName name="_183">[5]LIS183!#REF!</definedName>
    <definedName name="_184" localSheetId="2">[5]LIS183!#REF!</definedName>
    <definedName name="_184">[5]LIS183!#REF!</definedName>
    <definedName name="_185" localSheetId="2">[5]LIS183!#REF!</definedName>
    <definedName name="_185">[5]LIS183!#REF!</definedName>
    <definedName name="_186" localSheetId="2">[5]LIS183!#REF!</definedName>
    <definedName name="_186">[5]LIS183!#REF!</definedName>
    <definedName name="_187" localSheetId="2">[5]LIS183!#REF!</definedName>
    <definedName name="_187">[5]LIS183!#REF!</definedName>
    <definedName name="_188" localSheetId="2">[5]LIS183!#REF!</definedName>
    <definedName name="_188">[5]LIS183!#REF!</definedName>
    <definedName name="_189" localSheetId="2">[5]LIS183!#REF!</definedName>
    <definedName name="_189">[5]LIS183!#REF!</definedName>
    <definedName name="_19" localSheetId="2">[5]LIS183!#REF!</definedName>
    <definedName name="_19">[5]LIS183!#REF!</definedName>
    <definedName name="_190" localSheetId="2">[5]LIS183!#REF!</definedName>
    <definedName name="_190">[5]LIS183!#REF!</definedName>
    <definedName name="_191" localSheetId="2">[5]LIS183!#REF!</definedName>
    <definedName name="_191">[5]LIS183!#REF!</definedName>
    <definedName name="_192" localSheetId="2">[5]LIS183!#REF!</definedName>
    <definedName name="_192">[5]LIS183!#REF!</definedName>
    <definedName name="_193" localSheetId="2">[5]LIS183!#REF!</definedName>
    <definedName name="_193">[5]LIS183!#REF!</definedName>
    <definedName name="_194" localSheetId="2">[5]LIS183!#REF!</definedName>
    <definedName name="_194">[5]LIS183!#REF!</definedName>
    <definedName name="_195" localSheetId="2">[5]LIS183!#REF!</definedName>
    <definedName name="_195">[5]LIS183!#REF!</definedName>
    <definedName name="_196" localSheetId="2">[5]LIS183!#REF!</definedName>
    <definedName name="_196">[5]LIS183!#REF!</definedName>
    <definedName name="_197" localSheetId="2">[5]LIS183!#REF!</definedName>
    <definedName name="_197">[5]LIS183!#REF!</definedName>
    <definedName name="_198" localSheetId="2">[5]LIS183!#REF!</definedName>
    <definedName name="_198">[5]LIS183!#REF!</definedName>
    <definedName name="_199" localSheetId="2">[5]LIS183!#REF!</definedName>
    <definedName name="_199">[5]LIS183!#REF!</definedName>
    <definedName name="_2" localSheetId="2">[5]LIS183!#REF!</definedName>
    <definedName name="_2">[5]LIS183!#REF!</definedName>
    <definedName name="_20" localSheetId="2">[5]LIS183!#REF!</definedName>
    <definedName name="_20">[5]LIS183!#REF!</definedName>
    <definedName name="_21" localSheetId="2">[5]LIS183!#REF!</definedName>
    <definedName name="_21">[5]LIS183!#REF!</definedName>
    <definedName name="_22" localSheetId="2">[5]LIS183!#REF!</definedName>
    <definedName name="_22">[5]LIS183!#REF!</definedName>
    <definedName name="_23" localSheetId="2">[5]LIS183!#REF!</definedName>
    <definedName name="_23">[5]LIS183!#REF!</definedName>
    <definedName name="_24" localSheetId="2">[5]LIS183!#REF!</definedName>
    <definedName name="_24">[5]LIS183!#REF!</definedName>
    <definedName name="_25" localSheetId="2">[5]LIS183!#REF!</definedName>
    <definedName name="_25">[5]LIS183!#REF!</definedName>
    <definedName name="_26" localSheetId="2">[5]LIS183!#REF!</definedName>
    <definedName name="_26">[5]LIS183!#REF!</definedName>
    <definedName name="_27" localSheetId="2">[5]LIS183!#REF!</definedName>
    <definedName name="_27">[5]LIS183!#REF!</definedName>
    <definedName name="_28" localSheetId="2">[5]LIS183!#REF!</definedName>
    <definedName name="_28">[5]LIS183!#REF!</definedName>
    <definedName name="_29" localSheetId="2">[5]LIS183!#REF!</definedName>
    <definedName name="_29">[5]LIS183!#REF!</definedName>
    <definedName name="_3" localSheetId="2">[5]LIS183!#REF!</definedName>
    <definedName name="_3">[5]LIS183!#REF!</definedName>
    <definedName name="_30" localSheetId="2">[5]LIS183!#REF!</definedName>
    <definedName name="_30">[5]LIS183!#REF!</definedName>
    <definedName name="_31" localSheetId="2">[5]LIS183!#REF!</definedName>
    <definedName name="_31">[5]LIS183!#REF!</definedName>
    <definedName name="_32" localSheetId="2">[5]LIS183!#REF!</definedName>
    <definedName name="_32">[5]LIS183!#REF!</definedName>
    <definedName name="_33" localSheetId="2">[5]LIS183!#REF!</definedName>
    <definedName name="_33">[5]LIS183!#REF!</definedName>
    <definedName name="_34" localSheetId="2">[5]LIS183!#REF!</definedName>
    <definedName name="_34">[5]LIS183!#REF!</definedName>
    <definedName name="_35" localSheetId="2">[5]LIS183!#REF!</definedName>
    <definedName name="_35">[5]LIS183!#REF!</definedName>
    <definedName name="_36" localSheetId="2">[5]LIS183!#REF!</definedName>
    <definedName name="_36">[5]LIS183!#REF!</definedName>
    <definedName name="_37" localSheetId="2">[5]LIS183!#REF!</definedName>
    <definedName name="_37">[5]LIS183!#REF!</definedName>
    <definedName name="_38" localSheetId="2">[5]LIS183!#REF!</definedName>
    <definedName name="_38">[5]LIS183!#REF!</definedName>
    <definedName name="_39" localSheetId="2">[5]LIS183!#REF!</definedName>
    <definedName name="_39">[5]LIS183!#REF!</definedName>
    <definedName name="_4" localSheetId="2">[5]LIS183!#REF!</definedName>
    <definedName name="_4">[5]LIS183!#REF!</definedName>
    <definedName name="_40" localSheetId="2">[5]LIS183!#REF!</definedName>
    <definedName name="_40">[5]LIS183!#REF!</definedName>
    <definedName name="_41" localSheetId="2">[5]LIS183!#REF!</definedName>
    <definedName name="_41">[5]LIS183!#REF!</definedName>
    <definedName name="_42" localSheetId="2">[5]LIS183!#REF!</definedName>
    <definedName name="_42">[5]LIS183!#REF!</definedName>
    <definedName name="_43" localSheetId="2">[5]LIS183!#REF!</definedName>
    <definedName name="_43">[5]LIS183!#REF!</definedName>
    <definedName name="_44" localSheetId="2">[5]LIS183!#REF!</definedName>
    <definedName name="_44">[5]LIS183!#REF!</definedName>
    <definedName name="_45" localSheetId="2">[5]LIS183!#REF!</definedName>
    <definedName name="_45">[5]LIS183!#REF!</definedName>
    <definedName name="_46" localSheetId="2">[5]LIS183!#REF!</definedName>
    <definedName name="_46">[5]LIS183!#REF!</definedName>
    <definedName name="_47" localSheetId="2">[5]LIS183!#REF!</definedName>
    <definedName name="_47">[5]LIS183!#REF!</definedName>
    <definedName name="_48" localSheetId="2">[5]LIS183!#REF!</definedName>
    <definedName name="_48">[5]LIS183!#REF!</definedName>
    <definedName name="_49" localSheetId="2">[5]LIS183!#REF!</definedName>
    <definedName name="_49">[5]LIS183!#REF!</definedName>
    <definedName name="_5" localSheetId="2">[5]LIS183!#REF!</definedName>
    <definedName name="_5">[5]LIS183!#REF!</definedName>
    <definedName name="_50" localSheetId="2">[5]LIS183!#REF!</definedName>
    <definedName name="_50">[5]LIS183!#REF!</definedName>
    <definedName name="_51" localSheetId="2">[5]LIS183!#REF!</definedName>
    <definedName name="_51">[5]LIS183!#REF!</definedName>
    <definedName name="_52" localSheetId="2">[5]LIS183!#REF!</definedName>
    <definedName name="_52">[5]LIS183!#REF!</definedName>
    <definedName name="_53" localSheetId="2">[5]LIS183!#REF!</definedName>
    <definedName name="_53">[5]LIS183!#REF!</definedName>
    <definedName name="_54" localSheetId="2">[5]LIS183!#REF!</definedName>
    <definedName name="_54">[5]LIS183!#REF!</definedName>
    <definedName name="_55" localSheetId="2">[5]LIS183!#REF!</definedName>
    <definedName name="_55">[5]LIS183!#REF!</definedName>
    <definedName name="_56" localSheetId="2">[5]LIS183!#REF!</definedName>
    <definedName name="_56">[5]LIS183!#REF!</definedName>
    <definedName name="_57" localSheetId="2">[5]LIS183!#REF!</definedName>
    <definedName name="_57">[5]LIS183!#REF!</definedName>
    <definedName name="_58" localSheetId="2">[5]LIS183!#REF!</definedName>
    <definedName name="_58">[5]LIS183!#REF!</definedName>
    <definedName name="_59" localSheetId="2">[5]LIS183!#REF!</definedName>
    <definedName name="_59">[5]LIS183!#REF!</definedName>
    <definedName name="_6" localSheetId="2">[5]LIS183!#REF!</definedName>
    <definedName name="_6">[5]LIS183!#REF!</definedName>
    <definedName name="_60" localSheetId="2">[5]LIS183!#REF!</definedName>
    <definedName name="_60">[5]LIS183!#REF!</definedName>
    <definedName name="_61" localSheetId="2">[5]LIS183!#REF!</definedName>
    <definedName name="_61">[5]LIS183!#REF!</definedName>
    <definedName name="_62" localSheetId="2">[5]LIS183!#REF!</definedName>
    <definedName name="_62">[5]LIS183!#REF!</definedName>
    <definedName name="_63" localSheetId="2">[5]LIS183!#REF!</definedName>
    <definedName name="_63">[5]LIS183!#REF!</definedName>
    <definedName name="_64" localSheetId="2">[5]LIS183!#REF!</definedName>
    <definedName name="_64">[5]LIS183!#REF!</definedName>
    <definedName name="_65" localSheetId="2">[5]LIS183!#REF!</definedName>
    <definedName name="_65">[5]LIS183!#REF!</definedName>
    <definedName name="_66" localSheetId="2">[5]LIS183!#REF!</definedName>
    <definedName name="_66">[5]LIS183!#REF!</definedName>
    <definedName name="_67" localSheetId="2">[5]LIS183!#REF!</definedName>
    <definedName name="_67">[5]LIS183!#REF!</definedName>
    <definedName name="_68" localSheetId="2">[5]LIS183!#REF!</definedName>
    <definedName name="_68">[5]LIS183!#REF!</definedName>
    <definedName name="_69" localSheetId="2">[5]LIS183!#REF!</definedName>
    <definedName name="_69">[5]LIS183!#REF!</definedName>
    <definedName name="_7" localSheetId="2">[5]LIS183!#REF!</definedName>
    <definedName name="_7">[5]LIS183!#REF!</definedName>
    <definedName name="_70" localSheetId="2">[5]LIS183!#REF!</definedName>
    <definedName name="_70">[5]LIS183!#REF!</definedName>
    <definedName name="_71" localSheetId="2">[5]LIS183!#REF!</definedName>
    <definedName name="_71">[5]LIS183!#REF!</definedName>
    <definedName name="_72" localSheetId="2">[5]LIS183!#REF!</definedName>
    <definedName name="_72">[5]LIS183!#REF!</definedName>
    <definedName name="_73" localSheetId="2">[5]LIS183!#REF!</definedName>
    <definedName name="_73">[5]LIS183!#REF!</definedName>
    <definedName name="_74" localSheetId="2">[5]LIS183!#REF!</definedName>
    <definedName name="_74">[5]LIS183!#REF!</definedName>
    <definedName name="_75" localSheetId="2">[5]LIS183!#REF!</definedName>
    <definedName name="_75">[5]LIS183!#REF!</definedName>
    <definedName name="_76" localSheetId="2">[5]LIS183!#REF!</definedName>
    <definedName name="_76">[5]LIS183!#REF!</definedName>
    <definedName name="_77" localSheetId="2">[5]LIS183!#REF!</definedName>
    <definedName name="_77">[5]LIS183!#REF!</definedName>
    <definedName name="_78" localSheetId="2">[5]LIS183!#REF!</definedName>
    <definedName name="_78">[5]LIS183!#REF!</definedName>
    <definedName name="_79" localSheetId="2">[5]LIS183!#REF!</definedName>
    <definedName name="_79">[5]LIS183!#REF!</definedName>
    <definedName name="_8" localSheetId="2">[5]LIS183!#REF!</definedName>
    <definedName name="_8">[5]LIS183!#REF!</definedName>
    <definedName name="_80" localSheetId="2">[5]LIS183!#REF!</definedName>
    <definedName name="_80">[5]LIS183!#REF!</definedName>
    <definedName name="_81" localSheetId="2">[5]LIS183!#REF!</definedName>
    <definedName name="_81">[5]LIS183!#REF!</definedName>
    <definedName name="_82" localSheetId="2">[5]LIS183!#REF!</definedName>
    <definedName name="_82">[5]LIS183!#REF!</definedName>
    <definedName name="_83" localSheetId="2">[5]LIS183!#REF!</definedName>
    <definedName name="_83">[5]LIS183!#REF!</definedName>
    <definedName name="_84" localSheetId="2">[5]LIS183!#REF!</definedName>
    <definedName name="_84">[5]LIS183!#REF!</definedName>
    <definedName name="_85" localSheetId="2">[5]LIS183!#REF!</definedName>
    <definedName name="_85">[5]LIS183!#REF!</definedName>
    <definedName name="_86" localSheetId="2">[5]LIS183!#REF!</definedName>
    <definedName name="_86">[5]LIS183!#REF!</definedName>
    <definedName name="_87" localSheetId="2">[5]LIS183!#REF!</definedName>
    <definedName name="_87">[5]LIS183!#REF!</definedName>
    <definedName name="_88" localSheetId="2">[5]LIS183!#REF!</definedName>
    <definedName name="_88">[5]LIS183!#REF!</definedName>
    <definedName name="_89" localSheetId="2">[5]LIS183!#REF!</definedName>
    <definedName name="_89">[5]LIS183!#REF!</definedName>
    <definedName name="_9" localSheetId="2">[5]LIS183!#REF!</definedName>
    <definedName name="_9">[5]LIS183!#REF!</definedName>
    <definedName name="_90" localSheetId="2">[5]LIS183!#REF!</definedName>
    <definedName name="_90">[5]LIS183!#REF!</definedName>
    <definedName name="_91" localSheetId="2">[5]LIS183!#REF!</definedName>
    <definedName name="_91">[5]LIS183!#REF!</definedName>
    <definedName name="_92" localSheetId="2">[5]LIS183!#REF!</definedName>
    <definedName name="_92">[5]LIS183!#REF!</definedName>
    <definedName name="_93" localSheetId="2">[5]LIS183!#REF!</definedName>
    <definedName name="_93">[5]LIS183!#REF!</definedName>
    <definedName name="_94" localSheetId="2">[5]LIS183!#REF!</definedName>
    <definedName name="_94">[5]LIS183!#REF!</definedName>
    <definedName name="_95" localSheetId="2">[5]LIS183!#REF!</definedName>
    <definedName name="_95">[5]LIS183!#REF!</definedName>
    <definedName name="_96" localSheetId="2">[5]LIS183!#REF!</definedName>
    <definedName name="_96">[5]LIS183!#REF!</definedName>
    <definedName name="_97" localSheetId="2">[5]LIS183!#REF!</definedName>
    <definedName name="_97">[5]LIS183!#REF!</definedName>
    <definedName name="_98" localSheetId="2">[5]LIS183!#REF!</definedName>
    <definedName name="_98">[5]LIS183!#REF!</definedName>
    <definedName name="_99" localSheetId="2">[5]LIS183!#REF!</definedName>
    <definedName name="_99">[5]LIS183!#REF!</definedName>
    <definedName name="_CAU103">[6]Hoja1!$A$1:$C$10607</definedName>
    <definedName name="_xlnm._FilterDatabase" localSheetId="0" hidden="1">'1.COBERTURA  DANE'!$A$3:$C$139</definedName>
    <definedName name="_xlnm._FilterDatabase" localSheetId="1" hidden="1">'2.TOTAL EPS'!$A$27:$D$27</definedName>
    <definedName name="_xlnm._FilterDatabase" localSheetId="2" hidden="1">'3A. Afiliados_ Mpio_RS'!$W$4:$AN$4</definedName>
    <definedName name="_xlnm._FilterDatabase" localSheetId="3" hidden="1">'3B. Afiliados_ Mpio_RC '!$AC$4:$AZ$4</definedName>
    <definedName name="A" localSheetId="2">[5]LIS183!#REF!</definedName>
    <definedName name="A">[5]LIS183!#REF!</definedName>
    <definedName name="A_impresión_IM" localSheetId="2">#REF!</definedName>
    <definedName name="A_impresión_IM">#REF!</definedName>
    <definedName name="APIA">[7]Hoja1!$A$8:$B$8</definedName>
    <definedName name="_xlnm.Print_Area" localSheetId="0">'1.COBERTURA  DANE'!$A$1:$O$144</definedName>
    <definedName name="asdewq" localSheetId="2">#REF!</definedName>
    <definedName name="asdewq">#REF!</definedName>
    <definedName name="_xlnm.Database" localSheetId="2">#REF!</definedName>
    <definedName name="_xlnm.Database">#REF!</definedName>
    <definedName name="bASEDEDATOS1" localSheetId="2">#REF!</definedName>
    <definedName name="bASEDEDATOS1">#REF!</definedName>
    <definedName name="BELEN_DE_UMBRIA">[7]Hoja1!$A$12:$B$12</definedName>
    <definedName name="BUCARAMANGA">[7]Hoja1!$A$22:$B$22</definedName>
    <definedName name="BVFD" localSheetId="2">#REF!</definedName>
    <definedName name="BVFD">#REF!</definedName>
    <definedName name="bvg" localSheetId="2">#REF!</definedName>
    <definedName name="bvg">#REF!</definedName>
    <definedName name="CARMEN_DE_APICALA">[7]Hoja1!$A$3:$B$3</definedName>
    <definedName name="CAU" localSheetId="2">#REF!</definedName>
    <definedName name="CAU">#REF!</definedName>
    <definedName name="CENSO1964" localSheetId="2">#REF!</definedName>
    <definedName name="CENSO1964">#REF!</definedName>
    <definedName name="CENSO1973" localSheetId="2">#REF!</definedName>
    <definedName name="CENSO1973">#REF!</definedName>
    <definedName name="CENSO1985" localSheetId="2">#REF!</definedName>
    <definedName name="CENSO1985">#REF!</definedName>
    <definedName name="cffbhf" localSheetId="2">#REF!</definedName>
    <definedName name="cffbhf">#REF!</definedName>
    <definedName name="COBER" localSheetId="2">[5]LIS183!#REF!</definedName>
    <definedName name="COBER">[5]LIS183!#REF!</definedName>
    <definedName name="CODIGO_DIVIPOLA" localSheetId="0">#REF!</definedName>
    <definedName name="CODIGO_DIVIPOLA" localSheetId="2">#REF!</definedName>
    <definedName name="CODIGO_DIVIPOLA">#REF!</definedName>
    <definedName name="CUNDAY">[7]Hoja1!$A$4:$B$4</definedName>
    <definedName name="D" localSheetId="2">[5]LIS183!#REF!</definedName>
    <definedName name="D">[5]LIS183!#REF!</definedName>
    <definedName name="DboREGISTRO_LEY_617" localSheetId="0">#REF!</definedName>
    <definedName name="DboREGISTRO_LEY_617" localSheetId="2">#REF!</definedName>
    <definedName name="DboREGISTRO_LEY_617">#REF!</definedName>
    <definedName name="Def" localSheetId="2">#REF!</definedName>
    <definedName name="Def">#REF!</definedName>
    <definedName name="defr" localSheetId="2">[5]LIS183!#REF!</definedName>
    <definedName name="defr">[5]LIS183!#REF!</definedName>
    <definedName name="defrts" localSheetId="2">#REF!</definedName>
    <definedName name="defrts">#REF!</definedName>
    <definedName name="DEFUNCIONES10" localSheetId="2">#REF!</definedName>
    <definedName name="DEFUNCIONES10">#REF!</definedName>
    <definedName name="DGGG" localSheetId="2">#REF!</definedName>
    <definedName name="DGGG">#REF!</definedName>
    <definedName name="DIAAN" localSheetId="2">#REF!</definedName>
    <definedName name="DIAAN">#REF!</definedName>
    <definedName name="DIAGNOSTICOS4" localSheetId="2">#REF!</definedName>
    <definedName name="DIAGNOSTICOS4">#REF!</definedName>
    <definedName name="diGNOSTICO5" localSheetId="2">#REF!</definedName>
    <definedName name="diGNOSTICO5">#REF!</definedName>
    <definedName name="DILLA" localSheetId="2">#REF!</definedName>
    <definedName name="DILLA">#REF!</definedName>
    <definedName name="DOSQUEBRADAS">[7]Hoja1!$A$18:$B$18</definedName>
    <definedName name="E" localSheetId="2">[5]LIS183!#REF!</definedName>
    <definedName name="E">[5]LIS183!#REF!</definedName>
    <definedName name="edad" localSheetId="2">#REF!</definedName>
    <definedName name="edad">#REF!</definedName>
    <definedName name="egghgh" localSheetId="2">#REF!</definedName>
    <definedName name="egghgh">#REF!</definedName>
    <definedName name="fda" localSheetId="2">#REF!</definedName>
    <definedName name="fda">#REF!</definedName>
    <definedName name="FLORIDABLANCA_HOSP">[7]Hoja1!$A$19:$B$19</definedName>
    <definedName name="G" localSheetId="2">[5]LIS183!#REF!</definedName>
    <definedName name="G">[5]LIS183!#REF!</definedName>
    <definedName name="GBV" localSheetId="2">#REF!</definedName>
    <definedName name="GBV">#REF!</definedName>
    <definedName name="gedad">[8]Hoja4!$A$1:$B$45</definedName>
    <definedName name="GHHGF" localSheetId="2">#REF!</definedName>
    <definedName name="GHHGF">#REF!</definedName>
    <definedName name="GIRON">[7]Hoja1!$A$15:$B$15</definedName>
    <definedName name="GJGJU" localSheetId="2">#REF!</definedName>
    <definedName name="GJGJU">#REF!</definedName>
    <definedName name="GRUPO105" localSheetId="2">#REF!</definedName>
    <definedName name="GRUPO105">#REF!</definedName>
    <definedName name="GUAMO">[7]Hoja1!$A$13:$B$13</definedName>
    <definedName name="GUATICA">[7]Hoja1!$A$9:$B$9</definedName>
    <definedName name="ICONONZO">[7]Hoja1!$A$6:$B$6</definedName>
    <definedName name="INFARTOMIO2000" localSheetId="2">#REF!</definedName>
    <definedName name="INFARTOMIO2000">#REF!</definedName>
    <definedName name="J" localSheetId="2">[5]LIS183!#REF!</definedName>
    <definedName name="J">[5]LIS183!#REF!</definedName>
    <definedName name="JHHH" localSheetId="2">#REF!</definedName>
    <definedName name="JHHH">#REF!</definedName>
    <definedName name="jkohuigui" localSheetId="2">#REF!</definedName>
    <definedName name="jkohuigui">#REF!</definedName>
    <definedName name="JYGY" localSheetId="2">#REF!</definedName>
    <definedName name="JYGY">#REF!</definedName>
    <definedName name="K" localSheetId="2">[5]LIS183!#REF!</definedName>
    <definedName name="K">[5]LIS183!#REF!</definedName>
    <definedName name="kkkk" localSheetId="2">'[9]CUADRO No 4'!#REF!</definedName>
    <definedName name="kkkk">'[9]CUADRO No 4'!#REF!</definedName>
    <definedName name="kkl" localSheetId="2">#REF!</definedName>
    <definedName name="kkl">#REF!</definedName>
    <definedName name="LA_CELIA">[7]Hoja1!$A$5:$B$5</definedName>
    <definedName name="LA_VIRGINIA">[7]Hoja1!$A$17:$B$17</definedName>
    <definedName name="ldddk" localSheetId="2">'[9]CUADRO No 4'!#REF!</definedName>
    <definedName name="ldddk">'[9]CUADRO No 4'!#REF!</definedName>
    <definedName name="lijnmmlñ" localSheetId="2">#REF!</definedName>
    <definedName name="lijnmmlñ">#REF!</definedName>
    <definedName name="lñ" localSheetId="2">#REF!</definedName>
    <definedName name="lñ">#REF!</definedName>
    <definedName name="m" localSheetId="2">'[1]CUADRO No 4'!#REF!</definedName>
    <definedName name="m">'[1]CUADRO No 4'!#REF!</definedName>
    <definedName name="MACRO" localSheetId="2">#REF!</definedName>
    <definedName name="MACRO">#REF!</definedName>
    <definedName name="MARSELLA">[7]Hoja1!$A$11:$B$11</definedName>
    <definedName name="MATANZA">[7]Hoja1!$A$2:$B$2</definedName>
    <definedName name="MISTRATO">[7]Hoja1!$A$10:$B$10</definedName>
    <definedName name="mlkl" localSheetId="2">#REF!</definedName>
    <definedName name="mlkl">#REF!</definedName>
    <definedName name="MORTALIDAD" localSheetId="2">#REF!</definedName>
    <definedName name="MORTALIDAD">#REF!</definedName>
    <definedName name="MPIOS" localSheetId="2">#REF!</definedName>
    <definedName name="MPIOS">#REF!</definedName>
    <definedName name="Ñ" localSheetId="2">[5]LIS183!#REF!</definedName>
    <definedName name="Ñ">[5]LIS183!#REF!</definedName>
    <definedName name="P" localSheetId="2">[5]LIS183!#REF!</definedName>
    <definedName name="P">[5]LIS183!#REF!</definedName>
    <definedName name="PEREIRA">[7]Hoja1!$A$21:$B$21</definedName>
    <definedName name="q" localSheetId="2">'[1]CUADRO No 4'!#REF!</definedName>
    <definedName name="q">'[1]CUADRO No 4'!#REF!</definedName>
    <definedName name="QUINCHIA">[7]Hoja1!$A$14:$B$14</definedName>
    <definedName name="RA" localSheetId="2">#REF!</definedName>
    <definedName name="RA">#REF!</definedName>
    <definedName name="RDPTO" localSheetId="2">#REF!</definedName>
    <definedName name="RDPTO">#REF!</definedName>
    <definedName name="rrrrrr" localSheetId="2">#REF!</definedName>
    <definedName name="rrrrrr">#REF!</definedName>
    <definedName name="S" localSheetId="2">[5]LIS183!#REF!</definedName>
    <definedName name="S">[5]LIS183!#REF!</definedName>
    <definedName name="SALDAÑA">[7]Hoja1!$A$7:$B$7</definedName>
    <definedName name="SANTA_MARTA">[7]Hoja1!$A$20:$B$20</definedName>
    <definedName name="SANTA_ROSA_DE_CABAL">[7]Hoja1!$A$16:$B$16</definedName>
    <definedName name="SF" localSheetId="2">#REF!</definedName>
    <definedName name="SF">#REF!</definedName>
    <definedName name="SFJDHK" localSheetId="2">#REF!</definedName>
    <definedName name="SFJDHK">#REF!</definedName>
    <definedName name="sse" localSheetId="2">#REF!</definedName>
    <definedName name="sse">#REF!</definedName>
    <definedName name="SSSS">[5]LIS183!#REF!</definedName>
    <definedName name="SUAREZ">[7]Hoja1!$A$1:$B$1</definedName>
    <definedName name="T" localSheetId="2">[5]LIS183!#REF!</definedName>
    <definedName name="T">[5]LIS183!#REF!</definedName>
    <definedName name="Tbldiagnosticos_copia" localSheetId="2">#REF!</definedName>
    <definedName name="Tbldiagnosticos_copia">#REF!</definedName>
    <definedName name="_xlnm.Print_Titles" localSheetId="0">'1.COBERTURA  DANE'!$3:$4</definedName>
    <definedName name="Títulos_a_imprimir_IM" localSheetId="2">#REF!</definedName>
    <definedName name="Títulos_a_imprimir_IM">#REF!</definedName>
    <definedName name="Total">[10]Barrios!$C$257</definedName>
    <definedName name="Total1">[11]Barrios!$C$257</definedName>
    <definedName name="UJN" localSheetId="2">#REF!</definedName>
    <definedName name="UJN">#REF!</definedName>
    <definedName name="vcbg" localSheetId="2">#REF!</definedName>
    <definedName name="vcbg">#REF!</definedName>
    <definedName name="VECTORES" localSheetId="2">#REF!</definedName>
    <definedName name="VECTORES">#REF!</definedName>
    <definedName name="W" localSheetId="2">[5]LIS183!#REF!</definedName>
    <definedName name="W">[5]LIS183!#REF!</definedName>
    <definedName name="Z" localSheetId="2">'[1]CUADRO No 4'!#REF!</definedName>
    <definedName name="Z">'[1]CUADRO No 4'!#REF!</definedName>
  </definedNames>
  <calcPr calcId="152511"/>
</workbook>
</file>

<file path=xl/calcChain.xml><?xml version="1.0" encoding="utf-8"?>
<calcChain xmlns="http://schemas.openxmlformats.org/spreadsheetml/2006/main">
  <c r="BB931" i="4" l="1"/>
  <c r="BB930" i="4"/>
  <c r="BB929" i="4"/>
  <c r="BB928" i="4"/>
  <c r="BB927" i="4"/>
  <c r="BB926" i="4"/>
  <c r="BB925" i="4"/>
  <c r="BB924" i="4"/>
  <c r="BB923" i="4"/>
  <c r="BB922" i="4"/>
  <c r="BB921" i="4"/>
  <c r="BB920" i="4"/>
  <c r="BB919" i="4"/>
  <c r="BB918" i="4"/>
  <c r="BB917" i="4"/>
  <c r="BB916" i="4"/>
  <c r="BB915" i="4"/>
  <c r="BB914" i="4"/>
  <c r="BB913" i="4"/>
  <c r="BB912" i="4"/>
  <c r="BB911" i="4"/>
  <c r="BB910" i="4"/>
  <c r="BB909" i="4"/>
  <c r="BB908" i="4"/>
  <c r="BB907" i="4"/>
  <c r="BB906" i="4"/>
  <c r="BB905" i="4"/>
  <c r="BB904" i="4"/>
  <c r="BB903" i="4"/>
  <c r="BB902" i="4"/>
  <c r="BB901" i="4"/>
  <c r="BB900" i="4"/>
  <c r="BB899" i="4"/>
  <c r="BB898" i="4"/>
  <c r="BB897" i="4"/>
  <c r="BB896" i="4"/>
  <c r="BB895" i="4"/>
  <c r="BB894" i="4"/>
  <c r="BB893" i="4"/>
  <c r="BB892" i="4"/>
  <c r="BB891" i="4"/>
  <c r="BB890" i="4"/>
  <c r="BB889" i="4"/>
  <c r="BB888" i="4"/>
  <c r="BB887" i="4"/>
  <c r="BB886" i="4"/>
  <c r="BB885" i="4"/>
  <c r="BB884" i="4"/>
  <c r="BB883" i="4"/>
  <c r="BB882" i="4"/>
  <c r="BB881" i="4"/>
  <c r="BB880" i="4"/>
  <c r="BB879" i="4"/>
  <c r="BB878" i="4"/>
  <c r="BB877" i="4"/>
  <c r="BB876" i="4"/>
  <c r="BB875" i="4"/>
  <c r="BB874" i="4"/>
  <c r="BB873" i="4"/>
  <c r="BB872" i="4"/>
  <c r="BB871" i="4"/>
  <c r="BB870" i="4"/>
  <c r="BB869" i="4"/>
  <c r="BB868" i="4"/>
  <c r="BB867" i="4"/>
  <c r="BB866" i="4"/>
  <c r="BB865" i="4"/>
  <c r="BB864" i="4"/>
  <c r="BB863" i="4"/>
  <c r="BB862" i="4"/>
  <c r="BB861" i="4"/>
  <c r="BB860" i="4"/>
  <c r="BB859" i="4"/>
  <c r="BB858" i="4"/>
  <c r="BB857" i="4"/>
  <c r="BB856" i="4"/>
  <c r="BB855" i="4"/>
  <c r="BB854" i="4"/>
  <c r="BB853" i="4"/>
  <c r="BB852" i="4"/>
  <c r="BB851" i="4"/>
  <c r="BB850" i="4"/>
  <c r="BB849" i="4"/>
  <c r="BB848" i="4"/>
  <c r="BB847" i="4"/>
  <c r="BB846" i="4"/>
  <c r="BB845" i="4"/>
  <c r="BB844" i="4"/>
  <c r="BB843" i="4"/>
  <c r="BB842" i="4"/>
  <c r="BB841" i="4"/>
  <c r="BB840" i="4"/>
  <c r="BB839" i="4"/>
  <c r="BB838" i="4"/>
  <c r="BB837" i="4"/>
  <c r="BB836" i="4"/>
  <c r="BB835" i="4"/>
  <c r="BB834" i="4"/>
  <c r="BB833" i="4"/>
  <c r="BB832" i="4"/>
  <c r="BB831" i="4"/>
  <c r="BB830" i="4"/>
  <c r="BB829" i="4"/>
  <c r="BB828" i="4"/>
  <c r="BB827" i="4"/>
  <c r="BB826" i="4"/>
  <c r="BB825" i="4"/>
  <c r="BB824" i="4"/>
  <c r="BB823" i="4"/>
  <c r="BB822" i="4"/>
  <c r="BB821" i="4"/>
  <c r="BB820" i="4"/>
  <c r="BB819" i="4"/>
  <c r="BB818" i="4"/>
  <c r="BB817" i="4"/>
  <c r="BB816" i="4"/>
  <c r="BB815" i="4"/>
  <c r="BB814" i="4"/>
  <c r="BB813" i="4"/>
  <c r="BB812" i="4"/>
  <c r="BB811" i="4"/>
  <c r="BB810" i="4"/>
  <c r="BB809" i="4"/>
  <c r="BB808" i="4"/>
  <c r="BB807" i="4"/>
  <c r="BB806" i="4"/>
  <c r="BB805" i="4"/>
  <c r="BB804" i="4"/>
  <c r="BB803" i="4"/>
  <c r="BB802" i="4"/>
  <c r="BB801" i="4"/>
  <c r="BB800" i="4"/>
  <c r="BB799" i="4"/>
  <c r="BB798" i="4"/>
  <c r="BB797" i="4"/>
  <c r="BB796" i="4"/>
  <c r="BB795" i="4"/>
  <c r="BB794" i="4"/>
  <c r="BB793" i="4"/>
  <c r="BB792" i="4"/>
  <c r="BB791" i="4"/>
  <c r="BB790" i="4"/>
  <c r="BB789" i="4"/>
  <c r="BB788" i="4"/>
  <c r="BB787" i="4"/>
  <c r="BB786" i="4"/>
  <c r="BB785" i="4"/>
  <c r="BB784" i="4"/>
  <c r="BB783" i="4"/>
  <c r="BB782" i="4"/>
  <c r="BB781" i="4"/>
  <c r="BB780" i="4"/>
  <c r="BB779" i="4"/>
  <c r="BB778" i="4"/>
  <c r="BB777" i="4"/>
  <c r="BB776" i="4"/>
  <c r="BB775" i="4"/>
  <c r="BB774" i="4"/>
  <c r="BB773" i="4"/>
  <c r="BB772" i="4"/>
  <c r="BB771" i="4"/>
  <c r="BB770" i="4"/>
  <c r="BB769" i="4"/>
  <c r="BB768" i="4"/>
  <c r="BB767" i="4"/>
  <c r="BB766" i="4"/>
  <c r="BB765" i="4"/>
  <c r="BB764" i="4"/>
  <c r="BB763" i="4"/>
  <c r="BB762" i="4"/>
  <c r="BB761" i="4"/>
  <c r="BB760" i="4"/>
  <c r="BB759" i="4"/>
  <c r="BB758" i="4"/>
  <c r="BB757" i="4"/>
  <c r="BB756" i="4"/>
  <c r="BB755" i="4"/>
  <c r="BB754" i="4"/>
  <c r="BB753" i="4"/>
  <c r="BB752" i="4"/>
  <c r="BB751" i="4"/>
  <c r="BB750" i="4"/>
  <c r="BB749" i="4"/>
  <c r="BB748" i="4"/>
  <c r="BB747" i="4"/>
  <c r="BB746" i="4"/>
  <c r="BB745" i="4"/>
  <c r="BB744" i="4"/>
  <c r="BB743" i="4"/>
  <c r="BB742" i="4"/>
  <c r="BB741" i="4"/>
  <c r="BB740" i="4"/>
  <c r="BB739" i="4"/>
  <c r="BB738" i="4"/>
  <c r="BB737" i="4"/>
  <c r="BB736" i="4"/>
  <c r="BB735" i="4"/>
  <c r="BB734" i="4"/>
  <c r="BB733" i="4"/>
  <c r="BB732" i="4"/>
  <c r="BB731" i="4"/>
  <c r="BB730" i="4"/>
  <c r="BB729" i="4"/>
  <c r="BB728" i="4"/>
  <c r="BB727" i="4"/>
  <c r="BB726" i="4"/>
  <c r="BB725" i="4"/>
  <c r="BB724" i="4"/>
  <c r="BB723" i="4"/>
  <c r="BB722" i="4"/>
  <c r="BB721" i="4"/>
  <c r="BB720" i="4"/>
  <c r="BB719" i="4"/>
  <c r="BB718" i="4"/>
  <c r="BB717" i="4"/>
  <c r="BB716" i="4"/>
  <c r="BB715" i="4"/>
  <c r="BB714" i="4"/>
  <c r="BB713" i="4"/>
  <c r="BB712" i="4"/>
  <c r="BB711" i="4"/>
  <c r="BB710" i="4"/>
  <c r="BB709" i="4"/>
  <c r="BB708" i="4"/>
  <c r="BB707" i="4"/>
  <c r="BB706" i="4"/>
  <c r="BB705" i="4"/>
  <c r="BB704" i="4"/>
  <c r="BB703" i="4"/>
  <c r="BB702" i="4"/>
  <c r="BB701" i="4"/>
  <c r="BB700" i="4"/>
  <c r="BB699" i="4"/>
  <c r="BB698" i="4"/>
  <c r="BB697" i="4"/>
  <c r="BB696" i="4"/>
  <c r="BB695" i="4"/>
  <c r="BB694" i="4"/>
  <c r="BB693" i="4"/>
  <c r="BB692" i="4"/>
  <c r="BB691" i="4"/>
  <c r="BB690" i="4"/>
  <c r="BB689" i="4"/>
  <c r="BB688" i="4"/>
  <c r="BB687" i="4"/>
  <c r="BB686" i="4"/>
  <c r="BB685" i="4"/>
  <c r="BB684" i="4"/>
  <c r="BB683" i="4"/>
  <c r="BB682" i="4"/>
  <c r="BB681" i="4"/>
  <c r="BB680" i="4"/>
  <c r="BB679" i="4"/>
  <c r="BB678" i="4"/>
  <c r="BB677" i="4"/>
  <c r="BB676" i="4"/>
  <c r="BB675" i="4"/>
  <c r="BB674" i="4"/>
  <c r="BB673" i="4"/>
  <c r="BB672" i="4"/>
  <c r="BB671" i="4"/>
  <c r="BB670" i="4"/>
  <c r="BB669" i="4"/>
  <c r="BB668" i="4"/>
  <c r="BB667" i="4"/>
  <c r="BB666" i="4"/>
  <c r="BB665" i="4"/>
  <c r="BB664" i="4"/>
  <c r="BB663" i="4"/>
  <c r="BB662" i="4"/>
  <c r="BB661" i="4"/>
  <c r="BB660" i="4"/>
  <c r="BB659" i="4"/>
  <c r="BB658" i="4"/>
  <c r="BB657" i="4"/>
  <c r="BB656" i="4"/>
  <c r="BB655" i="4"/>
  <c r="BB654" i="4"/>
  <c r="BB653" i="4"/>
  <c r="BB652" i="4"/>
  <c r="BB651" i="4"/>
  <c r="BB650" i="4"/>
  <c r="BB649" i="4"/>
  <c r="BB648" i="4"/>
  <c r="BB647" i="4"/>
  <c r="BB646" i="4"/>
  <c r="BB645" i="4"/>
  <c r="BB644" i="4"/>
  <c r="BB643" i="4"/>
  <c r="BB642" i="4"/>
  <c r="BB641" i="4"/>
  <c r="BB640" i="4"/>
  <c r="BB639" i="4"/>
  <c r="BB638" i="4"/>
  <c r="BB637" i="4"/>
  <c r="BB636" i="4"/>
  <c r="BB635" i="4"/>
  <c r="BB634" i="4"/>
  <c r="BB633" i="4"/>
  <c r="BB632" i="4"/>
  <c r="BB631" i="4"/>
  <c r="BB630" i="4"/>
  <c r="BB629" i="4"/>
  <c r="BB628" i="4"/>
  <c r="BB627" i="4"/>
  <c r="BB626" i="4"/>
  <c r="BB625" i="4"/>
  <c r="BB624" i="4"/>
  <c r="BB623" i="4"/>
  <c r="BB622" i="4"/>
  <c r="BB621" i="4"/>
  <c r="BB620" i="4"/>
  <c r="BB619" i="4"/>
  <c r="BB618" i="4"/>
  <c r="BB617" i="4"/>
  <c r="BB616" i="4"/>
  <c r="BB615" i="4"/>
  <c r="BB614" i="4"/>
  <c r="BB613" i="4"/>
  <c r="BB612" i="4"/>
  <c r="BB611" i="4"/>
  <c r="BB610" i="4"/>
  <c r="BB609" i="4"/>
  <c r="BB608" i="4"/>
  <c r="BB607" i="4"/>
  <c r="BB606" i="4"/>
  <c r="BB605" i="4"/>
  <c r="BB604" i="4"/>
  <c r="BB603" i="4"/>
  <c r="BB602" i="4"/>
  <c r="BB601" i="4"/>
  <c r="BB600" i="4"/>
  <c r="BB599" i="4"/>
  <c r="BB598" i="4"/>
  <c r="BB597" i="4"/>
  <c r="BB596" i="4"/>
  <c r="BB595" i="4"/>
  <c r="BB594" i="4"/>
  <c r="BB593" i="4"/>
  <c r="BB592" i="4"/>
  <c r="BB591" i="4"/>
  <c r="BB590" i="4"/>
  <c r="BB589" i="4"/>
  <c r="BB588" i="4"/>
  <c r="BB587" i="4"/>
  <c r="BB586" i="4"/>
  <c r="BB585" i="4"/>
  <c r="BB584" i="4"/>
  <c r="BB583" i="4"/>
  <c r="BB582" i="4"/>
  <c r="BB581" i="4"/>
  <c r="BB580" i="4"/>
  <c r="BB579" i="4"/>
  <c r="BB578" i="4"/>
  <c r="BB577" i="4"/>
  <c r="BB576" i="4"/>
  <c r="BB575" i="4"/>
  <c r="BB574" i="4"/>
  <c r="BB573" i="4"/>
  <c r="BB572" i="4"/>
  <c r="BB571" i="4"/>
  <c r="BB570" i="4"/>
  <c r="BB569" i="4"/>
  <c r="BB568" i="4"/>
  <c r="BB567" i="4"/>
  <c r="BB566" i="4"/>
  <c r="BB565" i="4"/>
  <c r="BB564" i="4"/>
  <c r="BB563" i="4"/>
  <c r="BB562" i="4"/>
  <c r="BB561" i="4"/>
  <c r="BB560" i="4"/>
  <c r="BB559" i="4"/>
  <c r="BB558" i="4"/>
  <c r="BB557" i="4"/>
  <c r="BB556" i="4"/>
  <c r="BB555" i="4"/>
  <c r="BB554" i="4"/>
  <c r="BB553" i="4"/>
  <c r="BB552" i="4"/>
  <c r="BB551" i="4"/>
  <c r="BB550" i="4"/>
  <c r="BB549" i="4"/>
  <c r="BB548" i="4"/>
  <c r="BB547" i="4"/>
  <c r="BB546" i="4"/>
  <c r="BB545" i="4"/>
  <c r="BB544" i="4"/>
  <c r="BB543" i="4"/>
  <c r="BB542" i="4"/>
  <c r="BB541" i="4"/>
  <c r="BB540" i="4"/>
  <c r="BB539" i="4"/>
  <c r="BB538" i="4"/>
  <c r="BB537" i="4"/>
  <c r="BB536" i="4"/>
  <c r="BB535" i="4"/>
  <c r="BB534" i="4"/>
  <c r="BB533" i="4"/>
  <c r="BB532" i="4"/>
  <c r="BB531" i="4"/>
  <c r="BB530" i="4"/>
  <c r="BB529" i="4"/>
  <c r="BB528" i="4"/>
  <c r="BB527" i="4"/>
  <c r="BB526" i="4"/>
  <c r="BB525" i="4"/>
  <c r="BB524" i="4"/>
  <c r="BB523" i="4"/>
  <c r="BB522" i="4"/>
  <c r="BB521" i="4"/>
  <c r="BB520" i="4"/>
  <c r="BB519" i="4"/>
  <c r="BB518" i="4"/>
  <c r="BB517" i="4"/>
  <c r="BB516" i="4"/>
  <c r="BB515" i="4"/>
  <c r="BB514" i="4"/>
  <c r="BB513" i="4"/>
  <c r="BB512" i="4"/>
  <c r="BB511" i="4"/>
  <c r="BB510" i="4"/>
  <c r="BB509" i="4"/>
  <c r="BB508" i="4"/>
  <c r="BB507" i="4"/>
  <c r="BB506" i="4"/>
  <c r="BB505" i="4"/>
  <c r="BB504" i="4"/>
  <c r="BB503" i="4"/>
  <c r="BB502" i="4"/>
  <c r="BB501" i="4"/>
  <c r="BB500" i="4"/>
  <c r="BB499" i="4"/>
  <c r="BB498" i="4"/>
  <c r="BB497" i="4"/>
  <c r="BB496" i="4"/>
  <c r="BB495" i="4"/>
  <c r="BB494" i="4"/>
  <c r="BB493" i="4"/>
  <c r="BB492" i="4"/>
  <c r="BB491" i="4"/>
  <c r="BB490" i="4"/>
  <c r="BB489" i="4"/>
  <c r="BB488" i="4"/>
  <c r="BB487" i="4"/>
  <c r="BB486" i="4"/>
  <c r="BB485" i="4"/>
  <c r="BB484" i="4"/>
  <c r="BB483" i="4"/>
  <c r="BB482" i="4"/>
  <c r="BB481" i="4"/>
  <c r="BB480" i="4"/>
  <c r="BB479" i="4"/>
  <c r="BB478" i="4"/>
  <c r="BB477" i="4"/>
  <c r="BB476" i="4"/>
  <c r="BB475" i="4"/>
  <c r="BB474" i="4"/>
  <c r="BB473" i="4"/>
  <c r="BB472" i="4"/>
  <c r="BB471" i="4"/>
  <c r="BB470" i="4"/>
  <c r="BB469" i="4"/>
  <c r="BB468" i="4"/>
  <c r="BB467" i="4"/>
  <c r="BB466" i="4"/>
  <c r="BB465" i="4"/>
  <c r="BB464" i="4"/>
  <c r="BB463" i="4"/>
  <c r="BB462" i="4"/>
  <c r="BB461" i="4"/>
  <c r="BB460" i="4"/>
  <c r="BB459" i="4"/>
  <c r="BB458" i="4"/>
  <c r="BB457" i="4"/>
  <c r="BB456" i="4"/>
  <c r="BB455" i="4"/>
  <c r="BB454" i="4"/>
  <c r="BB453" i="4"/>
  <c r="BB452" i="4"/>
  <c r="BB451" i="4"/>
  <c r="BB450" i="4"/>
  <c r="BB449" i="4"/>
  <c r="BB448" i="4"/>
  <c r="BB447" i="4"/>
  <c r="BB446" i="4"/>
  <c r="BB445" i="4"/>
  <c r="BB444" i="4"/>
  <c r="BB443" i="4"/>
  <c r="BB442" i="4"/>
  <c r="BB441" i="4"/>
  <c r="BB440" i="4"/>
  <c r="BB439" i="4"/>
  <c r="BB438" i="4"/>
  <c r="BB437" i="4"/>
  <c r="BB436" i="4"/>
  <c r="BB435" i="4"/>
  <c r="BB434" i="4"/>
  <c r="BB433" i="4"/>
  <c r="BB432" i="4"/>
  <c r="BB431" i="4"/>
  <c r="BB430" i="4"/>
  <c r="BB429" i="4"/>
  <c r="BB428" i="4"/>
  <c r="BB427" i="4"/>
  <c r="BB426" i="4"/>
  <c r="BB425" i="4"/>
  <c r="BB424" i="4"/>
  <c r="BB423" i="4"/>
  <c r="BB422" i="4"/>
  <c r="BB421" i="4"/>
  <c r="BB420" i="4"/>
  <c r="BB419" i="4"/>
  <c r="BB418" i="4"/>
  <c r="BB417" i="4"/>
  <c r="BB416" i="4"/>
  <c r="BB415" i="4"/>
  <c r="BB414" i="4"/>
  <c r="BB413" i="4"/>
  <c r="BB412" i="4"/>
  <c r="BB411" i="4"/>
  <c r="BB410" i="4"/>
  <c r="BB409" i="4"/>
  <c r="BB408" i="4"/>
  <c r="BB407" i="4"/>
  <c r="BB406" i="4"/>
  <c r="BB405" i="4"/>
  <c r="BB404" i="4"/>
  <c r="BB403" i="4"/>
  <c r="BB402" i="4"/>
  <c r="BB401" i="4"/>
  <c r="BB400" i="4"/>
  <c r="BB399" i="4"/>
  <c r="BB398" i="4"/>
  <c r="BB397" i="4"/>
  <c r="BB396" i="4"/>
  <c r="BB395" i="4"/>
  <c r="BB394" i="4"/>
  <c r="BB393" i="4"/>
  <c r="BB392" i="4"/>
  <c r="BB391" i="4"/>
  <c r="BB390" i="4"/>
  <c r="BB389" i="4"/>
  <c r="BB388" i="4"/>
  <c r="BB387" i="4"/>
  <c r="BB386" i="4"/>
  <c r="BB385" i="4"/>
  <c r="BB384" i="4"/>
  <c r="BB383" i="4"/>
  <c r="BB382" i="4"/>
  <c r="BB381" i="4"/>
  <c r="BB380" i="4"/>
  <c r="BB379" i="4"/>
  <c r="BB378" i="4"/>
  <c r="BB377" i="4"/>
  <c r="BB376" i="4"/>
  <c r="BB375" i="4"/>
  <c r="BB374" i="4"/>
  <c r="BB373" i="4"/>
  <c r="BB372" i="4"/>
  <c r="BB371" i="4"/>
  <c r="BB370" i="4"/>
  <c r="BB369" i="4"/>
  <c r="BB368" i="4"/>
  <c r="BB367" i="4"/>
  <c r="BB366" i="4"/>
  <c r="BB365" i="4"/>
  <c r="BB364" i="4"/>
  <c r="BB363" i="4"/>
  <c r="BB362" i="4"/>
  <c r="BB361" i="4"/>
  <c r="BB360" i="4"/>
  <c r="BB359" i="4"/>
  <c r="BB358" i="4"/>
  <c r="BB357" i="4"/>
  <c r="BB356" i="4"/>
  <c r="BB355" i="4"/>
  <c r="BB354" i="4"/>
  <c r="BB353" i="4"/>
  <c r="BB352" i="4"/>
  <c r="BB351" i="4"/>
  <c r="BB350" i="4"/>
  <c r="BB349" i="4"/>
  <c r="BB348" i="4"/>
  <c r="BB347" i="4"/>
  <c r="BB346" i="4"/>
  <c r="BB345" i="4"/>
  <c r="BB344" i="4"/>
  <c r="BB343" i="4"/>
  <c r="BB342" i="4"/>
  <c r="BB341" i="4"/>
  <c r="BB340" i="4"/>
  <c r="BB339" i="4"/>
  <c r="BB338" i="4"/>
  <c r="BB337" i="4"/>
  <c r="BB336" i="4"/>
  <c r="BB335" i="4"/>
  <c r="BB334" i="4"/>
  <c r="BB333" i="4"/>
  <c r="BB332" i="4"/>
  <c r="BB331" i="4"/>
  <c r="BB330" i="4"/>
  <c r="BB329" i="4"/>
  <c r="BB328" i="4"/>
  <c r="BB327" i="4"/>
  <c r="BB326" i="4"/>
  <c r="BB325" i="4"/>
  <c r="BB324" i="4"/>
  <c r="BB323" i="4"/>
  <c r="BB322" i="4"/>
  <c r="BB321" i="4"/>
  <c r="BB320" i="4"/>
  <c r="BB319" i="4"/>
  <c r="BB318" i="4"/>
  <c r="BB317" i="4"/>
  <c r="BB316" i="4"/>
  <c r="BB315" i="4"/>
  <c r="BB314" i="4"/>
  <c r="BB313" i="4"/>
  <c r="BB312" i="4"/>
  <c r="BB311" i="4"/>
  <c r="BB310" i="4"/>
  <c r="BB309" i="4"/>
  <c r="BB308" i="4"/>
  <c r="BB307" i="4"/>
  <c r="BB306" i="4"/>
  <c r="BB305" i="4"/>
  <c r="BB304" i="4"/>
  <c r="BB303" i="4"/>
  <c r="BB302" i="4"/>
  <c r="BB301" i="4"/>
  <c r="BB300" i="4"/>
  <c r="BB299" i="4"/>
  <c r="BB298" i="4"/>
  <c r="BB297" i="4"/>
  <c r="BB296" i="4"/>
  <c r="BB295" i="4"/>
  <c r="BB294" i="4"/>
  <c r="BB293" i="4"/>
  <c r="BB292" i="4"/>
  <c r="BB291" i="4"/>
  <c r="BB290" i="4"/>
  <c r="BB289" i="4"/>
  <c r="BB288" i="4"/>
  <c r="BB287" i="4"/>
  <c r="BB286" i="4"/>
  <c r="BB285" i="4"/>
  <c r="BB284" i="4"/>
  <c r="BB283" i="4"/>
  <c r="BB282" i="4"/>
  <c r="BB281" i="4"/>
  <c r="BB280" i="4"/>
  <c r="BB279" i="4"/>
  <c r="BB278" i="4"/>
  <c r="BB277" i="4"/>
  <c r="BB276" i="4"/>
  <c r="BB275" i="4"/>
  <c r="BB274" i="4"/>
  <c r="BB273" i="4"/>
  <c r="BB272" i="4"/>
  <c r="BB271" i="4"/>
  <c r="BB270" i="4"/>
  <c r="BB269" i="4"/>
  <c r="BB268" i="4"/>
  <c r="BB267" i="4"/>
  <c r="BB266" i="4"/>
  <c r="BB265" i="4"/>
  <c r="BB264" i="4"/>
  <c r="BB263" i="4"/>
  <c r="BB262" i="4"/>
  <c r="BB261" i="4"/>
  <c r="BB260" i="4"/>
  <c r="BB259" i="4"/>
  <c r="BB258" i="4"/>
  <c r="BB257" i="4"/>
  <c r="BB256" i="4"/>
  <c r="BB255" i="4"/>
  <c r="BB254" i="4"/>
  <c r="BB253" i="4"/>
  <c r="BB252" i="4"/>
  <c r="BB251" i="4"/>
  <c r="BB250" i="4"/>
  <c r="BB249" i="4"/>
  <c r="BB248" i="4"/>
  <c r="BB247" i="4"/>
  <c r="BB246" i="4"/>
  <c r="BB245" i="4"/>
  <c r="BB244" i="4"/>
  <c r="BB243" i="4"/>
  <c r="BB242" i="4"/>
  <c r="BB241" i="4"/>
  <c r="BB240" i="4"/>
  <c r="BB239" i="4"/>
  <c r="BB238" i="4"/>
  <c r="BB237" i="4"/>
  <c r="BB236" i="4"/>
  <c r="BB235" i="4"/>
  <c r="BB234" i="4"/>
  <c r="BB233" i="4"/>
  <c r="BB232" i="4"/>
  <c r="BB231" i="4"/>
  <c r="BB230" i="4"/>
  <c r="BB229" i="4"/>
  <c r="BB228" i="4"/>
  <c r="BB227" i="4"/>
  <c r="BB226" i="4"/>
  <c r="BB225" i="4"/>
  <c r="BB224" i="4"/>
  <c r="BB223" i="4"/>
  <c r="BB222" i="4"/>
  <c r="BB221" i="4"/>
  <c r="BB220" i="4"/>
  <c r="BB219" i="4"/>
  <c r="BB218" i="4"/>
  <c r="BB217" i="4"/>
  <c r="BB216" i="4"/>
  <c r="BB215" i="4"/>
  <c r="BB214" i="4"/>
  <c r="BB213" i="4"/>
  <c r="BB212" i="4"/>
  <c r="BB211" i="4"/>
  <c r="BB210" i="4"/>
  <c r="BB209" i="4"/>
  <c r="BB208" i="4"/>
  <c r="BB207" i="4"/>
  <c r="BB206" i="4"/>
  <c r="BB205" i="4"/>
  <c r="BB204" i="4"/>
  <c r="BB203" i="4"/>
  <c r="BB202" i="4"/>
  <c r="BB201" i="4"/>
  <c r="BB200" i="4"/>
  <c r="BB199" i="4"/>
  <c r="BB198" i="4"/>
  <c r="BB197" i="4"/>
  <c r="BB196" i="4"/>
  <c r="BB195" i="4"/>
  <c r="BB194" i="4"/>
  <c r="BB193" i="4"/>
  <c r="BB192" i="4"/>
  <c r="BB191" i="4"/>
  <c r="BB190" i="4"/>
  <c r="BB189" i="4"/>
  <c r="BB188" i="4"/>
  <c r="BB187" i="4"/>
  <c r="BB186" i="4"/>
  <c r="BB185" i="4"/>
  <c r="BB184" i="4"/>
  <c r="BB183" i="4"/>
  <c r="BB182" i="4"/>
  <c r="BB181" i="4"/>
  <c r="BB180" i="4"/>
  <c r="BB179" i="4"/>
  <c r="BB178" i="4"/>
  <c r="BB177" i="4"/>
  <c r="BB176" i="4"/>
  <c r="BB175" i="4"/>
  <c r="BB174" i="4"/>
  <c r="BB173" i="4"/>
  <c r="BB172" i="4"/>
  <c r="BB171" i="4"/>
  <c r="BB170" i="4"/>
  <c r="BB169" i="4"/>
  <c r="BB168" i="4"/>
  <c r="BB167" i="4"/>
  <c r="BB166" i="4"/>
  <c r="BB165" i="4"/>
  <c r="BB164" i="4"/>
  <c r="BB163" i="4"/>
  <c r="BB162" i="4"/>
  <c r="BB161" i="4"/>
  <c r="BB160" i="4"/>
  <c r="BB159" i="4"/>
  <c r="BB158" i="4"/>
  <c r="BB157" i="4"/>
  <c r="BB156" i="4"/>
  <c r="BB155" i="4"/>
  <c r="BB154" i="4"/>
  <c r="BB153" i="4"/>
  <c r="BB152" i="4"/>
  <c r="BB151" i="4"/>
  <c r="BB150" i="4"/>
  <c r="BB149" i="4"/>
  <c r="BB148" i="4"/>
  <c r="BB147" i="4"/>
  <c r="BB146" i="4"/>
  <c r="BB145" i="4"/>
  <c r="BB144" i="4"/>
  <c r="BB143" i="4"/>
  <c r="BB142" i="4"/>
  <c r="BB141" i="4"/>
  <c r="BB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BB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BB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BB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BB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BB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BB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BB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BB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BB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BB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BB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BB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BB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BB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BB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BB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BB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BB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BB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BB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BB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BB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BB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BB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BB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BB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BB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BB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BB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BB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BB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BB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BB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BB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BB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BB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BB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BB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BB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BB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BB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B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BB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BB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BB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BB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BB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BB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BB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BB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BB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BB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BB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BB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BB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BB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BB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BB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BB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BB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BB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BB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BB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BB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BB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BB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BB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BB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BB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BB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BB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BB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BB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BB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BB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BB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BB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BB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BB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BB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BB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BB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BB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BB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BB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BB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BB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BB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BB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BB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BB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BB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BB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BB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BB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BB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BB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BB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BB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BB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BB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BB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BB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BB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BB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BB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BB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BB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BB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BB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BB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BB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BB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BB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BB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BB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BB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BB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BB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BB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BB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BB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BB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BB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BB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BB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BB13" i="4"/>
  <c r="AZ9" i="4" s="1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BB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BB11" i="4"/>
  <c r="AK9" i="4" s="1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BB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BB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AI10" i="4" s="1"/>
  <c r="G9" i="4"/>
  <c r="F9" i="4"/>
  <c r="E9" i="4"/>
  <c r="D9" i="4"/>
  <c r="C9" i="4"/>
  <c r="B9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AG9" i="4" s="1"/>
  <c r="E8" i="4"/>
  <c r="D8" i="4"/>
  <c r="C8" i="4"/>
  <c r="B8" i="4"/>
  <c r="AP853" i="3"/>
  <c r="AP852" i="3"/>
  <c r="AP851" i="3"/>
  <c r="AP850" i="3"/>
  <c r="AP849" i="3"/>
  <c r="AP848" i="3"/>
  <c r="AP847" i="3"/>
  <c r="AP846" i="3"/>
  <c r="AP845" i="3"/>
  <c r="AP844" i="3"/>
  <c r="AP843" i="3"/>
  <c r="AP842" i="3"/>
  <c r="AP841" i="3"/>
  <c r="AP840" i="3"/>
  <c r="AP839" i="3"/>
  <c r="AP838" i="3"/>
  <c r="AP837" i="3"/>
  <c r="AP836" i="3"/>
  <c r="AP835" i="3"/>
  <c r="AP834" i="3"/>
  <c r="AP833" i="3"/>
  <c r="AP832" i="3"/>
  <c r="AP831" i="3"/>
  <c r="AP830" i="3"/>
  <c r="AP829" i="3"/>
  <c r="AP828" i="3"/>
  <c r="AP827" i="3"/>
  <c r="AP826" i="3"/>
  <c r="AP825" i="3"/>
  <c r="AP824" i="3"/>
  <c r="AP823" i="3"/>
  <c r="AP822" i="3"/>
  <c r="AP821" i="3"/>
  <c r="AP820" i="3"/>
  <c r="AP819" i="3"/>
  <c r="AP818" i="3"/>
  <c r="AP817" i="3"/>
  <c r="AP816" i="3"/>
  <c r="AP815" i="3"/>
  <c r="AP814" i="3"/>
  <c r="AP813" i="3"/>
  <c r="AP812" i="3"/>
  <c r="AP811" i="3"/>
  <c r="AP810" i="3"/>
  <c r="AP809" i="3"/>
  <c r="AP808" i="3"/>
  <c r="AP807" i="3"/>
  <c r="AP806" i="3"/>
  <c r="AP805" i="3"/>
  <c r="AP804" i="3"/>
  <c r="AP803" i="3"/>
  <c r="AP802" i="3"/>
  <c r="AP801" i="3"/>
  <c r="AP800" i="3"/>
  <c r="AP799" i="3"/>
  <c r="AP798" i="3"/>
  <c r="AP797" i="3"/>
  <c r="AP796" i="3"/>
  <c r="AP795" i="3"/>
  <c r="AP794" i="3"/>
  <c r="AP793" i="3"/>
  <c r="AP792" i="3"/>
  <c r="AP791" i="3"/>
  <c r="AP790" i="3"/>
  <c r="AP789" i="3"/>
  <c r="AP788" i="3"/>
  <c r="AP787" i="3"/>
  <c r="AP786" i="3"/>
  <c r="AP785" i="3"/>
  <c r="AP784" i="3"/>
  <c r="AP783" i="3"/>
  <c r="AP782" i="3"/>
  <c r="AP781" i="3"/>
  <c r="AP780" i="3"/>
  <c r="AP779" i="3"/>
  <c r="AP778" i="3"/>
  <c r="AP777" i="3"/>
  <c r="AP776" i="3"/>
  <c r="AP775" i="3"/>
  <c r="AP774" i="3"/>
  <c r="AP773" i="3"/>
  <c r="AP772" i="3"/>
  <c r="AP771" i="3"/>
  <c r="AP770" i="3"/>
  <c r="AP769" i="3"/>
  <c r="AP768" i="3"/>
  <c r="AP767" i="3"/>
  <c r="AP766" i="3"/>
  <c r="AP765" i="3"/>
  <c r="AP764" i="3"/>
  <c r="AP763" i="3"/>
  <c r="AP762" i="3"/>
  <c r="AP761" i="3"/>
  <c r="AP760" i="3"/>
  <c r="AP759" i="3"/>
  <c r="AP758" i="3"/>
  <c r="AP757" i="3"/>
  <c r="AP756" i="3"/>
  <c r="AP755" i="3"/>
  <c r="AP754" i="3"/>
  <c r="AP753" i="3"/>
  <c r="AP752" i="3"/>
  <c r="AP751" i="3"/>
  <c r="AP750" i="3"/>
  <c r="AP749" i="3"/>
  <c r="AP748" i="3"/>
  <c r="AP747" i="3"/>
  <c r="AP746" i="3"/>
  <c r="AP745" i="3"/>
  <c r="AP744" i="3"/>
  <c r="AP743" i="3"/>
  <c r="AP742" i="3"/>
  <c r="AP741" i="3"/>
  <c r="AP740" i="3"/>
  <c r="AP739" i="3"/>
  <c r="AP738" i="3"/>
  <c r="AP737" i="3"/>
  <c r="AP736" i="3"/>
  <c r="AP735" i="3"/>
  <c r="AP734" i="3"/>
  <c r="AP733" i="3"/>
  <c r="AP732" i="3"/>
  <c r="AP731" i="3"/>
  <c r="AP730" i="3"/>
  <c r="AP729" i="3"/>
  <c r="AP728" i="3"/>
  <c r="AP727" i="3"/>
  <c r="AP726" i="3"/>
  <c r="AP725" i="3"/>
  <c r="AP724" i="3"/>
  <c r="AP723" i="3"/>
  <c r="AP722" i="3"/>
  <c r="AP721" i="3"/>
  <c r="AP720" i="3"/>
  <c r="AP719" i="3"/>
  <c r="AP718" i="3"/>
  <c r="AP717" i="3"/>
  <c r="AP716" i="3"/>
  <c r="AP715" i="3"/>
  <c r="AP714" i="3"/>
  <c r="AP713" i="3"/>
  <c r="AP712" i="3"/>
  <c r="AP711" i="3"/>
  <c r="AP710" i="3"/>
  <c r="AP709" i="3"/>
  <c r="AP708" i="3"/>
  <c r="AP707" i="3"/>
  <c r="AP706" i="3"/>
  <c r="AP705" i="3"/>
  <c r="AP704" i="3"/>
  <c r="AP703" i="3"/>
  <c r="AP702" i="3"/>
  <c r="AP701" i="3"/>
  <c r="AP700" i="3"/>
  <c r="AP699" i="3"/>
  <c r="AP698" i="3"/>
  <c r="AP697" i="3"/>
  <c r="AP696" i="3"/>
  <c r="AP695" i="3"/>
  <c r="AP694" i="3"/>
  <c r="AP693" i="3"/>
  <c r="AP692" i="3"/>
  <c r="AP691" i="3"/>
  <c r="AP690" i="3"/>
  <c r="AP689" i="3"/>
  <c r="AP688" i="3"/>
  <c r="AP687" i="3"/>
  <c r="AP686" i="3"/>
  <c r="AP685" i="3"/>
  <c r="AP684" i="3"/>
  <c r="AP683" i="3"/>
  <c r="AP682" i="3"/>
  <c r="AP681" i="3"/>
  <c r="AP680" i="3"/>
  <c r="AP679" i="3"/>
  <c r="AP678" i="3"/>
  <c r="AP677" i="3"/>
  <c r="AP676" i="3"/>
  <c r="AP675" i="3"/>
  <c r="AP674" i="3"/>
  <c r="AP673" i="3"/>
  <c r="AP672" i="3"/>
  <c r="AP671" i="3"/>
  <c r="AP670" i="3"/>
  <c r="AP669" i="3"/>
  <c r="AP668" i="3"/>
  <c r="AP667" i="3"/>
  <c r="AP666" i="3"/>
  <c r="AP665" i="3"/>
  <c r="AP664" i="3"/>
  <c r="AP663" i="3"/>
  <c r="AP662" i="3"/>
  <c r="AP661" i="3"/>
  <c r="AP660" i="3"/>
  <c r="AP659" i="3"/>
  <c r="AP658" i="3"/>
  <c r="AP657" i="3"/>
  <c r="AP656" i="3"/>
  <c r="AP655" i="3"/>
  <c r="AP654" i="3"/>
  <c r="AP653" i="3"/>
  <c r="AP652" i="3"/>
  <c r="AP651" i="3"/>
  <c r="AP650" i="3"/>
  <c r="AP649" i="3"/>
  <c r="AP648" i="3"/>
  <c r="AP647" i="3"/>
  <c r="AP646" i="3"/>
  <c r="AP645" i="3"/>
  <c r="AP644" i="3"/>
  <c r="AP643" i="3"/>
  <c r="AP642" i="3"/>
  <c r="AP641" i="3"/>
  <c r="AP640" i="3"/>
  <c r="AP639" i="3"/>
  <c r="AP638" i="3"/>
  <c r="AP637" i="3"/>
  <c r="AP636" i="3"/>
  <c r="AP635" i="3"/>
  <c r="AP634" i="3"/>
  <c r="AP633" i="3"/>
  <c r="AP632" i="3"/>
  <c r="AP631" i="3"/>
  <c r="AP630" i="3"/>
  <c r="AP629" i="3"/>
  <c r="AP628" i="3"/>
  <c r="AP627" i="3"/>
  <c r="AP626" i="3"/>
  <c r="AP625" i="3"/>
  <c r="AP624" i="3"/>
  <c r="AP623" i="3"/>
  <c r="AP622" i="3"/>
  <c r="AP621" i="3"/>
  <c r="AP620" i="3"/>
  <c r="AP619" i="3"/>
  <c r="AP618" i="3"/>
  <c r="AP617" i="3"/>
  <c r="AP616" i="3"/>
  <c r="AP615" i="3"/>
  <c r="AP614" i="3"/>
  <c r="AP613" i="3"/>
  <c r="AP612" i="3"/>
  <c r="AP611" i="3"/>
  <c r="AP610" i="3"/>
  <c r="AP609" i="3"/>
  <c r="AP608" i="3"/>
  <c r="AP607" i="3"/>
  <c r="AP606" i="3"/>
  <c r="AP605" i="3"/>
  <c r="AP604" i="3"/>
  <c r="AP603" i="3"/>
  <c r="AP602" i="3"/>
  <c r="AP601" i="3"/>
  <c r="AP600" i="3"/>
  <c r="AP599" i="3"/>
  <c r="AP598" i="3"/>
  <c r="AP597" i="3"/>
  <c r="AP596" i="3"/>
  <c r="AP595" i="3"/>
  <c r="AP594" i="3"/>
  <c r="AP593" i="3"/>
  <c r="AP592" i="3"/>
  <c r="AP591" i="3"/>
  <c r="AP590" i="3"/>
  <c r="AP589" i="3"/>
  <c r="AP588" i="3"/>
  <c r="AP587" i="3"/>
  <c r="AP586" i="3"/>
  <c r="AP585" i="3"/>
  <c r="AP584" i="3"/>
  <c r="AP583" i="3"/>
  <c r="AP582" i="3"/>
  <c r="AP581" i="3"/>
  <c r="AP580" i="3"/>
  <c r="AP579" i="3"/>
  <c r="AP578" i="3"/>
  <c r="AP577" i="3"/>
  <c r="AP576" i="3"/>
  <c r="AP575" i="3"/>
  <c r="AP574" i="3"/>
  <c r="AP573" i="3"/>
  <c r="AP572" i="3"/>
  <c r="AP571" i="3"/>
  <c r="AP570" i="3"/>
  <c r="AP569" i="3"/>
  <c r="AP568" i="3"/>
  <c r="AP567" i="3"/>
  <c r="AP566" i="3"/>
  <c r="AP565" i="3"/>
  <c r="AP564" i="3"/>
  <c r="AP563" i="3"/>
  <c r="AP562" i="3"/>
  <c r="AP561" i="3"/>
  <c r="AP560" i="3"/>
  <c r="AP559" i="3"/>
  <c r="AP558" i="3"/>
  <c r="AP557" i="3"/>
  <c r="AP556" i="3"/>
  <c r="AP555" i="3"/>
  <c r="AP554" i="3"/>
  <c r="AP553" i="3"/>
  <c r="AP552" i="3"/>
  <c r="AP551" i="3"/>
  <c r="AP550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531" i="3"/>
  <c r="AP530" i="3"/>
  <c r="AP529" i="3"/>
  <c r="AP528" i="3"/>
  <c r="AP527" i="3"/>
  <c r="AP526" i="3"/>
  <c r="AP525" i="3"/>
  <c r="AP524" i="3"/>
  <c r="AP523" i="3"/>
  <c r="AP522" i="3"/>
  <c r="AP521" i="3"/>
  <c r="AP520" i="3"/>
  <c r="AP519" i="3"/>
  <c r="AP518" i="3"/>
  <c r="AP517" i="3"/>
  <c r="AP516" i="3"/>
  <c r="AP515" i="3"/>
  <c r="AP514" i="3"/>
  <c r="AP513" i="3"/>
  <c r="AP512" i="3"/>
  <c r="AP511" i="3"/>
  <c r="AP510" i="3"/>
  <c r="AP509" i="3"/>
  <c r="AP508" i="3"/>
  <c r="AP507" i="3"/>
  <c r="AP506" i="3"/>
  <c r="AP505" i="3"/>
  <c r="AP504" i="3"/>
  <c r="AP503" i="3"/>
  <c r="AP502" i="3"/>
  <c r="AP501" i="3"/>
  <c r="AP500" i="3"/>
  <c r="AP499" i="3"/>
  <c r="AP498" i="3"/>
  <c r="AP497" i="3"/>
  <c r="AP496" i="3"/>
  <c r="AP495" i="3"/>
  <c r="AP494" i="3"/>
  <c r="AP493" i="3"/>
  <c r="AP492" i="3"/>
  <c r="AP491" i="3"/>
  <c r="AP490" i="3"/>
  <c r="AP489" i="3"/>
  <c r="AP488" i="3"/>
  <c r="AP487" i="3"/>
  <c r="AP486" i="3"/>
  <c r="AP485" i="3"/>
  <c r="AP484" i="3"/>
  <c r="AP483" i="3"/>
  <c r="AP482" i="3"/>
  <c r="AP481" i="3"/>
  <c r="AP480" i="3"/>
  <c r="AP479" i="3"/>
  <c r="AP478" i="3"/>
  <c r="AP477" i="3"/>
  <c r="AP476" i="3"/>
  <c r="AP475" i="3"/>
  <c r="AP474" i="3"/>
  <c r="AP473" i="3"/>
  <c r="AP472" i="3"/>
  <c r="AP471" i="3"/>
  <c r="AP470" i="3"/>
  <c r="AP469" i="3"/>
  <c r="AP468" i="3"/>
  <c r="AP467" i="3"/>
  <c r="AP466" i="3"/>
  <c r="AP465" i="3"/>
  <c r="AP464" i="3"/>
  <c r="AP463" i="3"/>
  <c r="AP462" i="3"/>
  <c r="AP461" i="3"/>
  <c r="AP460" i="3"/>
  <c r="AP459" i="3"/>
  <c r="AP458" i="3"/>
  <c r="AP457" i="3"/>
  <c r="AP456" i="3"/>
  <c r="AP455" i="3"/>
  <c r="AP454" i="3"/>
  <c r="AP453" i="3"/>
  <c r="AP452" i="3"/>
  <c r="AP451" i="3"/>
  <c r="AP450" i="3"/>
  <c r="AP449" i="3"/>
  <c r="AP448" i="3"/>
  <c r="AP447" i="3"/>
  <c r="AP446" i="3"/>
  <c r="AP445" i="3"/>
  <c r="AP444" i="3"/>
  <c r="AP443" i="3"/>
  <c r="AP442" i="3"/>
  <c r="AP441" i="3"/>
  <c r="AP440" i="3"/>
  <c r="AP439" i="3"/>
  <c r="AP438" i="3"/>
  <c r="AP437" i="3"/>
  <c r="AP436" i="3"/>
  <c r="AP435" i="3"/>
  <c r="AP434" i="3"/>
  <c r="AP433" i="3"/>
  <c r="AP432" i="3"/>
  <c r="AP431" i="3"/>
  <c r="AP430" i="3"/>
  <c r="AP429" i="3"/>
  <c r="AP428" i="3"/>
  <c r="AP427" i="3"/>
  <c r="AP426" i="3"/>
  <c r="AP425" i="3"/>
  <c r="AP424" i="3"/>
  <c r="AP423" i="3"/>
  <c r="AP422" i="3"/>
  <c r="AP421" i="3"/>
  <c r="AP420" i="3"/>
  <c r="AP419" i="3"/>
  <c r="AP418" i="3"/>
  <c r="AP417" i="3"/>
  <c r="AP416" i="3"/>
  <c r="AP415" i="3"/>
  <c r="AP414" i="3"/>
  <c r="AP413" i="3"/>
  <c r="AP412" i="3"/>
  <c r="AP411" i="3"/>
  <c r="AP410" i="3"/>
  <c r="AP409" i="3"/>
  <c r="AP408" i="3"/>
  <c r="AP407" i="3"/>
  <c r="AP406" i="3"/>
  <c r="AP405" i="3"/>
  <c r="AP404" i="3"/>
  <c r="AP403" i="3"/>
  <c r="AP402" i="3"/>
  <c r="AP401" i="3"/>
  <c r="AP400" i="3"/>
  <c r="AP399" i="3"/>
  <c r="AP398" i="3"/>
  <c r="AP397" i="3"/>
  <c r="AP396" i="3"/>
  <c r="AP395" i="3"/>
  <c r="AP394" i="3"/>
  <c r="AP393" i="3"/>
  <c r="AP392" i="3"/>
  <c r="AP391" i="3"/>
  <c r="AP390" i="3"/>
  <c r="AP389" i="3"/>
  <c r="AP388" i="3"/>
  <c r="AP387" i="3"/>
  <c r="AP386" i="3"/>
  <c r="AP385" i="3"/>
  <c r="AP384" i="3"/>
  <c r="AP383" i="3"/>
  <c r="AP382" i="3"/>
  <c r="AP381" i="3"/>
  <c r="AP380" i="3"/>
  <c r="AP379" i="3"/>
  <c r="AP378" i="3"/>
  <c r="AP377" i="3"/>
  <c r="AP376" i="3"/>
  <c r="AP375" i="3"/>
  <c r="AP374" i="3"/>
  <c r="AP373" i="3"/>
  <c r="AP372" i="3"/>
  <c r="AP371" i="3"/>
  <c r="AP370" i="3"/>
  <c r="AP369" i="3"/>
  <c r="AP368" i="3"/>
  <c r="AP367" i="3"/>
  <c r="AP366" i="3"/>
  <c r="AP365" i="3"/>
  <c r="AP364" i="3"/>
  <c r="AP363" i="3"/>
  <c r="AP362" i="3"/>
  <c r="AP361" i="3"/>
  <c r="AP360" i="3"/>
  <c r="AP359" i="3"/>
  <c r="AP358" i="3"/>
  <c r="AP357" i="3"/>
  <c r="AP356" i="3"/>
  <c r="AP355" i="3"/>
  <c r="AP354" i="3"/>
  <c r="AP353" i="3"/>
  <c r="AP352" i="3"/>
  <c r="AP351" i="3"/>
  <c r="AP350" i="3"/>
  <c r="AP349" i="3"/>
  <c r="AP348" i="3"/>
  <c r="AP347" i="3"/>
  <c r="AP346" i="3"/>
  <c r="AP345" i="3"/>
  <c r="AP344" i="3"/>
  <c r="AP343" i="3"/>
  <c r="AP342" i="3"/>
  <c r="AP341" i="3"/>
  <c r="AP340" i="3"/>
  <c r="AP339" i="3"/>
  <c r="AP338" i="3"/>
  <c r="AP337" i="3"/>
  <c r="AP336" i="3"/>
  <c r="AP335" i="3"/>
  <c r="AP334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5" i="3"/>
  <c r="AP314" i="3"/>
  <c r="AP313" i="3"/>
  <c r="AP312" i="3"/>
  <c r="AP311" i="3"/>
  <c r="AP310" i="3"/>
  <c r="AP309" i="3"/>
  <c r="AP308" i="3"/>
  <c r="AP307" i="3"/>
  <c r="AP306" i="3"/>
  <c r="AP305" i="3"/>
  <c r="AP304" i="3"/>
  <c r="AP303" i="3"/>
  <c r="AP302" i="3"/>
  <c r="AP301" i="3"/>
  <c r="AP300" i="3"/>
  <c r="AP299" i="3"/>
  <c r="AP298" i="3"/>
  <c r="AP297" i="3"/>
  <c r="AP296" i="3"/>
  <c r="AP295" i="3"/>
  <c r="AP294" i="3"/>
  <c r="AP293" i="3"/>
  <c r="AP292" i="3"/>
  <c r="AP291" i="3"/>
  <c r="AP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P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P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P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P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P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P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P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P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P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P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P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P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P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P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P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P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P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P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P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P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P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P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P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P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P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P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P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P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P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P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P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P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P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P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P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P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P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P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P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P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P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P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P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P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P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P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P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P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P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P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P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P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P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P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P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P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P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P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P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P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P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P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P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P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P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P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P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P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P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P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P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P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P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P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P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P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P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P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P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P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P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P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P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P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P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P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P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P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P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P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P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P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P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P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P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P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P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P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P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P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P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P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P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P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P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P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P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P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P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P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P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P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P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P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P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P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P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P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P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P21" i="3"/>
  <c r="S21" i="3"/>
  <c r="R21" i="3"/>
  <c r="AM21" i="3" s="1"/>
  <c r="Q21" i="3"/>
  <c r="P21" i="3"/>
  <c r="O21" i="3"/>
  <c r="N21" i="3"/>
  <c r="M21" i="3"/>
  <c r="L21" i="3"/>
  <c r="K21" i="3"/>
  <c r="J21" i="3"/>
  <c r="AE21" i="3" s="1"/>
  <c r="I21" i="3"/>
  <c r="H21" i="3"/>
  <c r="G21" i="3"/>
  <c r="F21" i="3"/>
  <c r="E21" i="3"/>
  <c r="D21" i="3"/>
  <c r="C21" i="3"/>
  <c r="B21" i="3"/>
  <c r="W21" i="3" s="1"/>
  <c r="AX20" i="3"/>
  <c r="AW20" i="3"/>
  <c r="AP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W19" i="3"/>
  <c r="AX19" i="3" s="1"/>
  <c r="AP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X18" i="3"/>
  <c r="AW18" i="3"/>
  <c r="AP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P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X16" i="3"/>
  <c r="AW16" i="3"/>
  <c r="AP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P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X14" i="3"/>
  <c r="AW14" i="3"/>
  <c r="AP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P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X12" i="3"/>
  <c r="AW12" i="3"/>
  <c r="AP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P11" i="3"/>
  <c r="AD9" i="3" s="1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P10" i="3"/>
  <c r="S10" i="3"/>
  <c r="R10" i="3"/>
  <c r="Q10" i="3"/>
  <c r="P10" i="3"/>
  <c r="O10" i="3"/>
  <c r="N10" i="3"/>
  <c r="AI10" i="3" s="1"/>
  <c r="M10" i="3"/>
  <c r="L10" i="3"/>
  <c r="K10" i="3"/>
  <c r="J10" i="3"/>
  <c r="I10" i="3"/>
  <c r="H10" i="3"/>
  <c r="G10" i="3"/>
  <c r="F10" i="3"/>
  <c r="AA10" i="3" s="1"/>
  <c r="E10" i="3"/>
  <c r="D10" i="3"/>
  <c r="C10" i="3"/>
  <c r="B10" i="3"/>
  <c r="AP9" i="3"/>
  <c r="AI9" i="3"/>
  <c r="AH9" i="3"/>
  <c r="S9" i="3"/>
  <c r="R9" i="3"/>
  <c r="Q9" i="3"/>
  <c r="P9" i="3"/>
  <c r="O9" i="3"/>
  <c r="N9" i="3"/>
  <c r="M9" i="3"/>
  <c r="L9" i="3"/>
  <c r="K9" i="3"/>
  <c r="J9" i="3"/>
  <c r="AE9" i="3" s="1"/>
  <c r="I9" i="3"/>
  <c r="H9" i="3"/>
  <c r="G9" i="3"/>
  <c r="F9" i="3"/>
  <c r="AA9" i="3" s="1"/>
  <c r="E9" i="3"/>
  <c r="D9" i="3"/>
  <c r="C9" i="3"/>
  <c r="B9" i="3"/>
  <c r="B115" i="2"/>
  <c r="B114" i="2"/>
  <c r="C63" i="2" s="1"/>
  <c r="B113" i="2"/>
  <c r="C62" i="2" s="1"/>
  <c r="B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J98" i="2"/>
  <c r="I99" i="2" s="1"/>
  <c r="C98" i="2"/>
  <c r="C97" i="2"/>
  <c r="C96" i="2"/>
  <c r="C95" i="2"/>
  <c r="C94" i="2"/>
  <c r="C93" i="2"/>
  <c r="C92" i="2"/>
  <c r="C91" i="2"/>
  <c r="C90" i="2"/>
  <c r="C89" i="2"/>
  <c r="C83" i="2"/>
  <c r="C82" i="2"/>
  <c r="B82" i="2"/>
  <c r="C81" i="2"/>
  <c r="B81" i="2"/>
  <c r="C80" i="2"/>
  <c r="B80" i="2"/>
  <c r="C79" i="2"/>
  <c r="B79" i="2"/>
  <c r="C78" i="2"/>
  <c r="B78" i="2"/>
  <c r="C77" i="2"/>
  <c r="B77" i="2"/>
  <c r="C76" i="2"/>
  <c r="B76" i="2"/>
  <c r="C75" i="2"/>
  <c r="B75" i="2"/>
  <c r="C74" i="2"/>
  <c r="B74" i="2"/>
  <c r="C64" i="2"/>
  <c r="C61" i="2"/>
  <c r="C53" i="2"/>
  <c r="C52" i="2"/>
  <c r="C51" i="2"/>
  <c r="C50" i="2"/>
  <c r="C49" i="2"/>
  <c r="C48" i="2"/>
  <c r="C47" i="2"/>
  <c r="C46" i="2"/>
  <c r="C45" i="2"/>
  <c r="C44" i="2"/>
  <c r="C43" i="2"/>
  <c r="G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D24" i="2"/>
  <c r="C20" i="2"/>
  <c r="C19" i="2"/>
  <c r="C18" i="2"/>
  <c r="C17" i="2"/>
  <c r="C16" i="2"/>
  <c r="C15" i="2"/>
  <c r="C14" i="2"/>
  <c r="C13" i="2"/>
  <c r="C12" i="2"/>
  <c r="C11" i="2"/>
  <c r="C9" i="2"/>
  <c r="C8" i="2"/>
  <c r="C7" i="2"/>
  <c r="C6" i="2"/>
  <c r="C5" i="2"/>
  <c r="C4" i="2"/>
  <c r="C3" i="2"/>
  <c r="P139" i="1"/>
  <c r="K139" i="1"/>
  <c r="J139" i="1"/>
  <c r="I139" i="1"/>
  <c r="F139" i="1"/>
  <c r="D139" i="1"/>
  <c r="C139" i="1"/>
  <c r="P138" i="1"/>
  <c r="K138" i="1"/>
  <c r="J138" i="1"/>
  <c r="I138" i="1"/>
  <c r="F138" i="1"/>
  <c r="D138" i="1"/>
  <c r="C138" i="1"/>
  <c r="P137" i="1"/>
  <c r="K137" i="1"/>
  <c r="J137" i="1"/>
  <c r="I137" i="1"/>
  <c r="F137" i="1"/>
  <c r="D137" i="1"/>
  <c r="C137" i="1"/>
  <c r="P136" i="1"/>
  <c r="K136" i="1"/>
  <c r="J136" i="1"/>
  <c r="I136" i="1"/>
  <c r="F136" i="1"/>
  <c r="D136" i="1"/>
  <c r="C136" i="1"/>
  <c r="P135" i="1"/>
  <c r="K135" i="1"/>
  <c r="J135" i="1"/>
  <c r="I135" i="1"/>
  <c r="F135" i="1"/>
  <c r="D135" i="1"/>
  <c r="C135" i="1"/>
  <c r="P134" i="1"/>
  <c r="K134" i="1"/>
  <c r="H134" i="1" s="1"/>
  <c r="J134" i="1"/>
  <c r="I134" i="1"/>
  <c r="F134" i="1"/>
  <c r="D134" i="1"/>
  <c r="C134" i="1"/>
  <c r="P133" i="1"/>
  <c r="K133" i="1"/>
  <c r="J133" i="1"/>
  <c r="H133" i="1" s="1"/>
  <c r="M133" i="1" s="1"/>
  <c r="I133" i="1"/>
  <c r="F133" i="1"/>
  <c r="D133" i="1"/>
  <c r="C133" i="1"/>
  <c r="Q132" i="1"/>
  <c r="P132" i="1"/>
  <c r="K132" i="1"/>
  <c r="H132" i="1" s="1"/>
  <c r="M132" i="1" s="1"/>
  <c r="J132" i="1"/>
  <c r="I132" i="1"/>
  <c r="F132" i="1"/>
  <c r="G132" i="1" s="1"/>
  <c r="D132" i="1"/>
  <c r="C132" i="1"/>
  <c r="P131" i="1"/>
  <c r="K131" i="1"/>
  <c r="H131" i="1" s="1"/>
  <c r="J131" i="1"/>
  <c r="I131" i="1"/>
  <c r="F131" i="1"/>
  <c r="D131" i="1"/>
  <c r="C131" i="1"/>
  <c r="G131" i="1" s="1"/>
  <c r="P130" i="1"/>
  <c r="K130" i="1"/>
  <c r="J130" i="1"/>
  <c r="I130" i="1"/>
  <c r="H130" i="1"/>
  <c r="F130" i="1"/>
  <c r="D130" i="1"/>
  <c r="C130" i="1"/>
  <c r="L129" i="1"/>
  <c r="P128" i="1"/>
  <c r="K128" i="1"/>
  <c r="J128" i="1"/>
  <c r="I128" i="1"/>
  <c r="F128" i="1"/>
  <c r="E128" i="1"/>
  <c r="D128" i="1"/>
  <c r="C128" i="1"/>
  <c r="P127" i="1"/>
  <c r="Q127" i="1" s="1"/>
  <c r="K127" i="1"/>
  <c r="J127" i="1"/>
  <c r="I127" i="1"/>
  <c r="H127" i="1" s="1"/>
  <c r="M127" i="1" s="1"/>
  <c r="F127" i="1"/>
  <c r="D127" i="1"/>
  <c r="C127" i="1"/>
  <c r="P126" i="1"/>
  <c r="Q126" i="1" s="1"/>
  <c r="K126" i="1"/>
  <c r="J126" i="1"/>
  <c r="I126" i="1"/>
  <c r="F126" i="1"/>
  <c r="D126" i="1"/>
  <c r="E126" i="1" s="1"/>
  <c r="C126" i="1"/>
  <c r="G126" i="1" s="1"/>
  <c r="P125" i="1"/>
  <c r="Q125" i="1" s="1"/>
  <c r="K125" i="1"/>
  <c r="J125" i="1"/>
  <c r="I125" i="1"/>
  <c r="F125" i="1"/>
  <c r="D125" i="1"/>
  <c r="C125" i="1"/>
  <c r="G125" i="1" s="1"/>
  <c r="P124" i="1"/>
  <c r="Q124" i="1" s="1"/>
  <c r="K124" i="1"/>
  <c r="J124" i="1"/>
  <c r="I124" i="1"/>
  <c r="F124" i="1"/>
  <c r="D124" i="1"/>
  <c r="C124" i="1"/>
  <c r="G124" i="1" s="1"/>
  <c r="P123" i="1"/>
  <c r="Q123" i="1" s="1"/>
  <c r="K123" i="1"/>
  <c r="J123" i="1"/>
  <c r="I123" i="1"/>
  <c r="H123" i="1"/>
  <c r="F123" i="1"/>
  <c r="D123" i="1"/>
  <c r="N123" i="1" s="1"/>
  <c r="C123" i="1"/>
  <c r="G123" i="1" s="1"/>
  <c r="P122" i="1"/>
  <c r="Q122" i="1" s="1"/>
  <c r="K122" i="1"/>
  <c r="J122" i="1"/>
  <c r="I122" i="1"/>
  <c r="H122" i="1" s="1"/>
  <c r="R122" i="1" s="1"/>
  <c r="S122" i="1" s="1"/>
  <c r="F122" i="1"/>
  <c r="D122" i="1"/>
  <c r="E122" i="1" s="1"/>
  <c r="C122" i="1"/>
  <c r="P121" i="1"/>
  <c r="K121" i="1"/>
  <c r="J121" i="1"/>
  <c r="I121" i="1"/>
  <c r="F121" i="1"/>
  <c r="D121" i="1"/>
  <c r="C121" i="1"/>
  <c r="Q121" i="1" s="1"/>
  <c r="P120" i="1"/>
  <c r="Q120" i="1" s="1"/>
  <c r="K120" i="1"/>
  <c r="J120" i="1"/>
  <c r="I120" i="1"/>
  <c r="F120" i="1"/>
  <c r="E120" i="1"/>
  <c r="D120" i="1"/>
  <c r="C120" i="1"/>
  <c r="P119" i="1"/>
  <c r="Q119" i="1" s="1"/>
  <c r="K119" i="1"/>
  <c r="J119" i="1"/>
  <c r="I119" i="1"/>
  <c r="H119" i="1"/>
  <c r="F119" i="1"/>
  <c r="D119" i="1"/>
  <c r="C119" i="1"/>
  <c r="R118" i="1"/>
  <c r="S118" i="1" s="1"/>
  <c r="P118" i="1"/>
  <c r="K118" i="1"/>
  <c r="J118" i="1"/>
  <c r="I118" i="1"/>
  <c r="H118" i="1" s="1"/>
  <c r="F118" i="1"/>
  <c r="D118" i="1"/>
  <c r="C118" i="1"/>
  <c r="Q118" i="1" s="1"/>
  <c r="P117" i="1"/>
  <c r="Q117" i="1" s="1"/>
  <c r="K117" i="1"/>
  <c r="J117" i="1"/>
  <c r="I117" i="1"/>
  <c r="F117" i="1"/>
  <c r="D117" i="1"/>
  <c r="C117" i="1"/>
  <c r="P116" i="1"/>
  <c r="K116" i="1"/>
  <c r="J116" i="1"/>
  <c r="I116" i="1"/>
  <c r="F116" i="1"/>
  <c r="D116" i="1"/>
  <c r="C116" i="1"/>
  <c r="P115" i="1"/>
  <c r="Q115" i="1" s="1"/>
  <c r="K115" i="1"/>
  <c r="J115" i="1"/>
  <c r="J105" i="1" s="1"/>
  <c r="I115" i="1"/>
  <c r="F115" i="1"/>
  <c r="D115" i="1"/>
  <c r="C115" i="1"/>
  <c r="P114" i="1"/>
  <c r="K114" i="1"/>
  <c r="J114" i="1"/>
  <c r="I114" i="1"/>
  <c r="F114" i="1"/>
  <c r="D114" i="1"/>
  <c r="C114" i="1"/>
  <c r="P113" i="1"/>
  <c r="K113" i="1"/>
  <c r="J113" i="1"/>
  <c r="I113" i="1"/>
  <c r="F113" i="1"/>
  <c r="D113" i="1"/>
  <c r="E113" i="1" s="1"/>
  <c r="C113" i="1"/>
  <c r="P112" i="1"/>
  <c r="K112" i="1"/>
  <c r="J112" i="1"/>
  <c r="I112" i="1"/>
  <c r="H112" i="1" s="1"/>
  <c r="M112" i="1" s="1"/>
  <c r="F112" i="1"/>
  <c r="D112" i="1"/>
  <c r="C112" i="1"/>
  <c r="Q112" i="1" s="1"/>
  <c r="P111" i="1"/>
  <c r="Q111" i="1" s="1"/>
  <c r="K111" i="1"/>
  <c r="J111" i="1"/>
  <c r="I111" i="1"/>
  <c r="F111" i="1"/>
  <c r="E111" i="1"/>
  <c r="D111" i="1"/>
  <c r="C111" i="1"/>
  <c r="P110" i="1"/>
  <c r="K110" i="1"/>
  <c r="J110" i="1"/>
  <c r="I110" i="1"/>
  <c r="H110" i="1"/>
  <c r="F110" i="1"/>
  <c r="D110" i="1"/>
  <c r="C110" i="1"/>
  <c r="Q110" i="1" s="1"/>
  <c r="P109" i="1"/>
  <c r="K109" i="1"/>
  <c r="J109" i="1"/>
  <c r="I109" i="1"/>
  <c r="F109" i="1"/>
  <c r="D109" i="1"/>
  <c r="E109" i="1" s="1"/>
  <c r="C109" i="1"/>
  <c r="P108" i="1"/>
  <c r="K108" i="1"/>
  <c r="J108" i="1"/>
  <c r="I108" i="1"/>
  <c r="H108" i="1"/>
  <c r="F108" i="1"/>
  <c r="D108" i="1"/>
  <c r="C108" i="1"/>
  <c r="Q108" i="1" s="1"/>
  <c r="P107" i="1"/>
  <c r="K107" i="1"/>
  <c r="J107" i="1"/>
  <c r="I107" i="1"/>
  <c r="F107" i="1"/>
  <c r="D107" i="1"/>
  <c r="E107" i="1" s="1"/>
  <c r="C107" i="1"/>
  <c r="P106" i="1"/>
  <c r="K106" i="1"/>
  <c r="J106" i="1"/>
  <c r="I106" i="1"/>
  <c r="H106" i="1" s="1"/>
  <c r="F106" i="1"/>
  <c r="D106" i="1"/>
  <c r="C106" i="1"/>
  <c r="L105" i="1"/>
  <c r="P104" i="1"/>
  <c r="Q104" i="1" s="1"/>
  <c r="K104" i="1"/>
  <c r="H104" i="1" s="1"/>
  <c r="M104" i="1" s="1"/>
  <c r="J104" i="1"/>
  <c r="I104" i="1"/>
  <c r="G104" i="1"/>
  <c r="F104" i="1"/>
  <c r="D104" i="1"/>
  <c r="C104" i="1"/>
  <c r="P103" i="1"/>
  <c r="K103" i="1"/>
  <c r="J103" i="1"/>
  <c r="H103" i="1" s="1"/>
  <c r="M103" i="1" s="1"/>
  <c r="I103" i="1"/>
  <c r="F103" i="1"/>
  <c r="D103" i="1"/>
  <c r="C103" i="1"/>
  <c r="P102" i="1"/>
  <c r="Q102" i="1" s="1"/>
  <c r="K102" i="1"/>
  <c r="H102" i="1" s="1"/>
  <c r="M102" i="1" s="1"/>
  <c r="J102" i="1"/>
  <c r="I102" i="1"/>
  <c r="G102" i="1"/>
  <c r="F102" i="1"/>
  <c r="D102" i="1"/>
  <c r="C102" i="1"/>
  <c r="P101" i="1"/>
  <c r="Q101" i="1" s="1"/>
  <c r="K101" i="1"/>
  <c r="J101" i="1"/>
  <c r="I101" i="1"/>
  <c r="F101" i="1"/>
  <c r="D101" i="1"/>
  <c r="C101" i="1"/>
  <c r="P100" i="1"/>
  <c r="Q100" i="1" s="1"/>
  <c r="K100" i="1"/>
  <c r="H100" i="1" s="1"/>
  <c r="M100" i="1" s="1"/>
  <c r="J100" i="1"/>
  <c r="I100" i="1"/>
  <c r="F100" i="1"/>
  <c r="D100" i="1"/>
  <c r="C100" i="1"/>
  <c r="G100" i="1" s="1"/>
  <c r="P99" i="1"/>
  <c r="K99" i="1"/>
  <c r="J99" i="1"/>
  <c r="I99" i="1"/>
  <c r="F99" i="1"/>
  <c r="D99" i="1"/>
  <c r="C99" i="1"/>
  <c r="P98" i="1"/>
  <c r="K98" i="1"/>
  <c r="J98" i="1"/>
  <c r="I98" i="1"/>
  <c r="I81" i="1" s="1"/>
  <c r="F98" i="1"/>
  <c r="D98" i="1"/>
  <c r="C98" i="1"/>
  <c r="G98" i="1" s="1"/>
  <c r="Q97" i="1"/>
  <c r="P97" i="1"/>
  <c r="K97" i="1"/>
  <c r="J97" i="1"/>
  <c r="I97" i="1"/>
  <c r="H97" i="1" s="1"/>
  <c r="M97" i="1" s="1"/>
  <c r="F97" i="1"/>
  <c r="D97" i="1"/>
  <c r="C97" i="1"/>
  <c r="P96" i="1"/>
  <c r="Q96" i="1" s="1"/>
  <c r="K96" i="1"/>
  <c r="J96" i="1"/>
  <c r="I96" i="1"/>
  <c r="F96" i="1"/>
  <c r="G96" i="1" s="1"/>
  <c r="D96" i="1"/>
  <c r="C96" i="1"/>
  <c r="P95" i="1"/>
  <c r="K95" i="1"/>
  <c r="J95" i="1"/>
  <c r="I95" i="1"/>
  <c r="H95" i="1" s="1"/>
  <c r="M95" i="1" s="1"/>
  <c r="F95" i="1"/>
  <c r="D95" i="1"/>
  <c r="C95" i="1"/>
  <c r="P94" i="1"/>
  <c r="K94" i="1"/>
  <c r="J94" i="1"/>
  <c r="I94" i="1"/>
  <c r="F94" i="1"/>
  <c r="D94" i="1"/>
  <c r="C94" i="1"/>
  <c r="P93" i="1"/>
  <c r="K93" i="1"/>
  <c r="J93" i="1"/>
  <c r="H93" i="1" s="1"/>
  <c r="I93" i="1"/>
  <c r="F93" i="1"/>
  <c r="D93" i="1"/>
  <c r="C93" i="1"/>
  <c r="R93" i="1" s="1"/>
  <c r="S93" i="1" s="1"/>
  <c r="P92" i="1"/>
  <c r="K92" i="1"/>
  <c r="H92" i="1" s="1"/>
  <c r="J92" i="1"/>
  <c r="I92" i="1"/>
  <c r="F92" i="1"/>
  <c r="D92" i="1"/>
  <c r="C92" i="1"/>
  <c r="P91" i="1"/>
  <c r="K91" i="1"/>
  <c r="J91" i="1"/>
  <c r="I91" i="1"/>
  <c r="F91" i="1"/>
  <c r="D91" i="1"/>
  <c r="C91" i="1"/>
  <c r="P90" i="1"/>
  <c r="Q90" i="1" s="1"/>
  <c r="K90" i="1"/>
  <c r="H90" i="1" s="1"/>
  <c r="M90" i="1" s="1"/>
  <c r="J90" i="1"/>
  <c r="I90" i="1"/>
  <c r="F90" i="1"/>
  <c r="G90" i="1" s="1"/>
  <c r="D90" i="1"/>
  <c r="C90" i="1"/>
  <c r="P89" i="1"/>
  <c r="Q89" i="1" s="1"/>
  <c r="K89" i="1"/>
  <c r="J89" i="1"/>
  <c r="I89" i="1"/>
  <c r="F89" i="1"/>
  <c r="G89" i="1" s="1"/>
  <c r="D89" i="1"/>
  <c r="C89" i="1"/>
  <c r="P88" i="1"/>
  <c r="K88" i="1"/>
  <c r="J88" i="1"/>
  <c r="I88" i="1"/>
  <c r="H88" i="1"/>
  <c r="F88" i="1"/>
  <c r="D88" i="1"/>
  <c r="C88" i="1"/>
  <c r="P87" i="1"/>
  <c r="K87" i="1"/>
  <c r="J87" i="1"/>
  <c r="I87" i="1"/>
  <c r="F87" i="1"/>
  <c r="D87" i="1"/>
  <c r="C87" i="1"/>
  <c r="G87" i="1" s="1"/>
  <c r="P86" i="1"/>
  <c r="K86" i="1"/>
  <c r="J86" i="1"/>
  <c r="I86" i="1"/>
  <c r="F86" i="1"/>
  <c r="D86" i="1"/>
  <c r="C86" i="1"/>
  <c r="Q85" i="1"/>
  <c r="P85" i="1"/>
  <c r="K85" i="1"/>
  <c r="J85" i="1"/>
  <c r="I85" i="1"/>
  <c r="F85" i="1"/>
  <c r="D85" i="1"/>
  <c r="C85" i="1"/>
  <c r="Q84" i="1"/>
  <c r="P84" i="1"/>
  <c r="K84" i="1"/>
  <c r="J84" i="1"/>
  <c r="I84" i="1"/>
  <c r="F84" i="1"/>
  <c r="D84" i="1"/>
  <c r="C84" i="1"/>
  <c r="Q83" i="1"/>
  <c r="P83" i="1"/>
  <c r="K83" i="1"/>
  <c r="J83" i="1"/>
  <c r="I83" i="1"/>
  <c r="F83" i="1"/>
  <c r="D83" i="1"/>
  <c r="C83" i="1"/>
  <c r="P82" i="1"/>
  <c r="K82" i="1"/>
  <c r="J82" i="1"/>
  <c r="I82" i="1"/>
  <c r="F82" i="1"/>
  <c r="D82" i="1"/>
  <c r="C82" i="1"/>
  <c r="L81" i="1"/>
  <c r="P80" i="1"/>
  <c r="K80" i="1"/>
  <c r="J80" i="1"/>
  <c r="I80" i="1"/>
  <c r="F80" i="1"/>
  <c r="D80" i="1"/>
  <c r="C80" i="1"/>
  <c r="G80" i="1" s="1"/>
  <c r="P79" i="1"/>
  <c r="K79" i="1"/>
  <c r="H79" i="1" s="1"/>
  <c r="J79" i="1"/>
  <c r="I79" i="1"/>
  <c r="F79" i="1"/>
  <c r="D79" i="1"/>
  <c r="C79" i="1"/>
  <c r="P78" i="1"/>
  <c r="K78" i="1"/>
  <c r="H78" i="1" s="1"/>
  <c r="M78" i="1" s="1"/>
  <c r="J78" i="1"/>
  <c r="I78" i="1"/>
  <c r="F78" i="1"/>
  <c r="D78" i="1"/>
  <c r="C78" i="1"/>
  <c r="G78" i="1" s="1"/>
  <c r="P77" i="1"/>
  <c r="K77" i="1"/>
  <c r="J77" i="1"/>
  <c r="I77" i="1"/>
  <c r="F77" i="1"/>
  <c r="D77" i="1"/>
  <c r="C77" i="1"/>
  <c r="G77" i="1" s="1"/>
  <c r="P76" i="1"/>
  <c r="K76" i="1"/>
  <c r="J76" i="1"/>
  <c r="I76" i="1"/>
  <c r="F76" i="1"/>
  <c r="D76" i="1"/>
  <c r="C76" i="1"/>
  <c r="G76" i="1" s="1"/>
  <c r="P75" i="1"/>
  <c r="K75" i="1"/>
  <c r="J75" i="1"/>
  <c r="I75" i="1"/>
  <c r="F75" i="1"/>
  <c r="D75" i="1"/>
  <c r="C75" i="1"/>
  <c r="P74" i="1"/>
  <c r="K74" i="1"/>
  <c r="J74" i="1"/>
  <c r="I74" i="1"/>
  <c r="F74" i="1"/>
  <c r="D74" i="1"/>
  <c r="C74" i="1"/>
  <c r="P73" i="1"/>
  <c r="K73" i="1"/>
  <c r="J73" i="1"/>
  <c r="I73" i="1"/>
  <c r="F73" i="1"/>
  <c r="D73" i="1"/>
  <c r="C73" i="1"/>
  <c r="G73" i="1" s="1"/>
  <c r="P72" i="1"/>
  <c r="K72" i="1"/>
  <c r="J72" i="1"/>
  <c r="I72" i="1"/>
  <c r="F72" i="1"/>
  <c r="D72" i="1"/>
  <c r="C72" i="1"/>
  <c r="G72" i="1" s="1"/>
  <c r="P71" i="1"/>
  <c r="K71" i="1"/>
  <c r="J71" i="1"/>
  <c r="I71" i="1"/>
  <c r="F71" i="1"/>
  <c r="D71" i="1"/>
  <c r="C71" i="1"/>
  <c r="P70" i="1"/>
  <c r="K70" i="1"/>
  <c r="J70" i="1"/>
  <c r="I70" i="1"/>
  <c r="F70" i="1"/>
  <c r="D70" i="1"/>
  <c r="C70" i="1"/>
  <c r="G70" i="1" s="1"/>
  <c r="P69" i="1"/>
  <c r="K69" i="1"/>
  <c r="J69" i="1"/>
  <c r="I69" i="1"/>
  <c r="F69" i="1"/>
  <c r="D69" i="1"/>
  <c r="C69" i="1"/>
  <c r="G69" i="1" s="1"/>
  <c r="P68" i="1"/>
  <c r="K68" i="1"/>
  <c r="J68" i="1"/>
  <c r="I68" i="1"/>
  <c r="F68" i="1"/>
  <c r="D68" i="1"/>
  <c r="C68" i="1"/>
  <c r="G68" i="1" s="1"/>
  <c r="P67" i="1"/>
  <c r="K67" i="1"/>
  <c r="J67" i="1"/>
  <c r="I67" i="1"/>
  <c r="F67" i="1"/>
  <c r="D67" i="1"/>
  <c r="C67" i="1"/>
  <c r="P66" i="1"/>
  <c r="K66" i="1"/>
  <c r="J66" i="1"/>
  <c r="I66" i="1"/>
  <c r="F66" i="1"/>
  <c r="D66" i="1"/>
  <c r="C66" i="1"/>
  <c r="P65" i="1"/>
  <c r="K65" i="1"/>
  <c r="J65" i="1"/>
  <c r="I65" i="1"/>
  <c r="F65" i="1"/>
  <c r="D65" i="1"/>
  <c r="C65" i="1"/>
  <c r="G65" i="1" s="1"/>
  <c r="P64" i="1"/>
  <c r="K64" i="1"/>
  <c r="J64" i="1"/>
  <c r="I64" i="1"/>
  <c r="F64" i="1"/>
  <c r="D64" i="1"/>
  <c r="C64" i="1"/>
  <c r="C63" i="1" s="1"/>
  <c r="L63" i="1"/>
  <c r="P62" i="1"/>
  <c r="K62" i="1"/>
  <c r="J62" i="1"/>
  <c r="I62" i="1"/>
  <c r="H62" i="1" s="1"/>
  <c r="M62" i="1" s="1"/>
  <c r="F62" i="1"/>
  <c r="D62" i="1"/>
  <c r="C62" i="1"/>
  <c r="P61" i="1"/>
  <c r="Q61" i="1" s="1"/>
  <c r="K61" i="1"/>
  <c r="J61" i="1"/>
  <c r="I61" i="1"/>
  <c r="G61" i="1"/>
  <c r="F61" i="1"/>
  <c r="D61" i="1"/>
  <c r="C61" i="1"/>
  <c r="P60" i="1"/>
  <c r="K60" i="1"/>
  <c r="J60" i="1"/>
  <c r="I60" i="1"/>
  <c r="F60" i="1"/>
  <c r="D60" i="1"/>
  <c r="C60" i="1"/>
  <c r="Q60" i="1" s="1"/>
  <c r="P59" i="1"/>
  <c r="K59" i="1"/>
  <c r="J59" i="1"/>
  <c r="H59" i="1" s="1"/>
  <c r="I59" i="1"/>
  <c r="F59" i="1"/>
  <c r="D59" i="1"/>
  <c r="C59" i="1"/>
  <c r="R59" i="1" s="1"/>
  <c r="S59" i="1" s="1"/>
  <c r="P58" i="1"/>
  <c r="Q58" i="1" s="1"/>
  <c r="K58" i="1"/>
  <c r="J58" i="1"/>
  <c r="I58" i="1"/>
  <c r="F58" i="1"/>
  <c r="D58" i="1"/>
  <c r="C58" i="1"/>
  <c r="P57" i="1"/>
  <c r="K57" i="1"/>
  <c r="J57" i="1"/>
  <c r="H57" i="1" s="1"/>
  <c r="I57" i="1"/>
  <c r="F57" i="1"/>
  <c r="D57" i="1"/>
  <c r="C57" i="1"/>
  <c r="Q57" i="1" s="1"/>
  <c r="P56" i="1"/>
  <c r="Q56" i="1" s="1"/>
  <c r="K56" i="1"/>
  <c r="J56" i="1"/>
  <c r="I56" i="1"/>
  <c r="F56" i="1"/>
  <c r="D56" i="1"/>
  <c r="C56" i="1"/>
  <c r="P55" i="1"/>
  <c r="Q55" i="1" s="1"/>
  <c r="K55" i="1"/>
  <c r="J55" i="1"/>
  <c r="I55" i="1"/>
  <c r="F55" i="1"/>
  <c r="G55" i="1" s="1"/>
  <c r="D55" i="1"/>
  <c r="C55" i="1"/>
  <c r="P54" i="1"/>
  <c r="Q54" i="1" s="1"/>
  <c r="K54" i="1"/>
  <c r="J54" i="1"/>
  <c r="I54" i="1"/>
  <c r="F54" i="1"/>
  <c r="G54" i="1" s="1"/>
  <c r="D54" i="1"/>
  <c r="C54" i="1"/>
  <c r="P53" i="1"/>
  <c r="K53" i="1"/>
  <c r="J53" i="1"/>
  <c r="H53" i="1" s="1"/>
  <c r="M53" i="1" s="1"/>
  <c r="I53" i="1"/>
  <c r="F53" i="1"/>
  <c r="D53" i="1"/>
  <c r="C53" i="1"/>
  <c r="P52" i="1"/>
  <c r="K52" i="1"/>
  <c r="J52" i="1"/>
  <c r="I52" i="1"/>
  <c r="F52" i="1"/>
  <c r="G52" i="1" s="1"/>
  <c r="D52" i="1"/>
  <c r="C52" i="1"/>
  <c r="P51" i="1"/>
  <c r="Q51" i="1" s="1"/>
  <c r="K51" i="1"/>
  <c r="J51" i="1"/>
  <c r="I51" i="1"/>
  <c r="F51" i="1"/>
  <c r="G51" i="1" s="1"/>
  <c r="D51" i="1"/>
  <c r="C51" i="1"/>
  <c r="P50" i="1"/>
  <c r="K50" i="1"/>
  <c r="J50" i="1"/>
  <c r="I50" i="1"/>
  <c r="F50" i="1"/>
  <c r="D50" i="1"/>
  <c r="D43" i="1" s="1"/>
  <c r="C50" i="1"/>
  <c r="P49" i="1"/>
  <c r="K49" i="1"/>
  <c r="J49" i="1"/>
  <c r="H49" i="1" s="1"/>
  <c r="I49" i="1"/>
  <c r="F49" i="1"/>
  <c r="D49" i="1"/>
  <c r="C49" i="1"/>
  <c r="C43" i="1" s="1"/>
  <c r="P48" i="1"/>
  <c r="Q48" i="1" s="1"/>
  <c r="K48" i="1"/>
  <c r="J48" i="1"/>
  <c r="I48" i="1"/>
  <c r="F48" i="1"/>
  <c r="D48" i="1"/>
  <c r="C48" i="1"/>
  <c r="P47" i="1"/>
  <c r="Q47" i="1" s="1"/>
  <c r="K47" i="1"/>
  <c r="J47" i="1"/>
  <c r="I47" i="1"/>
  <c r="F47" i="1"/>
  <c r="G47" i="1" s="1"/>
  <c r="D47" i="1"/>
  <c r="C47" i="1"/>
  <c r="P46" i="1"/>
  <c r="Q46" i="1" s="1"/>
  <c r="K46" i="1"/>
  <c r="J46" i="1"/>
  <c r="I46" i="1"/>
  <c r="F46" i="1"/>
  <c r="G46" i="1" s="1"/>
  <c r="D46" i="1"/>
  <c r="C46" i="1"/>
  <c r="P45" i="1"/>
  <c r="K45" i="1"/>
  <c r="J45" i="1"/>
  <c r="H45" i="1" s="1"/>
  <c r="M45" i="1" s="1"/>
  <c r="I45" i="1"/>
  <c r="F45" i="1"/>
  <c r="D45" i="1"/>
  <c r="C45" i="1"/>
  <c r="P44" i="1"/>
  <c r="K44" i="1"/>
  <c r="J44" i="1"/>
  <c r="I44" i="1"/>
  <c r="I43" i="1" s="1"/>
  <c r="F44" i="1"/>
  <c r="D44" i="1"/>
  <c r="C44" i="1"/>
  <c r="L43" i="1"/>
  <c r="P42" i="1"/>
  <c r="K42" i="1"/>
  <c r="H42" i="1" s="1"/>
  <c r="J42" i="1"/>
  <c r="I42" i="1"/>
  <c r="F42" i="1"/>
  <c r="D42" i="1"/>
  <c r="C42" i="1"/>
  <c r="R42" i="1" s="1"/>
  <c r="S42" i="1" s="1"/>
  <c r="P41" i="1"/>
  <c r="K41" i="1"/>
  <c r="H41" i="1" s="1"/>
  <c r="J41" i="1"/>
  <c r="I41" i="1"/>
  <c r="F41" i="1"/>
  <c r="D41" i="1"/>
  <c r="C41" i="1"/>
  <c r="P40" i="1"/>
  <c r="K40" i="1"/>
  <c r="J40" i="1"/>
  <c r="I40" i="1"/>
  <c r="F40" i="1"/>
  <c r="D40" i="1"/>
  <c r="C40" i="1"/>
  <c r="P39" i="1"/>
  <c r="K39" i="1"/>
  <c r="J39" i="1"/>
  <c r="I39" i="1"/>
  <c r="F39" i="1"/>
  <c r="D39" i="1"/>
  <c r="C39" i="1"/>
  <c r="P38" i="1"/>
  <c r="K38" i="1"/>
  <c r="J38" i="1"/>
  <c r="I38" i="1"/>
  <c r="F38" i="1"/>
  <c r="D38" i="1"/>
  <c r="C38" i="1"/>
  <c r="P37" i="1"/>
  <c r="K37" i="1"/>
  <c r="J37" i="1"/>
  <c r="I37" i="1"/>
  <c r="F37" i="1"/>
  <c r="D37" i="1"/>
  <c r="C37" i="1"/>
  <c r="P36" i="1"/>
  <c r="K36" i="1"/>
  <c r="J36" i="1"/>
  <c r="I36" i="1"/>
  <c r="F36" i="1"/>
  <c r="D36" i="1"/>
  <c r="C36" i="1"/>
  <c r="P35" i="1"/>
  <c r="K35" i="1"/>
  <c r="J35" i="1"/>
  <c r="I35" i="1"/>
  <c r="H35" i="1"/>
  <c r="M35" i="1" s="1"/>
  <c r="F35" i="1"/>
  <c r="G35" i="1" s="1"/>
  <c r="D35" i="1"/>
  <c r="D32" i="1" s="1"/>
  <c r="C35" i="1"/>
  <c r="Q35" i="1" s="1"/>
  <c r="P34" i="1"/>
  <c r="K34" i="1"/>
  <c r="J34" i="1"/>
  <c r="I34" i="1"/>
  <c r="F34" i="1"/>
  <c r="G34" i="1" s="1"/>
  <c r="D34" i="1"/>
  <c r="E34" i="1" s="1"/>
  <c r="C34" i="1"/>
  <c r="P33" i="1"/>
  <c r="K33" i="1"/>
  <c r="J33" i="1"/>
  <c r="I33" i="1"/>
  <c r="F33" i="1"/>
  <c r="D33" i="1"/>
  <c r="C33" i="1"/>
  <c r="L32" i="1"/>
  <c r="P31" i="1"/>
  <c r="K31" i="1"/>
  <c r="J31" i="1"/>
  <c r="I31" i="1"/>
  <c r="H31" i="1"/>
  <c r="M31" i="1" s="1"/>
  <c r="F31" i="1"/>
  <c r="G31" i="1" s="1"/>
  <c r="D31" i="1"/>
  <c r="C31" i="1"/>
  <c r="Q31" i="1" s="1"/>
  <c r="P30" i="1"/>
  <c r="Q30" i="1" s="1"/>
  <c r="K30" i="1"/>
  <c r="J30" i="1"/>
  <c r="I30" i="1"/>
  <c r="H30" i="1"/>
  <c r="M30" i="1" s="1"/>
  <c r="F30" i="1"/>
  <c r="G30" i="1" s="1"/>
  <c r="D30" i="1"/>
  <c r="C30" i="1"/>
  <c r="P29" i="1"/>
  <c r="Q29" i="1" s="1"/>
  <c r="K29" i="1"/>
  <c r="J29" i="1"/>
  <c r="I29" i="1"/>
  <c r="H29" i="1"/>
  <c r="M29" i="1" s="1"/>
  <c r="F29" i="1"/>
  <c r="G29" i="1" s="1"/>
  <c r="D29" i="1"/>
  <c r="E29" i="1" s="1"/>
  <c r="C29" i="1"/>
  <c r="P28" i="1"/>
  <c r="Q28" i="1" s="1"/>
  <c r="K28" i="1"/>
  <c r="J28" i="1"/>
  <c r="I28" i="1"/>
  <c r="H28" i="1" s="1"/>
  <c r="M28" i="1" s="1"/>
  <c r="F28" i="1"/>
  <c r="G28" i="1" s="1"/>
  <c r="D28" i="1"/>
  <c r="C28" i="1"/>
  <c r="E28" i="1" s="1"/>
  <c r="P27" i="1"/>
  <c r="Q27" i="1" s="1"/>
  <c r="K27" i="1"/>
  <c r="J27" i="1"/>
  <c r="I27" i="1"/>
  <c r="H27" i="1" s="1"/>
  <c r="M27" i="1" s="1"/>
  <c r="F27" i="1"/>
  <c r="D27" i="1"/>
  <c r="E27" i="1" s="1"/>
  <c r="C27" i="1"/>
  <c r="P26" i="1"/>
  <c r="Q26" i="1" s="1"/>
  <c r="K26" i="1"/>
  <c r="J26" i="1"/>
  <c r="I26" i="1"/>
  <c r="H26" i="1" s="1"/>
  <c r="R26" i="1" s="1"/>
  <c r="S26" i="1" s="1"/>
  <c r="F26" i="1"/>
  <c r="E26" i="1"/>
  <c r="D26" i="1"/>
  <c r="C26" i="1"/>
  <c r="P25" i="1"/>
  <c r="Q25" i="1" s="1"/>
  <c r="K25" i="1"/>
  <c r="J25" i="1"/>
  <c r="I25" i="1"/>
  <c r="H25" i="1" s="1"/>
  <c r="F25" i="1"/>
  <c r="G25" i="1" s="1"/>
  <c r="D25" i="1"/>
  <c r="C25" i="1"/>
  <c r="P24" i="1"/>
  <c r="Q24" i="1" s="1"/>
  <c r="K24" i="1"/>
  <c r="J24" i="1"/>
  <c r="I24" i="1"/>
  <c r="H24" i="1" s="1"/>
  <c r="F24" i="1"/>
  <c r="G24" i="1" s="1"/>
  <c r="E24" i="1"/>
  <c r="D24" i="1"/>
  <c r="C24" i="1"/>
  <c r="P23" i="1"/>
  <c r="K23" i="1"/>
  <c r="J23" i="1"/>
  <c r="I23" i="1"/>
  <c r="H23" i="1" s="1"/>
  <c r="M23" i="1" s="1"/>
  <c r="F23" i="1"/>
  <c r="D23" i="1"/>
  <c r="E23" i="1" s="1"/>
  <c r="C23" i="1"/>
  <c r="C20" i="1" s="1"/>
  <c r="P22" i="1"/>
  <c r="K22" i="1"/>
  <c r="J22" i="1"/>
  <c r="I22" i="1"/>
  <c r="H22" i="1" s="1"/>
  <c r="R22" i="1" s="1"/>
  <c r="S22" i="1" s="1"/>
  <c r="F22" i="1"/>
  <c r="G22" i="1" s="1"/>
  <c r="E22" i="1"/>
  <c r="D22" i="1"/>
  <c r="C22" i="1"/>
  <c r="Q22" i="1" s="1"/>
  <c r="P21" i="1"/>
  <c r="Q21" i="1" s="1"/>
  <c r="K21" i="1"/>
  <c r="K20" i="1" s="1"/>
  <c r="J21" i="1"/>
  <c r="J20" i="1" s="1"/>
  <c r="I21" i="1"/>
  <c r="F21" i="1"/>
  <c r="G21" i="1" s="1"/>
  <c r="D21" i="1"/>
  <c r="C21" i="1"/>
  <c r="L20" i="1"/>
  <c r="L5" i="1" s="1"/>
  <c r="P19" i="1"/>
  <c r="K19" i="1"/>
  <c r="J19" i="1"/>
  <c r="I19" i="1"/>
  <c r="F19" i="1"/>
  <c r="G19" i="1" s="1"/>
  <c r="D19" i="1"/>
  <c r="E19" i="1" s="1"/>
  <c r="C19" i="1"/>
  <c r="P18" i="1"/>
  <c r="K18" i="1"/>
  <c r="J18" i="1"/>
  <c r="I18" i="1"/>
  <c r="F18" i="1"/>
  <c r="D18" i="1"/>
  <c r="E18" i="1" s="1"/>
  <c r="C18" i="1"/>
  <c r="P17" i="1"/>
  <c r="K17" i="1"/>
  <c r="J17" i="1"/>
  <c r="I17" i="1"/>
  <c r="F17" i="1"/>
  <c r="F13" i="1" s="1"/>
  <c r="D17" i="1"/>
  <c r="E17" i="1" s="1"/>
  <c r="C17" i="1"/>
  <c r="P16" i="1"/>
  <c r="K16" i="1"/>
  <c r="J16" i="1"/>
  <c r="I16" i="1"/>
  <c r="F16" i="1"/>
  <c r="D16" i="1"/>
  <c r="C16" i="1"/>
  <c r="P15" i="1"/>
  <c r="K15" i="1"/>
  <c r="J15" i="1"/>
  <c r="I15" i="1"/>
  <c r="H15" i="1" s="1"/>
  <c r="F15" i="1"/>
  <c r="D15" i="1"/>
  <c r="C15" i="1"/>
  <c r="G15" i="1" s="1"/>
  <c r="P14" i="1"/>
  <c r="Q14" i="1" s="1"/>
  <c r="K14" i="1"/>
  <c r="J14" i="1"/>
  <c r="I14" i="1"/>
  <c r="F14" i="1"/>
  <c r="D14" i="1"/>
  <c r="E14" i="1" s="1"/>
  <c r="C14" i="1"/>
  <c r="G14" i="1" s="1"/>
  <c r="L13" i="1"/>
  <c r="P12" i="1"/>
  <c r="K12" i="1"/>
  <c r="J12" i="1"/>
  <c r="I12" i="1"/>
  <c r="H12" i="1" s="1"/>
  <c r="M12" i="1" s="1"/>
  <c r="F12" i="1"/>
  <c r="G12" i="1" s="1"/>
  <c r="D12" i="1"/>
  <c r="C12" i="1"/>
  <c r="P11" i="1"/>
  <c r="K11" i="1"/>
  <c r="J11" i="1"/>
  <c r="I11" i="1"/>
  <c r="F11" i="1"/>
  <c r="D11" i="1"/>
  <c r="C11" i="1"/>
  <c r="Q11" i="1" s="1"/>
  <c r="P10" i="1"/>
  <c r="K10" i="1"/>
  <c r="J10" i="1"/>
  <c r="I10" i="1"/>
  <c r="F10" i="1"/>
  <c r="D10" i="1"/>
  <c r="C10" i="1"/>
  <c r="P9" i="1"/>
  <c r="K9" i="1"/>
  <c r="J9" i="1"/>
  <c r="I9" i="1"/>
  <c r="F9" i="1"/>
  <c r="D9" i="1"/>
  <c r="C9" i="1"/>
  <c r="G9" i="1" s="1"/>
  <c r="P8" i="1"/>
  <c r="P6" i="1" s="1"/>
  <c r="K8" i="1"/>
  <c r="J8" i="1"/>
  <c r="I8" i="1"/>
  <c r="H8" i="1"/>
  <c r="F8" i="1"/>
  <c r="D8" i="1"/>
  <c r="C8" i="1"/>
  <c r="R8" i="1" s="1"/>
  <c r="S8" i="1" s="1"/>
  <c r="P7" i="1"/>
  <c r="K7" i="1"/>
  <c r="K6" i="1" s="1"/>
  <c r="J7" i="1"/>
  <c r="I7" i="1"/>
  <c r="F7" i="1"/>
  <c r="D7" i="1"/>
  <c r="C7" i="1"/>
  <c r="Q7" i="1" s="1"/>
  <c r="L6" i="1"/>
  <c r="C6" i="1"/>
  <c r="AP10" i="4" l="1"/>
  <c r="Q9" i="1"/>
  <c r="D53" i="2"/>
  <c r="AJ9" i="3"/>
  <c r="AL12" i="3"/>
  <c r="AD18" i="3"/>
  <c r="H39" i="1"/>
  <c r="H98" i="1"/>
  <c r="M98" i="1" s="1"/>
  <c r="AE13" i="4"/>
  <c r="G8" i="1"/>
  <c r="P20" i="1"/>
  <c r="Q20" i="1" s="1"/>
  <c r="H60" i="1"/>
  <c r="M60" i="1" s="1"/>
  <c r="F63" i="1"/>
  <c r="G71" i="1"/>
  <c r="H76" i="1"/>
  <c r="M76" i="1" s="1"/>
  <c r="G79" i="1"/>
  <c r="Q82" i="1"/>
  <c r="E86" i="1"/>
  <c r="G92" i="1"/>
  <c r="H96" i="1"/>
  <c r="M96" i="1" s="1"/>
  <c r="Q98" i="1"/>
  <c r="C105" i="1"/>
  <c r="R106" i="1"/>
  <c r="S106" i="1" s="1"/>
  <c r="Q109" i="1"/>
  <c r="Q113" i="1"/>
  <c r="Q116" i="1"/>
  <c r="E117" i="1"/>
  <c r="G127" i="1"/>
  <c r="E127" i="1"/>
  <c r="Q133" i="1"/>
  <c r="N136" i="1"/>
  <c r="AC9" i="4"/>
  <c r="BA9" i="4" s="1"/>
  <c r="AP9" i="4"/>
  <c r="AX10" i="4"/>
  <c r="H40" i="1"/>
  <c r="K43" i="1"/>
  <c r="G119" i="1"/>
  <c r="E119" i="1"/>
  <c r="AB9" i="3"/>
  <c r="AD12" i="3"/>
  <c r="AD14" i="3"/>
  <c r="AL16" i="3"/>
  <c r="H77" i="1"/>
  <c r="M77" i="1" s="1"/>
  <c r="G94" i="1"/>
  <c r="E123" i="1"/>
  <c r="N137" i="1"/>
  <c r="AC9" i="3"/>
  <c r="AL9" i="3"/>
  <c r="AL8" i="3" s="1"/>
  <c r="Z11" i="3"/>
  <c r="M8" i="1"/>
  <c r="M15" i="1"/>
  <c r="P43" i="1"/>
  <c r="M59" i="1"/>
  <c r="G64" i="1"/>
  <c r="G84" i="1"/>
  <c r="R110" i="1"/>
  <c r="S110" i="1" s="1"/>
  <c r="Q114" i="1"/>
  <c r="M118" i="1"/>
  <c r="R119" i="1"/>
  <c r="S119" i="1" s="1"/>
  <c r="R123" i="1"/>
  <c r="S123" i="1" s="1"/>
  <c r="E124" i="1"/>
  <c r="Q131" i="1"/>
  <c r="N135" i="1"/>
  <c r="H139" i="1"/>
  <c r="R139" i="1" s="1"/>
  <c r="S139" i="1" s="1"/>
  <c r="H48" i="1"/>
  <c r="M48" i="1" s="1"/>
  <c r="Q50" i="1"/>
  <c r="H56" i="1"/>
  <c r="M56" i="1" s="1"/>
  <c r="I63" i="1"/>
  <c r="H74" i="1"/>
  <c r="M74" i="1" s="1"/>
  <c r="M88" i="1"/>
  <c r="H94" i="1"/>
  <c r="M94" i="1" s="1"/>
  <c r="R97" i="1"/>
  <c r="S97" i="1" s="1"/>
  <c r="H101" i="1"/>
  <c r="M101" i="1" s="1"/>
  <c r="F105" i="1"/>
  <c r="R111" i="1"/>
  <c r="S111" i="1" s="1"/>
  <c r="E115" i="1"/>
  <c r="H120" i="1"/>
  <c r="M120" i="1" s="1"/>
  <c r="N134" i="1"/>
  <c r="I129" i="1"/>
  <c r="H138" i="1"/>
  <c r="N138" i="1" s="1"/>
  <c r="C21" i="2"/>
  <c r="X9" i="3"/>
  <c r="AF9" i="3"/>
  <c r="AN9" i="3"/>
  <c r="AD23" i="3"/>
  <c r="AL23" i="3"/>
  <c r="AE9" i="4"/>
  <c r="AM9" i="4"/>
  <c r="AU9" i="4"/>
  <c r="AE10" i="4"/>
  <c r="AM10" i="4"/>
  <c r="AU10" i="4"/>
  <c r="AK17" i="4"/>
  <c r="R36" i="1"/>
  <c r="S36" i="1" s="1"/>
  <c r="AX9" i="4"/>
  <c r="AY10" i="4"/>
  <c r="F6" i="1"/>
  <c r="Q23" i="1"/>
  <c r="M49" i="1"/>
  <c r="G85" i="1"/>
  <c r="M93" i="1"/>
  <c r="R134" i="1"/>
  <c r="S134" i="1" s="1"/>
  <c r="W9" i="3"/>
  <c r="H7" i="1"/>
  <c r="N7" i="1" s="1"/>
  <c r="I6" i="1"/>
  <c r="J6" i="1"/>
  <c r="N24" i="1"/>
  <c r="Q33" i="1"/>
  <c r="Q34" i="1"/>
  <c r="P32" i="1"/>
  <c r="N39" i="1"/>
  <c r="G45" i="1"/>
  <c r="H47" i="1"/>
  <c r="M47" i="1" s="1"/>
  <c r="Q49" i="1"/>
  <c r="G53" i="1"/>
  <c r="H55" i="1"/>
  <c r="M55" i="1" s="1"/>
  <c r="H61" i="1"/>
  <c r="M61" i="1" s="1"/>
  <c r="H91" i="1"/>
  <c r="M91" i="1" s="1"/>
  <c r="M92" i="1"/>
  <c r="Q94" i="1"/>
  <c r="H116" i="1"/>
  <c r="M116" i="1" s="1"/>
  <c r="F129" i="1"/>
  <c r="AD11" i="3"/>
  <c r="AL11" i="3"/>
  <c r="AA12" i="3"/>
  <c r="AI12" i="3"/>
  <c r="AD13" i="3"/>
  <c r="AL13" i="3"/>
  <c r="AA14" i="3"/>
  <c r="AI14" i="3"/>
  <c r="AA16" i="3"/>
  <c r="AI16" i="3"/>
  <c r="AD17" i="3"/>
  <c r="AL17" i="3"/>
  <c r="AA18" i="3"/>
  <c r="AI18" i="3"/>
  <c r="AI15" i="3" s="1"/>
  <c r="AD19" i="3"/>
  <c r="AL19" i="3"/>
  <c r="Z20" i="3"/>
  <c r="AH20" i="3"/>
  <c r="W23" i="3"/>
  <c r="AE23" i="3"/>
  <c r="AM23" i="3"/>
  <c r="AB24" i="3"/>
  <c r="AJ24" i="3"/>
  <c r="AG25" i="3"/>
  <c r="AF9" i="4"/>
  <c r="AN9" i="4"/>
  <c r="AK11" i="4"/>
  <c r="AH9" i="4"/>
  <c r="AH10" i="4"/>
  <c r="Q87" i="1"/>
  <c r="AL14" i="3"/>
  <c r="AD16" i="3"/>
  <c r="AL18" i="3"/>
  <c r="D13" i="1"/>
  <c r="D63" i="1"/>
  <c r="R101" i="1"/>
  <c r="S101" i="1" s="1"/>
  <c r="AK9" i="3"/>
  <c r="G10" i="1"/>
  <c r="N46" i="1"/>
  <c r="M57" i="1"/>
  <c r="H75" i="1"/>
  <c r="M75" i="1" s="1"/>
  <c r="G83" i="1"/>
  <c r="G86" i="1"/>
  <c r="F20" i="1"/>
  <c r="G20" i="1" s="1"/>
  <c r="H21" i="1"/>
  <c r="G23" i="1"/>
  <c r="N26" i="1"/>
  <c r="R37" i="1"/>
  <c r="S37" i="1" s="1"/>
  <c r="N38" i="1"/>
  <c r="H46" i="1"/>
  <c r="M46" i="1" s="1"/>
  <c r="H54" i="1"/>
  <c r="M54" i="1" s="1"/>
  <c r="Q59" i="1"/>
  <c r="Q92" i="1"/>
  <c r="Q93" i="1"/>
  <c r="H99" i="1"/>
  <c r="M99" i="1" s="1"/>
  <c r="M108" i="1"/>
  <c r="M110" i="1"/>
  <c r="H114" i="1"/>
  <c r="M114" i="1" s="1"/>
  <c r="H126" i="1"/>
  <c r="R126" i="1" s="1"/>
  <c r="S126" i="1" s="1"/>
  <c r="H128" i="1"/>
  <c r="M128" i="1" s="1"/>
  <c r="Z9" i="3"/>
  <c r="Z8" i="3" s="1"/>
  <c r="Z10" i="3"/>
  <c r="AH10" i="3"/>
  <c r="AH8" i="3" s="1"/>
  <c r="W11" i="3"/>
  <c r="AE11" i="3"/>
  <c r="AM11" i="3"/>
  <c r="W13" i="3"/>
  <c r="AE13" i="3"/>
  <c r="AM13" i="3"/>
  <c r="W17" i="3"/>
  <c r="AE17" i="3"/>
  <c r="AM17" i="3"/>
  <c r="W19" i="3"/>
  <c r="AE19" i="3"/>
  <c r="AM19" i="3"/>
  <c r="AA20" i="3"/>
  <c r="AI20" i="3"/>
  <c r="AD21" i="3"/>
  <c r="AL21" i="3"/>
  <c r="AC24" i="3"/>
  <c r="AK24" i="3"/>
  <c r="Z25" i="3"/>
  <c r="AH25" i="3"/>
  <c r="AO9" i="4"/>
  <c r="AW9" i="4"/>
  <c r="AG10" i="4"/>
  <c r="AO10" i="4"/>
  <c r="AW10" i="4"/>
  <c r="AV9" i="4"/>
  <c r="AF10" i="4"/>
  <c r="AN10" i="4"/>
  <c r="AV10" i="4"/>
  <c r="AH11" i="4"/>
  <c r="AP11" i="4"/>
  <c r="AX11" i="4"/>
  <c r="W12" i="3"/>
  <c r="Z13" i="3"/>
  <c r="AE14" i="3"/>
  <c r="AM16" i="3"/>
  <c r="W18" i="3"/>
  <c r="Z19" i="3"/>
  <c r="Z23" i="3"/>
  <c r="AQ9" i="4"/>
  <c r="H9" i="1"/>
  <c r="M9" i="1" s="1"/>
  <c r="H11" i="1"/>
  <c r="M11" i="1" s="1"/>
  <c r="K13" i="1"/>
  <c r="M24" i="1"/>
  <c r="M25" i="1"/>
  <c r="G26" i="1"/>
  <c r="H38" i="1"/>
  <c r="R38" i="1" s="1"/>
  <c r="S38" i="1" s="1"/>
  <c r="R41" i="1"/>
  <c r="S41" i="1" s="1"/>
  <c r="N42" i="1"/>
  <c r="R48" i="1"/>
  <c r="S48" i="1" s="1"/>
  <c r="G50" i="1"/>
  <c r="H52" i="1"/>
  <c r="M52" i="1" s="1"/>
  <c r="G58" i="1"/>
  <c r="N60" i="1"/>
  <c r="K63" i="1"/>
  <c r="H73" i="1"/>
  <c r="M73" i="1" s="1"/>
  <c r="H83" i="1"/>
  <c r="M83" i="1" s="1"/>
  <c r="H84" i="1"/>
  <c r="M84" i="1" s="1"/>
  <c r="H85" i="1"/>
  <c r="M85" i="1" s="1"/>
  <c r="H86" i="1"/>
  <c r="M86" i="1" s="1"/>
  <c r="H87" i="1"/>
  <c r="M87" i="1" s="1"/>
  <c r="H107" i="1"/>
  <c r="R107" i="1" s="1"/>
  <c r="S107" i="1" s="1"/>
  <c r="H109" i="1"/>
  <c r="R109" i="1" s="1"/>
  <c r="S109" i="1" s="1"/>
  <c r="N119" i="1"/>
  <c r="N127" i="1"/>
  <c r="H137" i="1"/>
  <c r="R137" i="1" s="1"/>
  <c r="S137" i="1" s="1"/>
  <c r="C10" i="2"/>
  <c r="C84" i="2"/>
  <c r="Y9" i="3"/>
  <c r="AG9" i="3"/>
  <c r="AD10" i="3"/>
  <c r="AD8" i="3" s="1"/>
  <c r="AL10" i="3"/>
  <c r="AA11" i="3"/>
  <c r="AI11" i="3"/>
  <c r="AA13" i="3"/>
  <c r="AI13" i="3"/>
  <c r="AA17" i="3"/>
  <c r="AI17" i="3"/>
  <c r="AA19" i="3"/>
  <c r="AA15" i="3" s="1"/>
  <c r="AI19" i="3"/>
  <c r="AD20" i="3"/>
  <c r="AL20" i="3"/>
  <c r="AA23" i="3"/>
  <c r="AI23" i="3"/>
  <c r="X24" i="3"/>
  <c r="AF24" i="3"/>
  <c r="AN24" i="3"/>
  <c r="AC25" i="3"/>
  <c r="AJ9" i="4"/>
  <c r="AR9" i="4"/>
  <c r="AJ10" i="4"/>
  <c r="AR10" i="4"/>
  <c r="AD11" i="4"/>
  <c r="AL11" i="4"/>
  <c r="AT11" i="4"/>
  <c r="AH11" i="3"/>
  <c r="AM12" i="3"/>
  <c r="W14" i="3"/>
  <c r="W16" i="3"/>
  <c r="Z17" i="3"/>
  <c r="AE18" i="3"/>
  <c r="AH19" i="3"/>
  <c r="AH23" i="3"/>
  <c r="AI9" i="4"/>
  <c r="AQ10" i="4"/>
  <c r="H10" i="1"/>
  <c r="M10" i="1" s="1"/>
  <c r="J13" i="1"/>
  <c r="Q17" i="1"/>
  <c r="Q18" i="1"/>
  <c r="Q19" i="1"/>
  <c r="N28" i="1"/>
  <c r="H37" i="1"/>
  <c r="R40" i="1"/>
  <c r="S40" i="1" s="1"/>
  <c r="N41" i="1"/>
  <c r="Q45" i="1"/>
  <c r="G49" i="1"/>
  <c r="H51" i="1"/>
  <c r="M51" i="1" s="1"/>
  <c r="Q53" i="1"/>
  <c r="G57" i="1"/>
  <c r="G59" i="1"/>
  <c r="G67" i="1"/>
  <c r="H72" i="1"/>
  <c r="M72" i="1" s="1"/>
  <c r="G75" i="1"/>
  <c r="H89" i="1"/>
  <c r="M89" i="1" s="1"/>
  <c r="K105" i="1"/>
  <c r="H111" i="1"/>
  <c r="H113" i="1"/>
  <c r="R113" i="1" s="1"/>
  <c r="S113" i="1" s="1"/>
  <c r="G120" i="1"/>
  <c r="H124" i="1"/>
  <c r="M124" i="1" s="1"/>
  <c r="H125" i="1"/>
  <c r="M125" i="1" s="1"/>
  <c r="G128" i="1"/>
  <c r="Q128" i="1"/>
  <c r="J129" i="1"/>
  <c r="H136" i="1"/>
  <c r="R136" i="1" s="1"/>
  <c r="S136" i="1" s="1"/>
  <c r="C54" i="2"/>
  <c r="D45" i="2" s="1"/>
  <c r="D83" i="2"/>
  <c r="W10" i="3"/>
  <c r="AE10" i="3"/>
  <c r="AM10" i="3"/>
  <c r="W20" i="3"/>
  <c r="W15" i="3" s="1"/>
  <c r="AE20" i="3"/>
  <c r="AM20" i="3"/>
  <c r="Z21" i="3"/>
  <c r="AH21" i="3"/>
  <c r="Y24" i="3"/>
  <c r="AG24" i="3"/>
  <c r="AD25" i="3"/>
  <c r="AL25" i="3"/>
  <c r="AS9" i="4"/>
  <c r="AC10" i="4"/>
  <c r="AK10" i="4"/>
  <c r="AS10" i="4"/>
  <c r="AE12" i="3"/>
  <c r="AH13" i="3"/>
  <c r="AM14" i="3"/>
  <c r="AE16" i="3"/>
  <c r="AE15" i="3" s="1"/>
  <c r="AH17" i="3"/>
  <c r="AM18" i="3"/>
  <c r="AB25" i="3"/>
  <c r="AY9" i="4"/>
  <c r="Q10" i="1"/>
  <c r="R12" i="1"/>
  <c r="S12" i="1" s="1"/>
  <c r="G18" i="1"/>
  <c r="D20" i="1"/>
  <c r="E20" i="1" s="1"/>
  <c r="N22" i="1"/>
  <c r="G27" i="1"/>
  <c r="O29" i="1"/>
  <c r="K32" i="1"/>
  <c r="H36" i="1"/>
  <c r="R39" i="1"/>
  <c r="S39" i="1" s="1"/>
  <c r="N40" i="1"/>
  <c r="Q44" i="1"/>
  <c r="G48" i="1"/>
  <c r="H50" i="1"/>
  <c r="M50" i="1" s="1"/>
  <c r="Q52" i="1"/>
  <c r="R54" i="1"/>
  <c r="S54" i="1" s="1"/>
  <c r="G56" i="1"/>
  <c r="H58" i="1"/>
  <c r="M58" i="1" s="1"/>
  <c r="P63" i="1"/>
  <c r="G66" i="1"/>
  <c r="G74" i="1"/>
  <c r="M79" i="1"/>
  <c r="H115" i="1"/>
  <c r="R115" i="1" s="1"/>
  <c r="S115" i="1" s="1"/>
  <c r="H117" i="1"/>
  <c r="R117" i="1" s="1"/>
  <c r="S117" i="1" s="1"/>
  <c r="G121" i="1"/>
  <c r="G122" i="1"/>
  <c r="M131" i="1"/>
  <c r="H135" i="1"/>
  <c r="R135" i="1" s="1"/>
  <c r="S135" i="1" s="1"/>
  <c r="R138" i="1"/>
  <c r="S138" i="1" s="1"/>
  <c r="Z12" i="3"/>
  <c r="AH12" i="3"/>
  <c r="Z14" i="3"/>
  <c r="AH14" i="3"/>
  <c r="Z16" i="3"/>
  <c r="Z15" i="3" s="1"/>
  <c r="AH16" i="3"/>
  <c r="Z18" i="3"/>
  <c r="AH18" i="3"/>
  <c r="AA21" i="3"/>
  <c r="AI21" i="3"/>
  <c r="AD9" i="4"/>
  <c r="AL9" i="4"/>
  <c r="AT9" i="4"/>
  <c r="AD10" i="4"/>
  <c r="AL10" i="4"/>
  <c r="AT10" i="4"/>
  <c r="AI13" i="4"/>
  <c r="AE11" i="4"/>
  <c r="AI11" i="4"/>
  <c r="AM11" i="4"/>
  <c r="AQ11" i="4"/>
  <c r="AU11" i="4"/>
  <c r="AY11" i="4"/>
  <c r="AF12" i="4"/>
  <c r="AJ12" i="4"/>
  <c r="AN12" i="4"/>
  <c r="AR12" i="4"/>
  <c r="AV12" i="4"/>
  <c r="AZ12" i="4"/>
  <c r="AO11" i="4"/>
  <c r="AF13" i="4"/>
  <c r="AJ13" i="4"/>
  <c r="AN13" i="4"/>
  <c r="AR13" i="4"/>
  <c r="AV13" i="4"/>
  <c r="AZ13" i="4"/>
  <c r="AQ12" i="4"/>
  <c r="AC14" i="4"/>
  <c r="AG14" i="4"/>
  <c r="AK14" i="4"/>
  <c r="AO14" i="4"/>
  <c r="AS14" i="4"/>
  <c r="AW14" i="4"/>
  <c r="AC13" i="4"/>
  <c r="AS13" i="4"/>
  <c r="AE14" i="4"/>
  <c r="AU14" i="4"/>
  <c r="AD16" i="4"/>
  <c r="AH16" i="4"/>
  <c r="AL16" i="4"/>
  <c r="AP16" i="4"/>
  <c r="AT16" i="4"/>
  <c r="AX16" i="4"/>
  <c r="AD17" i="4"/>
  <c r="AH17" i="4"/>
  <c r="AL17" i="4"/>
  <c r="AP17" i="4"/>
  <c r="AT17" i="4"/>
  <c r="AX17" i="4"/>
  <c r="AI16" i="4"/>
  <c r="AY16" i="4"/>
  <c r="AE19" i="4"/>
  <c r="AI19" i="4"/>
  <c r="AM19" i="4"/>
  <c r="AQ19" i="4"/>
  <c r="AU19" i="4"/>
  <c r="AY19" i="4"/>
  <c r="AD20" i="4"/>
  <c r="AH20" i="4"/>
  <c r="AL20" i="4"/>
  <c r="AP20" i="4"/>
  <c r="AT20" i="4"/>
  <c r="AX20" i="4"/>
  <c r="AE23" i="4"/>
  <c r="AI23" i="4"/>
  <c r="AM23" i="4"/>
  <c r="AQ23" i="4"/>
  <c r="AU23" i="4"/>
  <c r="AY23" i="4"/>
  <c r="AD24" i="4"/>
  <c r="AH24" i="4"/>
  <c r="AL24" i="4"/>
  <c r="AP24" i="4"/>
  <c r="AT24" i="4"/>
  <c r="AX24" i="4"/>
  <c r="AF26" i="4"/>
  <c r="AJ26" i="4"/>
  <c r="AN26" i="4"/>
  <c r="AR26" i="4"/>
  <c r="AV26" i="4"/>
  <c r="AZ26" i="4"/>
  <c r="AE27" i="4"/>
  <c r="AI27" i="4"/>
  <c r="AM27" i="4"/>
  <c r="AQ27" i="4"/>
  <c r="AU27" i="4"/>
  <c r="AY27" i="4"/>
  <c r="AD28" i="4"/>
  <c r="AH28" i="4"/>
  <c r="AL28" i="4"/>
  <c r="AP28" i="4"/>
  <c r="AT28" i="4"/>
  <c r="AX28" i="4"/>
  <c r="AF30" i="4"/>
  <c r="AJ30" i="4"/>
  <c r="AN30" i="4"/>
  <c r="AR30" i="4"/>
  <c r="AV30" i="4"/>
  <c r="AZ30" i="4"/>
  <c r="AE31" i="4"/>
  <c r="AI31" i="4"/>
  <c r="AM31" i="4"/>
  <c r="AQ31" i="4"/>
  <c r="AU31" i="4"/>
  <c r="AY31" i="4"/>
  <c r="AD32" i="4"/>
  <c r="AH32" i="4"/>
  <c r="AL32" i="4"/>
  <c r="AP32" i="4"/>
  <c r="AT32" i="4"/>
  <c r="AX32" i="4"/>
  <c r="AE35" i="4"/>
  <c r="AI35" i="4"/>
  <c r="AM35" i="4"/>
  <c r="AQ35" i="4"/>
  <c r="AU35" i="4"/>
  <c r="AY35" i="4"/>
  <c r="AD36" i="4"/>
  <c r="AH36" i="4"/>
  <c r="AL36" i="4"/>
  <c r="AP36" i="4"/>
  <c r="AT36" i="4"/>
  <c r="AX36" i="4"/>
  <c r="AF38" i="4"/>
  <c r="AJ38" i="4"/>
  <c r="AN38" i="4"/>
  <c r="AR38" i="4"/>
  <c r="AV38" i="4"/>
  <c r="AZ38" i="4"/>
  <c r="AE39" i="4"/>
  <c r="AI39" i="4"/>
  <c r="AM39" i="4"/>
  <c r="AQ39" i="4"/>
  <c r="AU39" i="4"/>
  <c r="AY39" i="4"/>
  <c r="AD40" i="4"/>
  <c r="AH40" i="4"/>
  <c r="AL40" i="4"/>
  <c r="AP40" i="4"/>
  <c r="AT40" i="4"/>
  <c r="AX40" i="4"/>
  <c r="AF42" i="4"/>
  <c r="AJ42" i="4"/>
  <c r="AN42" i="4"/>
  <c r="AR42" i="4"/>
  <c r="AV42" i="4"/>
  <c r="AZ42" i="4"/>
  <c r="AE43" i="4"/>
  <c r="AI43" i="4"/>
  <c r="AM43" i="4"/>
  <c r="AQ43" i="4"/>
  <c r="AU43" i="4"/>
  <c r="AY43" i="4"/>
  <c r="AD44" i="4"/>
  <c r="AH44" i="4"/>
  <c r="AL44" i="4"/>
  <c r="AP44" i="4"/>
  <c r="AT44" i="4"/>
  <c r="AX44" i="4"/>
  <c r="AF46" i="4"/>
  <c r="AJ46" i="4"/>
  <c r="AN46" i="4"/>
  <c r="AR46" i="4"/>
  <c r="AV46" i="4"/>
  <c r="AZ46" i="4"/>
  <c r="AE47" i="4"/>
  <c r="AI47" i="4"/>
  <c r="AM47" i="4"/>
  <c r="AQ47" i="4"/>
  <c r="AU47" i="4"/>
  <c r="AY47" i="4"/>
  <c r="AD48" i="4"/>
  <c r="AH48" i="4"/>
  <c r="AL48" i="4"/>
  <c r="AP48" i="4"/>
  <c r="AT48" i="4"/>
  <c r="AX48" i="4"/>
  <c r="AF50" i="4"/>
  <c r="AJ50" i="4"/>
  <c r="AN50" i="4"/>
  <c r="AR50" i="4"/>
  <c r="AV50" i="4"/>
  <c r="AZ50" i="4"/>
  <c r="AY73" i="4"/>
  <c r="AQ73" i="4"/>
  <c r="AO72" i="4"/>
  <c r="AM71" i="4"/>
  <c r="AK70" i="4"/>
  <c r="AY69" i="4"/>
  <c r="AI69" i="4"/>
  <c r="AW68" i="4"/>
  <c r="AG68" i="4"/>
  <c r="AU67" i="4"/>
  <c r="AE67" i="4"/>
  <c r="AS64" i="4"/>
  <c r="AK64" i="4"/>
  <c r="AC64" i="4"/>
  <c r="AW63" i="4"/>
  <c r="AO63" i="4"/>
  <c r="AG63" i="4"/>
  <c r="AS62" i="4"/>
  <c r="AG62" i="4"/>
  <c r="AZ60" i="4"/>
  <c r="AV60" i="4"/>
  <c r="AR60" i="4"/>
  <c r="AN60" i="4"/>
  <c r="AJ60" i="4"/>
  <c r="AF60" i="4"/>
  <c r="AX59" i="4"/>
  <c r="AT59" i="4"/>
  <c r="AP59" i="4"/>
  <c r="AL59" i="4"/>
  <c r="AH59" i="4"/>
  <c r="AD59" i="4"/>
  <c r="AZ58" i="4"/>
  <c r="AV58" i="4"/>
  <c r="AR58" i="4"/>
  <c r="AN58" i="4"/>
  <c r="AJ58" i="4"/>
  <c r="AF58" i="4"/>
  <c r="AX57" i="4"/>
  <c r="AT57" i="4"/>
  <c r="AP57" i="4"/>
  <c r="AL57" i="4"/>
  <c r="AH57" i="4"/>
  <c r="AD57" i="4"/>
  <c r="AZ56" i="4"/>
  <c r="AV56" i="4"/>
  <c r="AR56" i="4"/>
  <c r="AN56" i="4"/>
  <c r="AJ56" i="4"/>
  <c r="AF56" i="4"/>
  <c r="AX55" i="4"/>
  <c r="AT55" i="4"/>
  <c r="AM73" i="4"/>
  <c r="AK72" i="4"/>
  <c r="AY71" i="4"/>
  <c r="AI71" i="4"/>
  <c r="AW70" i="4"/>
  <c r="AG70" i="4"/>
  <c r="AU69" i="4"/>
  <c r="AE69" i="4"/>
  <c r="AS68" i="4"/>
  <c r="AC68" i="4"/>
  <c r="AQ67" i="4"/>
  <c r="AI73" i="4"/>
  <c r="AW72" i="4"/>
  <c r="AG72" i="4"/>
  <c r="AU71" i="4"/>
  <c r="AE71" i="4"/>
  <c r="AS70" i="4"/>
  <c r="AC70" i="4"/>
  <c r="AQ69" i="4"/>
  <c r="AO68" i="4"/>
  <c r="AM67" i="4"/>
  <c r="AU73" i="4"/>
  <c r="AE73" i="4"/>
  <c r="AS72" i="4"/>
  <c r="AC72" i="4"/>
  <c r="AQ71" i="4"/>
  <c r="AO70" i="4"/>
  <c r="AM69" i="4"/>
  <c r="AK68" i="4"/>
  <c r="AY67" i="4"/>
  <c r="AI67" i="4"/>
  <c r="AW66" i="4"/>
  <c r="AD55" i="4"/>
  <c r="AR54" i="4"/>
  <c r="AZ52" i="4"/>
  <c r="AP55" i="4"/>
  <c r="AN54" i="4"/>
  <c r="AX53" i="4"/>
  <c r="AL55" i="4"/>
  <c r="AZ54" i="4"/>
  <c r="AJ54" i="4"/>
  <c r="AT53" i="4"/>
  <c r="AR52" i="4"/>
  <c r="AT51" i="4"/>
  <c r="AL51" i="4"/>
  <c r="AD51" i="4"/>
  <c r="AW49" i="4"/>
  <c r="AS49" i="4"/>
  <c r="AO49" i="4"/>
  <c r="AK49" i="4"/>
  <c r="AG49" i="4"/>
  <c r="AC49" i="4"/>
  <c r="AY48" i="4"/>
  <c r="AU48" i="4"/>
  <c r="AQ48" i="4"/>
  <c r="AM48" i="4"/>
  <c r="AI48" i="4"/>
  <c r="AE48" i="4"/>
  <c r="AW47" i="4"/>
  <c r="AS47" i="4"/>
  <c r="AO47" i="4"/>
  <c r="AK47" i="4"/>
  <c r="AG47" i="4"/>
  <c r="AC47" i="4"/>
  <c r="AY46" i="4"/>
  <c r="AU46" i="4"/>
  <c r="AQ46" i="4"/>
  <c r="AM46" i="4"/>
  <c r="AI46" i="4"/>
  <c r="AE46" i="4"/>
  <c r="AY44" i="4"/>
  <c r="AU44" i="4"/>
  <c r="AQ44" i="4"/>
  <c r="AM44" i="4"/>
  <c r="AI44" i="4"/>
  <c r="AE44" i="4"/>
  <c r="AW43" i="4"/>
  <c r="AS43" i="4"/>
  <c r="AO43" i="4"/>
  <c r="AK43" i="4"/>
  <c r="AG43" i="4"/>
  <c r="AC43" i="4"/>
  <c r="AY42" i="4"/>
  <c r="AU42" i="4"/>
  <c r="AQ42" i="4"/>
  <c r="AM42" i="4"/>
  <c r="AI42" i="4"/>
  <c r="AE42" i="4"/>
  <c r="AW41" i="4"/>
  <c r="AS41" i="4"/>
  <c r="AO41" i="4"/>
  <c r="AK41" i="4"/>
  <c r="AG41" i="4"/>
  <c r="AC41" i="4"/>
  <c r="AY40" i="4"/>
  <c r="AU40" i="4"/>
  <c r="AQ40" i="4"/>
  <c r="AM40" i="4"/>
  <c r="AI40" i="4"/>
  <c r="AE40" i="4"/>
  <c r="AW39" i="4"/>
  <c r="AS39" i="4"/>
  <c r="AO39" i="4"/>
  <c r="AK39" i="4"/>
  <c r="AG39" i="4"/>
  <c r="AC39" i="4"/>
  <c r="AY38" i="4"/>
  <c r="AU38" i="4"/>
  <c r="AQ38" i="4"/>
  <c r="AM38" i="4"/>
  <c r="AI38" i="4"/>
  <c r="AE38" i="4"/>
  <c r="AW37" i="4"/>
  <c r="AS37" i="4"/>
  <c r="AO37" i="4"/>
  <c r="AK37" i="4"/>
  <c r="AG37" i="4"/>
  <c r="AC37" i="4"/>
  <c r="AY36" i="4"/>
  <c r="AU36" i="4"/>
  <c r="AQ36" i="4"/>
  <c r="AM36" i="4"/>
  <c r="AI36" i="4"/>
  <c r="AE36" i="4"/>
  <c r="AW35" i="4"/>
  <c r="AS35" i="4"/>
  <c r="AO35" i="4"/>
  <c r="AK35" i="4"/>
  <c r="AG35" i="4"/>
  <c r="AC35" i="4"/>
  <c r="AW33" i="4"/>
  <c r="AS33" i="4"/>
  <c r="AO33" i="4"/>
  <c r="AK33" i="4"/>
  <c r="AG33" i="4"/>
  <c r="AC33" i="4"/>
  <c r="AY32" i="4"/>
  <c r="AU32" i="4"/>
  <c r="AQ32" i="4"/>
  <c r="AM32" i="4"/>
  <c r="AI32" i="4"/>
  <c r="AE32" i="4"/>
  <c r="AW31" i="4"/>
  <c r="AS31" i="4"/>
  <c r="AO31" i="4"/>
  <c r="AK31" i="4"/>
  <c r="AG31" i="4"/>
  <c r="AC31" i="4"/>
  <c r="AY30" i="4"/>
  <c r="AU30" i="4"/>
  <c r="AQ30" i="4"/>
  <c r="AM30" i="4"/>
  <c r="AI30" i="4"/>
  <c r="AE30" i="4"/>
  <c r="AW29" i="4"/>
  <c r="AS29" i="4"/>
  <c r="AO29" i="4"/>
  <c r="AK29" i="4"/>
  <c r="AG29" i="4"/>
  <c r="AC29" i="4"/>
  <c r="AY28" i="4"/>
  <c r="AU28" i="4"/>
  <c r="AQ28" i="4"/>
  <c r="AM28" i="4"/>
  <c r="AI28" i="4"/>
  <c r="AE28" i="4"/>
  <c r="AW27" i="4"/>
  <c r="AS27" i="4"/>
  <c r="AO27" i="4"/>
  <c r="AK27" i="4"/>
  <c r="AG27" i="4"/>
  <c r="AC27" i="4"/>
  <c r="AY26" i="4"/>
  <c r="AU26" i="4"/>
  <c r="AQ26" i="4"/>
  <c r="AM26" i="4"/>
  <c r="AI26" i="4"/>
  <c r="AE26" i="4"/>
  <c r="AW25" i="4"/>
  <c r="AS25" i="4"/>
  <c r="AO25" i="4"/>
  <c r="AK25" i="4"/>
  <c r="AG25" i="4"/>
  <c r="AC25" i="4"/>
  <c r="AY24" i="4"/>
  <c r="AU24" i="4"/>
  <c r="AQ24" i="4"/>
  <c r="AM24" i="4"/>
  <c r="AI24" i="4"/>
  <c r="AE24" i="4"/>
  <c r="AW23" i="4"/>
  <c r="AS23" i="4"/>
  <c r="AO23" i="4"/>
  <c r="AK23" i="4"/>
  <c r="AG23" i="4"/>
  <c r="AC23" i="4"/>
  <c r="AW21" i="4"/>
  <c r="AS21" i="4"/>
  <c r="AO21" i="4"/>
  <c r="AK21" i="4"/>
  <c r="AG21" i="4"/>
  <c r="AC21" i="4"/>
  <c r="AY20" i="4"/>
  <c r="AU20" i="4"/>
  <c r="AQ20" i="4"/>
  <c r="AM20" i="4"/>
  <c r="AI20" i="4"/>
  <c r="AE20" i="4"/>
  <c r="AW19" i="4"/>
  <c r="AS19" i="4"/>
  <c r="AO19" i="4"/>
  <c r="AK19" i="4"/>
  <c r="AG19" i="4"/>
  <c r="AC19" i="4"/>
  <c r="AY18" i="4"/>
  <c r="AU18" i="4"/>
  <c r="AQ18" i="4"/>
  <c r="AM18" i="4"/>
  <c r="AI18" i="4"/>
  <c r="AE18" i="4"/>
  <c r="AH55" i="4"/>
  <c r="AV54" i="4"/>
  <c r="AF54" i="4"/>
  <c r="AP53" i="4"/>
  <c r="AF11" i="4"/>
  <c r="AJ11" i="4"/>
  <c r="AN11" i="4"/>
  <c r="AR11" i="4"/>
  <c r="AV11" i="4"/>
  <c r="AZ11" i="4"/>
  <c r="AC12" i="4"/>
  <c r="AG12" i="4"/>
  <c r="AK12" i="4"/>
  <c r="AO12" i="4"/>
  <c r="AS12" i="4"/>
  <c r="AW12" i="4"/>
  <c r="AC11" i="4"/>
  <c r="AS11" i="4"/>
  <c r="AS8" i="4" s="1"/>
  <c r="AE12" i="4"/>
  <c r="AU12" i="4"/>
  <c r="AD14" i="4"/>
  <c r="AH14" i="4"/>
  <c r="AL14" i="4"/>
  <c r="AP14" i="4"/>
  <c r="AT14" i="4"/>
  <c r="AX14" i="4"/>
  <c r="AG13" i="4"/>
  <c r="AW13" i="4"/>
  <c r="AI14" i="4"/>
  <c r="AY14" i="4"/>
  <c r="AE17" i="4"/>
  <c r="AI17" i="4"/>
  <c r="AM17" i="4"/>
  <c r="AQ17" i="4"/>
  <c r="AU17" i="4"/>
  <c r="AY17" i="4"/>
  <c r="AM16" i="4"/>
  <c r="AF18" i="4"/>
  <c r="AJ18" i="4"/>
  <c r="AN18" i="4"/>
  <c r="AR18" i="4"/>
  <c r="AV18" i="4"/>
  <c r="AZ18" i="4"/>
  <c r="AO17" i="4"/>
  <c r="AF19" i="4"/>
  <c r="AJ19" i="4"/>
  <c r="AN19" i="4"/>
  <c r="AR19" i="4"/>
  <c r="AV19" i="4"/>
  <c r="AZ19" i="4"/>
  <c r="AD21" i="4"/>
  <c r="AH21" i="4"/>
  <c r="AL21" i="4"/>
  <c r="AP21" i="4"/>
  <c r="AT21" i="4"/>
  <c r="AX21" i="4"/>
  <c r="AF23" i="4"/>
  <c r="AJ23" i="4"/>
  <c r="AN23" i="4"/>
  <c r="AR23" i="4"/>
  <c r="AV23" i="4"/>
  <c r="AZ23" i="4"/>
  <c r="AD25" i="4"/>
  <c r="AH25" i="4"/>
  <c r="AL25" i="4"/>
  <c r="AP25" i="4"/>
  <c r="AT25" i="4"/>
  <c r="AX25" i="4"/>
  <c r="AC26" i="4"/>
  <c r="AG26" i="4"/>
  <c r="AK26" i="4"/>
  <c r="AO26" i="4"/>
  <c r="AS26" i="4"/>
  <c r="AW26" i="4"/>
  <c r="AF27" i="4"/>
  <c r="AJ27" i="4"/>
  <c r="AN27" i="4"/>
  <c r="AR27" i="4"/>
  <c r="AV27" i="4"/>
  <c r="AZ27" i="4"/>
  <c r="AD29" i="4"/>
  <c r="AH29" i="4"/>
  <c r="AL29" i="4"/>
  <c r="AP29" i="4"/>
  <c r="AT29" i="4"/>
  <c r="AX29" i="4"/>
  <c r="AC30" i="4"/>
  <c r="AG30" i="4"/>
  <c r="AK30" i="4"/>
  <c r="AO30" i="4"/>
  <c r="AS30" i="4"/>
  <c r="AW30" i="4"/>
  <c r="AF31" i="4"/>
  <c r="AJ31" i="4"/>
  <c r="AN31" i="4"/>
  <c r="AR31" i="4"/>
  <c r="AV31" i="4"/>
  <c r="AZ31" i="4"/>
  <c r="AD33" i="4"/>
  <c r="AH33" i="4"/>
  <c r="AL33" i="4"/>
  <c r="AP33" i="4"/>
  <c r="AT33" i="4"/>
  <c r="AX33" i="4"/>
  <c r="AF35" i="4"/>
  <c r="AJ35" i="4"/>
  <c r="AN35" i="4"/>
  <c r="AR35" i="4"/>
  <c r="AV35" i="4"/>
  <c r="AZ35" i="4"/>
  <c r="AD37" i="4"/>
  <c r="AH37" i="4"/>
  <c r="AL37" i="4"/>
  <c r="AP37" i="4"/>
  <c r="AT37" i="4"/>
  <c r="AX37" i="4"/>
  <c r="AC38" i="4"/>
  <c r="AG38" i="4"/>
  <c r="AK38" i="4"/>
  <c r="AO38" i="4"/>
  <c r="AS38" i="4"/>
  <c r="AW38" i="4"/>
  <c r="AF39" i="4"/>
  <c r="AJ39" i="4"/>
  <c r="AN39" i="4"/>
  <c r="AR39" i="4"/>
  <c r="AV39" i="4"/>
  <c r="AZ39" i="4"/>
  <c r="AD41" i="4"/>
  <c r="AH41" i="4"/>
  <c r="AL41" i="4"/>
  <c r="AP41" i="4"/>
  <c r="AT41" i="4"/>
  <c r="AX41" i="4"/>
  <c r="AC42" i="4"/>
  <c r="AG42" i="4"/>
  <c r="AK42" i="4"/>
  <c r="AO42" i="4"/>
  <c r="AS42" i="4"/>
  <c r="AW42" i="4"/>
  <c r="AF43" i="4"/>
  <c r="AJ43" i="4"/>
  <c r="AN43" i="4"/>
  <c r="AR43" i="4"/>
  <c r="AV43" i="4"/>
  <c r="AZ43" i="4"/>
  <c r="AC46" i="4"/>
  <c r="AG46" i="4"/>
  <c r="AK46" i="4"/>
  <c r="AO46" i="4"/>
  <c r="AS46" i="4"/>
  <c r="AW46" i="4"/>
  <c r="AF47" i="4"/>
  <c r="AJ47" i="4"/>
  <c r="AN47" i="4"/>
  <c r="AR47" i="4"/>
  <c r="AV47" i="4"/>
  <c r="AZ47" i="4"/>
  <c r="AD49" i="4"/>
  <c r="AH49" i="4"/>
  <c r="AL49" i="4"/>
  <c r="AP49" i="4"/>
  <c r="AT49" i="4"/>
  <c r="AX49" i="4"/>
  <c r="AC50" i="4"/>
  <c r="AG50" i="4"/>
  <c r="AK50" i="4"/>
  <c r="AO50" i="4"/>
  <c r="AS50" i="4"/>
  <c r="AW50" i="4"/>
  <c r="AF51" i="4"/>
  <c r="AJ51" i="4"/>
  <c r="AN51" i="4"/>
  <c r="AR51" i="4"/>
  <c r="AV51" i="4"/>
  <c r="AZ51" i="4"/>
  <c r="AD53" i="4"/>
  <c r="AH53" i="4"/>
  <c r="AL53" i="4"/>
  <c r="AZ10" i="4"/>
  <c r="BA10" i="4" s="1"/>
  <c r="AD12" i="4"/>
  <c r="AH12" i="4"/>
  <c r="AL12" i="4"/>
  <c r="AP12" i="4"/>
  <c r="AT12" i="4"/>
  <c r="AX12" i="4"/>
  <c r="AG11" i="4"/>
  <c r="AW11" i="4"/>
  <c r="AD13" i="4"/>
  <c r="AH13" i="4"/>
  <c r="AL13" i="4"/>
  <c r="AP13" i="4"/>
  <c r="AT13" i="4"/>
  <c r="AX13" i="4"/>
  <c r="AI12" i="4"/>
  <c r="AY12" i="4"/>
  <c r="AK13" i="4"/>
  <c r="AM14" i="4"/>
  <c r="AF16" i="4"/>
  <c r="AJ16" i="4"/>
  <c r="AN16" i="4"/>
  <c r="AR16" i="4"/>
  <c r="AV16" i="4"/>
  <c r="AZ16" i="4"/>
  <c r="AF17" i="4"/>
  <c r="AJ17" i="4"/>
  <c r="AN17" i="4"/>
  <c r="AR17" i="4"/>
  <c r="AV17" i="4"/>
  <c r="AZ17" i="4"/>
  <c r="AQ16" i="4"/>
  <c r="AC18" i="4"/>
  <c r="AG18" i="4"/>
  <c r="AK18" i="4"/>
  <c r="AO18" i="4"/>
  <c r="AS18" i="4"/>
  <c r="AW18" i="4"/>
  <c r="AC17" i="4"/>
  <c r="AS17" i="4"/>
  <c r="AF20" i="4"/>
  <c r="AJ20" i="4"/>
  <c r="AN20" i="4"/>
  <c r="AR20" i="4"/>
  <c r="AV20" i="4"/>
  <c r="AZ20" i="4"/>
  <c r="AE21" i="4"/>
  <c r="AI21" i="4"/>
  <c r="AM21" i="4"/>
  <c r="AQ21" i="4"/>
  <c r="AU21" i="4"/>
  <c r="AY21" i="4"/>
  <c r="AF24" i="4"/>
  <c r="AJ24" i="4"/>
  <c r="AN24" i="4"/>
  <c r="AR24" i="4"/>
  <c r="AV24" i="4"/>
  <c r="AZ24" i="4"/>
  <c r="AE25" i="4"/>
  <c r="AI25" i="4"/>
  <c r="AM25" i="4"/>
  <c r="AQ25" i="4"/>
  <c r="AU25" i="4"/>
  <c r="AY25" i="4"/>
  <c r="AD26" i="4"/>
  <c r="AH26" i="4"/>
  <c r="AL26" i="4"/>
  <c r="AP26" i="4"/>
  <c r="AT26" i="4"/>
  <c r="AX26" i="4"/>
  <c r="AF28" i="4"/>
  <c r="AJ28" i="4"/>
  <c r="AN28" i="4"/>
  <c r="AR28" i="4"/>
  <c r="AV28" i="4"/>
  <c r="AZ28" i="4"/>
  <c r="AE29" i="4"/>
  <c r="AI29" i="4"/>
  <c r="AM29" i="4"/>
  <c r="AQ29" i="4"/>
  <c r="AU29" i="4"/>
  <c r="AY29" i="4"/>
  <c r="AD30" i="4"/>
  <c r="AH30" i="4"/>
  <c r="AL30" i="4"/>
  <c r="AP30" i="4"/>
  <c r="AT30" i="4"/>
  <c r="AX30" i="4"/>
  <c r="AF32" i="4"/>
  <c r="AJ32" i="4"/>
  <c r="AN32" i="4"/>
  <c r="AR32" i="4"/>
  <c r="AV32" i="4"/>
  <c r="AZ32" i="4"/>
  <c r="AE33" i="4"/>
  <c r="AI33" i="4"/>
  <c r="AM33" i="4"/>
  <c r="AQ33" i="4"/>
  <c r="AU33" i="4"/>
  <c r="AY33" i="4"/>
  <c r="AF36" i="4"/>
  <c r="AJ36" i="4"/>
  <c r="AN36" i="4"/>
  <c r="AR36" i="4"/>
  <c r="AV36" i="4"/>
  <c r="AZ36" i="4"/>
  <c r="AE37" i="4"/>
  <c r="AI37" i="4"/>
  <c r="AM37" i="4"/>
  <c r="AQ37" i="4"/>
  <c r="AU37" i="4"/>
  <c r="AY37" i="4"/>
  <c r="AD38" i="4"/>
  <c r="AH38" i="4"/>
  <c r="AL38" i="4"/>
  <c r="AP38" i="4"/>
  <c r="AT38" i="4"/>
  <c r="AX38" i="4"/>
  <c r="AF40" i="4"/>
  <c r="AJ40" i="4"/>
  <c r="AN40" i="4"/>
  <c r="AR40" i="4"/>
  <c r="AV40" i="4"/>
  <c r="AZ40" i="4"/>
  <c r="AE41" i="4"/>
  <c r="AI41" i="4"/>
  <c r="AM41" i="4"/>
  <c r="AQ41" i="4"/>
  <c r="AU41" i="4"/>
  <c r="AY41" i="4"/>
  <c r="AD42" i="4"/>
  <c r="AH42" i="4"/>
  <c r="AL42" i="4"/>
  <c r="AP42" i="4"/>
  <c r="AT42" i="4"/>
  <c r="AX42" i="4"/>
  <c r="AF44" i="4"/>
  <c r="AJ44" i="4"/>
  <c r="AN44" i="4"/>
  <c r="AR44" i="4"/>
  <c r="AV44" i="4"/>
  <c r="AZ44" i="4"/>
  <c r="AD46" i="4"/>
  <c r="AH46" i="4"/>
  <c r="AL46" i="4"/>
  <c r="AP46" i="4"/>
  <c r="AT46" i="4"/>
  <c r="AX46" i="4"/>
  <c r="AF48" i="4"/>
  <c r="AJ48" i="4"/>
  <c r="AN48" i="4"/>
  <c r="AR48" i="4"/>
  <c r="AV48" i="4"/>
  <c r="AZ48" i="4"/>
  <c r="AE49" i="4"/>
  <c r="AI49" i="4"/>
  <c r="AM49" i="4"/>
  <c r="AQ49" i="4"/>
  <c r="AU49" i="4"/>
  <c r="AY49" i="4"/>
  <c r="AD50" i="4"/>
  <c r="AH50" i="4"/>
  <c r="AL50" i="4"/>
  <c r="AP50" i="4"/>
  <c r="AT50" i="4"/>
  <c r="AX50" i="4"/>
  <c r="AF52" i="4"/>
  <c r="AJ52" i="4"/>
  <c r="AN52" i="4"/>
  <c r="AV52" i="4"/>
  <c r="AM13" i="4"/>
  <c r="AQ13" i="4"/>
  <c r="AU13" i="4"/>
  <c r="AY13" i="4"/>
  <c r="AM12" i="4"/>
  <c r="AF14" i="4"/>
  <c r="AJ14" i="4"/>
  <c r="AN14" i="4"/>
  <c r="AR14" i="4"/>
  <c r="AV14" i="4"/>
  <c r="AZ14" i="4"/>
  <c r="AO13" i="4"/>
  <c r="AQ14" i="4"/>
  <c r="AC16" i="4"/>
  <c r="AG16" i="4"/>
  <c r="AG15" i="4" s="1"/>
  <c r="AK16" i="4"/>
  <c r="AO16" i="4"/>
  <c r="AS16" i="4"/>
  <c r="AW16" i="4"/>
  <c r="AE16" i="4"/>
  <c r="AU16" i="4"/>
  <c r="AD18" i="4"/>
  <c r="AH18" i="4"/>
  <c r="AL18" i="4"/>
  <c r="AP18" i="4"/>
  <c r="AT18" i="4"/>
  <c r="AX18" i="4"/>
  <c r="AG17" i="4"/>
  <c r="AW17" i="4"/>
  <c r="AD19" i="4"/>
  <c r="AH19" i="4"/>
  <c r="AL19" i="4"/>
  <c r="AP19" i="4"/>
  <c r="AT19" i="4"/>
  <c r="AX19" i="4"/>
  <c r="AC20" i="4"/>
  <c r="AG20" i="4"/>
  <c r="AK20" i="4"/>
  <c r="AO20" i="4"/>
  <c r="AS20" i="4"/>
  <c r="AW20" i="4"/>
  <c r="AF21" i="4"/>
  <c r="AJ21" i="4"/>
  <c r="AN21" i="4"/>
  <c r="AR21" i="4"/>
  <c r="AV21" i="4"/>
  <c r="AZ21" i="4"/>
  <c r="AD23" i="4"/>
  <c r="AH23" i="4"/>
  <c r="AL23" i="4"/>
  <c r="AP23" i="4"/>
  <c r="AT23" i="4"/>
  <c r="AX23" i="4"/>
  <c r="AC24" i="4"/>
  <c r="AG24" i="4"/>
  <c r="AK24" i="4"/>
  <c r="AO24" i="4"/>
  <c r="AS24" i="4"/>
  <c r="AW24" i="4"/>
  <c r="AF25" i="4"/>
  <c r="AJ25" i="4"/>
  <c r="AN25" i="4"/>
  <c r="AR25" i="4"/>
  <c r="AV25" i="4"/>
  <c r="AZ25" i="4"/>
  <c r="AD27" i="4"/>
  <c r="AH27" i="4"/>
  <c r="AL27" i="4"/>
  <c r="AP27" i="4"/>
  <c r="AT27" i="4"/>
  <c r="AX27" i="4"/>
  <c r="AC28" i="4"/>
  <c r="AG28" i="4"/>
  <c r="AK28" i="4"/>
  <c r="AO28" i="4"/>
  <c r="AS28" i="4"/>
  <c r="AW28" i="4"/>
  <c r="AF29" i="4"/>
  <c r="AJ29" i="4"/>
  <c r="AN29" i="4"/>
  <c r="AR29" i="4"/>
  <c r="AV29" i="4"/>
  <c r="AZ29" i="4"/>
  <c r="AD31" i="4"/>
  <c r="AH31" i="4"/>
  <c r="AL31" i="4"/>
  <c r="AP31" i="4"/>
  <c r="AT31" i="4"/>
  <c r="AX31" i="4"/>
  <c r="AC32" i="4"/>
  <c r="AG32" i="4"/>
  <c r="AK32" i="4"/>
  <c r="AO32" i="4"/>
  <c r="AS32" i="4"/>
  <c r="AW32" i="4"/>
  <c r="AF33" i="4"/>
  <c r="AJ33" i="4"/>
  <c r="AN33" i="4"/>
  <c r="AR33" i="4"/>
  <c r="AV33" i="4"/>
  <c r="AZ33" i="4"/>
  <c r="AD35" i="4"/>
  <c r="AH35" i="4"/>
  <c r="AL35" i="4"/>
  <c r="AP35" i="4"/>
  <c r="AT35" i="4"/>
  <c r="AX35" i="4"/>
  <c r="AC36" i="4"/>
  <c r="AG36" i="4"/>
  <c r="AK36" i="4"/>
  <c r="AO36" i="4"/>
  <c r="AS36" i="4"/>
  <c r="AW36" i="4"/>
  <c r="AF37" i="4"/>
  <c r="AJ37" i="4"/>
  <c r="AN37" i="4"/>
  <c r="AR37" i="4"/>
  <c r="AV37" i="4"/>
  <c r="AZ37" i="4"/>
  <c r="AD39" i="4"/>
  <c r="AH39" i="4"/>
  <c r="AL39" i="4"/>
  <c r="AP39" i="4"/>
  <c r="AT39" i="4"/>
  <c r="AX39" i="4"/>
  <c r="AC40" i="4"/>
  <c r="AG40" i="4"/>
  <c r="AK40" i="4"/>
  <c r="AO40" i="4"/>
  <c r="AS40" i="4"/>
  <c r="AW40" i="4"/>
  <c r="AF41" i="4"/>
  <c r="AJ41" i="4"/>
  <c r="AN41" i="4"/>
  <c r="AR41" i="4"/>
  <c r="AV41" i="4"/>
  <c r="AZ41" i="4"/>
  <c r="AD43" i="4"/>
  <c r="AH43" i="4"/>
  <c r="AL43" i="4"/>
  <c r="AP43" i="4"/>
  <c r="AT43" i="4"/>
  <c r="AX43" i="4"/>
  <c r="AC44" i="4"/>
  <c r="AG44" i="4"/>
  <c r="AK44" i="4"/>
  <c r="AO44" i="4"/>
  <c r="AS44" i="4"/>
  <c r="AW44" i="4"/>
  <c r="AD47" i="4"/>
  <c r="AH47" i="4"/>
  <c r="AL47" i="4"/>
  <c r="AP47" i="4"/>
  <c r="AT47" i="4"/>
  <c r="AX47" i="4"/>
  <c r="AC48" i="4"/>
  <c r="AG48" i="4"/>
  <c r="AK48" i="4"/>
  <c r="AO48" i="4"/>
  <c r="AS48" i="4"/>
  <c r="AW48" i="4"/>
  <c r="AF49" i="4"/>
  <c r="AJ49" i="4"/>
  <c r="AN49" i="4"/>
  <c r="AR49" i="4"/>
  <c r="AV49" i="4"/>
  <c r="AZ49" i="4"/>
  <c r="AE50" i="4"/>
  <c r="AI50" i="4"/>
  <c r="AM50" i="4"/>
  <c r="AQ50" i="4"/>
  <c r="AU50" i="4"/>
  <c r="AY50" i="4"/>
  <c r="AH51" i="4"/>
  <c r="AP51" i="4"/>
  <c r="AX51" i="4"/>
  <c r="AE53" i="4"/>
  <c r="AI53" i="4"/>
  <c r="AM53" i="4"/>
  <c r="AQ53" i="4"/>
  <c r="AU53" i="4"/>
  <c r="AY53" i="4"/>
  <c r="AC55" i="4"/>
  <c r="AG55" i="4"/>
  <c r="AK55" i="4"/>
  <c r="AO55" i="4"/>
  <c r="AS55" i="4"/>
  <c r="AW55" i="4"/>
  <c r="AD56" i="4"/>
  <c r="AH56" i="4"/>
  <c r="AL56" i="4"/>
  <c r="AP56" i="4"/>
  <c r="AT56" i="4"/>
  <c r="AX56" i="4"/>
  <c r="AC57" i="4"/>
  <c r="AG57" i="4"/>
  <c r="AK57" i="4"/>
  <c r="AO57" i="4"/>
  <c r="AS57" i="4"/>
  <c r="AW57" i="4"/>
  <c r="AE59" i="4"/>
  <c r="AI59" i="4"/>
  <c r="AM59" i="4"/>
  <c r="AQ59" i="4"/>
  <c r="AU59" i="4"/>
  <c r="AY59" i="4"/>
  <c r="AD60" i="4"/>
  <c r="AH60" i="4"/>
  <c r="AL60" i="4"/>
  <c r="AP60" i="4"/>
  <c r="AT60" i="4"/>
  <c r="AX60" i="4"/>
  <c r="AC61" i="4"/>
  <c r="AG61" i="4"/>
  <c r="AK61" i="4"/>
  <c r="AO61" i="4"/>
  <c r="AS61" i="4"/>
  <c r="AW61" i="4"/>
  <c r="AE63" i="4"/>
  <c r="AI63" i="4"/>
  <c r="AM63" i="4"/>
  <c r="AQ63" i="4"/>
  <c r="AU63" i="4"/>
  <c r="AY63" i="4"/>
  <c r="AE51" i="4"/>
  <c r="AI51" i="4"/>
  <c r="AM51" i="4"/>
  <c r="AQ51" i="4"/>
  <c r="AU51" i="4"/>
  <c r="AY51" i="4"/>
  <c r="AC52" i="4"/>
  <c r="AG52" i="4"/>
  <c r="AK52" i="4"/>
  <c r="AO52" i="4"/>
  <c r="AS52" i="4"/>
  <c r="AW52" i="4"/>
  <c r="AF53" i="4"/>
  <c r="AJ53" i="4"/>
  <c r="AN53" i="4"/>
  <c r="AR53" i="4"/>
  <c r="AV53" i="4"/>
  <c r="AZ53" i="4"/>
  <c r="AC54" i="4"/>
  <c r="AG54" i="4"/>
  <c r="AK54" i="4"/>
  <c r="AO54" i="4"/>
  <c r="AS54" i="4"/>
  <c r="AW54" i="4"/>
  <c r="AE56" i="4"/>
  <c r="AI56" i="4"/>
  <c r="AM56" i="4"/>
  <c r="AQ56" i="4"/>
  <c r="AU56" i="4"/>
  <c r="AY56" i="4"/>
  <c r="AC58" i="4"/>
  <c r="AG58" i="4"/>
  <c r="AK58" i="4"/>
  <c r="AO58" i="4"/>
  <c r="AS58" i="4"/>
  <c r="AW58" i="4"/>
  <c r="AF59" i="4"/>
  <c r="AJ59" i="4"/>
  <c r="AN59" i="4"/>
  <c r="AR59" i="4"/>
  <c r="AV59" i="4"/>
  <c r="AZ59" i="4"/>
  <c r="AE60" i="4"/>
  <c r="AI60" i="4"/>
  <c r="AM60" i="4"/>
  <c r="AQ60" i="4"/>
  <c r="AU60" i="4"/>
  <c r="AY60" i="4"/>
  <c r="AD61" i="4"/>
  <c r="AH61" i="4"/>
  <c r="AL61" i="4"/>
  <c r="AP61" i="4"/>
  <c r="AT61" i="4"/>
  <c r="AX61" i="4"/>
  <c r="AC62" i="4"/>
  <c r="AK62" i="4"/>
  <c r="AO62" i="4"/>
  <c r="AW62" i="4"/>
  <c r="AE64" i="4"/>
  <c r="AI64" i="4"/>
  <c r="AM64" i="4"/>
  <c r="AQ64" i="4"/>
  <c r="AU64" i="4"/>
  <c r="AY64" i="4"/>
  <c r="AC66" i="4"/>
  <c r="AG66" i="4"/>
  <c r="AK66" i="4"/>
  <c r="AO66" i="4"/>
  <c r="AS66" i="4"/>
  <c r="AD52" i="4"/>
  <c r="AH52" i="4"/>
  <c r="AL52" i="4"/>
  <c r="AP52" i="4"/>
  <c r="AT52" i="4"/>
  <c r="AX52" i="4"/>
  <c r="AC53" i="4"/>
  <c r="AG53" i="4"/>
  <c r="AK53" i="4"/>
  <c r="AO53" i="4"/>
  <c r="AS53" i="4"/>
  <c r="AW53" i="4"/>
  <c r="AD54" i="4"/>
  <c r="AH54" i="4"/>
  <c r="AL54" i="4"/>
  <c r="AP54" i="4"/>
  <c r="AT54" i="4"/>
  <c r="AX54" i="4"/>
  <c r="AE55" i="4"/>
  <c r="AI55" i="4"/>
  <c r="AM55" i="4"/>
  <c r="AQ55" i="4"/>
  <c r="AU55" i="4"/>
  <c r="AY55" i="4"/>
  <c r="AE57" i="4"/>
  <c r="AI57" i="4"/>
  <c r="AM57" i="4"/>
  <c r="AQ57" i="4"/>
  <c r="AU57" i="4"/>
  <c r="AY57" i="4"/>
  <c r="AD58" i="4"/>
  <c r="AH58" i="4"/>
  <c r="AL58" i="4"/>
  <c r="AP58" i="4"/>
  <c r="AT58" i="4"/>
  <c r="AX58" i="4"/>
  <c r="AC59" i="4"/>
  <c r="AG59" i="4"/>
  <c r="AK59" i="4"/>
  <c r="AO59" i="4"/>
  <c r="AS59" i="4"/>
  <c r="AW59" i="4"/>
  <c r="AE61" i="4"/>
  <c r="AI61" i="4"/>
  <c r="AM61" i="4"/>
  <c r="AQ61" i="4"/>
  <c r="AU61" i="4"/>
  <c r="AY61" i="4"/>
  <c r="AD62" i="4"/>
  <c r="AH62" i="4"/>
  <c r="AL62" i="4"/>
  <c r="AC63" i="4"/>
  <c r="AK63" i="4"/>
  <c r="AS63" i="4"/>
  <c r="AC51" i="4"/>
  <c r="AG51" i="4"/>
  <c r="AK51" i="4"/>
  <c r="AO51" i="4"/>
  <c r="AS51" i="4"/>
  <c r="AW51" i="4"/>
  <c r="AE52" i="4"/>
  <c r="AI52" i="4"/>
  <c r="AM52" i="4"/>
  <c r="AQ52" i="4"/>
  <c r="AU52" i="4"/>
  <c r="AY52" i="4"/>
  <c r="AE54" i="4"/>
  <c r="AI54" i="4"/>
  <c r="AM54" i="4"/>
  <c r="AQ54" i="4"/>
  <c r="AU54" i="4"/>
  <c r="AY54" i="4"/>
  <c r="AF55" i="4"/>
  <c r="AJ55" i="4"/>
  <c r="AN55" i="4"/>
  <c r="AR55" i="4"/>
  <c r="AV55" i="4"/>
  <c r="AZ55" i="4"/>
  <c r="AC56" i="4"/>
  <c r="AG56" i="4"/>
  <c r="AK56" i="4"/>
  <c r="AO56" i="4"/>
  <c r="AS56" i="4"/>
  <c r="AW56" i="4"/>
  <c r="AF57" i="4"/>
  <c r="AJ57" i="4"/>
  <c r="AN57" i="4"/>
  <c r="AR57" i="4"/>
  <c r="AV57" i="4"/>
  <c r="AZ57" i="4"/>
  <c r="AE58" i="4"/>
  <c r="AI58" i="4"/>
  <c r="AM58" i="4"/>
  <c r="AQ58" i="4"/>
  <c r="AU58" i="4"/>
  <c r="AY58" i="4"/>
  <c r="AC60" i="4"/>
  <c r="AG60" i="4"/>
  <c r="AK60" i="4"/>
  <c r="AO60" i="4"/>
  <c r="AS60" i="4"/>
  <c r="AW60" i="4"/>
  <c r="AF61" i="4"/>
  <c r="AJ61" i="4"/>
  <c r="AN61" i="4"/>
  <c r="AR61" i="4"/>
  <c r="AV61" i="4"/>
  <c r="AZ61" i="4"/>
  <c r="AE62" i="4"/>
  <c r="AI62" i="4"/>
  <c r="AM62" i="4"/>
  <c r="AQ62" i="4"/>
  <c r="AU62" i="4"/>
  <c r="AY62" i="4"/>
  <c r="AG64" i="4"/>
  <c r="AO64" i="4"/>
  <c r="AW64" i="4"/>
  <c r="AF64" i="4"/>
  <c r="AJ64" i="4"/>
  <c r="AN64" i="4"/>
  <c r="AR64" i="4"/>
  <c r="AV64" i="4"/>
  <c r="AZ64" i="4"/>
  <c r="AF66" i="4"/>
  <c r="AJ66" i="4"/>
  <c r="AN66" i="4"/>
  <c r="AR66" i="4"/>
  <c r="AV66" i="4"/>
  <c r="AZ66" i="4"/>
  <c r="AD67" i="4"/>
  <c r="AH67" i="4"/>
  <c r="AL67" i="4"/>
  <c r="AP67" i="4"/>
  <c r="AT67" i="4"/>
  <c r="AX67" i="4"/>
  <c r="AD68" i="4"/>
  <c r="AH68" i="4"/>
  <c r="AL68" i="4"/>
  <c r="AP68" i="4"/>
  <c r="AT68" i="4"/>
  <c r="AX68" i="4"/>
  <c r="AE70" i="4"/>
  <c r="AI70" i="4"/>
  <c r="AM70" i="4"/>
  <c r="AQ70" i="4"/>
  <c r="AU70" i="4"/>
  <c r="AY70" i="4"/>
  <c r="AF71" i="4"/>
  <c r="AJ71" i="4"/>
  <c r="AN71" i="4"/>
  <c r="AR71" i="4"/>
  <c r="AV71" i="4"/>
  <c r="AZ71" i="4"/>
  <c r="AF72" i="4"/>
  <c r="AJ72" i="4"/>
  <c r="AN72" i="4"/>
  <c r="AR72" i="4"/>
  <c r="AV72" i="4"/>
  <c r="AZ72" i="4"/>
  <c r="AC73" i="4"/>
  <c r="AG73" i="4"/>
  <c r="AK73" i="4"/>
  <c r="AO73" i="4"/>
  <c r="AS73" i="4"/>
  <c r="AW73" i="4"/>
  <c r="AC74" i="4"/>
  <c r="AG74" i="4"/>
  <c r="AK74" i="4"/>
  <c r="AO74" i="4"/>
  <c r="AS74" i="4"/>
  <c r="AW74" i="4"/>
  <c r="AE75" i="4"/>
  <c r="AI75" i="4"/>
  <c r="AM75" i="4"/>
  <c r="AQ75" i="4"/>
  <c r="AU75" i="4"/>
  <c r="AY75" i="4"/>
  <c r="AD76" i="4"/>
  <c r="AH76" i="4"/>
  <c r="AL76" i="4"/>
  <c r="AP76" i="4"/>
  <c r="AT76" i="4"/>
  <c r="AX76" i="4"/>
  <c r="AC77" i="4"/>
  <c r="AG77" i="4"/>
  <c r="AK77" i="4"/>
  <c r="AO77" i="4"/>
  <c r="AS77" i="4"/>
  <c r="AW77" i="4"/>
  <c r="AF78" i="4"/>
  <c r="AJ78" i="4"/>
  <c r="AN78" i="4"/>
  <c r="AR78" i="4"/>
  <c r="AV78" i="4"/>
  <c r="AZ78" i="4"/>
  <c r="AE79" i="4"/>
  <c r="AI79" i="4"/>
  <c r="AM79" i="4"/>
  <c r="AQ79" i="4"/>
  <c r="AU79" i="4"/>
  <c r="AY79" i="4"/>
  <c r="AD80" i="4"/>
  <c r="AH80" i="4"/>
  <c r="AL80" i="4"/>
  <c r="AP80" i="4"/>
  <c r="AT80" i="4"/>
  <c r="AX80" i="4"/>
  <c r="AC81" i="4"/>
  <c r="AG81" i="4"/>
  <c r="AK81" i="4"/>
  <c r="AO81" i="4"/>
  <c r="AS81" i="4"/>
  <c r="AW81" i="4"/>
  <c r="AF82" i="4"/>
  <c r="AJ82" i="4"/>
  <c r="AN82" i="4"/>
  <c r="AR82" i="4"/>
  <c r="AV82" i="4"/>
  <c r="AZ82" i="4"/>
  <c r="AD84" i="4"/>
  <c r="AH84" i="4"/>
  <c r="AL84" i="4"/>
  <c r="AP84" i="4"/>
  <c r="AT84" i="4"/>
  <c r="AX84" i="4"/>
  <c r="AF62" i="4"/>
  <c r="AJ62" i="4"/>
  <c r="AN62" i="4"/>
  <c r="AR62" i="4"/>
  <c r="AV62" i="4"/>
  <c r="AZ62" i="4"/>
  <c r="AD63" i="4"/>
  <c r="AH63" i="4"/>
  <c r="AL63" i="4"/>
  <c r="AP63" i="4"/>
  <c r="AT63" i="4"/>
  <c r="AX63" i="4"/>
  <c r="AE68" i="4"/>
  <c r="AI68" i="4"/>
  <c r="AM68" i="4"/>
  <c r="AQ68" i="4"/>
  <c r="AU68" i="4"/>
  <c r="AY68" i="4"/>
  <c r="AF69" i="4"/>
  <c r="AJ69" i="4"/>
  <c r="AN69" i="4"/>
  <c r="AR69" i="4"/>
  <c r="AV69" i="4"/>
  <c r="AZ69" i="4"/>
  <c r="AF70" i="4"/>
  <c r="AJ70" i="4"/>
  <c r="AN70" i="4"/>
  <c r="AR70" i="4"/>
  <c r="AV70" i="4"/>
  <c r="AZ70" i="4"/>
  <c r="AC71" i="4"/>
  <c r="AG71" i="4"/>
  <c r="AK71" i="4"/>
  <c r="AO71" i="4"/>
  <c r="AS71" i="4"/>
  <c r="AW71" i="4"/>
  <c r="AD73" i="4"/>
  <c r="AH73" i="4"/>
  <c r="AL73" i="4"/>
  <c r="AP73" i="4"/>
  <c r="AT73" i="4"/>
  <c r="AX73" i="4"/>
  <c r="AD74" i="4"/>
  <c r="AH74" i="4"/>
  <c r="AL74" i="4"/>
  <c r="AP74" i="4"/>
  <c r="AT74" i="4"/>
  <c r="AX74" i="4"/>
  <c r="AF75" i="4"/>
  <c r="AJ75" i="4"/>
  <c r="AN75" i="4"/>
  <c r="AR75" i="4"/>
  <c r="AV75" i="4"/>
  <c r="AZ75" i="4"/>
  <c r="AE76" i="4"/>
  <c r="AI76" i="4"/>
  <c r="AM76" i="4"/>
  <c r="AQ76" i="4"/>
  <c r="AU76" i="4"/>
  <c r="AY76" i="4"/>
  <c r="AD77" i="4"/>
  <c r="AH77" i="4"/>
  <c r="AL77" i="4"/>
  <c r="AP77" i="4"/>
  <c r="AT77" i="4"/>
  <c r="AX77" i="4"/>
  <c r="AC78" i="4"/>
  <c r="AG78" i="4"/>
  <c r="AK78" i="4"/>
  <c r="AO78" i="4"/>
  <c r="AS78" i="4"/>
  <c r="AW78" i="4"/>
  <c r="AF79" i="4"/>
  <c r="AJ79" i="4"/>
  <c r="AN79" i="4"/>
  <c r="AR79" i="4"/>
  <c r="AV79" i="4"/>
  <c r="AZ79" i="4"/>
  <c r="AE80" i="4"/>
  <c r="AI80" i="4"/>
  <c r="AM80" i="4"/>
  <c r="AQ80" i="4"/>
  <c r="AU80" i="4"/>
  <c r="AY80" i="4"/>
  <c r="AD81" i="4"/>
  <c r="AH81" i="4"/>
  <c r="AL81" i="4"/>
  <c r="AP81" i="4"/>
  <c r="AT81" i="4"/>
  <c r="AX81" i="4"/>
  <c r="AC82" i="4"/>
  <c r="AG82" i="4"/>
  <c r="AK82" i="4"/>
  <c r="AO82" i="4"/>
  <c r="AS82" i="4"/>
  <c r="AW82" i="4"/>
  <c r="AD64" i="4"/>
  <c r="AH64" i="4"/>
  <c r="AL64" i="4"/>
  <c r="AP64" i="4"/>
  <c r="AT64" i="4"/>
  <c r="AX64" i="4"/>
  <c r="AD66" i="4"/>
  <c r="AH66" i="4"/>
  <c r="AL66" i="4"/>
  <c r="AP66" i="4"/>
  <c r="AT66" i="4"/>
  <c r="AX66" i="4"/>
  <c r="AF67" i="4"/>
  <c r="AJ67" i="4"/>
  <c r="AN67" i="4"/>
  <c r="AR67" i="4"/>
  <c r="AV67" i="4"/>
  <c r="AZ67" i="4"/>
  <c r="AF68" i="4"/>
  <c r="AJ68" i="4"/>
  <c r="AN68" i="4"/>
  <c r="AR68" i="4"/>
  <c r="AV68" i="4"/>
  <c r="AZ68" i="4"/>
  <c r="AC69" i="4"/>
  <c r="AG69" i="4"/>
  <c r="AK69" i="4"/>
  <c r="AO69" i="4"/>
  <c r="AS69" i="4"/>
  <c r="AW69" i="4"/>
  <c r="AD71" i="4"/>
  <c r="AH71" i="4"/>
  <c r="AL71" i="4"/>
  <c r="AP71" i="4"/>
  <c r="AT71" i="4"/>
  <c r="AX71" i="4"/>
  <c r="AD72" i="4"/>
  <c r="AH72" i="4"/>
  <c r="AL72" i="4"/>
  <c r="AP72" i="4"/>
  <c r="AT72" i="4"/>
  <c r="AX72" i="4"/>
  <c r="AE74" i="4"/>
  <c r="AI74" i="4"/>
  <c r="AM74" i="4"/>
  <c r="AQ74" i="4"/>
  <c r="AU74" i="4"/>
  <c r="AY74" i="4"/>
  <c r="AC75" i="4"/>
  <c r="AG75" i="4"/>
  <c r="AK75" i="4"/>
  <c r="AO75" i="4"/>
  <c r="AS75" i="4"/>
  <c r="AW75" i="4"/>
  <c r="AF76" i="4"/>
  <c r="AJ76" i="4"/>
  <c r="AN76" i="4"/>
  <c r="AR76" i="4"/>
  <c r="AV76" i="4"/>
  <c r="AZ76" i="4"/>
  <c r="AE77" i="4"/>
  <c r="AI77" i="4"/>
  <c r="AM77" i="4"/>
  <c r="AQ77" i="4"/>
  <c r="AU77" i="4"/>
  <c r="AY77" i="4"/>
  <c r="AD78" i="4"/>
  <c r="AH78" i="4"/>
  <c r="AL78" i="4"/>
  <c r="AP78" i="4"/>
  <c r="AT78" i="4"/>
  <c r="AX78" i="4"/>
  <c r="AC79" i="4"/>
  <c r="AG79" i="4"/>
  <c r="AK79" i="4"/>
  <c r="AO79" i="4"/>
  <c r="AS79" i="4"/>
  <c r="AW79" i="4"/>
  <c r="AF80" i="4"/>
  <c r="AJ80" i="4"/>
  <c r="AN80" i="4"/>
  <c r="AR80" i="4"/>
  <c r="AV80" i="4"/>
  <c r="AZ80" i="4"/>
  <c r="AE81" i="4"/>
  <c r="AI81" i="4"/>
  <c r="AM81" i="4"/>
  <c r="AQ81" i="4"/>
  <c r="AU81" i="4"/>
  <c r="AY81" i="4"/>
  <c r="AD82" i="4"/>
  <c r="AH82" i="4"/>
  <c r="AL82" i="4"/>
  <c r="AP82" i="4"/>
  <c r="AT82" i="4"/>
  <c r="AX82" i="4"/>
  <c r="AF84" i="4"/>
  <c r="AJ84" i="4"/>
  <c r="AN84" i="4"/>
  <c r="AR84" i="4"/>
  <c r="AV84" i="4"/>
  <c r="AZ84" i="4"/>
  <c r="AP62" i="4"/>
  <c r="AT62" i="4"/>
  <c r="AX62" i="4"/>
  <c r="AF63" i="4"/>
  <c r="AJ63" i="4"/>
  <c r="AN63" i="4"/>
  <c r="AR63" i="4"/>
  <c r="AV63" i="4"/>
  <c r="AZ63" i="4"/>
  <c r="AE66" i="4"/>
  <c r="AI66" i="4"/>
  <c r="AM66" i="4"/>
  <c r="AQ66" i="4"/>
  <c r="AU66" i="4"/>
  <c r="AY66" i="4"/>
  <c r="AC67" i="4"/>
  <c r="AG67" i="4"/>
  <c r="AK67" i="4"/>
  <c r="AO67" i="4"/>
  <c r="AS67" i="4"/>
  <c r="AW67" i="4"/>
  <c r="AD69" i="4"/>
  <c r="AH69" i="4"/>
  <c r="AL69" i="4"/>
  <c r="AP69" i="4"/>
  <c r="AT69" i="4"/>
  <c r="AX69" i="4"/>
  <c r="AD70" i="4"/>
  <c r="AH70" i="4"/>
  <c r="AL70" i="4"/>
  <c r="AP70" i="4"/>
  <c r="AT70" i="4"/>
  <c r="AX70" i="4"/>
  <c r="AE72" i="4"/>
  <c r="AI72" i="4"/>
  <c r="AM72" i="4"/>
  <c r="AQ72" i="4"/>
  <c r="AU72" i="4"/>
  <c r="AY72" i="4"/>
  <c r="AF73" i="4"/>
  <c r="AJ73" i="4"/>
  <c r="AN73" i="4"/>
  <c r="AR73" i="4"/>
  <c r="AV73" i="4"/>
  <c r="AZ73" i="4"/>
  <c r="AF74" i="4"/>
  <c r="AJ74" i="4"/>
  <c r="AN74" i="4"/>
  <c r="AR74" i="4"/>
  <c r="AV74" i="4"/>
  <c r="AZ74" i="4"/>
  <c r="AD75" i="4"/>
  <c r="AH75" i="4"/>
  <c r="AL75" i="4"/>
  <c r="AP75" i="4"/>
  <c r="AT75" i="4"/>
  <c r="AX75" i="4"/>
  <c r="AC76" i="4"/>
  <c r="AG76" i="4"/>
  <c r="AK76" i="4"/>
  <c r="AO76" i="4"/>
  <c r="AS76" i="4"/>
  <c r="AW76" i="4"/>
  <c r="AF77" i="4"/>
  <c r="AJ77" i="4"/>
  <c r="AN77" i="4"/>
  <c r="AR77" i="4"/>
  <c r="AV77" i="4"/>
  <c r="AZ77" i="4"/>
  <c r="AE78" i="4"/>
  <c r="AI78" i="4"/>
  <c r="AM78" i="4"/>
  <c r="AQ78" i="4"/>
  <c r="AU78" i="4"/>
  <c r="AY78" i="4"/>
  <c r="AD79" i="4"/>
  <c r="AH79" i="4"/>
  <c r="AL79" i="4"/>
  <c r="AP79" i="4"/>
  <c r="AT79" i="4"/>
  <c r="AX79" i="4"/>
  <c r="AC80" i="4"/>
  <c r="AG80" i="4"/>
  <c r="AK80" i="4"/>
  <c r="AO80" i="4"/>
  <c r="AS80" i="4"/>
  <c r="AW80" i="4"/>
  <c r="AF81" i="4"/>
  <c r="AJ81" i="4"/>
  <c r="AN81" i="4"/>
  <c r="AR81" i="4"/>
  <c r="AV81" i="4"/>
  <c r="AZ81" i="4"/>
  <c r="AE82" i="4"/>
  <c r="AI82" i="4"/>
  <c r="AM82" i="4"/>
  <c r="AQ82" i="4"/>
  <c r="AU82" i="4"/>
  <c r="AY82" i="4"/>
  <c r="AC84" i="4"/>
  <c r="AG84" i="4"/>
  <c r="AK84" i="4"/>
  <c r="AO84" i="4"/>
  <c r="AS84" i="4"/>
  <c r="AW84" i="4"/>
  <c r="AF85" i="4"/>
  <c r="AJ85" i="4"/>
  <c r="AN85" i="4"/>
  <c r="AR85" i="4"/>
  <c r="AV85" i="4"/>
  <c r="AZ85" i="4"/>
  <c r="AF86" i="4"/>
  <c r="AJ86" i="4"/>
  <c r="AN86" i="4"/>
  <c r="AR86" i="4"/>
  <c r="AV86" i="4"/>
  <c r="AZ86" i="4"/>
  <c r="AE87" i="4"/>
  <c r="AI87" i="4"/>
  <c r="AM87" i="4"/>
  <c r="AQ87" i="4"/>
  <c r="AU87" i="4"/>
  <c r="AY87" i="4"/>
  <c r="AD88" i="4"/>
  <c r="AH88" i="4"/>
  <c r="AL88" i="4"/>
  <c r="AP88" i="4"/>
  <c r="AT88" i="4"/>
  <c r="AX88" i="4"/>
  <c r="AC89" i="4"/>
  <c r="AG89" i="4"/>
  <c r="AK89" i="4"/>
  <c r="AO89" i="4"/>
  <c r="AS89" i="4"/>
  <c r="AW89" i="4"/>
  <c r="AF90" i="4"/>
  <c r="AJ90" i="4"/>
  <c r="AN90" i="4"/>
  <c r="AR90" i="4"/>
  <c r="AV90" i="4"/>
  <c r="AZ90" i="4"/>
  <c r="AE84" i="4"/>
  <c r="AI84" i="4"/>
  <c r="AM84" i="4"/>
  <c r="AQ84" i="4"/>
  <c r="AU84" i="4"/>
  <c r="AY84" i="4"/>
  <c r="AC85" i="4"/>
  <c r="AG85" i="4"/>
  <c r="AK85" i="4"/>
  <c r="AO85" i="4"/>
  <c r="AS85" i="4"/>
  <c r="AW85" i="4"/>
  <c r="AC86" i="4"/>
  <c r="AG86" i="4"/>
  <c r="AK86" i="4"/>
  <c r="AO86" i="4"/>
  <c r="AS86" i="4"/>
  <c r="AW86" i="4"/>
  <c r="AF87" i="4"/>
  <c r="AJ87" i="4"/>
  <c r="AN87" i="4"/>
  <c r="AR87" i="4"/>
  <c r="AV87" i="4"/>
  <c r="AZ87" i="4"/>
  <c r="AE88" i="4"/>
  <c r="AI88" i="4"/>
  <c r="AM88" i="4"/>
  <c r="AQ88" i="4"/>
  <c r="AU88" i="4"/>
  <c r="AY88" i="4"/>
  <c r="AD89" i="4"/>
  <c r="AH89" i="4"/>
  <c r="AL89" i="4"/>
  <c r="AP89" i="4"/>
  <c r="AT89" i="4"/>
  <c r="AX89" i="4"/>
  <c r="AC90" i="4"/>
  <c r="AG90" i="4"/>
  <c r="AK90" i="4"/>
  <c r="AO90" i="4"/>
  <c r="AS90" i="4"/>
  <c r="AW90" i="4"/>
  <c r="AD85" i="4"/>
  <c r="AH85" i="4"/>
  <c r="AL85" i="4"/>
  <c r="AP85" i="4"/>
  <c r="AT85" i="4"/>
  <c r="AX85" i="4"/>
  <c r="AD86" i="4"/>
  <c r="AH86" i="4"/>
  <c r="AL86" i="4"/>
  <c r="AP86" i="4"/>
  <c r="AT86" i="4"/>
  <c r="AX86" i="4"/>
  <c r="AC87" i="4"/>
  <c r="AG87" i="4"/>
  <c r="AK87" i="4"/>
  <c r="AO87" i="4"/>
  <c r="AS87" i="4"/>
  <c r="AW87" i="4"/>
  <c r="AF88" i="4"/>
  <c r="AJ88" i="4"/>
  <c r="AN88" i="4"/>
  <c r="AR88" i="4"/>
  <c r="AV88" i="4"/>
  <c r="AZ88" i="4"/>
  <c r="AE89" i="4"/>
  <c r="AI89" i="4"/>
  <c r="AM89" i="4"/>
  <c r="AQ89" i="4"/>
  <c r="AU89" i="4"/>
  <c r="AY89" i="4"/>
  <c r="AD90" i="4"/>
  <c r="AH90" i="4"/>
  <c r="AL90" i="4"/>
  <c r="AP90" i="4"/>
  <c r="AT90" i="4"/>
  <c r="AX90" i="4"/>
  <c r="AE85" i="4"/>
  <c r="AI85" i="4"/>
  <c r="AM85" i="4"/>
  <c r="AQ85" i="4"/>
  <c r="AU85" i="4"/>
  <c r="AY85" i="4"/>
  <c r="AE86" i="4"/>
  <c r="AI86" i="4"/>
  <c r="AM86" i="4"/>
  <c r="AQ86" i="4"/>
  <c r="AU86" i="4"/>
  <c r="AY86" i="4"/>
  <c r="AD87" i="4"/>
  <c r="AH87" i="4"/>
  <c r="AL87" i="4"/>
  <c r="AP87" i="4"/>
  <c r="AT87" i="4"/>
  <c r="AX87" i="4"/>
  <c r="AC88" i="4"/>
  <c r="AG88" i="4"/>
  <c r="AK88" i="4"/>
  <c r="AO88" i="4"/>
  <c r="AS88" i="4"/>
  <c r="AW88" i="4"/>
  <c r="AF89" i="4"/>
  <c r="AJ89" i="4"/>
  <c r="AN89" i="4"/>
  <c r="AR89" i="4"/>
  <c r="AV89" i="4"/>
  <c r="AZ89" i="4"/>
  <c r="AD91" i="4"/>
  <c r="AH91" i="4"/>
  <c r="AL91" i="4"/>
  <c r="AP91" i="4"/>
  <c r="AT91" i="4"/>
  <c r="AX91" i="4"/>
  <c r="AD92" i="4"/>
  <c r="AH92" i="4"/>
  <c r="AL92" i="4"/>
  <c r="AP92" i="4"/>
  <c r="AT92" i="4"/>
  <c r="AX92" i="4"/>
  <c r="AC93" i="4"/>
  <c r="AG93" i="4"/>
  <c r="AK93" i="4"/>
  <c r="AO93" i="4"/>
  <c r="AS93" i="4"/>
  <c r="AW93" i="4"/>
  <c r="AF94" i="4"/>
  <c r="AJ94" i="4"/>
  <c r="AN94" i="4"/>
  <c r="AR94" i="4"/>
  <c r="AV94" i="4"/>
  <c r="AZ94" i="4"/>
  <c r="AE95" i="4"/>
  <c r="AI95" i="4"/>
  <c r="AM95" i="4"/>
  <c r="AQ95" i="4"/>
  <c r="AU95" i="4"/>
  <c r="AY95" i="4"/>
  <c r="AD96" i="4"/>
  <c r="AH96" i="4"/>
  <c r="AL96" i="4"/>
  <c r="AP96" i="4"/>
  <c r="AT96" i="4"/>
  <c r="AX96" i="4"/>
  <c r="AC97" i="4"/>
  <c r="AG97" i="4"/>
  <c r="AK97" i="4"/>
  <c r="AO97" i="4"/>
  <c r="AS97" i="4"/>
  <c r="AW97" i="4"/>
  <c r="AF98" i="4"/>
  <c r="AJ98" i="4"/>
  <c r="AN98" i="4"/>
  <c r="AR98" i="4"/>
  <c r="AV98" i="4"/>
  <c r="AZ98" i="4"/>
  <c r="AE99" i="4"/>
  <c r="AI99" i="4"/>
  <c r="AM99" i="4"/>
  <c r="AQ99" i="4"/>
  <c r="AU99" i="4"/>
  <c r="AY99" i="4"/>
  <c r="AD100" i="4"/>
  <c r="AH100" i="4"/>
  <c r="AL100" i="4"/>
  <c r="AP100" i="4"/>
  <c r="AT100" i="4"/>
  <c r="AX100" i="4"/>
  <c r="AC101" i="4"/>
  <c r="AG101" i="4"/>
  <c r="AK101" i="4"/>
  <c r="AO101" i="4"/>
  <c r="AS101" i="4"/>
  <c r="AW101" i="4"/>
  <c r="AF102" i="4"/>
  <c r="AJ102" i="4"/>
  <c r="AN102" i="4"/>
  <c r="AR102" i="4"/>
  <c r="AV102" i="4"/>
  <c r="AZ102" i="4"/>
  <c r="AE103" i="4"/>
  <c r="AI103" i="4"/>
  <c r="AM103" i="4"/>
  <c r="AQ103" i="4"/>
  <c r="AU103" i="4"/>
  <c r="AY103" i="4"/>
  <c r="AD104" i="4"/>
  <c r="AH104" i="4"/>
  <c r="AL104" i="4"/>
  <c r="AP104" i="4"/>
  <c r="AT104" i="4"/>
  <c r="AX104" i="4"/>
  <c r="AC105" i="4"/>
  <c r="AG105" i="4"/>
  <c r="AK105" i="4"/>
  <c r="AO105" i="4"/>
  <c r="AS105" i="4"/>
  <c r="AW105" i="4"/>
  <c r="AF106" i="4"/>
  <c r="AJ106" i="4"/>
  <c r="AN106" i="4"/>
  <c r="AR106" i="4"/>
  <c r="AV106" i="4"/>
  <c r="AZ106" i="4"/>
  <c r="AD108" i="4"/>
  <c r="AH108" i="4"/>
  <c r="AL108" i="4"/>
  <c r="AP108" i="4"/>
  <c r="AT108" i="4"/>
  <c r="AX108" i="4"/>
  <c r="AC109" i="4"/>
  <c r="AG109" i="4"/>
  <c r="AK109" i="4"/>
  <c r="AO109" i="4"/>
  <c r="AS109" i="4"/>
  <c r="AW109" i="4"/>
  <c r="AF110" i="4"/>
  <c r="AJ110" i="4"/>
  <c r="AN110" i="4"/>
  <c r="AR110" i="4"/>
  <c r="AV110" i="4"/>
  <c r="AZ110" i="4"/>
  <c r="AE111" i="4"/>
  <c r="AI111" i="4"/>
  <c r="AM111" i="4"/>
  <c r="AQ111" i="4"/>
  <c r="AU111" i="4"/>
  <c r="AY111" i="4"/>
  <c r="AD112" i="4"/>
  <c r="AH112" i="4"/>
  <c r="AL112" i="4"/>
  <c r="AP112" i="4"/>
  <c r="AT112" i="4"/>
  <c r="AX112" i="4"/>
  <c r="AE91" i="4"/>
  <c r="AI91" i="4"/>
  <c r="AM91" i="4"/>
  <c r="AQ91" i="4"/>
  <c r="AU91" i="4"/>
  <c r="AY91" i="4"/>
  <c r="AE92" i="4"/>
  <c r="AI92" i="4"/>
  <c r="AM92" i="4"/>
  <c r="AQ92" i="4"/>
  <c r="AU92" i="4"/>
  <c r="AY92" i="4"/>
  <c r="AD93" i="4"/>
  <c r="AH93" i="4"/>
  <c r="AL93" i="4"/>
  <c r="AP93" i="4"/>
  <c r="AT93" i="4"/>
  <c r="AX93" i="4"/>
  <c r="AC94" i="4"/>
  <c r="AG94" i="4"/>
  <c r="AK94" i="4"/>
  <c r="AO94" i="4"/>
  <c r="AS94" i="4"/>
  <c r="AW94" i="4"/>
  <c r="AF95" i="4"/>
  <c r="AJ95" i="4"/>
  <c r="AN95" i="4"/>
  <c r="AR95" i="4"/>
  <c r="AV95" i="4"/>
  <c r="AZ95" i="4"/>
  <c r="AE96" i="4"/>
  <c r="AI96" i="4"/>
  <c r="AM96" i="4"/>
  <c r="AQ96" i="4"/>
  <c r="AU96" i="4"/>
  <c r="AY96" i="4"/>
  <c r="AD97" i="4"/>
  <c r="AH97" i="4"/>
  <c r="AL97" i="4"/>
  <c r="AP97" i="4"/>
  <c r="AT97" i="4"/>
  <c r="AX97" i="4"/>
  <c r="AC98" i="4"/>
  <c r="AG98" i="4"/>
  <c r="AK98" i="4"/>
  <c r="AO98" i="4"/>
  <c r="AS98" i="4"/>
  <c r="AW98" i="4"/>
  <c r="AF99" i="4"/>
  <c r="AJ99" i="4"/>
  <c r="AN99" i="4"/>
  <c r="AR99" i="4"/>
  <c r="AV99" i="4"/>
  <c r="AZ99" i="4"/>
  <c r="AE100" i="4"/>
  <c r="AI100" i="4"/>
  <c r="AM100" i="4"/>
  <c r="AQ100" i="4"/>
  <c r="AU100" i="4"/>
  <c r="AY100" i="4"/>
  <c r="AD101" i="4"/>
  <c r="AH101" i="4"/>
  <c r="AL101" i="4"/>
  <c r="AP101" i="4"/>
  <c r="AT101" i="4"/>
  <c r="AX101" i="4"/>
  <c r="AC102" i="4"/>
  <c r="AG102" i="4"/>
  <c r="AK102" i="4"/>
  <c r="AO102" i="4"/>
  <c r="AS102" i="4"/>
  <c r="AW102" i="4"/>
  <c r="AF103" i="4"/>
  <c r="AJ103" i="4"/>
  <c r="AN103" i="4"/>
  <c r="AR103" i="4"/>
  <c r="AV103" i="4"/>
  <c r="AZ103" i="4"/>
  <c r="AE104" i="4"/>
  <c r="AI104" i="4"/>
  <c r="AM104" i="4"/>
  <c r="AQ104" i="4"/>
  <c r="AU104" i="4"/>
  <c r="AY104" i="4"/>
  <c r="AD105" i="4"/>
  <c r="AH105" i="4"/>
  <c r="AL105" i="4"/>
  <c r="AP105" i="4"/>
  <c r="AT105" i="4"/>
  <c r="AX105" i="4"/>
  <c r="AC106" i="4"/>
  <c r="AG106" i="4"/>
  <c r="AK106" i="4"/>
  <c r="AO106" i="4"/>
  <c r="AS106" i="4"/>
  <c r="AW106" i="4"/>
  <c r="AE108" i="4"/>
  <c r="AI108" i="4"/>
  <c r="AM108" i="4"/>
  <c r="AQ108" i="4"/>
  <c r="AU108" i="4"/>
  <c r="AY108" i="4"/>
  <c r="AD109" i="4"/>
  <c r="AH109" i="4"/>
  <c r="AL109" i="4"/>
  <c r="AP109" i="4"/>
  <c r="AT109" i="4"/>
  <c r="AX109" i="4"/>
  <c r="AC110" i="4"/>
  <c r="AG110" i="4"/>
  <c r="AK110" i="4"/>
  <c r="AO110" i="4"/>
  <c r="AS110" i="4"/>
  <c r="AW110" i="4"/>
  <c r="AF111" i="4"/>
  <c r="AJ111" i="4"/>
  <c r="AN111" i="4"/>
  <c r="AR111" i="4"/>
  <c r="AV111" i="4"/>
  <c r="AZ111" i="4"/>
  <c r="AE112" i="4"/>
  <c r="AI112" i="4"/>
  <c r="AM112" i="4"/>
  <c r="AQ112" i="4"/>
  <c r="AU112" i="4"/>
  <c r="AY112" i="4"/>
  <c r="AF91" i="4"/>
  <c r="AJ91" i="4"/>
  <c r="AN91" i="4"/>
  <c r="AR91" i="4"/>
  <c r="AV91" i="4"/>
  <c r="AZ91" i="4"/>
  <c r="AF92" i="4"/>
  <c r="AJ92" i="4"/>
  <c r="AN92" i="4"/>
  <c r="AR92" i="4"/>
  <c r="AV92" i="4"/>
  <c r="AZ92" i="4"/>
  <c r="AE93" i="4"/>
  <c r="AI93" i="4"/>
  <c r="AM93" i="4"/>
  <c r="AQ93" i="4"/>
  <c r="AU93" i="4"/>
  <c r="AY93" i="4"/>
  <c r="AD94" i="4"/>
  <c r="AH94" i="4"/>
  <c r="AL94" i="4"/>
  <c r="AP94" i="4"/>
  <c r="AT94" i="4"/>
  <c r="AX94" i="4"/>
  <c r="AC95" i="4"/>
  <c r="AG95" i="4"/>
  <c r="AK95" i="4"/>
  <c r="AO95" i="4"/>
  <c r="AS95" i="4"/>
  <c r="AW95" i="4"/>
  <c r="AF96" i="4"/>
  <c r="AJ96" i="4"/>
  <c r="AN96" i="4"/>
  <c r="AR96" i="4"/>
  <c r="AV96" i="4"/>
  <c r="AZ96" i="4"/>
  <c r="AE97" i="4"/>
  <c r="AI97" i="4"/>
  <c r="AM97" i="4"/>
  <c r="AQ97" i="4"/>
  <c r="AU97" i="4"/>
  <c r="AY97" i="4"/>
  <c r="AD98" i="4"/>
  <c r="AH98" i="4"/>
  <c r="AL98" i="4"/>
  <c r="AP98" i="4"/>
  <c r="AT98" i="4"/>
  <c r="AX98" i="4"/>
  <c r="AC99" i="4"/>
  <c r="AG99" i="4"/>
  <c r="AK99" i="4"/>
  <c r="AO99" i="4"/>
  <c r="AS99" i="4"/>
  <c r="AW99" i="4"/>
  <c r="AF100" i="4"/>
  <c r="AJ100" i="4"/>
  <c r="AN100" i="4"/>
  <c r="AR100" i="4"/>
  <c r="AV100" i="4"/>
  <c r="AZ100" i="4"/>
  <c r="AE101" i="4"/>
  <c r="AI101" i="4"/>
  <c r="AM101" i="4"/>
  <c r="AQ101" i="4"/>
  <c r="AU101" i="4"/>
  <c r="AY101" i="4"/>
  <c r="AD102" i="4"/>
  <c r="AH102" i="4"/>
  <c r="AL102" i="4"/>
  <c r="AP102" i="4"/>
  <c r="AT102" i="4"/>
  <c r="AX102" i="4"/>
  <c r="AC103" i="4"/>
  <c r="AG103" i="4"/>
  <c r="AK103" i="4"/>
  <c r="AO103" i="4"/>
  <c r="AS103" i="4"/>
  <c r="AW103" i="4"/>
  <c r="AF104" i="4"/>
  <c r="AJ104" i="4"/>
  <c r="AN104" i="4"/>
  <c r="AR104" i="4"/>
  <c r="AV104" i="4"/>
  <c r="AZ104" i="4"/>
  <c r="AE105" i="4"/>
  <c r="AI105" i="4"/>
  <c r="AM105" i="4"/>
  <c r="AQ105" i="4"/>
  <c r="AU105" i="4"/>
  <c r="AY105" i="4"/>
  <c r="AD106" i="4"/>
  <c r="AH106" i="4"/>
  <c r="AL106" i="4"/>
  <c r="AP106" i="4"/>
  <c r="AT106" i="4"/>
  <c r="AX106" i="4"/>
  <c r="AF108" i="4"/>
  <c r="AJ108" i="4"/>
  <c r="AN108" i="4"/>
  <c r="AR108" i="4"/>
  <c r="AV108" i="4"/>
  <c r="AZ108" i="4"/>
  <c r="AE109" i="4"/>
  <c r="AI109" i="4"/>
  <c r="AM109" i="4"/>
  <c r="AQ109" i="4"/>
  <c r="AU109" i="4"/>
  <c r="AY109" i="4"/>
  <c r="AD110" i="4"/>
  <c r="AH110" i="4"/>
  <c r="AL110" i="4"/>
  <c r="AP110" i="4"/>
  <c r="AT110" i="4"/>
  <c r="AX110" i="4"/>
  <c r="AC111" i="4"/>
  <c r="AG111" i="4"/>
  <c r="AK111" i="4"/>
  <c r="AO111" i="4"/>
  <c r="AS111" i="4"/>
  <c r="AW111" i="4"/>
  <c r="AF112" i="4"/>
  <c r="AJ112" i="4"/>
  <c r="AN112" i="4"/>
  <c r="AR112" i="4"/>
  <c r="AE113" i="4"/>
  <c r="AI113" i="4"/>
  <c r="AM113" i="4"/>
  <c r="AE90" i="4"/>
  <c r="AI90" i="4"/>
  <c r="AM90" i="4"/>
  <c r="AQ90" i="4"/>
  <c r="AU90" i="4"/>
  <c r="AY90" i="4"/>
  <c r="AC91" i="4"/>
  <c r="AG91" i="4"/>
  <c r="AK91" i="4"/>
  <c r="AO91" i="4"/>
  <c r="AS91" i="4"/>
  <c r="AW91" i="4"/>
  <c r="AC92" i="4"/>
  <c r="AG92" i="4"/>
  <c r="AK92" i="4"/>
  <c r="AO92" i="4"/>
  <c r="AS92" i="4"/>
  <c r="AW92" i="4"/>
  <c r="AF93" i="4"/>
  <c r="AJ93" i="4"/>
  <c r="AN93" i="4"/>
  <c r="AR93" i="4"/>
  <c r="AV93" i="4"/>
  <c r="AZ93" i="4"/>
  <c r="AE94" i="4"/>
  <c r="AI94" i="4"/>
  <c r="AM94" i="4"/>
  <c r="AQ94" i="4"/>
  <c r="AU94" i="4"/>
  <c r="AY94" i="4"/>
  <c r="AD95" i="4"/>
  <c r="AH95" i="4"/>
  <c r="AL95" i="4"/>
  <c r="AP95" i="4"/>
  <c r="AT95" i="4"/>
  <c r="AX95" i="4"/>
  <c r="AC96" i="4"/>
  <c r="AG96" i="4"/>
  <c r="AK96" i="4"/>
  <c r="AO96" i="4"/>
  <c r="AS96" i="4"/>
  <c r="AW96" i="4"/>
  <c r="AF97" i="4"/>
  <c r="AJ97" i="4"/>
  <c r="AN97" i="4"/>
  <c r="AR97" i="4"/>
  <c r="AV97" i="4"/>
  <c r="AZ97" i="4"/>
  <c r="AE98" i="4"/>
  <c r="AI98" i="4"/>
  <c r="AM98" i="4"/>
  <c r="AQ98" i="4"/>
  <c r="AU98" i="4"/>
  <c r="AY98" i="4"/>
  <c r="AD99" i="4"/>
  <c r="AH99" i="4"/>
  <c r="AL99" i="4"/>
  <c r="AP99" i="4"/>
  <c r="AT99" i="4"/>
  <c r="AX99" i="4"/>
  <c r="AC100" i="4"/>
  <c r="AG100" i="4"/>
  <c r="AK100" i="4"/>
  <c r="AO100" i="4"/>
  <c r="AS100" i="4"/>
  <c r="AW100" i="4"/>
  <c r="AF101" i="4"/>
  <c r="AJ101" i="4"/>
  <c r="AN101" i="4"/>
  <c r="AR101" i="4"/>
  <c r="AV101" i="4"/>
  <c r="AZ101" i="4"/>
  <c r="AE102" i="4"/>
  <c r="AI102" i="4"/>
  <c r="AM102" i="4"/>
  <c r="AQ102" i="4"/>
  <c r="AU102" i="4"/>
  <c r="AY102" i="4"/>
  <c r="AD103" i="4"/>
  <c r="AH103" i="4"/>
  <c r="AL103" i="4"/>
  <c r="AP103" i="4"/>
  <c r="AT103" i="4"/>
  <c r="AX103" i="4"/>
  <c r="AC104" i="4"/>
  <c r="AG104" i="4"/>
  <c r="AK104" i="4"/>
  <c r="AO104" i="4"/>
  <c r="AS104" i="4"/>
  <c r="AW104" i="4"/>
  <c r="AF105" i="4"/>
  <c r="AJ105" i="4"/>
  <c r="AN105" i="4"/>
  <c r="AR105" i="4"/>
  <c r="AV105" i="4"/>
  <c r="AZ105" i="4"/>
  <c r="AE106" i="4"/>
  <c r="AI106" i="4"/>
  <c r="AM106" i="4"/>
  <c r="AQ106" i="4"/>
  <c r="AU106" i="4"/>
  <c r="AY106" i="4"/>
  <c r="AC108" i="4"/>
  <c r="AG108" i="4"/>
  <c r="AK108" i="4"/>
  <c r="AO108" i="4"/>
  <c r="AS108" i="4"/>
  <c r="AW108" i="4"/>
  <c r="AF109" i="4"/>
  <c r="AJ109" i="4"/>
  <c r="AN109" i="4"/>
  <c r="AR109" i="4"/>
  <c r="AV109" i="4"/>
  <c r="AZ109" i="4"/>
  <c r="AE110" i="4"/>
  <c r="AI110" i="4"/>
  <c r="AM110" i="4"/>
  <c r="AQ110" i="4"/>
  <c r="AU110" i="4"/>
  <c r="AY110" i="4"/>
  <c r="AD111" i="4"/>
  <c r="AH111" i="4"/>
  <c r="AL111" i="4"/>
  <c r="AP111" i="4"/>
  <c r="AT111" i="4"/>
  <c r="AX111" i="4"/>
  <c r="AC112" i="4"/>
  <c r="AG112" i="4"/>
  <c r="AK112" i="4"/>
  <c r="AO112" i="4"/>
  <c r="AS112" i="4"/>
  <c r="AW112" i="4"/>
  <c r="AQ113" i="4"/>
  <c r="AU113" i="4"/>
  <c r="AY113" i="4"/>
  <c r="AE114" i="4"/>
  <c r="AI114" i="4"/>
  <c r="AM114" i="4"/>
  <c r="AQ114" i="4"/>
  <c r="AU114" i="4"/>
  <c r="AY114" i="4"/>
  <c r="AE115" i="4"/>
  <c r="AI115" i="4"/>
  <c r="AM115" i="4"/>
  <c r="AQ115" i="4"/>
  <c r="AU115" i="4"/>
  <c r="AD116" i="4"/>
  <c r="AH116" i="4"/>
  <c r="AL116" i="4"/>
  <c r="AP116" i="4"/>
  <c r="AT116" i="4"/>
  <c r="AX116" i="4"/>
  <c r="AF113" i="4"/>
  <c r="AJ113" i="4"/>
  <c r="AN113" i="4"/>
  <c r="AR113" i="4"/>
  <c r="AV113" i="4"/>
  <c r="AZ113" i="4"/>
  <c r="AF114" i="4"/>
  <c r="AJ114" i="4"/>
  <c r="AN114" i="4"/>
  <c r="AR114" i="4"/>
  <c r="AV114" i="4"/>
  <c r="AZ114" i="4"/>
  <c r="AF115" i="4"/>
  <c r="AJ115" i="4"/>
  <c r="AN115" i="4"/>
  <c r="AR115" i="4"/>
  <c r="AV115" i="4"/>
  <c r="AZ115" i="4"/>
  <c r="AC113" i="4"/>
  <c r="AG113" i="4"/>
  <c r="AK113" i="4"/>
  <c r="AO113" i="4"/>
  <c r="AS113" i="4"/>
  <c r="AW113" i="4"/>
  <c r="AC114" i="4"/>
  <c r="AG114" i="4"/>
  <c r="AK114" i="4"/>
  <c r="AO114" i="4"/>
  <c r="AS114" i="4"/>
  <c r="AW114" i="4"/>
  <c r="AC115" i="4"/>
  <c r="AG115" i="4"/>
  <c r="AK115" i="4"/>
  <c r="AO115" i="4"/>
  <c r="AS115" i="4"/>
  <c r="AW115" i="4"/>
  <c r="AV112" i="4"/>
  <c r="AZ112" i="4"/>
  <c r="AD113" i="4"/>
  <c r="AH113" i="4"/>
  <c r="AL113" i="4"/>
  <c r="AP113" i="4"/>
  <c r="AT113" i="4"/>
  <c r="AX113" i="4"/>
  <c r="AD114" i="4"/>
  <c r="AH114" i="4"/>
  <c r="AL114" i="4"/>
  <c r="AP114" i="4"/>
  <c r="AT114" i="4"/>
  <c r="AX114" i="4"/>
  <c r="AD115" i="4"/>
  <c r="AH115" i="4"/>
  <c r="AL115" i="4"/>
  <c r="AP115" i="4"/>
  <c r="AT115" i="4"/>
  <c r="AX115" i="4"/>
  <c r="AF116" i="4"/>
  <c r="AJ116" i="4"/>
  <c r="AN116" i="4"/>
  <c r="AR116" i="4"/>
  <c r="AV116" i="4"/>
  <c r="AZ116" i="4"/>
  <c r="AE117" i="4"/>
  <c r="AI117" i="4"/>
  <c r="AM117" i="4"/>
  <c r="AQ117" i="4"/>
  <c r="AU117" i="4"/>
  <c r="AY117" i="4"/>
  <c r="AF118" i="4"/>
  <c r="AJ118" i="4"/>
  <c r="AN118" i="4"/>
  <c r="AR118" i="4"/>
  <c r="AV118" i="4"/>
  <c r="AZ118" i="4"/>
  <c r="AE119" i="4"/>
  <c r="AI119" i="4"/>
  <c r="AM119" i="4"/>
  <c r="AQ119" i="4"/>
  <c r="AU119" i="4"/>
  <c r="AY119" i="4"/>
  <c r="AD120" i="4"/>
  <c r="AH120" i="4"/>
  <c r="AL120" i="4"/>
  <c r="AP120" i="4"/>
  <c r="AT120" i="4"/>
  <c r="AX120" i="4"/>
  <c r="AC121" i="4"/>
  <c r="AG121" i="4"/>
  <c r="AK121" i="4"/>
  <c r="AO121" i="4"/>
  <c r="AS121" i="4"/>
  <c r="AW121" i="4"/>
  <c r="AF122" i="4"/>
  <c r="AJ122" i="4"/>
  <c r="AN122" i="4"/>
  <c r="AR122" i="4"/>
  <c r="AV122" i="4"/>
  <c r="AZ122" i="4"/>
  <c r="AE123" i="4"/>
  <c r="AI123" i="4"/>
  <c r="AM123" i="4"/>
  <c r="AQ123" i="4"/>
  <c r="AU123" i="4"/>
  <c r="AY123" i="4"/>
  <c r="AD124" i="4"/>
  <c r="AH124" i="4"/>
  <c r="AL124" i="4"/>
  <c r="AP124" i="4"/>
  <c r="AT124" i="4"/>
  <c r="AX124" i="4"/>
  <c r="AC125" i="4"/>
  <c r="AG125" i="4"/>
  <c r="AK125" i="4"/>
  <c r="AO125" i="4"/>
  <c r="AS125" i="4"/>
  <c r="AW125" i="4"/>
  <c r="AF126" i="4"/>
  <c r="AJ126" i="4"/>
  <c r="AN126" i="4"/>
  <c r="AR126" i="4"/>
  <c r="AE127" i="4"/>
  <c r="AI127" i="4"/>
  <c r="AM127" i="4"/>
  <c r="AY115" i="4"/>
  <c r="AC116" i="4"/>
  <c r="AG116" i="4"/>
  <c r="AK116" i="4"/>
  <c r="AO116" i="4"/>
  <c r="AS116" i="4"/>
  <c r="AW116" i="4"/>
  <c r="AF117" i="4"/>
  <c r="AJ117" i="4"/>
  <c r="AN117" i="4"/>
  <c r="AR117" i="4"/>
  <c r="AV117" i="4"/>
  <c r="AZ117" i="4"/>
  <c r="AC118" i="4"/>
  <c r="AG118" i="4"/>
  <c r="AK118" i="4"/>
  <c r="AO118" i="4"/>
  <c r="AS118" i="4"/>
  <c r="AW118" i="4"/>
  <c r="AF119" i="4"/>
  <c r="AJ119" i="4"/>
  <c r="AN119" i="4"/>
  <c r="AR119" i="4"/>
  <c r="AV119" i="4"/>
  <c r="AZ119" i="4"/>
  <c r="AE120" i="4"/>
  <c r="AI120" i="4"/>
  <c r="AM120" i="4"/>
  <c r="AQ120" i="4"/>
  <c r="AU120" i="4"/>
  <c r="AY120" i="4"/>
  <c r="AD121" i="4"/>
  <c r="AH121" i="4"/>
  <c r="AL121" i="4"/>
  <c r="AP121" i="4"/>
  <c r="AT121" i="4"/>
  <c r="AX121" i="4"/>
  <c r="AC122" i="4"/>
  <c r="AG122" i="4"/>
  <c r="AK122" i="4"/>
  <c r="AO122" i="4"/>
  <c r="AS122" i="4"/>
  <c r="AW122" i="4"/>
  <c r="AF123" i="4"/>
  <c r="AJ123" i="4"/>
  <c r="AN123" i="4"/>
  <c r="AR123" i="4"/>
  <c r="AV123" i="4"/>
  <c r="AZ123" i="4"/>
  <c r="AE124" i="4"/>
  <c r="AI124" i="4"/>
  <c r="AM124" i="4"/>
  <c r="AQ124" i="4"/>
  <c r="AU124" i="4"/>
  <c r="AY124" i="4"/>
  <c r="AD125" i="4"/>
  <c r="AH125" i="4"/>
  <c r="AL125" i="4"/>
  <c r="AP125" i="4"/>
  <c r="AT125" i="4"/>
  <c r="AX125" i="4"/>
  <c r="AC126" i="4"/>
  <c r="AG126" i="4"/>
  <c r="AK126" i="4"/>
  <c r="AO126" i="4"/>
  <c r="AS126" i="4"/>
  <c r="AW126" i="4"/>
  <c r="AC117" i="4"/>
  <c r="AG117" i="4"/>
  <c r="AK117" i="4"/>
  <c r="AO117" i="4"/>
  <c r="AS117" i="4"/>
  <c r="AW117" i="4"/>
  <c r="AD118" i="4"/>
  <c r="AH118" i="4"/>
  <c r="AL118" i="4"/>
  <c r="AP118" i="4"/>
  <c r="AT118" i="4"/>
  <c r="AX118" i="4"/>
  <c r="AC119" i="4"/>
  <c r="AG119" i="4"/>
  <c r="AK119" i="4"/>
  <c r="AO119" i="4"/>
  <c r="AS119" i="4"/>
  <c r="AW119" i="4"/>
  <c r="AF120" i="4"/>
  <c r="AJ120" i="4"/>
  <c r="AN120" i="4"/>
  <c r="AR120" i="4"/>
  <c r="AV120" i="4"/>
  <c r="AZ120" i="4"/>
  <c r="AE121" i="4"/>
  <c r="AI121" i="4"/>
  <c r="AM121" i="4"/>
  <c r="AQ121" i="4"/>
  <c r="AU121" i="4"/>
  <c r="AY121" i="4"/>
  <c r="AD122" i="4"/>
  <c r="AH122" i="4"/>
  <c r="AL122" i="4"/>
  <c r="AP122" i="4"/>
  <c r="AT122" i="4"/>
  <c r="AX122" i="4"/>
  <c r="AC123" i="4"/>
  <c r="AG123" i="4"/>
  <c r="AK123" i="4"/>
  <c r="AO123" i="4"/>
  <c r="AS123" i="4"/>
  <c r="AW123" i="4"/>
  <c r="AF124" i="4"/>
  <c r="AJ124" i="4"/>
  <c r="AN124" i="4"/>
  <c r="AR124" i="4"/>
  <c r="AV124" i="4"/>
  <c r="AZ124" i="4"/>
  <c r="AE125" i="4"/>
  <c r="AI125" i="4"/>
  <c r="AM125" i="4"/>
  <c r="AQ125" i="4"/>
  <c r="AU125" i="4"/>
  <c r="AY125" i="4"/>
  <c r="AD126" i="4"/>
  <c r="AH126" i="4"/>
  <c r="AL126" i="4"/>
  <c r="AC127" i="4"/>
  <c r="AG127" i="4"/>
  <c r="AK127" i="4"/>
  <c r="AO127" i="4"/>
  <c r="AS127" i="4"/>
  <c r="AW127" i="4"/>
  <c r="AE116" i="4"/>
  <c r="AI116" i="4"/>
  <c r="AM116" i="4"/>
  <c r="AQ116" i="4"/>
  <c r="AU116" i="4"/>
  <c r="AY116" i="4"/>
  <c r="AD117" i="4"/>
  <c r="AH117" i="4"/>
  <c r="AL117" i="4"/>
  <c r="AP117" i="4"/>
  <c r="AT117" i="4"/>
  <c r="AX117" i="4"/>
  <c r="AE118" i="4"/>
  <c r="AI118" i="4"/>
  <c r="AM118" i="4"/>
  <c r="AQ118" i="4"/>
  <c r="AU118" i="4"/>
  <c r="AY118" i="4"/>
  <c r="AD119" i="4"/>
  <c r="AH119" i="4"/>
  <c r="AL119" i="4"/>
  <c r="AP119" i="4"/>
  <c r="AT119" i="4"/>
  <c r="AX119" i="4"/>
  <c r="AC120" i="4"/>
  <c r="AG120" i="4"/>
  <c r="AK120" i="4"/>
  <c r="AO120" i="4"/>
  <c r="AS120" i="4"/>
  <c r="AW120" i="4"/>
  <c r="AF121" i="4"/>
  <c r="AJ121" i="4"/>
  <c r="AN121" i="4"/>
  <c r="AR121" i="4"/>
  <c r="AV121" i="4"/>
  <c r="AZ121" i="4"/>
  <c r="AE122" i="4"/>
  <c r="AI122" i="4"/>
  <c r="AM122" i="4"/>
  <c r="AQ122" i="4"/>
  <c r="AU122" i="4"/>
  <c r="AY122" i="4"/>
  <c r="AD123" i="4"/>
  <c r="AH123" i="4"/>
  <c r="AL123" i="4"/>
  <c r="AP123" i="4"/>
  <c r="AT123" i="4"/>
  <c r="AX123" i="4"/>
  <c r="AC124" i="4"/>
  <c r="AG124" i="4"/>
  <c r="AK124" i="4"/>
  <c r="AO124" i="4"/>
  <c r="AS124" i="4"/>
  <c r="AW124" i="4"/>
  <c r="AF125" i="4"/>
  <c r="AJ125" i="4"/>
  <c r="AN125" i="4"/>
  <c r="AR125" i="4"/>
  <c r="AV125" i="4"/>
  <c r="AZ125" i="4"/>
  <c r="AE126" i="4"/>
  <c r="AI126" i="4"/>
  <c r="AM126" i="4"/>
  <c r="AQ126" i="4"/>
  <c r="AU126" i="4"/>
  <c r="AY126" i="4"/>
  <c r="AP126" i="4"/>
  <c r="AT126" i="4"/>
  <c r="AX126" i="4"/>
  <c r="AF127" i="4"/>
  <c r="AJ127" i="4"/>
  <c r="AN127" i="4"/>
  <c r="AR127" i="4"/>
  <c r="AV127" i="4"/>
  <c r="AZ127" i="4"/>
  <c r="AE128" i="4"/>
  <c r="AI128" i="4"/>
  <c r="AM128" i="4"/>
  <c r="AQ128" i="4"/>
  <c r="AU128" i="4"/>
  <c r="AY128" i="4"/>
  <c r="AF128" i="4"/>
  <c r="AJ128" i="4"/>
  <c r="AN128" i="4"/>
  <c r="AR128" i="4"/>
  <c r="AV128" i="4"/>
  <c r="AZ128" i="4"/>
  <c r="AD129" i="4"/>
  <c r="AH129" i="4"/>
  <c r="AL129" i="4"/>
  <c r="AP129" i="4"/>
  <c r="AT129" i="4"/>
  <c r="AX129" i="4"/>
  <c r="AV126" i="4"/>
  <c r="AZ126" i="4"/>
  <c r="AD127" i="4"/>
  <c r="AH127" i="4"/>
  <c r="AL127" i="4"/>
  <c r="AP127" i="4"/>
  <c r="AT127" i="4"/>
  <c r="AX127" i="4"/>
  <c r="AC128" i="4"/>
  <c r="AG128" i="4"/>
  <c r="AK128" i="4"/>
  <c r="AO128" i="4"/>
  <c r="AS128" i="4"/>
  <c r="AW128" i="4"/>
  <c r="AQ127" i="4"/>
  <c r="AU127" i="4"/>
  <c r="AY127" i="4"/>
  <c r="AD128" i="4"/>
  <c r="AH128" i="4"/>
  <c r="AL128" i="4"/>
  <c r="AP128" i="4"/>
  <c r="AT128" i="4"/>
  <c r="AX128" i="4"/>
  <c r="AF129" i="4"/>
  <c r="AJ129" i="4"/>
  <c r="AN129" i="4"/>
  <c r="AR129" i="4"/>
  <c r="AV129" i="4"/>
  <c r="AZ129" i="4"/>
  <c r="AF130" i="4"/>
  <c r="AJ130" i="4"/>
  <c r="AN130" i="4"/>
  <c r="AR130" i="4"/>
  <c r="AV130" i="4"/>
  <c r="AZ130" i="4"/>
  <c r="AD132" i="4"/>
  <c r="AH132" i="4"/>
  <c r="AL132" i="4"/>
  <c r="AP132" i="4"/>
  <c r="AT132" i="4"/>
  <c r="AX132" i="4"/>
  <c r="AC133" i="4"/>
  <c r="AG133" i="4"/>
  <c r="AK133" i="4"/>
  <c r="AO133" i="4"/>
  <c r="AS133" i="4"/>
  <c r="AW133" i="4"/>
  <c r="AF134" i="4"/>
  <c r="AJ134" i="4"/>
  <c r="AN134" i="4"/>
  <c r="AR134" i="4"/>
  <c r="AV134" i="4"/>
  <c r="AZ134" i="4"/>
  <c r="AE135" i="4"/>
  <c r="AI135" i="4"/>
  <c r="AM135" i="4"/>
  <c r="AQ135" i="4"/>
  <c r="AU135" i="4"/>
  <c r="AY135" i="4"/>
  <c r="AD136" i="4"/>
  <c r="AH136" i="4"/>
  <c r="AL136" i="4"/>
  <c r="AP136" i="4"/>
  <c r="AT136" i="4"/>
  <c r="AX136" i="4"/>
  <c r="AC137" i="4"/>
  <c r="AG137" i="4"/>
  <c r="AK137" i="4"/>
  <c r="AO137" i="4"/>
  <c r="AS137" i="4"/>
  <c r="AW137" i="4"/>
  <c r="AF138" i="4"/>
  <c r="AJ138" i="4"/>
  <c r="AN138" i="4"/>
  <c r="AR138" i="4"/>
  <c r="AV138" i="4"/>
  <c r="AZ138" i="4"/>
  <c r="AE139" i="4"/>
  <c r="AI139" i="4"/>
  <c r="AM139" i="4"/>
  <c r="AQ139" i="4"/>
  <c r="AU139" i="4"/>
  <c r="AY139" i="4"/>
  <c r="AD140" i="4"/>
  <c r="AH140" i="4"/>
  <c r="AL140" i="4"/>
  <c r="AP140" i="4"/>
  <c r="AT140" i="4"/>
  <c r="AX140" i="4"/>
  <c r="AC141" i="4"/>
  <c r="AG141" i="4"/>
  <c r="AK141" i="4"/>
  <c r="AO141" i="4"/>
  <c r="AS141" i="4"/>
  <c r="AW141" i="4"/>
  <c r="AE129" i="4"/>
  <c r="AI129" i="4"/>
  <c r="AM129" i="4"/>
  <c r="AQ129" i="4"/>
  <c r="AU129" i="4"/>
  <c r="AY129" i="4"/>
  <c r="AC130" i="4"/>
  <c r="AG130" i="4"/>
  <c r="AK130" i="4"/>
  <c r="AO130" i="4"/>
  <c r="AS130" i="4"/>
  <c r="AW130" i="4"/>
  <c r="AE132" i="4"/>
  <c r="AI132" i="4"/>
  <c r="AM132" i="4"/>
  <c r="AQ132" i="4"/>
  <c r="AU132" i="4"/>
  <c r="AY132" i="4"/>
  <c r="AD133" i="4"/>
  <c r="AH133" i="4"/>
  <c r="AL133" i="4"/>
  <c r="AP133" i="4"/>
  <c r="AT133" i="4"/>
  <c r="AX133" i="4"/>
  <c r="AC134" i="4"/>
  <c r="AG134" i="4"/>
  <c r="AK134" i="4"/>
  <c r="AO134" i="4"/>
  <c r="AS134" i="4"/>
  <c r="AW134" i="4"/>
  <c r="AF135" i="4"/>
  <c r="AJ135" i="4"/>
  <c r="AN135" i="4"/>
  <c r="AR135" i="4"/>
  <c r="AV135" i="4"/>
  <c r="AZ135" i="4"/>
  <c r="AE136" i="4"/>
  <c r="AI136" i="4"/>
  <c r="AM136" i="4"/>
  <c r="AQ136" i="4"/>
  <c r="AU136" i="4"/>
  <c r="AY136" i="4"/>
  <c r="AD137" i="4"/>
  <c r="AH137" i="4"/>
  <c r="AL137" i="4"/>
  <c r="AP137" i="4"/>
  <c r="AT137" i="4"/>
  <c r="AX137" i="4"/>
  <c r="AC138" i="4"/>
  <c r="AG138" i="4"/>
  <c r="AK138" i="4"/>
  <c r="AO138" i="4"/>
  <c r="AS138" i="4"/>
  <c r="AW138" i="4"/>
  <c r="AF139" i="4"/>
  <c r="AJ139" i="4"/>
  <c r="AN139" i="4"/>
  <c r="AR139" i="4"/>
  <c r="AV139" i="4"/>
  <c r="AZ139" i="4"/>
  <c r="AE140" i="4"/>
  <c r="AI140" i="4"/>
  <c r="AM140" i="4"/>
  <c r="AQ140" i="4"/>
  <c r="AU140" i="4"/>
  <c r="AY140" i="4"/>
  <c r="AD141" i="4"/>
  <c r="AH141" i="4"/>
  <c r="AL141" i="4"/>
  <c r="AP141" i="4"/>
  <c r="AT141" i="4"/>
  <c r="AX141" i="4"/>
  <c r="AD130" i="4"/>
  <c r="AH130" i="4"/>
  <c r="AL130" i="4"/>
  <c r="AP130" i="4"/>
  <c r="AT130" i="4"/>
  <c r="AX130" i="4"/>
  <c r="AF132" i="4"/>
  <c r="AJ132" i="4"/>
  <c r="AN132" i="4"/>
  <c r="AR132" i="4"/>
  <c r="AV132" i="4"/>
  <c r="AZ132" i="4"/>
  <c r="AE133" i="4"/>
  <c r="AI133" i="4"/>
  <c r="AM133" i="4"/>
  <c r="AQ133" i="4"/>
  <c r="AU133" i="4"/>
  <c r="AY133" i="4"/>
  <c r="AD134" i="4"/>
  <c r="AH134" i="4"/>
  <c r="AL134" i="4"/>
  <c r="AP134" i="4"/>
  <c r="AT134" i="4"/>
  <c r="AX134" i="4"/>
  <c r="AC135" i="4"/>
  <c r="AG135" i="4"/>
  <c r="AK135" i="4"/>
  <c r="AO135" i="4"/>
  <c r="AS135" i="4"/>
  <c r="AW135" i="4"/>
  <c r="AF136" i="4"/>
  <c r="AJ136" i="4"/>
  <c r="AN136" i="4"/>
  <c r="AR136" i="4"/>
  <c r="AV136" i="4"/>
  <c r="AZ136" i="4"/>
  <c r="AE137" i="4"/>
  <c r="AI137" i="4"/>
  <c r="AM137" i="4"/>
  <c r="AQ137" i="4"/>
  <c r="AU137" i="4"/>
  <c r="AY137" i="4"/>
  <c r="AD138" i="4"/>
  <c r="AH138" i="4"/>
  <c r="AL138" i="4"/>
  <c r="AP138" i="4"/>
  <c r="AT138" i="4"/>
  <c r="AX138" i="4"/>
  <c r="AC139" i="4"/>
  <c r="AG139" i="4"/>
  <c r="AK139" i="4"/>
  <c r="AO139" i="4"/>
  <c r="AS139" i="4"/>
  <c r="AW139" i="4"/>
  <c r="AF140" i="4"/>
  <c r="AJ140" i="4"/>
  <c r="AN140" i="4"/>
  <c r="AR140" i="4"/>
  <c r="AV140" i="4"/>
  <c r="AZ140" i="4"/>
  <c r="AE141" i="4"/>
  <c r="AI141" i="4"/>
  <c r="AM141" i="4"/>
  <c r="AQ141" i="4"/>
  <c r="AU141" i="4"/>
  <c r="AY141" i="4"/>
  <c r="AC129" i="4"/>
  <c r="AG129" i="4"/>
  <c r="AK129" i="4"/>
  <c r="AO129" i="4"/>
  <c r="AS129" i="4"/>
  <c r="AW129" i="4"/>
  <c r="AE130" i="4"/>
  <c r="AI130" i="4"/>
  <c r="AM130" i="4"/>
  <c r="AQ130" i="4"/>
  <c r="AU130" i="4"/>
  <c r="AY130" i="4"/>
  <c r="AC132" i="4"/>
  <c r="AG132" i="4"/>
  <c r="AK132" i="4"/>
  <c r="AO132" i="4"/>
  <c r="AS132" i="4"/>
  <c r="AW132" i="4"/>
  <c r="AF133" i="4"/>
  <c r="AJ133" i="4"/>
  <c r="AN133" i="4"/>
  <c r="AR133" i="4"/>
  <c r="AV133" i="4"/>
  <c r="AZ133" i="4"/>
  <c r="AE134" i="4"/>
  <c r="AI134" i="4"/>
  <c r="AM134" i="4"/>
  <c r="AQ134" i="4"/>
  <c r="AU134" i="4"/>
  <c r="AY134" i="4"/>
  <c r="AD135" i="4"/>
  <c r="AH135" i="4"/>
  <c r="AL135" i="4"/>
  <c r="AP135" i="4"/>
  <c r="AT135" i="4"/>
  <c r="AX135" i="4"/>
  <c r="AC136" i="4"/>
  <c r="AG136" i="4"/>
  <c r="AK136" i="4"/>
  <c r="AO136" i="4"/>
  <c r="AS136" i="4"/>
  <c r="AW136" i="4"/>
  <c r="AF137" i="4"/>
  <c r="AJ137" i="4"/>
  <c r="AN137" i="4"/>
  <c r="AR137" i="4"/>
  <c r="AV137" i="4"/>
  <c r="AZ137" i="4"/>
  <c r="AE138" i="4"/>
  <c r="AI138" i="4"/>
  <c r="AM138" i="4"/>
  <c r="AQ138" i="4"/>
  <c r="AU138" i="4"/>
  <c r="AY138" i="4"/>
  <c r="AD139" i="4"/>
  <c r="AH139" i="4"/>
  <c r="AL139" i="4"/>
  <c r="AP139" i="4"/>
  <c r="AT139" i="4"/>
  <c r="AX139" i="4"/>
  <c r="AC140" i="4"/>
  <c r="AG140" i="4"/>
  <c r="AK140" i="4"/>
  <c r="AO140" i="4"/>
  <c r="AS140" i="4"/>
  <c r="AW140" i="4"/>
  <c r="AF141" i="4"/>
  <c r="AJ141" i="4"/>
  <c r="AN141" i="4"/>
  <c r="AR141" i="4"/>
  <c r="AV141" i="4"/>
  <c r="AZ141" i="4"/>
  <c r="W8" i="3"/>
  <c r="AA8" i="3"/>
  <c r="AE8" i="3"/>
  <c r="AI8" i="3"/>
  <c r="AD15" i="3"/>
  <c r="AH15" i="3"/>
  <c r="AL15" i="3"/>
  <c r="AM15" i="3"/>
  <c r="AN134" i="3"/>
  <c r="AJ134" i="3"/>
  <c r="AF134" i="3"/>
  <c r="AB134" i="3"/>
  <c r="X134" i="3"/>
  <c r="AL133" i="3"/>
  <c r="AH133" i="3"/>
  <c r="AD133" i="3"/>
  <c r="Z133" i="3"/>
  <c r="AN132" i="3"/>
  <c r="AJ132" i="3"/>
  <c r="AF132" i="3"/>
  <c r="AB132" i="3"/>
  <c r="X132" i="3"/>
  <c r="AN130" i="3"/>
  <c r="AJ130" i="3"/>
  <c r="AF130" i="3"/>
  <c r="AB130" i="3"/>
  <c r="X130" i="3"/>
  <c r="AL129" i="3"/>
  <c r="AH129" i="3"/>
  <c r="AD129" i="3"/>
  <c r="Z129" i="3"/>
  <c r="AN128" i="3"/>
  <c r="AJ128" i="3"/>
  <c r="AF128" i="3"/>
  <c r="AB128" i="3"/>
  <c r="X128" i="3"/>
  <c r="AK141" i="3"/>
  <c r="AG141" i="3"/>
  <c r="AC141" i="3"/>
  <c r="Y141" i="3"/>
  <c r="AM140" i="3"/>
  <c r="AI140" i="3"/>
  <c r="AE140" i="3"/>
  <c r="AA140" i="3"/>
  <c r="W140" i="3"/>
  <c r="AK139" i="3"/>
  <c r="AG139" i="3"/>
  <c r="AC139" i="3"/>
  <c r="Y139" i="3"/>
  <c r="AM138" i="3"/>
  <c r="AI138" i="3"/>
  <c r="AE138" i="3"/>
  <c r="AA138" i="3"/>
  <c r="W138" i="3"/>
  <c r="AK137" i="3"/>
  <c r="AG137" i="3"/>
  <c r="AC137" i="3"/>
  <c r="Y137" i="3"/>
  <c r="AM136" i="3"/>
  <c r="AI136" i="3"/>
  <c r="AE136" i="3"/>
  <c r="AA136" i="3"/>
  <c r="W136" i="3"/>
  <c r="AK135" i="3"/>
  <c r="AG135" i="3"/>
  <c r="AC135" i="3"/>
  <c r="Y135" i="3"/>
  <c r="AM134" i="3"/>
  <c r="AI134" i="3"/>
  <c r="AE134" i="3"/>
  <c r="AA134" i="3"/>
  <c r="W134" i="3"/>
  <c r="AK133" i="3"/>
  <c r="AG133" i="3"/>
  <c r="AC133" i="3"/>
  <c r="Y133" i="3"/>
  <c r="AM132" i="3"/>
  <c r="AI132" i="3"/>
  <c r="AE132" i="3"/>
  <c r="AA132" i="3"/>
  <c r="W132" i="3"/>
  <c r="AM130" i="3"/>
  <c r="AI130" i="3"/>
  <c r="AE130" i="3"/>
  <c r="AA130" i="3"/>
  <c r="W130" i="3"/>
  <c r="AK129" i="3"/>
  <c r="AG129" i="3"/>
  <c r="AC129" i="3"/>
  <c r="Y129" i="3"/>
  <c r="AM128" i="3"/>
  <c r="W128" i="3"/>
  <c r="AG127" i="3"/>
  <c r="Y127" i="3"/>
  <c r="AN126" i="3"/>
  <c r="AF126" i="3"/>
  <c r="X126" i="3"/>
  <c r="AI128" i="3"/>
  <c r="AL127" i="3"/>
  <c r="AD127" i="3"/>
  <c r="AM126" i="3"/>
  <c r="AE126" i="3"/>
  <c r="W126" i="3"/>
  <c r="AK124" i="3"/>
  <c r="AG124" i="3"/>
  <c r="AC124" i="3"/>
  <c r="Y124" i="3"/>
  <c r="AM123" i="3"/>
  <c r="AI123" i="3"/>
  <c r="AE123" i="3"/>
  <c r="AA123" i="3"/>
  <c r="W123" i="3"/>
  <c r="AK122" i="3"/>
  <c r="AG122" i="3"/>
  <c r="AC122" i="3"/>
  <c r="Y122" i="3"/>
  <c r="AM121" i="3"/>
  <c r="AI121" i="3"/>
  <c r="AE121" i="3"/>
  <c r="AA121" i="3"/>
  <c r="W121" i="3"/>
  <c r="AK120" i="3"/>
  <c r="AG120" i="3"/>
  <c r="AC120" i="3"/>
  <c r="Y120" i="3"/>
  <c r="AE128" i="3"/>
  <c r="AK127" i="3"/>
  <c r="AC127" i="3"/>
  <c r="AJ126" i="3"/>
  <c r="AB126" i="3"/>
  <c r="AL125" i="3"/>
  <c r="AN124" i="3"/>
  <c r="AJ124" i="3"/>
  <c r="AF124" i="3"/>
  <c r="AB124" i="3"/>
  <c r="X124" i="3"/>
  <c r="AL123" i="3"/>
  <c r="AH123" i="3"/>
  <c r="AD123" i="3"/>
  <c r="Z123" i="3"/>
  <c r="AN122" i="3"/>
  <c r="AJ122" i="3"/>
  <c r="AF122" i="3"/>
  <c r="AB122" i="3"/>
  <c r="X122" i="3"/>
  <c r="AL121" i="3"/>
  <c r="AH121" i="3"/>
  <c r="AD121" i="3"/>
  <c r="Z121" i="3"/>
  <c r="AN120" i="3"/>
  <c r="AJ120" i="3"/>
  <c r="AF120" i="3"/>
  <c r="AB120" i="3"/>
  <c r="X120" i="3"/>
  <c r="AA128" i="3"/>
  <c r="AH127" i="3"/>
  <c r="Z127" i="3"/>
  <c r="AI126" i="3"/>
  <c r="AA126" i="3"/>
  <c r="AL119" i="3"/>
  <c r="AD119" i="3"/>
  <c r="AN118" i="3"/>
  <c r="AF118" i="3"/>
  <c r="X118" i="3"/>
  <c r="AM117" i="3"/>
  <c r="AE117" i="3"/>
  <c r="AK116" i="3"/>
  <c r="Z116" i="3"/>
  <c r="AM115" i="3"/>
  <c r="AI115" i="3"/>
  <c r="AE115" i="3"/>
  <c r="AA115" i="3"/>
  <c r="W115" i="3"/>
  <c r="AK114" i="3"/>
  <c r="AG114" i="3"/>
  <c r="AC114" i="3"/>
  <c r="Y114" i="3"/>
  <c r="AM113" i="3"/>
  <c r="AI113" i="3"/>
  <c r="AE113" i="3"/>
  <c r="AA113" i="3"/>
  <c r="W113" i="3"/>
  <c r="AK112" i="3"/>
  <c r="AG112" i="3"/>
  <c r="AC112" i="3"/>
  <c r="Y112" i="3"/>
  <c r="AM111" i="3"/>
  <c r="AI111" i="3"/>
  <c r="AE111" i="3"/>
  <c r="AA111" i="3"/>
  <c r="W111" i="3"/>
  <c r="AK110" i="3"/>
  <c r="AG110" i="3"/>
  <c r="AC110" i="3"/>
  <c r="Y110" i="3"/>
  <c r="AM109" i="3"/>
  <c r="AI109" i="3"/>
  <c r="AE109" i="3"/>
  <c r="AA109" i="3"/>
  <c r="W109" i="3"/>
  <c r="AK108" i="3"/>
  <c r="AG108" i="3"/>
  <c r="AC108" i="3"/>
  <c r="Y108" i="3"/>
  <c r="AI119" i="3"/>
  <c r="AA119" i="3"/>
  <c r="AK118" i="3"/>
  <c r="AC118" i="3"/>
  <c r="W117" i="3"/>
  <c r="AH119" i="3"/>
  <c r="Z119" i="3"/>
  <c r="AJ118" i="3"/>
  <c r="AB118" i="3"/>
  <c r="AI117" i="3"/>
  <c r="AA117" i="3"/>
  <c r="AH116" i="3"/>
  <c r="AC116" i="3"/>
  <c r="AM119" i="3"/>
  <c r="AE119" i="3"/>
  <c r="W119" i="3"/>
  <c r="AG118" i="3"/>
  <c r="Y118" i="3"/>
  <c r="AH117" i="3"/>
  <c r="AL116" i="3"/>
  <c r="AG116" i="3"/>
  <c r="AN115" i="3"/>
  <c r="AJ115" i="3"/>
  <c r="AF115" i="3"/>
  <c r="AB115" i="3"/>
  <c r="X115" i="3"/>
  <c r="AL114" i="3"/>
  <c r="AH114" i="3"/>
  <c r="AD114" i="3"/>
  <c r="Z114" i="3"/>
  <c r="AN113" i="3"/>
  <c r="AJ113" i="3"/>
  <c r="AF113" i="3"/>
  <c r="AB113" i="3"/>
  <c r="X113" i="3"/>
  <c r="AL112" i="3"/>
  <c r="AH112" i="3"/>
  <c r="AD112" i="3"/>
  <c r="Z112" i="3"/>
  <c r="AN111" i="3"/>
  <c r="AJ111" i="3"/>
  <c r="AF111" i="3"/>
  <c r="AB111" i="3"/>
  <c r="X111" i="3"/>
  <c r="AL110" i="3"/>
  <c r="AH110" i="3"/>
  <c r="AD110" i="3"/>
  <c r="Z110" i="3"/>
  <c r="AN109" i="3"/>
  <c r="AJ109" i="3"/>
  <c r="AF109" i="3"/>
  <c r="AB109" i="3"/>
  <c r="X109" i="3"/>
  <c r="AL108" i="3"/>
  <c r="AH108" i="3"/>
  <c r="AD108" i="3"/>
  <c r="Z108" i="3"/>
  <c r="AG106" i="3"/>
  <c r="Y106" i="3"/>
  <c r="AN105" i="3"/>
  <c r="AF105" i="3"/>
  <c r="AL106" i="3"/>
  <c r="AD106" i="3"/>
  <c r="AM105" i="3"/>
  <c r="AE105" i="3"/>
  <c r="X105" i="3"/>
  <c r="AL104" i="3"/>
  <c r="AH104" i="3"/>
  <c r="AD104" i="3"/>
  <c r="Z104" i="3"/>
  <c r="AN103" i="3"/>
  <c r="AJ103" i="3"/>
  <c r="AF103" i="3"/>
  <c r="AB103" i="3"/>
  <c r="X103" i="3"/>
  <c r="AL102" i="3"/>
  <c r="AH102" i="3"/>
  <c r="AD102" i="3"/>
  <c r="Z102" i="3"/>
  <c r="AN101" i="3"/>
  <c r="AJ101" i="3"/>
  <c r="AF101" i="3"/>
  <c r="AB101" i="3"/>
  <c r="X101" i="3"/>
  <c r="AL100" i="3"/>
  <c r="AH100" i="3"/>
  <c r="AD100" i="3"/>
  <c r="Z100" i="3"/>
  <c r="AN99" i="3"/>
  <c r="AJ99" i="3"/>
  <c r="AF99" i="3"/>
  <c r="AB99" i="3"/>
  <c r="X99" i="3"/>
  <c r="AL98" i="3"/>
  <c r="AH98" i="3"/>
  <c r="AD98" i="3"/>
  <c r="Z98" i="3"/>
  <c r="AN97" i="3"/>
  <c r="AJ97" i="3"/>
  <c r="AF97" i="3"/>
  <c r="AB97" i="3"/>
  <c r="X97" i="3"/>
  <c r="AL96" i="3"/>
  <c r="AH96" i="3"/>
  <c r="AD96" i="3"/>
  <c r="Z96" i="3"/>
  <c r="AN95" i="3"/>
  <c r="AJ95" i="3"/>
  <c r="AF95" i="3"/>
  <c r="AB95" i="3"/>
  <c r="X95" i="3"/>
  <c r="AL94" i="3"/>
  <c r="AH94" i="3"/>
  <c r="AD94" i="3"/>
  <c r="Z94" i="3"/>
  <c r="AN93" i="3"/>
  <c r="AK106" i="3"/>
  <c r="AC106" i="3"/>
  <c r="AJ105" i="3"/>
  <c r="AB105" i="3"/>
  <c r="AH106" i="3"/>
  <c r="Z106" i="3"/>
  <c r="X93" i="3"/>
  <c r="AL92" i="3"/>
  <c r="AJ91" i="3"/>
  <c r="AH90" i="3"/>
  <c r="AF89" i="3"/>
  <c r="AM75" i="3"/>
  <c r="AI75" i="3"/>
  <c r="AK74" i="3"/>
  <c r="AG74" i="3"/>
  <c r="AC74" i="3"/>
  <c r="AM73" i="3"/>
  <c r="AI73" i="3"/>
  <c r="AE73" i="3"/>
  <c r="AA73" i="3"/>
  <c r="AK72" i="3"/>
  <c r="AG72" i="3"/>
  <c r="AC72" i="3"/>
  <c r="Y72" i="3"/>
  <c r="AM71" i="3"/>
  <c r="AI71" i="3"/>
  <c r="AE71" i="3"/>
  <c r="AA71" i="3"/>
  <c r="W71" i="3"/>
  <c r="AK70" i="3"/>
  <c r="AG70" i="3"/>
  <c r="AC70" i="3"/>
  <c r="Y70" i="3"/>
  <c r="AM69" i="3"/>
  <c r="AI69" i="3"/>
  <c r="AE69" i="3"/>
  <c r="AJ93" i="3"/>
  <c r="AH92" i="3"/>
  <c r="AF91" i="3"/>
  <c r="AD90" i="3"/>
  <c r="AB89" i="3"/>
  <c r="AF93" i="3"/>
  <c r="AD92" i="3"/>
  <c r="AB91" i="3"/>
  <c r="Z90" i="3"/>
  <c r="AN89" i="3"/>
  <c r="X89" i="3"/>
  <c r="AB93" i="3"/>
  <c r="Z92" i="3"/>
  <c r="AN91" i="3"/>
  <c r="X91" i="3"/>
  <c r="AL90" i="3"/>
  <c r="AJ89" i="3"/>
  <c r="AN87" i="3"/>
  <c r="AJ87" i="3"/>
  <c r="AF87" i="3"/>
  <c r="AL86" i="3"/>
  <c r="AH86" i="3"/>
  <c r="AD86" i="3"/>
  <c r="Z86" i="3"/>
  <c r="AN85" i="3"/>
  <c r="AJ85" i="3"/>
  <c r="AF85" i="3"/>
  <c r="AB85" i="3"/>
  <c r="X85" i="3"/>
  <c r="AL84" i="3"/>
  <c r="AH84" i="3"/>
  <c r="AD84" i="3"/>
  <c r="Z84" i="3"/>
  <c r="AL82" i="3"/>
  <c r="AH82" i="3"/>
  <c r="AD82" i="3"/>
  <c r="Z82" i="3"/>
  <c r="AN81" i="3"/>
  <c r="AJ81" i="3"/>
  <c r="AF81" i="3"/>
  <c r="AB81" i="3"/>
  <c r="X81" i="3"/>
  <c r="AL80" i="3"/>
  <c r="AH80" i="3"/>
  <c r="AD80" i="3"/>
  <c r="Z80" i="3"/>
  <c r="AN79" i="3"/>
  <c r="AJ79" i="3"/>
  <c r="AF79" i="3"/>
  <c r="AB79" i="3"/>
  <c r="X79" i="3"/>
  <c r="AL78" i="3"/>
  <c r="AH78" i="3"/>
  <c r="AD78" i="3"/>
  <c r="Z78" i="3"/>
  <c r="AN77" i="3"/>
  <c r="AJ77" i="3"/>
  <c r="AF77" i="3"/>
  <c r="AB77" i="3"/>
  <c r="X77" i="3"/>
  <c r="AL76" i="3"/>
  <c r="AH76" i="3"/>
  <c r="AD76" i="3"/>
  <c r="Z76" i="3"/>
  <c r="AN75" i="3"/>
  <c r="AJ75" i="3"/>
  <c r="AF75" i="3"/>
  <c r="AB75" i="3"/>
  <c r="X75" i="3"/>
  <c r="AL74" i="3"/>
  <c r="AH74" i="3"/>
  <c r="AD74" i="3"/>
  <c r="Z74" i="3"/>
  <c r="AN73" i="3"/>
  <c r="AJ73" i="3"/>
  <c r="AF73" i="3"/>
  <c r="AB73" i="3"/>
  <c r="X73" i="3"/>
  <c r="AL72" i="3"/>
  <c r="AH72" i="3"/>
  <c r="AD72" i="3"/>
  <c r="Z72" i="3"/>
  <c r="AJ71" i="3"/>
  <c r="AH70" i="3"/>
  <c r="AF69" i="3"/>
  <c r="W69" i="3"/>
  <c r="AG68" i="3"/>
  <c r="Y68" i="3"/>
  <c r="AN67" i="3"/>
  <c r="AF71" i="3"/>
  <c r="AD70" i="3"/>
  <c r="AB69" i="3"/>
  <c r="AL68" i="3"/>
  <c r="AD68" i="3"/>
  <c r="AN52" i="3"/>
  <c r="AJ52" i="3"/>
  <c r="AF52" i="3"/>
  <c r="AB52" i="3"/>
  <c r="X52" i="3"/>
  <c r="AL51" i="3"/>
  <c r="AB71" i="3"/>
  <c r="Z70" i="3"/>
  <c r="AN69" i="3"/>
  <c r="AA69" i="3"/>
  <c r="AK68" i="3"/>
  <c r="AC68" i="3"/>
  <c r="AG67" i="3"/>
  <c r="AC67" i="3"/>
  <c r="AM66" i="3"/>
  <c r="AI66" i="3"/>
  <c r="AE66" i="3"/>
  <c r="AA66" i="3"/>
  <c r="W66" i="3"/>
  <c r="AM64" i="3"/>
  <c r="AI64" i="3"/>
  <c r="AE64" i="3"/>
  <c r="AA64" i="3"/>
  <c r="W64" i="3"/>
  <c r="AK63" i="3"/>
  <c r="AG63" i="3"/>
  <c r="AC63" i="3"/>
  <c r="Y63" i="3"/>
  <c r="AM62" i="3"/>
  <c r="AI62" i="3"/>
  <c r="AE62" i="3"/>
  <c r="AA62" i="3"/>
  <c r="W62" i="3"/>
  <c r="AK61" i="3"/>
  <c r="AG61" i="3"/>
  <c r="AC61" i="3"/>
  <c r="Y61" i="3"/>
  <c r="AM60" i="3"/>
  <c r="AI60" i="3"/>
  <c r="AE60" i="3"/>
  <c r="AA60" i="3"/>
  <c r="W60" i="3"/>
  <c r="AK59" i="3"/>
  <c r="AG59" i="3"/>
  <c r="AC59" i="3"/>
  <c r="Y59" i="3"/>
  <c r="AM58" i="3"/>
  <c r="AI58" i="3"/>
  <c r="AE58" i="3"/>
  <c r="AA58" i="3"/>
  <c r="W58" i="3"/>
  <c r="AK57" i="3"/>
  <c r="AG57" i="3"/>
  <c r="AC57" i="3"/>
  <c r="Y57" i="3"/>
  <c r="AM56" i="3"/>
  <c r="AI56" i="3"/>
  <c r="AE56" i="3"/>
  <c r="AA56" i="3"/>
  <c r="W56" i="3"/>
  <c r="AK55" i="3"/>
  <c r="AG55" i="3"/>
  <c r="AC55" i="3"/>
  <c r="Y55" i="3"/>
  <c r="AM54" i="3"/>
  <c r="AI54" i="3"/>
  <c r="AE54" i="3"/>
  <c r="AA54" i="3"/>
  <c r="W54" i="3"/>
  <c r="AK53" i="3"/>
  <c r="AG53" i="3"/>
  <c r="AC53" i="3"/>
  <c r="Y53" i="3"/>
  <c r="AN71" i="3"/>
  <c r="X71" i="3"/>
  <c r="AL70" i="3"/>
  <c r="AJ69" i="3"/>
  <c r="X69" i="3"/>
  <c r="AH68" i="3"/>
  <c r="AJ67" i="3"/>
  <c r="AF67" i="3"/>
  <c r="AB67" i="3"/>
  <c r="X67" i="3"/>
  <c r="AL66" i="3"/>
  <c r="AH66" i="3"/>
  <c r="AD66" i="3"/>
  <c r="Z66" i="3"/>
  <c r="AL64" i="3"/>
  <c r="AH64" i="3"/>
  <c r="AD64" i="3"/>
  <c r="Z64" i="3"/>
  <c r="AN63" i="3"/>
  <c r="AJ63" i="3"/>
  <c r="AF63" i="3"/>
  <c r="AB63" i="3"/>
  <c r="X63" i="3"/>
  <c r="AL62" i="3"/>
  <c r="AH62" i="3"/>
  <c r="AD62" i="3"/>
  <c r="Z62" i="3"/>
  <c r="AN61" i="3"/>
  <c r="AJ61" i="3"/>
  <c r="AF61" i="3"/>
  <c r="AB61" i="3"/>
  <c r="X61" i="3"/>
  <c r="AL60" i="3"/>
  <c r="AH60" i="3"/>
  <c r="AD60" i="3"/>
  <c r="Z60" i="3"/>
  <c r="AN59" i="3"/>
  <c r="AM52" i="3"/>
  <c r="W52" i="3"/>
  <c r="AD51" i="3"/>
  <c r="AM50" i="3"/>
  <c r="AH50" i="3"/>
  <c r="AB50" i="3"/>
  <c r="W50" i="3"/>
  <c r="AJ49" i="3"/>
  <c r="Y49" i="3"/>
  <c r="AJ48" i="3"/>
  <c r="AE48" i="3"/>
  <c r="Z48" i="3"/>
  <c r="AL47" i="3"/>
  <c r="AH47" i="3"/>
  <c r="AD47" i="3"/>
  <c r="Z47" i="3"/>
  <c r="AN46" i="3"/>
  <c r="AJ46" i="3"/>
  <c r="AF46" i="3"/>
  <c r="AB46" i="3"/>
  <c r="X46" i="3"/>
  <c r="AN44" i="3"/>
  <c r="AJ44" i="3"/>
  <c r="AF44" i="3"/>
  <c r="AB44" i="3"/>
  <c r="X44" i="3"/>
  <c r="AL43" i="3"/>
  <c r="AH43" i="3"/>
  <c r="AD43" i="3"/>
  <c r="Z43" i="3"/>
  <c r="AN42" i="3"/>
  <c r="AJ42" i="3"/>
  <c r="AF42" i="3"/>
  <c r="AB42" i="3"/>
  <c r="X42" i="3"/>
  <c r="AL41" i="3"/>
  <c r="AH41" i="3"/>
  <c r="AD41" i="3"/>
  <c r="Z41" i="3"/>
  <c r="AN40" i="3"/>
  <c r="AJ40" i="3"/>
  <c r="AF40" i="3"/>
  <c r="AB40" i="3"/>
  <c r="X40" i="3"/>
  <c r="AL39" i="3"/>
  <c r="AH39" i="3"/>
  <c r="AD39" i="3"/>
  <c r="Z39" i="3"/>
  <c r="AN38" i="3"/>
  <c r="AJ38" i="3"/>
  <c r="AF38" i="3"/>
  <c r="AB38" i="3"/>
  <c r="X38" i="3"/>
  <c r="AL37" i="3"/>
  <c r="AH37" i="3"/>
  <c r="AD37" i="3"/>
  <c r="Z37" i="3"/>
  <c r="AN36" i="3"/>
  <c r="AJ36" i="3"/>
  <c r="AF36" i="3"/>
  <c r="AB36" i="3"/>
  <c r="X36" i="3"/>
  <c r="AL35" i="3"/>
  <c r="AH35" i="3"/>
  <c r="AD35" i="3"/>
  <c r="Z35" i="3"/>
  <c r="AL33" i="3"/>
  <c r="AH33" i="3"/>
  <c r="AD33" i="3"/>
  <c r="Z33" i="3"/>
  <c r="AN32" i="3"/>
  <c r="AJ32" i="3"/>
  <c r="AF32" i="3"/>
  <c r="AB32" i="3"/>
  <c r="X32" i="3"/>
  <c r="AI52" i="3"/>
  <c r="AK51" i="3"/>
  <c r="AC51" i="3"/>
  <c r="AL50" i="3"/>
  <c r="AA50" i="3"/>
  <c r="AN49" i="3"/>
  <c r="AC49" i="3"/>
  <c r="X49" i="3"/>
  <c r="AN48" i="3"/>
  <c r="AI48" i="3"/>
  <c r="X48" i="3"/>
  <c r="AK47" i="3"/>
  <c r="AG47" i="3"/>
  <c r="AC47" i="3"/>
  <c r="Y47" i="3"/>
  <c r="AM46" i="3"/>
  <c r="AI46" i="3"/>
  <c r="AE46" i="3"/>
  <c r="AA46" i="3"/>
  <c r="W46" i="3"/>
  <c r="AM44" i="3"/>
  <c r="AI44" i="3"/>
  <c r="AE44" i="3"/>
  <c r="AA44" i="3"/>
  <c r="W44" i="3"/>
  <c r="AK43" i="3"/>
  <c r="AG43" i="3"/>
  <c r="AC43" i="3"/>
  <c r="Y43" i="3"/>
  <c r="AM42" i="3"/>
  <c r="AI42" i="3"/>
  <c r="AE42" i="3"/>
  <c r="AA42" i="3"/>
  <c r="W42" i="3"/>
  <c r="AK41" i="3"/>
  <c r="AG41" i="3"/>
  <c r="AC41" i="3"/>
  <c r="Y41" i="3"/>
  <c r="AM40" i="3"/>
  <c r="AI40" i="3"/>
  <c r="AE40" i="3"/>
  <c r="AA40" i="3"/>
  <c r="W40" i="3"/>
  <c r="AK39" i="3"/>
  <c r="AG39" i="3"/>
  <c r="AC39" i="3"/>
  <c r="Y39" i="3"/>
  <c r="AM38" i="3"/>
  <c r="AI38" i="3"/>
  <c r="AE38" i="3"/>
  <c r="AA38" i="3"/>
  <c r="W38" i="3"/>
  <c r="AK37" i="3"/>
  <c r="AG37" i="3"/>
  <c r="AC37" i="3"/>
  <c r="Y37" i="3"/>
  <c r="AM36" i="3"/>
  <c r="AI36" i="3"/>
  <c r="AE36" i="3"/>
  <c r="AA36" i="3"/>
  <c r="W36" i="3"/>
  <c r="AK35" i="3"/>
  <c r="AG35" i="3"/>
  <c r="AC35" i="3"/>
  <c r="Y35" i="3"/>
  <c r="AK33" i="3"/>
  <c r="AG33" i="3"/>
  <c r="AC33" i="3"/>
  <c r="Y33" i="3"/>
  <c r="AM32" i="3"/>
  <c r="AI32" i="3"/>
  <c r="AE32" i="3"/>
  <c r="AA32" i="3"/>
  <c r="W32" i="3"/>
  <c r="AK31" i="3"/>
  <c r="AG31" i="3"/>
  <c r="AC31" i="3"/>
  <c r="Y31" i="3"/>
  <c r="AM30" i="3"/>
  <c r="AI30" i="3"/>
  <c r="AE52" i="3"/>
  <c r="AH51" i="3"/>
  <c r="Z51" i="3"/>
  <c r="AE50" i="3"/>
  <c r="Z50" i="3"/>
  <c r="AG49" i="3"/>
  <c r="AM48" i="3"/>
  <c r="W48" i="3"/>
  <c r="AA52" i="3"/>
  <c r="AG51" i="3"/>
  <c r="Y51" i="3"/>
  <c r="AI50" i="3"/>
  <c r="AK49" i="3"/>
  <c r="AA48" i="3"/>
  <c r="X10" i="3"/>
  <c r="X8" i="3" s="1"/>
  <c r="AB10" i="3"/>
  <c r="AB8" i="3" s="1"/>
  <c r="AF10" i="3"/>
  <c r="AJ10" i="3"/>
  <c r="AN10" i="3"/>
  <c r="X11" i="3"/>
  <c r="AB11" i="3"/>
  <c r="AF11" i="3"/>
  <c r="AJ11" i="3"/>
  <c r="AN11" i="3"/>
  <c r="X12" i="3"/>
  <c r="AB12" i="3"/>
  <c r="AF12" i="3"/>
  <c r="AJ12" i="3"/>
  <c r="AN12" i="3"/>
  <c r="X13" i="3"/>
  <c r="AB13" i="3"/>
  <c r="AF13" i="3"/>
  <c r="AJ13" i="3"/>
  <c r="AN13" i="3"/>
  <c r="X14" i="3"/>
  <c r="AB14" i="3"/>
  <c r="AF14" i="3"/>
  <c r="AJ14" i="3"/>
  <c r="AN14" i="3"/>
  <c r="X16" i="3"/>
  <c r="AB16" i="3"/>
  <c r="AF16" i="3"/>
  <c r="AJ16" i="3"/>
  <c r="AN16" i="3"/>
  <c r="X17" i="3"/>
  <c r="AB17" i="3"/>
  <c r="AF17" i="3"/>
  <c r="AJ17" i="3"/>
  <c r="AN17" i="3"/>
  <c r="X18" i="3"/>
  <c r="AB18" i="3"/>
  <c r="AF18" i="3"/>
  <c r="AJ18" i="3"/>
  <c r="AN18" i="3"/>
  <c r="X19" i="3"/>
  <c r="AB19" i="3"/>
  <c r="AF19" i="3"/>
  <c r="AJ19" i="3"/>
  <c r="AN19" i="3"/>
  <c r="X20" i="3"/>
  <c r="AB20" i="3"/>
  <c r="AF20" i="3"/>
  <c r="AJ20" i="3"/>
  <c r="AN20" i="3"/>
  <c r="X21" i="3"/>
  <c r="AB21" i="3"/>
  <c r="AF21" i="3"/>
  <c r="AJ21" i="3"/>
  <c r="AN21" i="3"/>
  <c r="X23" i="3"/>
  <c r="AB23" i="3"/>
  <c r="AF23" i="3"/>
  <c r="AJ23" i="3"/>
  <c r="AN23" i="3"/>
  <c r="Z24" i="3"/>
  <c r="AD24" i="3"/>
  <c r="AH24" i="3"/>
  <c r="AL24" i="3"/>
  <c r="Y25" i="3"/>
  <c r="AJ25" i="3"/>
  <c r="Y26" i="3"/>
  <c r="AC26" i="3"/>
  <c r="AG26" i="3"/>
  <c r="AK26" i="3"/>
  <c r="W26" i="3"/>
  <c r="AE26" i="3"/>
  <c r="AM26" i="3"/>
  <c r="X27" i="3"/>
  <c r="AB27" i="3"/>
  <c r="AF27" i="3"/>
  <c r="AJ27" i="3"/>
  <c r="AN27" i="3"/>
  <c r="AD27" i="3"/>
  <c r="AL27" i="3"/>
  <c r="AB28" i="3"/>
  <c r="AJ28" i="3"/>
  <c r="W29" i="3"/>
  <c r="AA29" i="3"/>
  <c r="AE29" i="3"/>
  <c r="AI29" i="3"/>
  <c r="AM29" i="3"/>
  <c r="AC29" i="3"/>
  <c r="AK29" i="3"/>
  <c r="AA30" i="3"/>
  <c r="AJ30" i="3"/>
  <c r="X31" i="3"/>
  <c r="AB31" i="3"/>
  <c r="AF31" i="3"/>
  <c r="AJ31" i="3"/>
  <c r="AN31" i="3"/>
  <c r="AL31" i="3"/>
  <c r="Y32" i="3"/>
  <c r="AC32" i="3"/>
  <c r="AG32" i="3"/>
  <c r="AK32" i="3"/>
  <c r="X35" i="3"/>
  <c r="AB35" i="3"/>
  <c r="AF35" i="3"/>
  <c r="AJ35" i="3"/>
  <c r="AN35" i="3"/>
  <c r="Y36" i="3"/>
  <c r="AC36" i="3"/>
  <c r="AG36" i="3"/>
  <c r="AK36" i="3"/>
  <c r="X39" i="3"/>
  <c r="AB39" i="3"/>
  <c r="AF39" i="3"/>
  <c r="AJ39" i="3"/>
  <c r="AN39" i="3"/>
  <c r="Y40" i="3"/>
  <c r="AC40" i="3"/>
  <c r="AG40" i="3"/>
  <c r="AK40" i="3"/>
  <c r="X43" i="3"/>
  <c r="AB43" i="3"/>
  <c r="AF43" i="3"/>
  <c r="AJ43" i="3"/>
  <c r="AN43" i="3"/>
  <c r="Y44" i="3"/>
  <c r="AC44" i="3"/>
  <c r="AG44" i="3"/>
  <c r="AK44" i="3"/>
  <c r="X47" i="3"/>
  <c r="AB47" i="3"/>
  <c r="AF47" i="3"/>
  <c r="AJ47" i="3"/>
  <c r="AN47" i="3"/>
  <c r="Z49" i="3"/>
  <c r="AD49" i="3"/>
  <c r="AH49" i="3"/>
  <c r="AL49" i="3"/>
  <c r="AM9" i="3"/>
  <c r="Y10" i="3"/>
  <c r="AC10" i="3"/>
  <c r="AG10" i="3"/>
  <c r="AK10" i="3"/>
  <c r="Y11" i="3"/>
  <c r="AC11" i="3"/>
  <c r="AG11" i="3"/>
  <c r="AK11" i="3"/>
  <c r="Y12" i="3"/>
  <c r="AC12" i="3"/>
  <c r="AG12" i="3"/>
  <c r="AK12" i="3"/>
  <c r="Y13" i="3"/>
  <c r="AC13" i="3"/>
  <c r="AG13" i="3"/>
  <c r="AK13" i="3"/>
  <c r="Y14" i="3"/>
  <c r="AC14" i="3"/>
  <c r="AG14" i="3"/>
  <c r="AK14" i="3"/>
  <c r="Y16" i="3"/>
  <c r="AC16" i="3"/>
  <c r="AG16" i="3"/>
  <c r="AK16" i="3"/>
  <c r="Y17" i="3"/>
  <c r="AC17" i="3"/>
  <c r="AG17" i="3"/>
  <c r="AK17" i="3"/>
  <c r="Y18" i="3"/>
  <c r="AC18" i="3"/>
  <c r="AG18" i="3"/>
  <c r="AK18" i="3"/>
  <c r="Y19" i="3"/>
  <c r="AC19" i="3"/>
  <c r="AG19" i="3"/>
  <c r="AK19" i="3"/>
  <c r="Y20" i="3"/>
  <c r="AC20" i="3"/>
  <c r="AG20" i="3"/>
  <c r="AK20" i="3"/>
  <c r="Y21" i="3"/>
  <c r="AC21" i="3"/>
  <c r="AG21" i="3"/>
  <c r="AK21" i="3"/>
  <c r="Y23" i="3"/>
  <c r="AC23" i="3"/>
  <c r="AG23" i="3"/>
  <c r="AK23" i="3"/>
  <c r="W24" i="3"/>
  <c r="AA24" i="3"/>
  <c r="AE24" i="3"/>
  <c r="AI24" i="3"/>
  <c r="AM24" i="3"/>
  <c r="W25" i="3"/>
  <c r="AA25" i="3"/>
  <c r="AE25" i="3"/>
  <c r="AI25" i="3"/>
  <c r="AM25" i="3"/>
  <c r="AF25" i="3"/>
  <c r="AK25" i="3"/>
  <c r="Z26" i="3"/>
  <c r="AD26" i="3"/>
  <c r="AH26" i="3"/>
  <c r="AL26" i="3"/>
  <c r="X26" i="3"/>
  <c r="AF26" i="3"/>
  <c r="AN26" i="3"/>
  <c r="Y27" i="3"/>
  <c r="AG27" i="3"/>
  <c r="Y28" i="3"/>
  <c r="AC28" i="3"/>
  <c r="AG28" i="3"/>
  <c r="AK28" i="3"/>
  <c r="W28" i="3"/>
  <c r="AE28" i="3"/>
  <c r="AM28" i="3"/>
  <c r="X29" i="3"/>
  <c r="AB29" i="3"/>
  <c r="AF29" i="3"/>
  <c r="AJ29" i="3"/>
  <c r="AN29" i="3"/>
  <c r="AD29" i="3"/>
  <c r="AL29" i="3"/>
  <c r="AB30" i="3"/>
  <c r="AN30" i="3"/>
  <c r="Z31" i="3"/>
  <c r="Z32" i="3"/>
  <c r="AD32" i="3"/>
  <c r="AH32" i="3"/>
  <c r="AL32" i="3"/>
  <c r="W33" i="3"/>
  <c r="AA33" i="3"/>
  <c r="AE33" i="3"/>
  <c r="AI33" i="3"/>
  <c r="AM33" i="3"/>
  <c r="Z36" i="3"/>
  <c r="AD36" i="3"/>
  <c r="AH36" i="3"/>
  <c r="AL36" i="3"/>
  <c r="W37" i="3"/>
  <c r="AA37" i="3"/>
  <c r="AE37" i="3"/>
  <c r="AI37" i="3"/>
  <c r="AM37" i="3"/>
  <c r="Z40" i="3"/>
  <c r="AD40" i="3"/>
  <c r="AH40" i="3"/>
  <c r="AL40" i="3"/>
  <c r="W41" i="3"/>
  <c r="AA41" i="3"/>
  <c r="AE41" i="3"/>
  <c r="AI41" i="3"/>
  <c r="AM41" i="3"/>
  <c r="Z44" i="3"/>
  <c r="AD44" i="3"/>
  <c r="AH44" i="3"/>
  <c r="AL44" i="3"/>
  <c r="AD48" i="3"/>
  <c r="AH48" i="3"/>
  <c r="AL48" i="3"/>
  <c r="X50" i="3"/>
  <c r="AF50" i="3"/>
  <c r="AJ50" i="3"/>
  <c r="AN50" i="3"/>
  <c r="AA26" i="3"/>
  <c r="AI26" i="3"/>
  <c r="Z27" i="3"/>
  <c r="AH27" i="3"/>
  <c r="Z28" i="3"/>
  <c r="AD28" i="3"/>
  <c r="AH28" i="3"/>
  <c r="AL28" i="3"/>
  <c r="X28" i="3"/>
  <c r="AF28" i="3"/>
  <c r="AN28" i="3"/>
  <c r="Y29" i="3"/>
  <c r="AG29" i="3"/>
  <c r="Y30" i="3"/>
  <c r="AC30" i="3"/>
  <c r="AG30" i="3"/>
  <c r="AK30" i="3"/>
  <c r="W30" i="3"/>
  <c r="AE30" i="3"/>
  <c r="AD31" i="3"/>
  <c r="X33" i="3"/>
  <c r="AB33" i="3"/>
  <c r="AF33" i="3"/>
  <c r="AJ33" i="3"/>
  <c r="AN33" i="3"/>
  <c r="X37" i="3"/>
  <c r="AB37" i="3"/>
  <c r="AF37" i="3"/>
  <c r="AJ37" i="3"/>
  <c r="AN37" i="3"/>
  <c r="Y38" i="3"/>
  <c r="AC38" i="3"/>
  <c r="AG38" i="3"/>
  <c r="AK38" i="3"/>
  <c r="X41" i="3"/>
  <c r="AB41" i="3"/>
  <c r="AF41" i="3"/>
  <c r="AJ41" i="3"/>
  <c r="AN41" i="3"/>
  <c r="Y42" i="3"/>
  <c r="AC42" i="3"/>
  <c r="AG42" i="3"/>
  <c r="AK42" i="3"/>
  <c r="Y46" i="3"/>
  <c r="AC46" i="3"/>
  <c r="AG46" i="3"/>
  <c r="AK46" i="3"/>
  <c r="AB49" i="3"/>
  <c r="AF49" i="3"/>
  <c r="X25" i="3"/>
  <c r="AN25" i="3"/>
  <c r="AB26" i="3"/>
  <c r="AJ26" i="3"/>
  <c r="W27" i="3"/>
  <c r="AA27" i="3"/>
  <c r="AE27" i="3"/>
  <c r="AI27" i="3"/>
  <c r="AM27" i="3"/>
  <c r="AC27" i="3"/>
  <c r="AK27" i="3"/>
  <c r="AA28" i="3"/>
  <c r="AI28" i="3"/>
  <c r="Z29" i="3"/>
  <c r="AH29" i="3"/>
  <c r="Z30" i="3"/>
  <c r="AD30" i="3"/>
  <c r="AH30" i="3"/>
  <c r="AL30" i="3"/>
  <c r="X30" i="3"/>
  <c r="AF30" i="3"/>
  <c r="W31" i="3"/>
  <c r="AA31" i="3"/>
  <c r="AE31" i="3"/>
  <c r="AI31" i="3"/>
  <c r="AM31" i="3"/>
  <c r="AH31" i="3"/>
  <c r="W35" i="3"/>
  <c r="AA35" i="3"/>
  <c r="AE35" i="3"/>
  <c r="AI35" i="3"/>
  <c r="AM35" i="3"/>
  <c r="Z38" i="3"/>
  <c r="AD38" i="3"/>
  <c r="AH38" i="3"/>
  <c r="AL38" i="3"/>
  <c r="W39" i="3"/>
  <c r="AA39" i="3"/>
  <c r="AE39" i="3"/>
  <c r="AI39" i="3"/>
  <c r="AM39" i="3"/>
  <c r="Z42" i="3"/>
  <c r="AD42" i="3"/>
  <c r="AH42" i="3"/>
  <c r="AL42" i="3"/>
  <c r="W43" i="3"/>
  <c r="AA43" i="3"/>
  <c r="AE43" i="3"/>
  <c r="AI43" i="3"/>
  <c r="AM43" i="3"/>
  <c r="Z46" i="3"/>
  <c r="AD46" i="3"/>
  <c r="AH46" i="3"/>
  <c r="AL46" i="3"/>
  <c r="W47" i="3"/>
  <c r="AA47" i="3"/>
  <c r="AE47" i="3"/>
  <c r="AI47" i="3"/>
  <c r="AB48" i="3"/>
  <c r="AF48" i="3"/>
  <c r="AD50" i="3"/>
  <c r="W49" i="3"/>
  <c r="AA49" i="3"/>
  <c r="AE49" i="3"/>
  <c r="AI49" i="3"/>
  <c r="AM49" i="3"/>
  <c r="Z52" i="3"/>
  <c r="AD52" i="3"/>
  <c r="AH52" i="3"/>
  <c r="AL52" i="3"/>
  <c r="Z53" i="3"/>
  <c r="AD53" i="3"/>
  <c r="AH53" i="3"/>
  <c r="AL53" i="3"/>
  <c r="X55" i="3"/>
  <c r="AB55" i="3"/>
  <c r="AF55" i="3"/>
  <c r="AJ55" i="3"/>
  <c r="AN55" i="3"/>
  <c r="Y56" i="3"/>
  <c r="AC56" i="3"/>
  <c r="AG56" i="3"/>
  <c r="AK56" i="3"/>
  <c r="Z57" i="3"/>
  <c r="AD57" i="3"/>
  <c r="AH57" i="3"/>
  <c r="AL57" i="3"/>
  <c r="X59" i="3"/>
  <c r="AB59" i="3"/>
  <c r="AF59" i="3"/>
  <c r="AJ59" i="3"/>
  <c r="Y60" i="3"/>
  <c r="AC60" i="3"/>
  <c r="AG60" i="3"/>
  <c r="AK60" i="3"/>
  <c r="Z61" i="3"/>
  <c r="AD61" i="3"/>
  <c r="AH61" i="3"/>
  <c r="AL61" i="3"/>
  <c r="Y64" i="3"/>
  <c r="AC64" i="3"/>
  <c r="AG64" i="3"/>
  <c r="AK64" i="3"/>
  <c r="Y48" i="3"/>
  <c r="AC48" i="3"/>
  <c r="AG48" i="3"/>
  <c r="AK48" i="3"/>
  <c r="W53" i="3"/>
  <c r="AA53" i="3"/>
  <c r="AE53" i="3"/>
  <c r="AI53" i="3"/>
  <c r="AM53" i="3"/>
  <c r="X54" i="3"/>
  <c r="AB54" i="3"/>
  <c r="AF54" i="3"/>
  <c r="AJ54" i="3"/>
  <c r="AN54" i="3"/>
  <c r="Z56" i="3"/>
  <c r="AD56" i="3"/>
  <c r="AH56" i="3"/>
  <c r="AL56" i="3"/>
  <c r="W57" i="3"/>
  <c r="AA57" i="3"/>
  <c r="AE57" i="3"/>
  <c r="AI57" i="3"/>
  <c r="AM57" i="3"/>
  <c r="X58" i="3"/>
  <c r="AB58" i="3"/>
  <c r="AF58" i="3"/>
  <c r="AJ58" i="3"/>
  <c r="AN58" i="3"/>
  <c r="W61" i="3"/>
  <c r="AA61" i="3"/>
  <c r="AE61" i="3"/>
  <c r="AI61" i="3"/>
  <c r="AM61" i="3"/>
  <c r="X62" i="3"/>
  <c r="AB62" i="3"/>
  <c r="AF62" i="3"/>
  <c r="AJ62" i="3"/>
  <c r="AN62" i="3"/>
  <c r="X66" i="3"/>
  <c r="AB66" i="3"/>
  <c r="AF66" i="3"/>
  <c r="AJ66" i="3"/>
  <c r="AN66" i="3"/>
  <c r="Y67" i="3"/>
  <c r="Z68" i="3"/>
  <c r="AM47" i="3"/>
  <c r="W51" i="3"/>
  <c r="AA51" i="3"/>
  <c r="AE51" i="3"/>
  <c r="AI51" i="3"/>
  <c r="AM51" i="3"/>
  <c r="X53" i="3"/>
  <c r="AB53" i="3"/>
  <c r="AF53" i="3"/>
  <c r="AJ53" i="3"/>
  <c r="AN53" i="3"/>
  <c r="Y54" i="3"/>
  <c r="AC54" i="3"/>
  <c r="AG54" i="3"/>
  <c r="AK54" i="3"/>
  <c r="Z55" i="3"/>
  <c r="AD55" i="3"/>
  <c r="AH55" i="3"/>
  <c r="AL55" i="3"/>
  <c r="X57" i="3"/>
  <c r="AB57" i="3"/>
  <c r="AF57" i="3"/>
  <c r="AJ57" i="3"/>
  <c r="AN57" i="3"/>
  <c r="Y58" i="3"/>
  <c r="AC58" i="3"/>
  <c r="AG58" i="3"/>
  <c r="AK58" i="3"/>
  <c r="Z59" i="3"/>
  <c r="AD59" i="3"/>
  <c r="AH59" i="3"/>
  <c r="AL59" i="3"/>
  <c r="Y62" i="3"/>
  <c r="AC62" i="3"/>
  <c r="AG62" i="3"/>
  <c r="AK62" i="3"/>
  <c r="Z63" i="3"/>
  <c r="AD63" i="3"/>
  <c r="AH63" i="3"/>
  <c r="AL63" i="3"/>
  <c r="Y66" i="3"/>
  <c r="AC66" i="3"/>
  <c r="AG66" i="3"/>
  <c r="AK66" i="3"/>
  <c r="Z67" i="3"/>
  <c r="AD67" i="3"/>
  <c r="AH67" i="3"/>
  <c r="AL67" i="3"/>
  <c r="Y50" i="3"/>
  <c r="AC50" i="3"/>
  <c r="AG50" i="3"/>
  <c r="AK50" i="3"/>
  <c r="X51" i="3"/>
  <c r="AB51" i="3"/>
  <c r="AF51" i="3"/>
  <c r="AJ51" i="3"/>
  <c r="AN51" i="3"/>
  <c r="Y52" i="3"/>
  <c r="AC52" i="3"/>
  <c r="AG52" i="3"/>
  <c r="AK52" i="3"/>
  <c r="Z54" i="3"/>
  <c r="AD54" i="3"/>
  <c r="AH54" i="3"/>
  <c r="AL54" i="3"/>
  <c r="W55" i="3"/>
  <c r="AA55" i="3"/>
  <c r="AE55" i="3"/>
  <c r="AI55" i="3"/>
  <c r="AM55" i="3"/>
  <c r="X56" i="3"/>
  <c r="AB56" i="3"/>
  <c r="AF56" i="3"/>
  <c r="AJ56" i="3"/>
  <c r="AN56" i="3"/>
  <c r="Z58" i="3"/>
  <c r="AD58" i="3"/>
  <c r="AH58" i="3"/>
  <c r="AL58" i="3"/>
  <c r="W59" i="3"/>
  <c r="AA59" i="3"/>
  <c r="AE59" i="3"/>
  <c r="AI59" i="3"/>
  <c r="AM59" i="3"/>
  <c r="X60" i="3"/>
  <c r="AB60" i="3"/>
  <c r="AF60" i="3"/>
  <c r="AJ60" i="3"/>
  <c r="AN60" i="3"/>
  <c r="W63" i="3"/>
  <c r="AA63" i="3"/>
  <c r="AE63" i="3"/>
  <c r="AI63" i="3"/>
  <c r="AM63" i="3"/>
  <c r="X64" i="3"/>
  <c r="AB64" i="3"/>
  <c r="AF64" i="3"/>
  <c r="AJ64" i="3"/>
  <c r="AN64" i="3"/>
  <c r="W67" i="3"/>
  <c r="AA67" i="3"/>
  <c r="AE67" i="3"/>
  <c r="AI67" i="3"/>
  <c r="AM67" i="3"/>
  <c r="Z69" i="3"/>
  <c r="AD69" i="3"/>
  <c r="AH69" i="3"/>
  <c r="AL69" i="3"/>
  <c r="X70" i="3"/>
  <c r="AB70" i="3"/>
  <c r="AF70" i="3"/>
  <c r="AJ70" i="3"/>
  <c r="AN70" i="3"/>
  <c r="Y71" i="3"/>
  <c r="AC71" i="3"/>
  <c r="AG71" i="3"/>
  <c r="AK71" i="3"/>
  <c r="Z73" i="3"/>
  <c r="AD73" i="3"/>
  <c r="AH73" i="3"/>
  <c r="AL73" i="3"/>
  <c r="W74" i="3"/>
  <c r="AA74" i="3"/>
  <c r="AE74" i="3"/>
  <c r="AI74" i="3"/>
  <c r="AM74" i="3"/>
  <c r="Y76" i="3"/>
  <c r="AC76" i="3"/>
  <c r="AG76" i="3"/>
  <c r="AK76" i="3"/>
  <c r="Z77" i="3"/>
  <c r="AD77" i="3"/>
  <c r="AH77" i="3"/>
  <c r="AL77" i="3"/>
  <c r="W78" i="3"/>
  <c r="AA78" i="3"/>
  <c r="AE78" i="3"/>
  <c r="AI78" i="3"/>
  <c r="AM78" i="3"/>
  <c r="Y80" i="3"/>
  <c r="AC80" i="3"/>
  <c r="AG80" i="3"/>
  <c r="AK80" i="3"/>
  <c r="Z81" i="3"/>
  <c r="AD81" i="3"/>
  <c r="AH81" i="3"/>
  <c r="AL81" i="3"/>
  <c r="W82" i="3"/>
  <c r="AA82" i="3"/>
  <c r="AE82" i="3"/>
  <c r="AI82" i="3"/>
  <c r="AM82" i="3"/>
  <c r="Y84" i="3"/>
  <c r="AC84" i="3"/>
  <c r="AG84" i="3"/>
  <c r="AK84" i="3"/>
  <c r="Z85" i="3"/>
  <c r="AD85" i="3"/>
  <c r="AH85" i="3"/>
  <c r="AL85" i="3"/>
  <c r="W86" i="3"/>
  <c r="AA86" i="3"/>
  <c r="AE86" i="3"/>
  <c r="AI86" i="3"/>
  <c r="AM86" i="3"/>
  <c r="X87" i="3"/>
  <c r="AB87" i="3"/>
  <c r="Y88" i="3"/>
  <c r="AC88" i="3"/>
  <c r="AG88" i="3"/>
  <c r="AK88" i="3"/>
  <c r="W68" i="3"/>
  <c r="AA68" i="3"/>
  <c r="AE68" i="3"/>
  <c r="AI68" i="3"/>
  <c r="AM68" i="3"/>
  <c r="Z71" i="3"/>
  <c r="AD71" i="3"/>
  <c r="AH71" i="3"/>
  <c r="AL71" i="3"/>
  <c r="W73" i="3"/>
  <c r="X74" i="3"/>
  <c r="AB74" i="3"/>
  <c r="AF74" i="3"/>
  <c r="AJ74" i="3"/>
  <c r="AN74" i="3"/>
  <c r="Y75" i="3"/>
  <c r="AC75" i="3"/>
  <c r="AG75" i="3"/>
  <c r="AK75" i="3"/>
  <c r="W77" i="3"/>
  <c r="AA77" i="3"/>
  <c r="AE77" i="3"/>
  <c r="AI77" i="3"/>
  <c r="AM77" i="3"/>
  <c r="X78" i="3"/>
  <c r="AB78" i="3"/>
  <c r="AF78" i="3"/>
  <c r="AJ78" i="3"/>
  <c r="AN78" i="3"/>
  <c r="Y79" i="3"/>
  <c r="AC79" i="3"/>
  <c r="AG79" i="3"/>
  <c r="AK79" i="3"/>
  <c r="W81" i="3"/>
  <c r="AA81" i="3"/>
  <c r="AE81" i="3"/>
  <c r="AI81" i="3"/>
  <c r="AM81" i="3"/>
  <c r="X82" i="3"/>
  <c r="AB82" i="3"/>
  <c r="AF82" i="3"/>
  <c r="AJ82" i="3"/>
  <c r="AN82" i="3"/>
  <c r="W85" i="3"/>
  <c r="AA85" i="3"/>
  <c r="AE85" i="3"/>
  <c r="AI85" i="3"/>
  <c r="AM85" i="3"/>
  <c r="X86" i="3"/>
  <c r="AB86" i="3"/>
  <c r="AF86" i="3"/>
  <c r="AJ86" i="3"/>
  <c r="AN86" i="3"/>
  <c r="Y87" i="3"/>
  <c r="AC87" i="3"/>
  <c r="AG87" i="3"/>
  <c r="AK87" i="3"/>
  <c r="Z88" i="3"/>
  <c r="AD88" i="3"/>
  <c r="AH88" i="3"/>
  <c r="AL88" i="3"/>
  <c r="X68" i="3"/>
  <c r="AB68" i="3"/>
  <c r="AF68" i="3"/>
  <c r="AJ68" i="3"/>
  <c r="AN68" i="3"/>
  <c r="W72" i="3"/>
  <c r="AA72" i="3"/>
  <c r="AE72" i="3"/>
  <c r="AI72" i="3"/>
  <c r="AM72" i="3"/>
  <c r="Y74" i="3"/>
  <c r="Z75" i="3"/>
  <c r="AD75" i="3"/>
  <c r="AH75" i="3"/>
  <c r="AL75" i="3"/>
  <c r="W76" i="3"/>
  <c r="AA76" i="3"/>
  <c r="AE76" i="3"/>
  <c r="AI76" i="3"/>
  <c r="AM76" i="3"/>
  <c r="Y78" i="3"/>
  <c r="AC78" i="3"/>
  <c r="AG78" i="3"/>
  <c r="AK78" i="3"/>
  <c r="Z79" i="3"/>
  <c r="AD79" i="3"/>
  <c r="AH79" i="3"/>
  <c r="AL79" i="3"/>
  <c r="W80" i="3"/>
  <c r="AA80" i="3"/>
  <c r="AE80" i="3"/>
  <c r="AI80" i="3"/>
  <c r="AM80" i="3"/>
  <c r="Y82" i="3"/>
  <c r="AC82" i="3"/>
  <c r="AG82" i="3"/>
  <c r="AK82" i="3"/>
  <c r="W84" i="3"/>
  <c r="AA84" i="3"/>
  <c r="AE84" i="3"/>
  <c r="AI84" i="3"/>
  <c r="AM84" i="3"/>
  <c r="Y86" i="3"/>
  <c r="AC86" i="3"/>
  <c r="AG86" i="3"/>
  <c r="AK86" i="3"/>
  <c r="Z87" i="3"/>
  <c r="AD87" i="3"/>
  <c r="AH87" i="3"/>
  <c r="AL87" i="3"/>
  <c r="W88" i="3"/>
  <c r="AA88" i="3"/>
  <c r="AE88" i="3"/>
  <c r="AI88" i="3"/>
  <c r="AM88" i="3"/>
  <c r="AK67" i="3"/>
  <c r="Y69" i="3"/>
  <c r="AC69" i="3"/>
  <c r="AG69" i="3"/>
  <c r="AK69" i="3"/>
  <c r="W70" i="3"/>
  <c r="AA70" i="3"/>
  <c r="AE70" i="3"/>
  <c r="AI70" i="3"/>
  <c r="AM70" i="3"/>
  <c r="X72" i="3"/>
  <c r="AB72" i="3"/>
  <c r="AF72" i="3"/>
  <c r="AJ72" i="3"/>
  <c r="AN72" i="3"/>
  <c r="Y73" i="3"/>
  <c r="AC73" i="3"/>
  <c r="AG73" i="3"/>
  <c r="AK73" i="3"/>
  <c r="W75" i="3"/>
  <c r="AA75" i="3"/>
  <c r="AE75" i="3"/>
  <c r="X76" i="3"/>
  <c r="AB76" i="3"/>
  <c r="AF76" i="3"/>
  <c r="AJ76" i="3"/>
  <c r="AN76" i="3"/>
  <c r="Y77" i="3"/>
  <c r="AC77" i="3"/>
  <c r="AG77" i="3"/>
  <c r="AK77" i="3"/>
  <c r="W79" i="3"/>
  <c r="AA79" i="3"/>
  <c r="AE79" i="3"/>
  <c r="AI79" i="3"/>
  <c r="AM79" i="3"/>
  <c r="X80" i="3"/>
  <c r="AB80" i="3"/>
  <c r="AF80" i="3"/>
  <c r="AJ80" i="3"/>
  <c r="AN80" i="3"/>
  <c r="Y81" i="3"/>
  <c r="AC81" i="3"/>
  <c r="AG81" i="3"/>
  <c r="AK81" i="3"/>
  <c r="X84" i="3"/>
  <c r="AB84" i="3"/>
  <c r="AF84" i="3"/>
  <c r="AJ84" i="3"/>
  <c r="AN84" i="3"/>
  <c r="Y85" i="3"/>
  <c r="AC85" i="3"/>
  <c r="AG85" i="3"/>
  <c r="AK85" i="3"/>
  <c r="W87" i="3"/>
  <c r="AA87" i="3"/>
  <c r="AE87" i="3"/>
  <c r="AI87" i="3"/>
  <c r="AM87" i="3"/>
  <c r="X88" i="3"/>
  <c r="AB88" i="3"/>
  <c r="AF88" i="3"/>
  <c r="AJ88" i="3"/>
  <c r="AN88" i="3"/>
  <c r="X90" i="3"/>
  <c r="AB90" i="3"/>
  <c r="AF90" i="3"/>
  <c r="AJ90" i="3"/>
  <c r="AN90" i="3"/>
  <c r="Y91" i="3"/>
  <c r="AC91" i="3"/>
  <c r="AG91" i="3"/>
  <c r="AK91" i="3"/>
  <c r="Y92" i="3"/>
  <c r="AC92" i="3"/>
  <c r="AG92" i="3"/>
  <c r="AK92" i="3"/>
  <c r="Z93" i="3"/>
  <c r="AD93" i="3"/>
  <c r="AH93" i="3"/>
  <c r="AL93" i="3"/>
  <c r="W94" i="3"/>
  <c r="AA94" i="3"/>
  <c r="AE94" i="3"/>
  <c r="AI94" i="3"/>
  <c r="AM94" i="3"/>
  <c r="Y96" i="3"/>
  <c r="AC96" i="3"/>
  <c r="AG96" i="3"/>
  <c r="AK96" i="3"/>
  <c r="Z97" i="3"/>
  <c r="AD97" i="3"/>
  <c r="AH97" i="3"/>
  <c r="AL97" i="3"/>
  <c r="W98" i="3"/>
  <c r="AA98" i="3"/>
  <c r="AE98" i="3"/>
  <c r="AI98" i="3"/>
  <c r="AM98" i="3"/>
  <c r="Y100" i="3"/>
  <c r="AC100" i="3"/>
  <c r="AG100" i="3"/>
  <c r="AK100" i="3"/>
  <c r="Z101" i="3"/>
  <c r="AD101" i="3"/>
  <c r="AH101" i="3"/>
  <c r="AL101" i="3"/>
  <c r="W102" i="3"/>
  <c r="AA102" i="3"/>
  <c r="AE102" i="3"/>
  <c r="AI102" i="3"/>
  <c r="AM102" i="3"/>
  <c r="Y104" i="3"/>
  <c r="AC104" i="3"/>
  <c r="AG104" i="3"/>
  <c r="AK104" i="3"/>
  <c r="Y89" i="3"/>
  <c r="AC89" i="3"/>
  <c r="AG89" i="3"/>
  <c r="AK89" i="3"/>
  <c r="Y90" i="3"/>
  <c r="AC90" i="3"/>
  <c r="AG90" i="3"/>
  <c r="AK90" i="3"/>
  <c r="Z91" i="3"/>
  <c r="AD91" i="3"/>
  <c r="AH91" i="3"/>
  <c r="AL91" i="3"/>
  <c r="W93" i="3"/>
  <c r="AA93" i="3"/>
  <c r="AE93" i="3"/>
  <c r="AI93" i="3"/>
  <c r="AM93" i="3"/>
  <c r="X94" i="3"/>
  <c r="AB94" i="3"/>
  <c r="AF94" i="3"/>
  <c r="AJ94" i="3"/>
  <c r="AN94" i="3"/>
  <c r="Y95" i="3"/>
  <c r="AC95" i="3"/>
  <c r="AG95" i="3"/>
  <c r="AK95" i="3"/>
  <c r="W97" i="3"/>
  <c r="AA97" i="3"/>
  <c r="AE97" i="3"/>
  <c r="AI97" i="3"/>
  <c r="AM97" i="3"/>
  <c r="X98" i="3"/>
  <c r="AB98" i="3"/>
  <c r="AF98" i="3"/>
  <c r="AJ98" i="3"/>
  <c r="AN98" i="3"/>
  <c r="Y99" i="3"/>
  <c r="AC99" i="3"/>
  <c r="AG99" i="3"/>
  <c r="AK99" i="3"/>
  <c r="W101" i="3"/>
  <c r="AA101" i="3"/>
  <c r="AE101" i="3"/>
  <c r="AI101" i="3"/>
  <c r="AM101" i="3"/>
  <c r="X102" i="3"/>
  <c r="AB102" i="3"/>
  <c r="AF102" i="3"/>
  <c r="AJ102" i="3"/>
  <c r="AN102" i="3"/>
  <c r="Y103" i="3"/>
  <c r="AC103" i="3"/>
  <c r="AG103" i="3"/>
  <c r="AK103" i="3"/>
  <c r="W105" i="3"/>
  <c r="AA105" i="3"/>
  <c r="AI105" i="3"/>
  <c r="Z89" i="3"/>
  <c r="AD89" i="3"/>
  <c r="AH89" i="3"/>
  <c r="AL89" i="3"/>
  <c r="W91" i="3"/>
  <c r="AA91" i="3"/>
  <c r="AE91" i="3"/>
  <c r="AI91" i="3"/>
  <c r="AM91" i="3"/>
  <c r="W92" i="3"/>
  <c r="AA92" i="3"/>
  <c r="AE92" i="3"/>
  <c r="AI92" i="3"/>
  <c r="AM92" i="3"/>
  <c r="Y94" i="3"/>
  <c r="AC94" i="3"/>
  <c r="AG94" i="3"/>
  <c r="AK94" i="3"/>
  <c r="Z95" i="3"/>
  <c r="AD95" i="3"/>
  <c r="AH95" i="3"/>
  <c r="AL95" i="3"/>
  <c r="W96" i="3"/>
  <c r="AA96" i="3"/>
  <c r="AE96" i="3"/>
  <c r="AI96" i="3"/>
  <c r="AM96" i="3"/>
  <c r="Y98" i="3"/>
  <c r="AC98" i="3"/>
  <c r="AG98" i="3"/>
  <c r="AK98" i="3"/>
  <c r="Z99" i="3"/>
  <c r="AD99" i="3"/>
  <c r="AH99" i="3"/>
  <c r="AL99" i="3"/>
  <c r="W100" i="3"/>
  <c r="AA100" i="3"/>
  <c r="AE100" i="3"/>
  <c r="AI100" i="3"/>
  <c r="AM100" i="3"/>
  <c r="Y102" i="3"/>
  <c r="AC102" i="3"/>
  <c r="AG102" i="3"/>
  <c r="AK102" i="3"/>
  <c r="Z103" i="3"/>
  <c r="AD103" i="3"/>
  <c r="AH103" i="3"/>
  <c r="AL103" i="3"/>
  <c r="W104" i="3"/>
  <c r="AA104" i="3"/>
  <c r="AE104" i="3"/>
  <c r="AI104" i="3"/>
  <c r="AM104" i="3"/>
  <c r="W89" i="3"/>
  <c r="AA89" i="3"/>
  <c r="AE89" i="3"/>
  <c r="AI89" i="3"/>
  <c r="AM89" i="3"/>
  <c r="W90" i="3"/>
  <c r="AA90" i="3"/>
  <c r="AE90" i="3"/>
  <c r="AI90" i="3"/>
  <c r="AM90" i="3"/>
  <c r="X92" i="3"/>
  <c r="AB92" i="3"/>
  <c r="AF92" i="3"/>
  <c r="AJ92" i="3"/>
  <c r="AN92" i="3"/>
  <c r="Y93" i="3"/>
  <c r="AC93" i="3"/>
  <c r="AG93" i="3"/>
  <c r="AK93" i="3"/>
  <c r="W95" i="3"/>
  <c r="AA95" i="3"/>
  <c r="AE95" i="3"/>
  <c r="AI95" i="3"/>
  <c r="AM95" i="3"/>
  <c r="X96" i="3"/>
  <c r="AB96" i="3"/>
  <c r="AF96" i="3"/>
  <c r="AJ96" i="3"/>
  <c r="AN96" i="3"/>
  <c r="Y97" i="3"/>
  <c r="AC97" i="3"/>
  <c r="AG97" i="3"/>
  <c r="AK97" i="3"/>
  <c r="W99" i="3"/>
  <c r="AA99" i="3"/>
  <c r="AE99" i="3"/>
  <c r="AI99" i="3"/>
  <c r="AM99" i="3"/>
  <c r="X100" i="3"/>
  <c r="AB100" i="3"/>
  <c r="AF100" i="3"/>
  <c r="AJ100" i="3"/>
  <c r="AN100" i="3"/>
  <c r="Y101" i="3"/>
  <c r="AC101" i="3"/>
  <c r="AG101" i="3"/>
  <c r="AK101" i="3"/>
  <c r="W103" i="3"/>
  <c r="AA103" i="3"/>
  <c r="AE103" i="3"/>
  <c r="AI103" i="3"/>
  <c r="AM103" i="3"/>
  <c r="X104" i="3"/>
  <c r="AB104" i="3"/>
  <c r="AF104" i="3"/>
  <c r="AJ104" i="3"/>
  <c r="AN104" i="3"/>
  <c r="Y105" i="3"/>
  <c r="Z109" i="3"/>
  <c r="AD109" i="3"/>
  <c r="AH109" i="3"/>
  <c r="AL109" i="3"/>
  <c r="W110" i="3"/>
  <c r="AA110" i="3"/>
  <c r="AE110" i="3"/>
  <c r="AI110" i="3"/>
  <c r="AM110" i="3"/>
  <c r="Z113" i="3"/>
  <c r="AD113" i="3"/>
  <c r="AH113" i="3"/>
  <c r="AL113" i="3"/>
  <c r="W114" i="3"/>
  <c r="AA114" i="3"/>
  <c r="AE114" i="3"/>
  <c r="AI114" i="3"/>
  <c r="AM114" i="3"/>
  <c r="Y116" i="3"/>
  <c r="Z117" i="3"/>
  <c r="AD117" i="3"/>
  <c r="AL117" i="3"/>
  <c r="AC105" i="3"/>
  <c r="AG105" i="3"/>
  <c r="AK105" i="3"/>
  <c r="W106" i="3"/>
  <c r="AA106" i="3"/>
  <c r="AE106" i="3"/>
  <c r="AI106" i="3"/>
  <c r="AM106" i="3"/>
  <c r="X110" i="3"/>
  <c r="AB110" i="3"/>
  <c r="AF110" i="3"/>
  <c r="AJ110" i="3"/>
  <c r="AN110" i="3"/>
  <c r="Y111" i="3"/>
  <c r="AC111" i="3"/>
  <c r="AG111" i="3"/>
  <c r="AK111" i="3"/>
  <c r="X114" i="3"/>
  <c r="AB114" i="3"/>
  <c r="AF114" i="3"/>
  <c r="AJ114" i="3"/>
  <c r="AN114" i="3"/>
  <c r="Y115" i="3"/>
  <c r="AC115" i="3"/>
  <c r="AG115" i="3"/>
  <c r="AK115" i="3"/>
  <c r="AD116" i="3"/>
  <c r="Z105" i="3"/>
  <c r="AD105" i="3"/>
  <c r="AH105" i="3"/>
  <c r="AL105" i="3"/>
  <c r="X106" i="3"/>
  <c r="AB106" i="3"/>
  <c r="AF106" i="3"/>
  <c r="AJ106" i="3"/>
  <c r="AN106" i="3"/>
  <c r="W108" i="3"/>
  <c r="AA108" i="3"/>
  <c r="AE108" i="3"/>
  <c r="AI108" i="3"/>
  <c r="AM108" i="3"/>
  <c r="Z111" i="3"/>
  <c r="AD111" i="3"/>
  <c r="AH111" i="3"/>
  <c r="AL111" i="3"/>
  <c r="W112" i="3"/>
  <c r="AA112" i="3"/>
  <c r="AE112" i="3"/>
  <c r="AI112" i="3"/>
  <c r="AM112" i="3"/>
  <c r="Z115" i="3"/>
  <c r="AD115" i="3"/>
  <c r="AH115" i="3"/>
  <c r="AL115" i="3"/>
  <c r="X117" i="3"/>
  <c r="X108" i="3"/>
  <c r="AB108" i="3"/>
  <c r="AF108" i="3"/>
  <c r="AJ108" i="3"/>
  <c r="AN108" i="3"/>
  <c r="Y109" i="3"/>
  <c r="AC109" i="3"/>
  <c r="AG109" i="3"/>
  <c r="AK109" i="3"/>
  <c r="X112" i="3"/>
  <c r="AB112" i="3"/>
  <c r="AF112" i="3"/>
  <c r="AJ112" i="3"/>
  <c r="AN112" i="3"/>
  <c r="Y113" i="3"/>
  <c r="AC113" i="3"/>
  <c r="AG113" i="3"/>
  <c r="AK113" i="3"/>
  <c r="X116" i="3"/>
  <c r="AB116" i="3"/>
  <c r="AF116" i="3"/>
  <c r="AJ116" i="3"/>
  <c r="AN116" i="3"/>
  <c r="Z118" i="3"/>
  <c r="AD118" i="3"/>
  <c r="AH118" i="3"/>
  <c r="AL118" i="3"/>
  <c r="Y119" i="3"/>
  <c r="AC119" i="3"/>
  <c r="AG119" i="3"/>
  <c r="AK119" i="3"/>
  <c r="W122" i="3"/>
  <c r="AA122" i="3"/>
  <c r="AE122" i="3"/>
  <c r="AI122" i="3"/>
  <c r="AM122" i="3"/>
  <c r="X123" i="3"/>
  <c r="AB123" i="3"/>
  <c r="AF123" i="3"/>
  <c r="AJ123" i="3"/>
  <c r="AN123" i="3"/>
  <c r="Z125" i="3"/>
  <c r="AD125" i="3"/>
  <c r="AH125" i="3"/>
  <c r="AB117" i="3"/>
  <c r="AF117" i="3"/>
  <c r="AJ117" i="3"/>
  <c r="AN117" i="3"/>
  <c r="W118" i="3"/>
  <c r="AA118" i="3"/>
  <c r="AE118" i="3"/>
  <c r="AI118" i="3"/>
  <c r="AM118" i="3"/>
  <c r="Z120" i="3"/>
  <c r="AD120" i="3"/>
  <c r="AH120" i="3"/>
  <c r="AL120" i="3"/>
  <c r="Y123" i="3"/>
  <c r="AC123" i="3"/>
  <c r="AG123" i="3"/>
  <c r="AK123" i="3"/>
  <c r="Z124" i="3"/>
  <c r="AD124" i="3"/>
  <c r="AH124" i="3"/>
  <c r="AL124" i="3"/>
  <c r="Y117" i="3"/>
  <c r="AC117" i="3"/>
  <c r="AG117" i="3"/>
  <c r="AK117" i="3"/>
  <c r="W120" i="3"/>
  <c r="AA120" i="3"/>
  <c r="AE120" i="3"/>
  <c r="AI120" i="3"/>
  <c r="AM120" i="3"/>
  <c r="X121" i="3"/>
  <c r="AB121" i="3"/>
  <c r="AF121" i="3"/>
  <c r="AJ121" i="3"/>
  <c r="AN121" i="3"/>
  <c r="W124" i="3"/>
  <c r="AA124" i="3"/>
  <c r="AE124" i="3"/>
  <c r="AI124" i="3"/>
  <c r="AM124" i="3"/>
  <c r="W116" i="3"/>
  <c r="AA116" i="3"/>
  <c r="AE116" i="3"/>
  <c r="AI116" i="3"/>
  <c r="AM116" i="3"/>
  <c r="X119" i="3"/>
  <c r="AB119" i="3"/>
  <c r="AF119" i="3"/>
  <c r="AJ119" i="3"/>
  <c r="AN119" i="3"/>
  <c r="Y121" i="3"/>
  <c r="AC121" i="3"/>
  <c r="AG121" i="3"/>
  <c r="AK121" i="3"/>
  <c r="Z122" i="3"/>
  <c r="AD122" i="3"/>
  <c r="AH122" i="3"/>
  <c r="AL122" i="3"/>
  <c r="Y125" i="3"/>
  <c r="AC125" i="3"/>
  <c r="AG125" i="3"/>
  <c r="AK125" i="3"/>
  <c r="W125" i="3"/>
  <c r="AA125" i="3"/>
  <c r="AE125" i="3"/>
  <c r="AI125" i="3"/>
  <c r="AM125" i="3"/>
  <c r="Z128" i="3"/>
  <c r="AD128" i="3"/>
  <c r="AH128" i="3"/>
  <c r="AL128" i="3"/>
  <c r="Y132" i="3"/>
  <c r="AC132" i="3"/>
  <c r="AG132" i="3"/>
  <c r="AK132" i="3"/>
  <c r="X135" i="3"/>
  <c r="AB135" i="3"/>
  <c r="AF135" i="3"/>
  <c r="AJ135" i="3"/>
  <c r="AN135" i="3"/>
  <c r="Y136" i="3"/>
  <c r="AC136" i="3"/>
  <c r="AG136" i="3"/>
  <c r="AK136" i="3"/>
  <c r="Z137" i="3"/>
  <c r="AD137" i="3"/>
  <c r="AH137" i="3"/>
  <c r="AL137" i="3"/>
  <c r="X139" i="3"/>
  <c r="AB139" i="3"/>
  <c r="AF139" i="3"/>
  <c r="AJ139" i="3"/>
  <c r="AN139" i="3"/>
  <c r="Y140" i="3"/>
  <c r="AC140" i="3"/>
  <c r="AG140" i="3"/>
  <c r="AK140" i="3"/>
  <c r="Z141" i="3"/>
  <c r="AD141" i="3"/>
  <c r="AH141" i="3"/>
  <c r="AL141" i="3"/>
  <c r="X125" i="3"/>
  <c r="AB125" i="3"/>
  <c r="AF125" i="3"/>
  <c r="AJ125" i="3"/>
  <c r="AN125" i="3"/>
  <c r="W127" i="3"/>
  <c r="AA127" i="3"/>
  <c r="AE127" i="3"/>
  <c r="AI127" i="3"/>
  <c r="AM127" i="3"/>
  <c r="W129" i="3"/>
  <c r="AA129" i="3"/>
  <c r="AE129" i="3"/>
  <c r="AI129" i="3"/>
  <c r="AM129" i="3"/>
  <c r="Z132" i="3"/>
  <c r="AD132" i="3"/>
  <c r="AH132" i="3"/>
  <c r="AL132" i="3"/>
  <c r="W133" i="3"/>
  <c r="AA133" i="3"/>
  <c r="AE133" i="3"/>
  <c r="AI133" i="3"/>
  <c r="AM133" i="3"/>
  <c r="Z136" i="3"/>
  <c r="AD136" i="3"/>
  <c r="AH136" i="3"/>
  <c r="AL136" i="3"/>
  <c r="W137" i="3"/>
  <c r="AA137" i="3"/>
  <c r="AE137" i="3"/>
  <c r="AI137" i="3"/>
  <c r="AM137" i="3"/>
  <c r="X138" i="3"/>
  <c r="AB138" i="3"/>
  <c r="AF138" i="3"/>
  <c r="AJ138" i="3"/>
  <c r="AN138" i="3"/>
  <c r="Z140" i="3"/>
  <c r="AD140" i="3"/>
  <c r="AH140" i="3"/>
  <c r="AL140" i="3"/>
  <c r="W141" i="3"/>
  <c r="AA141" i="3"/>
  <c r="AE141" i="3"/>
  <c r="AI141" i="3"/>
  <c r="AM141" i="3"/>
  <c r="Y126" i="3"/>
  <c r="AC126" i="3"/>
  <c r="AG126" i="3"/>
  <c r="AK126" i="3"/>
  <c r="X127" i="3"/>
  <c r="AB127" i="3"/>
  <c r="AF127" i="3"/>
  <c r="AJ127" i="3"/>
  <c r="AN127" i="3"/>
  <c r="X129" i="3"/>
  <c r="AB129" i="3"/>
  <c r="AF129" i="3"/>
  <c r="AJ129" i="3"/>
  <c r="AN129" i="3"/>
  <c r="Y130" i="3"/>
  <c r="AC130" i="3"/>
  <c r="AG130" i="3"/>
  <c r="AK130" i="3"/>
  <c r="X133" i="3"/>
  <c r="AB133" i="3"/>
  <c r="AF133" i="3"/>
  <c r="AJ133" i="3"/>
  <c r="AN133" i="3"/>
  <c r="Y134" i="3"/>
  <c r="AC134" i="3"/>
  <c r="AG134" i="3"/>
  <c r="AK134" i="3"/>
  <c r="Z135" i="3"/>
  <c r="AD135" i="3"/>
  <c r="AH135" i="3"/>
  <c r="AL135" i="3"/>
  <c r="X137" i="3"/>
  <c r="AB137" i="3"/>
  <c r="AF137" i="3"/>
  <c r="AJ137" i="3"/>
  <c r="AN137" i="3"/>
  <c r="Y138" i="3"/>
  <c r="AC138" i="3"/>
  <c r="AG138" i="3"/>
  <c r="AK138" i="3"/>
  <c r="Z139" i="3"/>
  <c r="AD139" i="3"/>
  <c r="AH139" i="3"/>
  <c r="AL139" i="3"/>
  <c r="X141" i="3"/>
  <c r="AB141" i="3"/>
  <c r="AF141" i="3"/>
  <c r="AJ141" i="3"/>
  <c r="AN141" i="3"/>
  <c r="Z126" i="3"/>
  <c r="AD126" i="3"/>
  <c r="AH126" i="3"/>
  <c r="AL126" i="3"/>
  <c r="Y128" i="3"/>
  <c r="AC128" i="3"/>
  <c r="AG128" i="3"/>
  <c r="AK128" i="3"/>
  <c r="Z130" i="3"/>
  <c r="AD130" i="3"/>
  <c r="AH130" i="3"/>
  <c r="AL130" i="3"/>
  <c r="Z134" i="3"/>
  <c r="AD134" i="3"/>
  <c r="AH134" i="3"/>
  <c r="AL134" i="3"/>
  <c r="W135" i="3"/>
  <c r="AA135" i="3"/>
  <c r="AE135" i="3"/>
  <c r="AI135" i="3"/>
  <c r="AM135" i="3"/>
  <c r="X136" i="3"/>
  <c r="AB136" i="3"/>
  <c r="AF136" i="3"/>
  <c r="AJ136" i="3"/>
  <c r="AN136" i="3"/>
  <c r="Z138" i="3"/>
  <c r="AD138" i="3"/>
  <c r="AH138" i="3"/>
  <c r="AL138" i="3"/>
  <c r="W139" i="3"/>
  <c r="AA139" i="3"/>
  <c r="AE139" i="3"/>
  <c r="AI139" i="3"/>
  <c r="AM139" i="3"/>
  <c r="X140" i="3"/>
  <c r="AB140" i="3"/>
  <c r="AF140" i="3"/>
  <c r="AJ140" i="3"/>
  <c r="AN140" i="3"/>
  <c r="D44" i="2"/>
  <c r="D48" i="2"/>
  <c r="D77" i="2"/>
  <c r="D81" i="2"/>
  <c r="D20" i="2"/>
  <c r="D18" i="2"/>
  <c r="D16" i="2"/>
  <c r="D14" i="2"/>
  <c r="D12" i="2"/>
  <c r="D21" i="2"/>
  <c r="D19" i="2"/>
  <c r="D17" i="2"/>
  <c r="D15" i="2"/>
  <c r="D13" i="2"/>
  <c r="D11" i="2"/>
  <c r="C22" i="2"/>
  <c r="C23" i="2" s="1"/>
  <c r="D33" i="2"/>
  <c r="D10" i="2"/>
  <c r="D8" i="2"/>
  <c r="D6" i="2"/>
  <c r="D4" i="2"/>
  <c r="D9" i="2"/>
  <c r="D7" i="2"/>
  <c r="D5" i="2"/>
  <c r="D3" i="2"/>
  <c r="D30" i="2"/>
  <c r="D46" i="2"/>
  <c r="D84" i="2"/>
  <c r="D79" i="2"/>
  <c r="D75" i="2"/>
  <c r="D76" i="2"/>
  <c r="D78" i="2"/>
  <c r="D80" i="2"/>
  <c r="D82" i="2"/>
  <c r="D54" i="2"/>
  <c r="D52" i="2"/>
  <c r="D50" i="2"/>
  <c r="D47" i="2"/>
  <c r="D51" i="2"/>
  <c r="C42" i="2"/>
  <c r="D42" i="2" s="1"/>
  <c r="D43" i="2"/>
  <c r="C65" i="2"/>
  <c r="D61" i="2" s="1"/>
  <c r="D74" i="2"/>
  <c r="H20" i="1"/>
  <c r="N20" i="1" s="1"/>
  <c r="M21" i="1"/>
  <c r="N23" i="1"/>
  <c r="N27" i="1"/>
  <c r="G6" i="1"/>
  <c r="M7" i="1"/>
  <c r="H6" i="1"/>
  <c r="M6" i="1" s="1"/>
  <c r="Q6" i="1"/>
  <c r="N25" i="1"/>
  <c r="N11" i="1"/>
  <c r="E11" i="1"/>
  <c r="G16" i="1"/>
  <c r="D6" i="1"/>
  <c r="R7" i="1"/>
  <c r="S7" i="1" s="1"/>
  <c r="G7" i="1"/>
  <c r="N8" i="1"/>
  <c r="E8" i="1"/>
  <c r="O8" i="1" s="1"/>
  <c r="R9" i="1"/>
  <c r="S9" i="1" s="1"/>
  <c r="N12" i="1"/>
  <c r="E12" i="1"/>
  <c r="O12" i="1" s="1"/>
  <c r="C13" i="1"/>
  <c r="G13" i="1" s="1"/>
  <c r="E15" i="1"/>
  <c r="O15" i="1" s="1"/>
  <c r="Q15" i="1"/>
  <c r="H16" i="1"/>
  <c r="R16" i="1" s="1"/>
  <c r="S16" i="1" s="1"/>
  <c r="G17" i="1"/>
  <c r="E21" i="1"/>
  <c r="R23" i="1"/>
  <c r="S23" i="1" s="1"/>
  <c r="E25" i="1"/>
  <c r="O25" i="1" s="1"/>
  <c r="R27" i="1"/>
  <c r="S27" i="1" s="1"/>
  <c r="R31" i="1"/>
  <c r="S31" i="1" s="1"/>
  <c r="N31" i="1"/>
  <c r="E31" i="1"/>
  <c r="O31" i="1" s="1"/>
  <c r="F32" i="1"/>
  <c r="F5" i="1" s="1"/>
  <c r="G33" i="1"/>
  <c r="N36" i="1"/>
  <c r="N37" i="1"/>
  <c r="E43" i="1"/>
  <c r="H44" i="1"/>
  <c r="N44" i="1" s="1"/>
  <c r="J43" i="1"/>
  <c r="N51" i="1"/>
  <c r="N55" i="1"/>
  <c r="E63" i="1"/>
  <c r="R91" i="1"/>
  <c r="S91" i="1" s="1"/>
  <c r="Q91" i="1"/>
  <c r="G91" i="1"/>
  <c r="C81" i="1"/>
  <c r="N104" i="1"/>
  <c r="E104" i="1"/>
  <c r="O104" i="1" s="1"/>
  <c r="N9" i="1"/>
  <c r="E9" i="1"/>
  <c r="O9" i="1" s="1"/>
  <c r="R10" i="1"/>
  <c r="S10" i="1" s="1"/>
  <c r="G11" i="1"/>
  <c r="E13" i="1"/>
  <c r="R15" i="1"/>
  <c r="S15" i="1" s="1"/>
  <c r="E16" i="1"/>
  <c r="Q16" i="1"/>
  <c r="H17" i="1"/>
  <c r="M17" i="1" s="1"/>
  <c r="I20" i="1"/>
  <c r="R20" i="1"/>
  <c r="S20" i="1" s="1"/>
  <c r="O22" i="1"/>
  <c r="R24" i="1"/>
  <c r="S24" i="1" s="1"/>
  <c r="R28" i="1"/>
  <c r="S28" i="1" s="1"/>
  <c r="M36" i="1"/>
  <c r="M37" i="1"/>
  <c r="M38" i="1"/>
  <c r="M39" i="1"/>
  <c r="M40" i="1"/>
  <c r="M41" i="1"/>
  <c r="M42" i="1"/>
  <c r="R45" i="1"/>
  <c r="S45" i="1" s="1"/>
  <c r="N48" i="1"/>
  <c r="R49" i="1"/>
  <c r="S49" i="1" s="1"/>
  <c r="N52" i="1"/>
  <c r="R53" i="1"/>
  <c r="S53" i="1" s="1"/>
  <c r="N56" i="1"/>
  <c r="N59" i="1"/>
  <c r="G63" i="1"/>
  <c r="Q63" i="1"/>
  <c r="E7" i="1"/>
  <c r="Q8" i="1"/>
  <c r="N10" i="1"/>
  <c r="E10" i="1"/>
  <c r="O10" i="1" s="1"/>
  <c r="R11" i="1"/>
  <c r="S11" i="1" s="1"/>
  <c r="Q12" i="1"/>
  <c r="P13" i="1"/>
  <c r="H14" i="1"/>
  <c r="I13" i="1"/>
  <c r="N15" i="1"/>
  <c r="H18" i="1"/>
  <c r="R18" i="1" s="1"/>
  <c r="S18" i="1" s="1"/>
  <c r="H19" i="1"/>
  <c r="M19" i="1" s="1"/>
  <c r="O19" i="1" s="1"/>
  <c r="R21" i="1"/>
  <c r="S21" i="1" s="1"/>
  <c r="O23" i="1"/>
  <c r="R25" i="1"/>
  <c r="S25" i="1" s="1"/>
  <c r="O27" i="1"/>
  <c r="R30" i="1"/>
  <c r="S30" i="1" s="1"/>
  <c r="N30" i="1"/>
  <c r="E30" i="1"/>
  <c r="O30" i="1" s="1"/>
  <c r="R33" i="1"/>
  <c r="S33" i="1" s="1"/>
  <c r="H33" i="1"/>
  <c r="N33" i="1" s="1"/>
  <c r="J32" i="1"/>
  <c r="R35" i="1"/>
  <c r="S35" i="1" s="1"/>
  <c r="N35" i="1"/>
  <c r="E35" i="1"/>
  <c r="O35" i="1" s="1"/>
  <c r="G36" i="1"/>
  <c r="Q36" i="1"/>
  <c r="G37" i="1"/>
  <c r="Q37" i="1"/>
  <c r="G38" i="1"/>
  <c r="Q38" i="1"/>
  <c r="G39" i="1"/>
  <c r="Q39" i="1"/>
  <c r="G40" i="1"/>
  <c r="Q40" i="1"/>
  <c r="G41" i="1"/>
  <c r="Q41" i="1"/>
  <c r="G42" i="1"/>
  <c r="Q42" i="1"/>
  <c r="Q43" i="1"/>
  <c r="G44" i="1"/>
  <c r="F43" i="1"/>
  <c r="G43" i="1" s="1"/>
  <c r="N45" i="1"/>
  <c r="R46" i="1"/>
  <c r="S46" i="1" s="1"/>
  <c r="N49" i="1"/>
  <c r="N53" i="1"/>
  <c r="N57" i="1"/>
  <c r="E87" i="1"/>
  <c r="O87" i="1" s="1"/>
  <c r="D81" i="1"/>
  <c r="N96" i="1"/>
  <c r="E96" i="1"/>
  <c r="O96" i="1" s="1"/>
  <c r="Q99" i="1"/>
  <c r="G99" i="1"/>
  <c r="N21" i="1"/>
  <c r="M22" i="1"/>
  <c r="O24" i="1"/>
  <c r="M26" i="1"/>
  <c r="O26" i="1" s="1"/>
  <c r="O28" i="1"/>
  <c r="R29" i="1"/>
  <c r="S29" i="1" s="1"/>
  <c r="N29" i="1"/>
  <c r="I32" i="1"/>
  <c r="H34" i="1"/>
  <c r="R62" i="1"/>
  <c r="S62" i="1" s="1"/>
  <c r="Q62" i="1"/>
  <c r="G62" i="1"/>
  <c r="C32" i="1"/>
  <c r="E32" i="1" s="1"/>
  <c r="E33" i="1"/>
  <c r="E44" i="1"/>
  <c r="E45" i="1"/>
  <c r="O45" i="1" s="1"/>
  <c r="E46" i="1"/>
  <c r="O46" i="1" s="1"/>
  <c r="E47" i="1"/>
  <c r="E48" i="1"/>
  <c r="O48" i="1" s="1"/>
  <c r="E49" i="1"/>
  <c r="O49" i="1" s="1"/>
  <c r="E50" i="1"/>
  <c r="O50" i="1" s="1"/>
  <c r="E51" i="1"/>
  <c r="O51" i="1" s="1"/>
  <c r="E52" i="1"/>
  <c r="O52" i="1" s="1"/>
  <c r="E53" i="1"/>
  <c r="O53" i="1" s="1"/>
  <c r="E54" i="1"/>
  <c r="O54" i="1" s="1"/>
  <c r="E55" i="1"/>
  <c r="O55" i="1" s="1"/>
  <c r="E56" i="1"/>
  <c r="O56" i="1" s="1"/>
  <c r="E57" i="1"/>
  <c r="O57" i="1" s="1"/>
  <c r="R57" i="1"/>
  <c r="S57" i="1" s="1"/>
  <c r="E58" i="1"/>
  <c r="O58" i="1" s="1"/>
  <c r="E59" i="1"/>
  <c r="O59" i="1" s="1"/>
  <c r="E60" i="1"/>
  <c r="H65" i="1"/>
  <c r="M65" i="1" s="1"/>
  <c r="H66" i="1"/>
  <c r="M66" i="1" s="1"/>
  <c r="H67" i="1"/>
  <c r="M67" i="1" s="1"/>
  <c r="N68" i="1"/>
  <c r="H68" i="1"/>
  <c r="M68" i="1" s="1"/>
  <c r="H69" i="1"/>
  <c r="M69" i="1" s="1"/>
  <c r="N70" i="1"/>
  <c r="H70" i="1"/>
  <c r="M70" i="1" s="1"/>
  <c r="H71" i="1"/>
  <c r="M71" i="1" s="1"/>
  <c r="N72" i="1"/>
  <c r="N73" i="1"/>
  <c r="N74" i="1"/>
  <c r="N75" i="1"/>
  <c r="N76" i="1"/>
  <c r="N77" i="1"/>
  <c r="N78" i="1"/>
  <c r="N79" i="1"/>
  <c r="G82" i="1"/>
  <c r="F81" i="1"/>
  <c r="G81" i="1" s="1"/>
  <c r="N83" i="1"/>
  <c r="N85" i="1"/>
  <c r="G88" i="1"/>
  <c r="N106" i="1"/>
  <c r="E106" i="1"/>
  <c r="D105" i="1"/>
  <c r="N114" i="1"/>
  <c r="E114" i="1"/>
  <c r="M122" i="1"/>
  <c r="O122" i="1" s="1"/>
  <c r="R60" i="1"/>
  <c r="S60" i="1" s="1"/>
  <c r="G60" i="1"/>
  <c r="R61" i="1"/>
  <c r="S61" i="1" s="1"/>
  <c r="N62" i="1"/>
  <c r="E62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K81" i="1"/>
  <c r="K5" i="1" s="1"/>
  <c r="H82" i="1"/>
  <c r="R82" i="1" s="1"/>
  <c r="S82" i="1" s="1"/>
  <c r="J81" i="1"/>
  <c r="N84" i="1"/>
  <c r="O86" i="1"/>
  <c r="R88" i="1"/>
  <c r="S88" i="1" s="1"/>
  <c r="Q88" i="1"/>
  <c r="N110" i="1"/>
  <c r="E110" i="1"/>
  <c r="O110" i="1" s="1"/>
  <c r="N118" i="1"/>
  <c r="E118" i="1"/>
  <c r="R133" i="1"/>
  <c r="S133" i="1" s="1"/>
  <c r="G133" i="1"/>
  <c r="E36" i="1"/>
  <c r="E37" i="1"/>
  <c r="E38" i="1"/>
  <c r="O38" i="1" s="1"/>
  <c r="E39" i="1"/>
  <c r="O39" i="1" s="1"/>
  <c r="E40" i="1"/>
  <c r="E41" i="1"/>
  <c r="E42" i="1"/>
  <c r="N61" i="1"/>
  <c r="E61" i="1"/>
  <c r="O61" i="1" s="1"/>
  <c r="J63" i="1"/>
  <c r="H64" i="1"/>
  <c r="R66" i="1"/>
  <c r="S66" i="1" s="1"/>
  <c r="R68" i="1"/>
  <c r="S68" i="1" s="1"/>
  <c r="R70" i="1"/>
  <c r="S70" i="1" s="1"/>
  <c r="R72" i="1"/>
  <c r="S72" i="1" s="1"/>
  <c r="R73" i="1"/>
  <c r="S73" i="1" s="1"/>
  <c r="R75" i="1"/>
  <c r="S75" i="1" s="1"/>
  <c r="R76" i="1"/>
  <c r="S76" i="1" s="1"/>
  <c r="R77" i="1"/>
  <c r="S77" i="1" s="1"/>
  <c r="R78" i="1"/>
  <c r="S78" i="1" s="1"/>
  <c r="R79" i="1"/>
  <c r="S79" i="1" s="1"/>
  <c r="H80" i="1"/>
  <c r="M80" i="1" s="1"/>
  <c r="R83" i="1"/>
  <c r="S83" i="1" s="1"/>
  <c r="R85" i="1"/>
  <c r="S85" i="1" s="1"/>
  <c r="Q86" i="1"/>
  <c r="P81" i="1"/>
  <c r="Q81" i="1" s="1"/>
  <c r="N92" i="1"/>
  <c r="E92" i="1"/>
  <c r="R95" i="1"/>
  <c r="S95" i="1" s="1"/>
  <c r="Q95" i="1"/>
  <c r="G95" i="1"/>
  <c r="N100" i="1"/>
  <c r="E100" i="1"/>
  <c r="O100" i="1" s="1"/>
  <c r="R103" i="1"/>
  <c r="S103" i="1" s="1"/>
  <c r="Q103" i="1"/>
  <c r="G103" i="1"/>
  <c r="Q107" i="1"/>
  <c r="P105" i="1"/>
  <c r="Q105" i="1" s="1"/>
  <c r="E125" i="1"/>
  <c r="O125" i="1" s="1"/>
  <c r="R125" i="1"/>
  <c r="S125" i="1" s="1"/>
  <c r="N125" i="1"/>
  <c r="E82" i="1"/>
  <c r="E83" i="1"/>
  <c r="E84" i="1"/>
  <c r="O84" i="1" s="1"/>
  <c r="E85" i="1"/>
  <c r="O85" i="1" s="1"/>
  <c r="R87" i="1"/>
  <c r="S87" i="1" s="1"/>
  <c r="R92" i="1"/>
  <c r="S92" i="1" s="1"/>
  <c r="N93" i="1"/>
  <c r="E93" i="1"/>
  <c r="O93" i="1" s="1"/>
  <c r="R96" i="1"/>
  <c r="S96" i="1" s="1"/>
  <c r="N97" i="1"/>
  <c r="E97" i="1"/>
  <c r="R100" i="1"/>
  <c r="S100" i="1" s="1"/>
  <c r="N101" i="1"/>
  <c r="E101" i="1"/>
  <c r="O101" i="1" s="1"/>
  <c r="R104" i="1"/>
  <c r="S104" i="1" s="1"/>
  <c r="M109" i="1"/>
  <c r="M113" i="1"/>
  <c r="N113" i="1"/>
  <c r="M117" i="1"/>
  <c r="N117" i="1"/>
  <c r="H121" i="1"/>
  <c r="M121" i="1" s="1"/>
  <c r="I105" i="1"/>
  <c r="M126" i="1"/>
  <c r="O128" i="1"/>
  <c r="N130" i="1"/>
  <c r="E130" i="1"/>
  <c r="D129" i="1"/>
  <c r="R86" i="1"/>
  <c r="S86" i="1" s="1"/>
  <c r="N88" i="1"/>
  <c r="E88" i="1"/>
  <c r="O88" i="1" s="1"/>
  <c r="R89" i="1"/>
  <c r="S89" i="1" s="1"/>
  <c r="R90" i="1"/>
  <c r="S90" i="1" s="1"/>
  <c r="E91" i="1"/>
  <c r="G93" i="1"/>
  <c r="N95" i="1"/>
  <c r="E95" i="1"/>
  <c r="O95" i="1" s="1"/>
  <c r="G97" i="1"/>
  <c r="R98" i="1"/>
  <c r="S98" i="1" s="1"/>
  <c r="E99" i="1"/>
  <c r="G101" i="1"/>
  <c r="R102" i="1"/>
  <c r="S102" i="1" s="1"/>
  <c r="N103" i="1"/>
  <c r="E103" i="1"/>
  <c r="M107" i="1"/>
  <c r="N107" i="1"/>
  <c r="M111" i="1"/>
  <c r="N111" i="1"/>
  <c r="M115" i="1"/>
  <c r="N115" i="1"/>
  <c r="O120" i="1"/>
  <c r="E121" i="1"/>
  <c r="O121" i="1" s="1"/>
  <c r="O126" i="1"/>
  <c r="Q130" i="1"/>
  <c r="P129" i="1"/>
  <c r="E64" i="1"/>
  <c r="E65" i="1"/>
  <c r="E66" i="1"/>
  <c r="E67" i="1"/>
  <c r="E68" i="1"/>
  <c r="O68" i="1" s="1"/>
  <c r="E69" i="1"/>
  <c r="E70" i="1"/>
  <c r="E71" i="1"/>
  <c r="E72" i="1"/>
  <c r="O72" i="1" s="1"/>
  <c r="E73" i="1"/>
  <c r="O73" i="1" s="1"/>
  <c r="E74" i="1"/>
  <c r="O74" i="1" s="1"/>
  <c r="E75" i="1"/>
  <c r="O75" i="1" s="1"/>
  <c r="E76" i="1"/>
  <c r="O76" i="1" s="1"/>
  <c r="E77" i="1"/>
  <c r="O77" i="1" s="1"/>
  <c r="E78" i="1"/>
  <c r="O78" i="1" s="1"/>
  <c r="E79" i="1"/>
  <c r="O79" i="1" s="1"/>
  <c r="E80" i="1"/>
  <c r="N86" i="1"/>
  <c r="N89" i="1"/>
  <c r="E89" i="1"/>
  <c r="O89" i="1" s="1"/>
  <c r="N90" i="1"/>
  <c r="E90" i="1"/>
  <c r="O90" i="1" s="1"/>
  <c r="E94" i="1"/>
  <c r="N98" i="1"/>
  <c r="E98" i="1"/>
  <c r="O98" i="1" s="1"/>
  <c r="N102" i="1"/>
  <c r="E102" i="1"/>
  <c r="O102" i="1" s="1"/>
  <c r="H105" i="1"/>
  <c r="M105" i="1" s="1"/>
  <c r="M106" i="1"/>
  <c r="N108" i="1"/>
  <c r="E108" i="1"/>
  <c r="R108" i="1"/>
  <c r="S108" i="1" s="1"/>
  <c r="N112" i="1"/>
  <c r="E112" i="1"/>
  <c r="R112" i="1"/>
  <c r="S112" i="1" s="1"/>
  <c r="N116" i="1"/>
  <c r="E116" i="1"/>
  <c r="R116" i="1"/>
  <c r="S116" i="1" s="1"/>
  <c r="R128" i="1"/>
  <c r="S128" i="1" s="1"/>
  <c r="G106" i="1"/>
  <c r="Q106" i="1"/>
  <c r="G108" i="1"/>
  <c r="G110" i="1"/>
  <c r="G112" i="1"/>
  <c r="G114" i="1"/>
  <c r="G116" i="1"/>
  <c r="G118" i="1"/>
  <c r="O119" i="1"/>
  <c r="N120" i="1"/>
  <c r="N124" i="1"/>
  <c r="O127" i="1"/>
  <c r="N128" i="1"/>
  <c r="C129" i="1"/>
  <c r="G129" i="1" s="1"/>
  <c r="R130" i="1"/>
  <c r="S130" i="1" s="1"/>
  <c r="M130" i="1"/>
  <c r="N131" i="1"/>
  <c r="E131" i="1"/>
  <c r="G105" i="1"/>
  <c r="G107" i="1"/>
  <c r="G109" i="1"/>
  <c r="G111" i="1"/>
  <c r="O111" i="1" s="1"/>
  <c r="G113" i="1"/>
  <c r="O113" i="1" s="1"/>
  <c r="G115" i="1"/>
  <c r="O115" i="1" s="1"/>
  <c r="G117" i="1"/>
  <c r="O117" i="1" s="1"/>
  <c r="M119" i="1"/>
  <c r="N122" i="1"/>
  <c r="M123" i="1"/>
  <c r="O123" i="1" s="1"/>
  <c r="N126" i="1"/>
  <c r="R127" i="1"/>
  <c r="S127" i="1" s="1"/>
  <c r="R132" i="1"/>
  <c r="S132" i="1" s="1"/>
  <c r="N133" i="1"/>
  <c r="E133" i="1"/>
  <c r="M134" i="1"/>
  <c r="M135" i="1"/>
  <c r="M136" i="1"/>
  <c r="M137" i="1"/>
  <c r="M138" i="1"/>
  <c r="G130" i="1"/>
  <c r="K129" i="1"/>
  <c r="R131" i="1"/>
  <c r="S131" i="1" s="1"/>
  <c r="N132" i="1"/>
  <c r="E132" i="1"/>
  <c r="O132" i="1" s="1"/>
  <c r="G134" i="1"/>
  <c r="Q134" i="1"/>
  <c r="G135" i="1"/>
  <c r="Q135" i="1"/>
  <c r="G136" i="1"/>
  <c r="Q136" i="1"/>
  <c r="G137" i="1"/>
  <c r="Q137" i="1"/>
  <c r="G138" i="1"/>
  <c r="Q138" i="1"/>
  <c r="G139" i="1"/>
  <c r="Q139" i="1"/>
  <c r="E134" i="1"/>
  <c r="O134" i="1" s="1"/>
  <c r="E135" i="1"/>
  <c r="E136" i="1"/>
  <c r="E137" i="1"/>
  <c r="E138" i="1"/>
  <c r="E139" i="1"/>
  <c r="AQ15" i="4" l="1"/>
  <c r="AG6" i="4"/>
  <c r="AI6" i="4"/>
  <c r="AM6" i="4"/>
  <c r="M139" i="1"/>
  <c r="O66" i="1"/>
  <c r="AL22" i="3"/>
  <c r="AO13" i="3"/>
  <c r="AU15" i="4"/>
  <c r="AX8" i="4"/>
  <c r="AE6" i="4"/>
  <c r="O138" i="1"/>
  <c r="O109" i="1"/>
  <c r="O80" i="1"/>
  <c r="N82" i="1"/>
  <c r="R74" i="1"/>
  <c r="S74" i="1" s="1"/>
  <c r="O36" i="1"/>
  <c r="O106" i="1"/>
  <c r="N87" i="1"/>
  <c r="O7" i="1"/>
  <c r="AM22" i="3"/>
  <c r="AH22" i="3"/>
  <c r="AO17" i="3"/>
  <c r="AE15" i="4"/>
  <c r="AT6" i="4"/>
  <c r="AC8" i="4"/>
  <c r="AV8" i="4"/>
  <c r="R120" i="1"/>
  <c r="S120" i="1" s="1"/>
  <c r="R47" i="1"/>
  <c r="S47" i="1" s="1"/>
  <c r="R56" i="1"/>
  <c r="S56" i="1" s="1"/>
  <c r="N54" i="1"/>
  <c r="O124" i="1"/>
  <c r="AO19" i="3"/>
  <c r="R94" i="1"/>
  <c r="S94" i="1" s="1"/>
  <c r="O62" i="1"/>
  <c r="N66" i="1"/>
  <c r="N121" i="1"/>
  <c r="O94" i="1"/>
  <c r="O99" i="1"/>
  <c r="O97" i="1"/>
  <c r="AL6" i="3"/>
  <c r="AW15" i="3" s="1"/>
  <c r="AX15" i="3" s="1"/>
  <c r="AD22" i="3"/>
  <c r="AO20" i="3"/>
  <c r="AO11" i="3"/>
  <c r="AW15" i="4"/>
  <c r="AP8" i="4"/>
  <c r="AR8" i="4"/>
  <c r="R58" i="1"/>
  <c r="S58" i="1" s="1"/>
  <c r="AO23" i="3"/>
  <c r="O107" i="1"/>
  <c r="AO75" i="3"/>
  <c r="AI34" i="3"/>
  <c r="AI6" i="3"/>
  <c r="AK6" i="3"/>
  <c r="AW13" i="3" s="1"/>
  <c r="AX13" i="3" s="1"/>
  <c r="O136" i="1"/>
  <c r="N94" i="1"/>
  <c r="O70" i="1"/>
  <c r="N99" i="1"/>
  <c r="N91" i="1"/>
  <c r="O83" i="1"/>
  <c r="O92" i="1"/>
  <c r="R80" i="1"/>
  <c r="S80" i="1" s="1"/>
  <c r="O42" i="1"/>
  <c r="Q13" i="1"/>
  <c r="N47" i="1"/>
  <c r="O17" i="1"/>
  <c r="D32" i="2"/>
  <c r="AH6" i="3"/>
  <c r="AE22" i="3"/>
  <c r="AG8" i="3"/>
  <c r="Z22" i="3"/>
  <c r="AO14" i="3"/>
  <c r="AN6" i="3"/>
  <c r="AW17" i="3" s="1"/>
  <c r="AX17" i="3" s="1"/>
  <c r="AS15" i="4"/>
  <c r="AL6" i="4"/>
  <c r="AN8" i="4"/>
  <c r="AY8" i="4"/>
  <c r="N139" i="1"/>
  <c r="D49" i="2"/>
  <c r="R52" i="1"/>
  <c r="S52" i="1" s="1"/>
  <c r="R84" i="1"/>
  <c r="S84" i="1" s="1"/>
  <c r="Q32" i="1"/>
  <c r="O47" i="1"/>
  <c r="N19" i="1"/>
  <c r="O131" i="1"/>
  <c r="H129" i="1"/>
  <c r="N109" i="1"/>
  <c r="R99" i="1"/>
  <c r="S99" i="1" s="1"/>
  <c r="AD6" i="3"/>
  <c r="AW10" i="3" s="1"/>
  <c r="AX10" i="3" s="1"/>
  <c r="AA22" i="3"/>
  <c r="AC8" i="3"/>
  <c r="AO18" i="3"/>
  <c r="AJ8" i="3"/>
  <c r="AH8" i="4"/>
  <c r="AO6" i="4"/>
  <c r="AJ6" i="4"/>
  <c r="AO8" i="4"/>
  <c r="AU6" i="4"/>
  <c r="R50" i="1"/>
  <c r="S50" i="1" s="1"/>
  <c r="R51" i="1"/>
  <c r="S51" i="1" s="1"/>
  <c r="N58" i="1"/>
  <c r="AW6" i="4"/>
  <c r="O40" i="1"/>
  <c r="P5" i="1"/>
  <c r="Z6" i="3"/>
  <c r="AW6" i="3" s="1"/>
  <c r="AX6" i="3" s="1"/>
  <c r="Y6" i="3"/>
  <c r="AW5" i="3" s="1"/>
  <c r="AX5" i="3" s="1"/>
  <c r="AO21" i="3"/>
  <c r="AO12" i="3"/>
  <c r="AF8" i="3"/>
  <c r="AD6" i="4"/>
  <c r="AK8" i="4"/>
  <c r="AF8" i="4"/>
  <c r="AQ8" i="4"/>
  <c r="R55" i="1"/>
  <c r="S55" i="1" s="1"/>
  <c r="N50" i="1"/>
  <c r="R124" i="1"/>
  <c r="S124" i="1" s="1"/>
  <c r="R114" i="1"/>
  <c r="S114" i="1" s="1"/>
  <c r="AR131" i="4"/>
  <c r="AY131" i="4"/>
  <c r="BA119" i="4"/>
  <c r="BA125" i="4"/>
  <c r="BA108" i="4"/>
  <c r="AC107" i="4"/>
  <c r="AX107" i="4"/>
  <c r="AH107" i="4"/>
  <c r="AY83" i="4"/>
  <c r="AI83" i="4"/>
  <c r="AO83" i="4"/>
  <c r="AY65" i="4"/>
  <c r="AI65" i="4"/>
  <c r="AV83" i="4"/>
  <c r="AF83" i="4"/>
  <c r="BA79" i="4"/>
  <c r="BA75" i="4"/>
  <c r="BA69" i="4"/>
  <c r="AL65" i="4"/>
  <c r="AL83" i="4"/>
  <c r="BA74" i="4"/>
  <c r="AN65" i="4"/>
  <c r="AK65" i="4"/>
  <c r="BA62" i="4"/>
  <c r="BA58" i="4"/>
  <c r="BA54" i="4"/>
  <c r="BA52" i="4"/>
  <c r="BA57" i="4"/>
  <c r="BA55" i="4"/>
  <c r="AX34" i="4"/>
  <c r="AH34" i="4"/>
  <c r="AP22" i="4"/>
  <c r="AL45" i="4"/>
  <c r="BA18" i="4"/>
  <c r="AZ15" i="4"/>
  <c r="AJ15" i="4"/>
  <c r="AW45" i="4"/>
  <c r="AG45" i="4"/>
  <c r="AR34" i="4"/>
  <c r="AR22" i="4"/>
  <c r="AC22" i="4"/>
  <c r="BA23" i="4"/>
  <c r="AS22" i="4"/>
  <c r="BA25" i="4"/>
  <c r="BA27" i="4"/>
  <c r="BA29" i="4"/>
  <c r="BA31" i="4"/>
  <c r="BA33" i="4"/>
  <c r="AK34" i="4"/>
  <c r="AM45" i="4"/>
  <c r="BA47" i="4"/>
  <c r="BA49" i="4"/>
  <c r="AW65" i="4"/>
  <c r="AK6" i="4"/>
  <c r="AR45" i="4"/>
  <c r="AQ34" i="4"/>
  <c r="AQ22" i="4"/>
  <c r="AY15" i="4"/>
  <c r="AX15" i="4"/>
  <c r="AH15" i="4"/>
  <c r="AQ6" i="4"/>
  <c r="AM8" i="4"/>
  <c r="AG8" i="4"/>
  <c r="AT8" i="4"/>
  <c r="AL8" i="4"/>
  <c r="AD8" i="4"/>
  <c r="AW8" i="4"/>
  <c r="AJ8" i="4"/>
  <c r="AV6" i="4"/>
  <c r="AN6" i="4"/>
  <c r="AH131" i="4"/>
  <c r="BA117" i="4"/>
  <c r="BA113" i="4"/>
  <c r="BA112" i="4"/>
  <c r="AS107" i="4"/>
  <c r="AZ107" i="4"/>
  <c r="AQ107" i="4"/>
  <c r="BA134" i="4"/>
  <c r="AU131" i="4"/>
  <c r="AE131" i="4"/>
  <c r="AT131" i="4"/>
  <c r="AD131" i="4"/>
  <c r="BA124" i="4"/>
  <c r="BA120" i="4"/>
  <c r="AO107" i="4"/>
  <c r="AV107" i="4"/>
  <c r="AF107" i="4"/>
  <c r="BA103" i="4"/>
  <c r="BA99" i="4"/>
  <c r="BA95" i="4"/>
  <c r="AM107" i="4"/>
  <c r="BA106" i="4"/>
  <c r="BA102" i="4"/>
  <c r="BA98" i="4"/>
  <c r="BA94" i="4"/>
  <c r="AT107" i="4"/>
  <c r="AD107" i="4"/>
  <c r="BA105" i="4"/>
  <c r="BA101" i="4"/>
  <c r="BA97" i="4"/>
  <c r="BA93" i="4"/>
  <c r="BA88" i="4"/>
  <c r="BA90" i="4"/>
  <c r="BA86" i="4"/>
  <c r="AU83" i="4"/>
  <c r="AE83" i="4"/>
  <c r="BA89" i="4"/>
  <c r="AK83" i="4"/>
  <c r="BA80" i="4"/>
  <c r="BA76" i="4"/>
  <c r="AU65" i="4"/>
  <c r="AE65" i="4"/>
  <c r="AR83" i="4"/>
  <c r="AX65" i="4"/>
  <c r="AH65" i="4"/>
  <c r="AX83" i="4"/>
  <c r="AH83" i="4"/>
  <c r="AZ65" i="4"/>
  <c r="AJ65" i="4"/>
  <c r="BA60" i="4"/>
  <c r="BA59" i="4"/>
  <c r="AG65" i="4"/>
  <c r="BA40" i="4"/>
  <c r="AT34" i="4"/>
  <c r="AD34" i="4"/>
  <c r="BA32" i="4"/>
  <c r="BA24" i="4"/>
  <c r="AL22" i="4"/>
  <c r="BA16" i="4"/>
  <c r="AC15" i="4"/>
  <c r="AX45" i="4"/>
  <c r="AH45" i="4"/>
  <c r="AV15" i="4"/>
  <c r="AF15" i="4"/>
  <c r="AF7" i="4" s="1"/>
  <c r="AS45" i="4"/>
  <c r="BA46" i="4"/>
  <c r="AC45" i="4"/>
  <c r="BA42" i="4"/>
  <c r="AN34" i="4"/>
  <c r="BA30" i="4"/>
  <c r="AN22" i="4"/>
  <c r="BA12" i="4"/>
  <c r="AG22" i="4"/>
  <c r="AW22" i="4"/>
  <c r="AO34" i="4"/>
  <c r="AQ45" i="4"/>
  <c r="BA64" i="4"/>
  <c r="AN45" i="4"/>
  <c r="AM34" i="4"/>
  <c r="AM22" i="4"/>
  <c r="AI15" i="4"/>
  <c r="AT15" i="4"/>
  <c r="AD15" i="4"/>
  <c r="BA13" i="4"/>
  <c r="AZ6" i="4"/>
  <c r="AX6" i="4"/>
  <c r="AP6" i="4"/>
  <c r="AH6" i="4"/>
  <c r="AZ8" i="4"/>
  <c r="AS6" i="4"/>
  <c r="AE8" i="4"/>
  <c r="AI131" i="4"/>
  <c r="BA121" i="4"/>
  <c r="BA91" i="4"/>
  <c r="BA138" i="4"/>
  <c r="AW131" i="4"/>
  <c r="AG131" i="4"/>
  <c r="AZ131" i="4"/>
  <c r="AJ131" i="4"/>
  <c r="AQ131" i="4"/>
  <c r="AP131" i="4"/>
  <c r="BA126" i="4"/>
  <c r="BA122" i="4"/>
  <c r="BA118" i="4"/>
  <c r="BA116" i="4"/>
  <c r="BA114" i="4"/>
  <c r="AK107" i="4"/>
  <c r="BA104" i="4"/>
  <c r="BA100" i="4"/>
  <c r="BA96" i="4"/>
  <c r="BA92" i="4"/>
  <c r="AR107" i="4"/>
  <c r="AY107" i="4"/>
  <c r="AI107" i="4"/>
  <c r="AP107" i="4"/>
  <c r="AQ83" i="4"/>
  <c r="AW83" i="4"/>
  <c r="AG83" i="4"/>
  <c r="AQ65" i="4"/>
  <c r="AN83" i="4"/>
  <c r="AT65" i="4"/>
  <c r="AD65" i="4"/>
  <c r="BA82" i="4"/>
  <c r="BA78" i="4"/>
  <c r="BA71" i="4"/>
  <c r="AT83" i="4"/>
  <c r="AD83" i="4"/>
  <c r="BA81" i="4"/>
  <c r="BA77" i="4"/>
  <c r="BA73" i="4"/>
  <c r="AV65" i="4"/>
  <c r="AF65" i="4"/>
  <c r="BA63" i="4"/>
  <c r="AS65" i="4"/>
  <c r="BA66" i="4"/>
  <c r="AC65" i="4"/>
  <c r="BA61" i="4"/>
  <c r="AP34" i="4"/>
  <c r="AX22" i="4"/>
  <c r="AH22" i="4"/>
  <c r="AO15" i="4"/>
  <c r="AT45" i="4"/>
  <c r="AD45" i="4"/>
  <c r="BA17" i="4"/>
  <c r="AR15" i="4"/>
  <c r="AO45" i="4"/>
  <c r="AZ34" i="4"/>
  <c r="AJ34" i="4"/>
  <c r="AZ22" i="4"/>
  <c r="AJ22" i="4"/>
  <c r="BA19" i="4"/>
  <c r="BA21" i="4"/>
  <c r="AK22" i="4"/>
  <c r="AC34" i="4"/>
  <c r="BA35" i="4"/>
  <c r="AS34" i="4"/>
  <c r="BA37" i="4"/>
  <c r="BA39" i="4"/>
  <c r="BA41" i="4"/>
  <c r="BA43" i="4"/>
  <c r="AE45" i="4"/>
  <c r="AU45" i="4"/>
  <c r="BA70" i="4"/>
  <c r="BA68" i="4"/>
  <c r="AC6" i="4"/>
  <c r="AZ45" i="4"/>
  <c r="AJ45" i="4"/>
  <c r="AY34" i="4"/>
  <c r="AI34" i="4"/>
  <c r="AY22" i="4"/>
  <c r="AI22" i="4"/>
  <c r="AP15" i="4"/>
  <c r="AP7" i="4" s="1"/>
  <c r="AY6" i="4"/>
  <c r="AU8" i="4"/>
  <c r="AI8" i="4"/>
  <c r="AR6" i="4"/>
  <c r="AF6" i="4"/>
  <c r="AO131" i="4"/>
  <c r="AX131" i="4"/>
  <c r="BA128" i="4"/>
  <c r="BA123" i="4"/>
  <c r="BA115" i="4"/>
  <c r="AJ107" i="4"/>
  <c r="AK131" i="4"/>
  <c r="BA139" i="4"/>
  <c r="BA135" i="4"/>
  <c r="AN131" i="4"/>
  <c r="BA140" i="4"/>
  <c r="BA136" i="4"/>
  <c r="AS131" i="4"/>
  <c r="BA132" i="4"/>
  <c r="AC131" i="4"/>
  <c r="BA129" i="4"/>
  <c r="AV131" i="4"/>
  <c r="AF131" i="4"/>
  <c r="AM131" i="4"/>
  <c r="BA130" i="4"/>
  <c r="BA141" i="4"/>
  <c r="BA137" i="4"/>
  <c r="BA133" i="4"/>
  <c r="AL131" i="4"/>
  <c r="BA127" i="4"/>
  <c r="AW107" i="4"/>
  <c r="AG107" i="4"/>
  <c r="BA111" i="4"/>
  <c r="AN107" i="4"/>
  <c r="BA110" i="4"/>
  <c r="AU107" i="4"/>
  <c r="AE107" i="4"/>
  <c r="BA109" i="4"/>
  <c r="AL107" i="4"/>
  <c r="BA87" i="4"/>
  <c r="BA85" i="4"/>
  <c r="AM83" i="4"/>
  <c r="AS83" i="4"/>
  <c r="BA84" i="4"/>
  <c r="AC83" i="4"/>
  <c r="BA67" i="4"/>
  <c r="AM65" i="4"/>
  <c r="AZ83" i="4"/>
  <c r="AJ83" i="4"/>
  <c r="AP65" i="4"/>
  <c r="AP83" i="4"/>
  <c r="AR65" i="4"/>
  <c r="BA56" i="4"/>
  <c r="BA51" i="4"/>
  <c r="BA53" i="4"/>
  <c r="AO65" i="4"/>
  <c r="BA48" i="4"/>
  <c r="BA44" i="4"/>
  <c r="BA36" i="4"/>
  <c r="AL34" i="4"/>
  <c r="BA28" i="4"/>
  <c r="AT22" i="4"/>
  <c r="AD22" i="4"/>
  <c r="BA20" i="4"/>
  <c r="AK15" i="4"/>
  <c r="AP45" i="4"/>
  <c r="AN15" i="4"/>
  <c r="BA50" i="4"/>
  <c r="AK45" i="4"/>
  <c r="BA38" i="4"/>
  <c r="AV34" i="4"/>
  <c r="AF34" i="4"/>
  <c r="BA26" i="4"/>
  <c r="AV22" i="4"/>
  <c r="AF22" i="4"/>
  <c r="AM15" i="4"/>
  <c r="BA11" i="4"/>
  <c r="AO22" i="4"/>
  <c r="AG34" i="4"/>
  <c r="AW34" i="4"/>
  <c r="AI45" i="4"/>
  <c r="AY45" i="4"/>
  <c r="BA72" i="4"/>
  <c r="AV45" i="4"/>
  <c r="AF45" i="4"/>
  <c r="AU34" i="4"/>
  <c r="AE34" i="4"/>
  <c r="AU22" i="4"/>
  <c r="AE22" i="4"/>
  <c r="AL15" i="4"/>
  <c r="BA14" i="4"/>
  <c r="AH131" i="3"/>
  <c r="AH7" i="3" s="1"/>
  <c r="AO127" i="3"/>
  <c r="AK131" i="3"/>
  <c r="AO125" i="3"/>
  <c r="AF107" i="3"/>
  <c r="AO112" i="3"/>
  <c r="AA107" i="3"/>
  <c r="AO99" i="3"/>
  <c r="AO90" i="3"/>
  <c r="AO96" i="3"/>
  <c r="AO102" i="3"/>
  <c r="AF83" i="3"/>
  <c r="AO79" i="3"/>
  <c r="AO88" i="3"/>
  <c r="AA83" i="3"/>
  <c r="AO85" i="3"/>
  <c r="AO77" i="3"/>
  <c r="AG83" i="3"/>
  <c r="AO78" i="3"/>
  <c r="AG65" i="3"/>
  <c r="AB65" i="3"/>
  <c r="AO47" i="3"/>
  <c r="Z45" i="3"/>
  <c r="AC45" i="3"/>
  <c r="AO41" i="3"/>
  <c r="AO24" i="3"/>
  <c r="Y22" i="3"/>
  <c r="Y15" i="3"/>
  <c r="AB34" i="3"/>
  <c r="AO29" i="3"/>
  <c r="AO26" i="3"/>
  <c r="AJ22" i="3"/>
  <c r="AB15" i="3"/>
  <c r="Y34" i="3"/>
  <c r="AO36" i="3"/>
  <c r="AO44" i="3"/>
  <c r="AI45" i="3"/>
  <c r="AH34" i="3"/>
  <c r="AB45" i="3"/>
  <c r="AD65" i="3"/>
  <c r="AO60" i="3"/>
  <c r="AA65" i="3"/>
  <c r="AD83" i="3"/>
  <c r="AD107" i="3"/>
  <c r="AO119" i="3"/>
  <c r="Y107" i="3"/>
  <c r="AO109" i="3"/>
  <c r="AO123" i="3"/>
  <c r="AO128" i="3"/>
  <c r="AA131" i="3"/>
  <c r="AO134" i="3"/>
  <c r="AF131" i="3"/>
  <c r="W22" i="3"/>
  <c r="AE6" i="3"/>
  <c r="Y8" i="3"/>
  <c r="AF6" i="3"/>
  <c r="AG6" i="3"/>
  <c r="AW11" i="3" s="1"/>
  <c r="AX11" i="3" s="1"/>
  <c r="AN8" i="3"/>
  <c r="AC6" i="3"/>
  <c r="AO135" i="3"/>
  <c r="AO137" i="3"/>
  <c r="AD131" i="3"/>
  <c r="AG131" i="3"/>
  <c r="AO120" i="3"/>
  <c r="AB107" i="3"/>
  <c r="AM107" i="3"/>
  <c r="AO108" i="3"/>
  <c r="W107" i="3"/>
  <c r="AO89" i="3"/>
  <c r="AO92" i="3"/>
  <c r="AO105" i="3"/>
  <c r="AO97" i="3"/>
  <c r="AO98" i="3"/>
  <c r="AO87" i="3"/>
  <c r="AB83" i="3"/>
  <c r="AM83" i="3"/>
  <c r="AO84" i="3"/>
  <c r="W83" i="3"/>
  <c r="AO72" i="3"/>
  <c r="AC83" i="3"/>
  <c r="AO74" i="3"/>
  <c r="AO63" i="3"/>
  <c r="AO55" i="3"/>
  <c r="AC65" i="3"/>
  <c r="AO51" i="3"/>
  <c r="AN65" i="3"/>
  <c r="X65" i="3"/>
  <c r="AO57" i="3"/>
  <c r="AO49" i="3"/>
  <c r="AL45" i="3"/>
  <c r="AO43" i="3"/>
  <c r="AE34" i="3"/>
  <c r="AO31" i="3"/>
  <c r="Y45" i="3"/>
  <c r="AO37" i="3"/>
  <c r="AK22" i="3"/>
  <c r="AK15" i="3"/>
  <c r="AM6" i="3"/>
  <c r="AM8" i="3"/>
  <c r="AN34" i="3"/>
  <c r="X34" i="3"/>
  <c r="AF22" i="3"/>
  <c r="AN15" i="3"/>
  <c r="X15" i="3"/>
  <c r="AO48" i="3"/>
  <c r="AC34" i="3"/>
  <c r="AO38" i="3"/>
  <c r="AO46" i="3"/>
  <c r="W45" i="3"/>
  <c r="AM45" i="3"/>
  <c r="AL34" i="3"/>
  <c r="AF45" i="3"/>
  <c r="AO50" i="3"/>
  <c r="AH65" i="3"/>
  <c r="AO54" i="3"/>
  <c r="AO62" i="3"/>
  <c r="AE65" i="3"/>
  <c r="AH83" i="3"/>
  <c r="AH107" i="3"/>
  <c r="AC107" i="3"/>
  <c r="AO111" i="3"/>
  <c r="AO126" i="3"/>
  <c r="AE131" i="3"/>
  <c r="AO136" i="3"/>
  <c r="AJ131" i="3"/>
  <c r="AI22" i="3"/>
  <c r="AO9" i="3"/>
  <c r="AO16" i="3"/>
  <c r="AO10" i="3"/>
  <c r="AO133" i="3"/>
  <c r="Z131" i="3"/>
  <c r="AC131" i="3"/>
  <c r="AO116" i="3"/>
  <c r="AO118" i="3"/>
  <c r="AN107" i="3"/>
  <c r="X107" i="3"/>
  <c r="AI107" i="3"/>
  <c r="AO106" i="3"/>
  <c r="AO114" i="3"/>
  <c r="AO103" i="3"/>
  <c r="AO95" i="3"/>
  <c r="AO104" i="3"/>
  <c r="AO91" i="3"/>
  <c r="AO94" i="3"/>
  <c r="AN83" i="3"/>
  <c r="X83" i="3"/>
  <c r="AO70" i="3"/>
  <c r="AI83" i="3"/>
  <c r="AO80" i="3"/>
  <c r="AO81" i="3"/>
  <c r="AO73" i="3"/>
  <c r="AO86" i="3"/>
  <c r="Y83" i="3"/>
  <c r="Y65" i="3"/>
  <c r="AJ65" i="3"/>
  <c r="AH45" i="3"/>
  <c r="AO39" i="3"/>
  <c r="AA34" i="3"/>
  <c r="AO27" i="3"/>
  <c r="AK45" i="3"/>
  <c r="AO33" i="3"/>
  <c r="AG22" i="3"/>
  <c r="AG15" i="3"/>
  <c r="AJ34" i="3"/>
  <c r="AB22" i="3"/>
  <c r="AJ15" i="3"/>
  <c r="AG34" i="3"/>
  <c r="AO40" i="3"/>
  <c r="AA45" i="3"/>
  <c r="Z34" i="3"/>
  <c r="AJ45" i="3"/>
  <c r="AO52" i="3"/>
  <c r="AL65" i="3"/>
  <c r="AO56" i="3"/>
  <c r="AO64" i="3"/>
  <c r="AI65" i="3"/>
  <c r="AO69" i="3"/>
  <c r="AL83" i="3"/>
  <c r="AL107" i="3"/>
  <c r="AG107" i="3"/>
  <c r="AO113" i="3"/>
  <c r="AO130" i="3"/>
  <c r="AI131" i="3"/>
  <c r="AO138" i="3"/>
  <c r="X131" i="3"/>
  <c r="AN131" i="3"/>
  <c r="AK8" i="3"/>
  <c r="X6" i="3"/>
  <c r="AW7" i="3" s="1"/>
  <c r="AX7" i="3" s="1"/>
  <c r="AB6" i="3"/>
  <c r="AW4" i="3" s="1"/>
  <c r="AX4" i="3" s="1"/>
  <c r="AA6" i="3"/>
  <c r="AW3" i="3" s="1"/>
  <c r="AX3" i="3" s="1"/>
  <c r="AJ6" i="3"/>
  <c r="AO139" i="3"/>
  <c r="AO141" i="3"/>
  <c r="AL131" i="3"/>
  <c r="AO129" i="3"/>
  <c r="Y131" i="3"/>
  <c r="AO124" i="3"/>
  <c r="AO122" i="3"/>
  <c r="AJ107" i="3"/>
  <c r="AE107" i="3"/>
  <c r="AO110" i="3"/>
  <c r="AO100" i="3"/>
  <c r="AO101" i="3"/>
  <c r="AO93" i="3"/>
  <c r="AJ83" i="3"/>
  <c r="AE83" i="3"/>
  <c r="AO76" i="3"/>
  <c r="AO68" i="3"/>
  <c r="AK83" i="3"/>
  <c r="AO82" i="3"/>
  <c r="AO67" i="3"/>
  <c r="AO59" i="3"/>
  <c r="AK65" i="3"/>
  <c r="AF65" i="3"/>
  <c r="AO61" i="3"/>
  <c r="AO53" i="3"/>
  <c r="AD45" i="3"/>
  <c r="AM34" i="3"/>
  <c r="AO35" i="3"/>
  <c r="W34" i="3"/>
  <c r="W6" i="3"/>
  <c r="AW2" i="3" s="1"/>
  <c r="AX2" i="3" s="1"/>
  <c r="AG45" i="3"/>
  <c r="AO30" i="3"/>
  <c r="AO28" i="3"/>
  <c r="AO25" i="3"/>
  <c r="AC22" i="3"/>
  <c r="AC15" i="3"/>
  <c r="AF34" i="3"/>
  <c r="AN22" i="3"/>
  <c r="X22" i="3"/>
  <c r="AF15" i="3"/>
  <c r="AO32" i="3"/>
  <c r="AK34" i="3"/>
  <c r="AO42" i="3"/>
  <c r="AE45" i="3"/>
  <c r="AD34" i="3"/>
  <c r="X45" i="3"/>
  <c r="AN45" i="3"/>
  <c r="Z65" i="3"/>
  <c r="AO58" i="3"/>
  <c r="AO66" i="3"/>
  <c r="W65" i="3"/>
  <c r="AM65" i="3"/>
  <c r="Z83" i="3"/>
  <c r="AO71" i="3"/>
  <c r="Z107" i="3"/>
  <c r="AO117" i="3"/>
  <c r="AK107" i="3"/>
  <c r="AO115" i="3"/>
  <c r="AO121" i="3"/>
  <c r="AO132" i="3"/>
  <c r="W131" i="3"/>
  <c r="AM131" i="3"/>
  <c r="AO140" i="3"/>
  <c r="AB131" i="3"/>
  <c r="C55" i="2"/>
  <c r="D35" i="2"/>
  <c r="D38" i="2"/>
  <c r="D41" i="2"/>
  <c r="D40" i="2"/>
  <c r="D39" i="2"/>
  <c r="D63" i="2"/>
  <c r="D31" i="2"/>
  <c r="D34" i="2"/>
  <c r="D37" i="2"/>
  <c r="D36" i="2"/>
  <c r="D65" i="2"/>
  <c r="D64" i="2"/>
  <c r="H42" i="2"/>
  <c r="D62" i="2"/>
  <c r="D29" i="2"/>
  <c r="D28" i="2"/>
  <c r="O139" i="1"/>
  <c r="O135" i="1"/>
  <c r="O108" i="1"/>
  <c r="O71" i="1"/>
  <c r="O67" i="1"/>
  <c r="Q129" i="1"/>
  <c r="R121" i="1"/>
  <c r="S121" i="1" s="1"/>
  <c r="N129" i="1"/>
  <c r="E129" i="1"/>
  <c r="R71" i="1"/>
  <c r="S71" i="1" s="1"/>
  <c r="R67" i="1"/>
  <c r="S67" i="1" s="1"/>
  <c r="O114" i="1"/>
  <c r="N71" i="1"/>
  <c r="N69" i="1"/>
  <c r="N67" i="1"/>
  <c r="N65" i="1"/>
  <c r="M14" i="1"/>
  <c r="O14" i="1" s="1"/>
  <c r="N14" i="1"/>
  <c r="H13" i="1"/>
  <c r="R17" i="1"/>
  <c r="S17" i="1" s="1"/>
  <c r="M44" i="1"/>
  <c r="O44" i="1" s="1"/>
  <c r="H43" i="1"/>
  <c r="N17" i="1"/>
  <c r="O11" i="1"/>
  <c r="M20" i="1"/>
  <c r="O20" i="1" s="1"/>
  <c r="M64" i="1"/>
  <c r="O64" i="1" s="1"/>
  <c r="H63" i="1"/>
  <c r="O133" i="1"/>
  <c r="R129" i="1"/>
  <c r="S129" i="1" s="1"/>
  <c r="C5" i="1"/>
  <c r="Q5" i="1" s="1"/>
  <c r="O112" i="1"/>
  <c r="O103" i="1"/>
  <c r="O91" i="1"/>
  <c r="O130" i="1"/>
  <c r="R105" i="1"/>
  <c r="S105" i="1" s="1"/>
  <c r="N64" i="1"/>
  <c r="O41" i="1"/>
  <c r="O37" i="1"/>
  <c r="O118" i="1"/>
  <c r="J5" i="1"/>
  <c r="R64" i="1"/>
  <c r="S64" i="1" s="1"/>
  <c r="O60" i="1"/>
  <c r="E81" i="1"/>
  <c r="O81" i="1" s="1"/>
  <c r="M18" i="1"/>
  <c r="O18" i="1" s="1"/>
  <c r="N18" i="1"/>
  <c r="I5" i="1"/>
  <c r="R44" i="1"/>
  <c r="S44" i="1" s="1"/>
  <c r="O21" i="1"/>
  <c r="R14" i="1"/>
  <c r="S14" i="1" s="1"/>
  <c r="G5" i="1"/>
  <c r="AG32" i="1" s="1"/>
  <c r="O137" i="1"/>
  <c r="O116" i="1"/>
  <c r="O69" i="1"/>
  <c r="O65" i="1"/>
  <c r="M129" i="1"/>
  <c r="R69" i="1"/>
  <c r="S69" i="1" s="1"/>
  <c r="R65" i="1"/>
  <c r="S65" i="1" s="1"/>
  <c r="M82" i="1"/>
  <c r="O82" i="1" s="1"/>
  <c r="H81" i="1"/>
  <c r="M81" i="1" s="1"/>
  <c r="N105" i="1"/>
  <c r="E105" i="1"/>
  <c r="O105" i="1" s="1"/>
  <c r="N80" i="1"/>
  <c r="M34" i="1"/>
  <c r="O34" i="1" s="1"/>
  <c r="N34" i="1"/>
  <c r="R34" i="1"/>
  <c r="S34" i="1" s="1"/>
  <c r="M33" i="1"/>
  <c r="O33" i="1" s="1"/>
  <c r="H32" i="1"/>
  <c r="M32" i="1" s="1"/>
  <c r="R81" i="1"/>
  <c r="S81" i="1" s="1"/>
  <c r="G32" i="1"/>
  <c r="O32" i="1" s="1"/>
  <c r="R19" i="1"/>
  <c r="S19" i="1" s="1"/>
  <c r="M16" i="1"/>
  <c r="O16" i="1" s="1"/>
  <c r="N16" i="1"/>
  <c r="R13" i="1"/>
  <c r="S13" i="1" s="1"/>
  <c r="N6" i="1"/>
  <c r="E6" i="1"/>
  <c r="O6" i="1" s="1"/>
  <c r="D5" i="1"/>
  <c r="R6" i="1"/>
  <c r="S6" i="1" s="1"/>
  <c r="N81" i="1" l="1"/>
  <c r="AJ7" i="3"/>
  <c r="AA7" i="3"/>
  <c r="AI7" i="3"/>
  <c r="AK7" i="4"/>
  <c r="AO7" i="4"/>
  <c r="AX7" i="4"/>
  <c r="AS7" i="4"/>
  <c r="AY7" i="4"/>
  <c r="AD7" i="3"/>
  <c r="AQ7" i="4"/>
  <c r="AO131" i="3"/>
  <c r="AE7" i="3"/>
  <c r="AC7" i="3"/>
  <c r="AO34" i="3"/>
  <c r="AG7" i="3"/>
  <c r="AB7" i="3"/>
  <c r="W7" i="3"/>
  <c r="Z7" i="3"/>
  <c r="AO22" i="3"/>
  <c r="AR7" i="4"/>
  <c r="AO15" i="3"/>
  <c r="X7" i="3"/>
  <c r="AN7" i="4"/>
  <c r="AV7" i="4"/>
  <c r="AF7" i="3"/>
  <c r="AL7" i="3"/>
  <c r="AH7" i="4"/>
  <c r="BA131" i="4"/>
  <c r="BA65" i="4"/>
  <c r="BA15" i="4"/>
  <c r="AD7" i="4"/>
  <c r="AM7" i="4"/>
  <c r="BA107" i="4"/>
  <c r="AI7" i="4"/>
  <c r="AE7" i="4"/>
  <c r="BA45" i="4"/>
  <c r="AL7" i="4"/>
  <c r="BA22" i="4"/>
  <c r="AU7" i="4"/>
  <c r="BA34" i="4"/>
  <c r="AJ7" i="4"/>
  <c r="AT7" i="4"/>
  <c r="AC7" i="4"/>
  <c r="BA83" i="4"/>
  <c r="AZ7" i="4"/>
  <c r="AW7" i="4"/>
  <c r="AG7" i="4"/>
  <c r="BA8" i="4"/>
  <c r="AO8" i="3"/>
  <c r="AM7" i="3"/>
  <c r="AO107" i="3"/>
  <c r="AO83" i="3"/>
  <c r="Y7" i="3"/>
  <c r="AO65" i="3"/>
  <c r="AK7" i="3"/>
  <c r="AO45" i="3"/>
  <c r="AN7" i="3"/>
  <c r="M13" i="1"/>
  <c r="O13" i="1" s="1"/>
  <c r="N13" i="1"/>
  <c r="M43" i="1"/>
  <c r="O43" i="1" s="1"/>
  <c r="R43" i="1"/>
  <c r="S43" i="1" s="1"/>
  <c r="N43" i="1"/>
  <c r="N5" i="1"/>
  <c r="E5" i="1"/>
  <c r="R32" i="1"/>
  <c r="S32" i="1" s="1"/>
  <c r="H5" i="1"/>
  <c r="M5" i="1" s="1"/>
  <c r="AG34" i="1" s="1"/>
  <c r="M63" i="1"/>
  <c r="O63" i="1" s="1"/>
  <c r="N63" i="1"/>
  <c r="R63" i="1"/>
  <c r="S63" i="1" s="1"/>
  <c r="O129" i="1"/>
  <c r="N32" i="1"/>
  <c r="BA7" i="4" l="1"/>
  <c r="AO7" i="3"/>
  <c r="AG33" i="1"/>
  <c r="AG35" i="1" s="1"/>
  <c r="O5" i="1"/>
  <c r="R5" i="1"/>
  <c r="S5" i="1" s="1"/>
</calcChain>
</file>

<file path=xl/sharedStrings.xml><?xml version="1.0" encoding="utf-8"?>
<sst xmlns="http://schemas.openxmlformats.org/spreadsheetml/2006/main" count="3834" uniqueCount="347">
  <si>
    <t>POBLACIÓN PENDIENTE POR AFILIAR SEGÚN PROYECCIÓN DANE 2016</t>
  </si>
  <si>
    <t xml:space="preserve">% POBLACIÓN PENDIENTE POR AFILIAR </t>
  </si>
  <si>
    <t xml:space="preserve">FECHA DE CORTE </t>
  </si>
  <si>
    <t>Diciembre 2016</t>
  </si>
  <si>
    <t>COD MPIO</t>
  </si>
  <si>
    <t>MUNICIPIO</t>
  </si>
  <si>
    <t>Población proyectada DANE 2016</t>
  </si>
  <si>
    <t>REGIMEN SUBSIDIADO</t>
  </si>
  <si>
    <t>REGIMEN CONTRIBUTIVO</t>
  </si>
  <si>
    <t>REGIMEN EXCEPCIÓN</t>
  </si>
  <si>
    <t xml:space="preserve">Total afiliados  al SGSSS </t>
  </si>
  <si>
    <t>CONTRIBUTIVO SUSPENDIDOS</t>
  </si>
  <si>
    <t xml:space="preserve">Total Afiliados </t>
  </si>
  <si>
    <t xml:space="preserve">%  de cobertura </t>
  </si>
  <si>
    <t>TOTAL AFILIADOS RÉGIMEN DE EXCEPCIÓN</t>
  </si>
  <si>
    <t>F. Médico Preventiva</t>
  </si>
  <si>
    <t>Universidad de Antioquia</t>
  </si>
  <si>
    <t>Universidad Nacional</t>
  </si>
  <si>
    <t>Ecopetrol</t>
  </si>
  <si>
    <t>% de Cobertura
RS+RC+RE</t>
  </si>
  <si>
    <t xml:space="preserve">Total Suspendidos </t>
  </si>
  <si>
    <t xml:space="preserve"> </t>
  </si>
  <si>
    <t>TOTAL DEPARTAMENTO</t>
  </si>
  <si>
    <t>Udea</t>
  </si>
  <si>
    <t>F:Medico preventiva</t>
  </si>
  <si>
    <t>Unal</t>
  </si>
  <si>
    <t>TOTAL MAGDALENA MEDIO</t>
  </si>
  <si>
    <t>Campo20</t>
  </si>
  <si>
    <t>CuentaDeCampo6</t>
  </si>
  <si>
    <t>Campo9</t>
  </si>
  <si>
    <t>CuentaDeCampo2</t>
  </si>
  <si>
    <t>CARACOLI</t>
  </si>
  <si>
    <t>MACEO</t>
  </si>
  <si>
    <t>PUERTO BERRIO</t>
  </si>
  <si>
    <t>PUERTO NARE</t>
  </si>
  <si>
    <t>PUERTO TRIUNFO</t>
  </si>
  <si>
    <t>YONDO</t>
  </si>
  <si>
    <t>TOTAL BAJO CAUCA</t>
  </si>
  <si>
    <t>CACERES</t>
  </si>
  <si>
    <t>CAUCASIA</t>
  </si>
  <si>
    <t>EL BAGRE</t>
  </si>
  <si>
    <t>NECHI</t>
  </si>
  <si>
    <t>TARAZA</t>
  </si>
  <si>
    <t>ZARAGOZA</t>
  </si>
  <si>
    <t>TOTAL 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</si>
  <si>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</si>
  <si>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</si>
  <si>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</si>
  <si>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</si>
  <si>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</si>
  <si>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</si>
  <si>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</si>
  <si>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</si>
  <si>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</si>
  <si>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</si>
  <si>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</si>
  <si>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TOTAL  NORDESTE</t>
  </si>
  <si>
    <t>R.Contributivo</t>
  </si>
  <si>
    <t>AMALFI</t>
  </si>
  <si>
    <t>R.Subsidiado</t>
  </si>
  <si>
    <t>ANORI</t>
  </si>
  <si>
    <t>R.Excepción</t>
  </si>
  <si>
    <t>CISNEROS</t>
  </si>
  <si>
    <t>No Afiliados</t>
  </si>
  <si>
    <t>REMEDIOS</t>
  </si>
  <si>
    <t>SAN ROQUE</t>
  </si>
  <si>
    <t>SANTO DOMINGO</t>
  </si>
  <si>
    <t>SEGOVIA</t>
  </si>
  <si>
    <t>VEGACHI</t>
  </si>
  <si>
    <t>YALI</t>
  </si>
  <si>
    <t>YOLOMBO</t>
  </si>
  <si>
    <t>TOTAL  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</si>
  <si>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</si>
  <si>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</si>
  <si>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</si>
  <si>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</si>
  <si>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</si>
  <si>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</si>
  <si>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</si>
  <si>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</si>
  <si>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</si>
  <si>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</si>
  <si>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</si>
  <si>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</si>
  <si>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</si>
  <si>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</si>
  <si>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</si>
  <si>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</si>
  <si>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</si>
  <si>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</si>
  <si>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</si>
  <si>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</si>
  <si>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</si>
  <si>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</si>
  <si>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</si>
  <si>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</si>
  <si>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</si>
  <si>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</si>
  <si>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</si>
  <si>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</si>
  <si>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</si>
  <si>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</si>
  <si>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</si>
  <si>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</si>
  <si>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</si>
  <si>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</si>
  <si>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</si>
  <si>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</si>
  <si>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</si>
  <si>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</si>
  <si>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</si>
  <si>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</si>
  <si>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</si>
  <si>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</si>
  <si>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</si>
  <si>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</si>
  <si>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</si>
  <si>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</si>
  <si>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</si>
  <si>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</si>
  <si>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</si>
  <si>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</si>
  <si>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</si>
  <si>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</si>
  <si>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</si>
  <si>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</si>
  <si>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</si>
  <si>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</si>
  <si>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</si>
  <si>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</si>
  <si>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</si>
  <si>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</si>
  <si>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</si>
  <si>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</si>
  <si>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</si>
  <si>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</si>
  <si>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</si>
  <si>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</si>
  <si>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</si>
  <si>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</si>
  <si>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</si>
  <si>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</si>
  <si>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</si>
  <si>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</si>
  <si>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</si>
  <si>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</si>
  <si>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</si>
  <si>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</si>
  <si>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</si>
  <si>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</si>
  <si>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</si>
  <si>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</si>
  <si>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</si>
  <si>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</si>
  <si>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</si>
  <si>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</si>
  <si>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</si>
  <si>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TOTAL  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</si>
  <si>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</si>
  <si>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</si>
  <si>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</si>
  <si>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</si>
  <si>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</si>
  <si>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</si>
  <si>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</si>
  <si>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</si>
  <si>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</si>
  <si>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</si>
  <si>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</si>
  <si>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BDUA FOSYGA DICIEMBRE de 2016</t>
  </si>
  <si>
    <t>PROYECCIÓN DANE 2016</t>
  </si>
  <si>
    <t>Realizado por Julio César Fabra Arrieta</t>
  </si>
  <si>
    <t>Total afiliados por EPS al Régimen Subsidiado</t>
  </si>
  <si>
    <t>CODIGO Ministerio</t>
  </si>
  <si>
    <t>NOMBRE EPS-S</t>
  </si>
  <si>
    <t>NRO. AFILIADOS</t>
  </si>
  <si>
    <t>% afiliados</t>
  </si>
  <si>
    <t>EPSS40</t>
  </si>
  <si>
    <t>Savia Salud</t>
  </si>
  <si>
    <t>ESS024</t>
  </si>
  <si>
    <t>Coosalud</t>
  </si>
  <si>
    <t>ESS002</t>
  </si>
  <si>
    <t>Emdisalud</t>
  </si>
  <si>
    <t>ESS091</t>
  </si>
  <si>
    <t>Ecoopsos</t>
  </si>
  <si>
    <t>EPSI03</t>
  </si>
  <si>
    <t>Asociación Indígena del Cauca</t>
  </si>
  <si>
    <t>EPS020</t>
  </si>
  <si>
    <t>Caprecom</t>
  </si>
  <si>
    <t>EPSS41</t>
  </si>
  <si>
    <t>Nueva EPS S.A</t>
  </si>
  <si>
    <t>Total Afiliados al Régimen Subsidiado</t>
  </si>
  <si>
    <t>EPSM03</t>
  </si>
  <si>
    <t>Cafesalud EPS</t>
  </si>
  <si>
    <t>EPSS10</t>
  </si>
  <si>
    <t>SURA.</t>
  </si>
  <si>
    <t>EPSS16</t>
  </si>
  <si>
    <t>Coomeva S.A.</t>
  </si>
  <si>
    <t>EPSS37</t>
  </si>
  <si>
    <t>La Nueva EPS</t>
  </si>
  <si>
    <t>EPSS02</t>
  </si>
  <si>
    <t xml:space="preserve">Salud Total </t>
  </si>
  <si>
    <t>EPSS23</t>
  </si>
  <si>
    <t xml:space="preserve">Cruz Blanca </t>
  </si>
  <si>
    <t>EPSS05</t>
  </si>
  <si>
    <t>Sanitas S.A.</t>
  </si>
  <si>
    <t>EPSS18</t>
  </si>
  <si>
    <t xml:space="preserve">Servicio Occidental </t>
  </si>
  <si>
    <t>EPSS17</t>
  </si>
  <si>
    <t xml:space="preserve">Famisanar </t>
  </si>
  <si>
    <t>EPSS33</t>
  </si>
  <si>
    <t>Salud Vida EPS</t>
  </si>
  <si>
    <t>Total Afiliados  en Regimen Subsidiado por Movilidad</t>
  </si>
  <si>
    <t>TOTAL GENERAL</t>
  </si>
  <si>
    <t xml:space="preserve">Total Afiliados por EPS Régimen Contributivo, </t>
  </si>
  <si>
    <t>NOMBRE EPS</t>
  </si>
  <si>
    <t>N° DE AFILIADOS</t>
  </si>
  <si>
    <t>%</t>
  </si>
  <si>
    <t>EPS010</t>
  </si>
  <si>
    <t>EPS016</t>
  </si>
  <si>
    <t>EPS003</t>
  </si>
  <si>
    <t>EPS037</t>
  </si>
  <si>
    <t>EPS002</t>
  </si>
  <si>
    <t>EPS023</t>
  </si>
  <si>
    <t>EPS005</t>
  </si>
  <si>
    <t>EPS018</t>
  </si>
  <si>
    <t>EAS016</t>
  </si>
  <si>
    <t>EPM</t>
  </si>
  <si>
    <t>EAS027</t>
  </si>
  <si>
    <t>Fondo Ferrocarriles Nal</t>
  </si>
  <si>
    <t>EPS017</t>
  </si>
  <si>
    <t>EPS033</t>
  </si>
  <si>
    <t>SaludVida S.A.</t>
  </si>
  <si>
    <t>EPS001</t>
  </si>
  <si>
    <t>ALIANSALUD E.P.S.</t>
  </si>
  <si>
    <t>EPS008</t>
  </si>
  <si>
    <t>COMPENSAR E.P.S.</t>
  </si>
  <si>
    <t>Total Afiliados al Régimen Contributivo</t>
  </si>
  <si>
    <t>EPS040</t>
  </si>
  <si>
    <t>ESSC24</t>
  </si>
  <si>
    <t>ESSC02</t>
  </si>
  <si>
    <t>ESSC91</t>
  </si>
  <si>
    <t>EPSIC3</t>
  </si>
  <si>
    <t>ESSC62</t>
  </si>
  <si>
    <t>ASMET SALUD-CM</t>
  </si>
  <si>
    <t>CCFC55</t>
  </si>
  <si>
    <t>CAJACOPI ATLANTICO -CM</t>
  </si>
  <si>
    <t>EPSC20</t>
  </si>
  <si>
    <t>ESSC07</t>
  </si>
  <si>
    <t>Mutual SER</t>
  </si>
  <si>
    <t>EPSC03</t>
  </si>
  <si>
    <t>CAFESALUD</t>
  </si>
  <si>
    <t>EPSC34</t>
  </si>
  <si>
    <t>CAPITAL SALUD</t>
  </si>
  <si>
    <t>Total Afiliados en Regimen Contributivo por movilidad</t>
  </si>
  <si>
    <t>Total Afiliados</t>
  </si>
  <si>
    <t xml:space="preserve">Total Afiliados por EPS Régimen Excepción, </t>
  </si>
  <si>
    <t>RES004</t>
  </si>
  <si>
    <t>RES011</t>
  </si>
  <si>
    <t>RES008</t>
  </si>
  <si>
    <t>RES002</t>
  </si>
  <si>
    <t>Total Afiliados Suspendidos por EPS Contributiva</t>
  </si>
  <si>
    <t>Campo17</t>
  </si>
  <si>
    <t>Campo2</t>
  </si>
  <si>
    <t>COBERTURA POBLACIÓN ACTIVA AFILIADA AL SGSSS EN EL DEPARTAMENTO DE ANTIOQUIA, POR SUBREGIÓN, MUNICIPIO Y RÉGIMEN. 
Según Población Proyectada DANE 2016.</t>
  </si>
  <si>
    <t>SECRETARIA SECCIONAL  DE SALUD Y PROTECCIÓN SOCIAL DE ANTIOQUIA-DIRECCIÓN DE ATENCIÓN A LAS PERSONAS-</t>
  </si>
  <si>
    <t>Municipios</t>
  </si>
  <si>
    <t>% Participación</t>
  </si>
  <si>
    <t>FECHA DE CORTE:</t>
  </si>
  <si>
    <t>RÉGIMEN SUBSIDIADO</t>
  </si>
  <si>
    <t>MOVILIDAD DESCENDENTE</t>
  </si>
  <si>
    <t>TOTAL
Régimen Subsidiado</t>
  </si>
  <si>
    <t>SUBREGIÓN</t>
  </si>
  <si>
    <t>COD-MPIO</t>
  </si>
  <si>
    <t>AIC</t>
  </si>
  <si>
    <t>Nueva EPS</t>
  </si>
  <si>
    <t>SURA.
Subsidiada</t>
  </si>
  <si>
    <t>Coomeva S.A.
Subsidiado</t>
  </si>
  <si>
    <t>La nueva EPS
Subsidiada</t>
  </si>
  <si>
    <t xml:space="preserve">Salud Total
Subsidiado </t>
  </si>
  <si>
    <t xml:space="preserve">Cruz Blanca
Subsidiado </t>
  </si>
  <si>
    <t>Cafesalud EPS Subsidiada</t>
  </si>
  <si>
    <t>Servicio Occidental 
Subsidiado</t>
  </si>
  <si>
    <t>Sanitas S.A.
Subsidiado</t>
  </si>
  <si>
    <t xml:space="preserve">Famisanar
Subsidiado </t>
  </si>
  <si>
    <t>Emssanar E.S.S.</t>
  </si>
  <si>
    <t>SaludVida S.A. Subsidiada</t>
  </si>
  <si>
    <t>ESS118</t>
  </si>
  <si>
    <t>Participacion de EPS en  municipios</t>
  </si>
  <si>
    <t>Total  Afiliados  en Antioquia</t>
  </si>
  <si>
    <t>Total Magdalena Medio</t>
  </si>
  <si>
    <t>Concatenar</t>
  </si>
  <si>
    <t>Cod_sub</t>
  </si>
  <si>
    <t>Magdalena Medio</t>
  </si>
  <si>
    <t>1</t>
  </si>
  <si>
    <t>EPS Saludcoop
Subsidiado</t>
  </si>
  <si>
    <t>Total  Bajo Cauca</t>
  </si>
  <si>
    <t>Bajo Cauca</t>
  </si>
  <si>
    <t>Total Uraba</t>
  </si>
  <si>
    <t>Porcentaje de participación de las EPS Subsidiadas en los 125 municipios del departamento de Antioquia, Diciembre 2016.</t>
  </si>
  <si>
    <t>Urabá</t>
  </si>
  <si>
    <t>Total Nordeste</t>
  </si>
  <si>
    <t>2</t>
  </si>
  <si>
    <t>Nordeste</t>
  </si>
  <si>
    <t>Total Occidente</t>
  </si>
  <si>
    <t>Occidente</t>
  </si>
  <si>
    <t>Total Norte</t>
  </si>
  <si>
    <t>Norte</t>
  </si>
  <si>
    <t>3</t>
  </si>
  <si>
    <t>Total Oriente</t>
  </si>
  <si>
    <t>Oriente</t>
  </si>
  <si>
    <t>Total Suroeste</t>
  </si>
  <si>
    <t>Suroeste</t>
  </si>
  <si>
    <t>4</t>
  </si>
  <si>
    <t>Total Valle de Aburra</t>
  </si>
  <si>
    <t>Valle de aburrá</t>
  </si>
  <si>
    <t>5</t>
  </si>
  <si>
    <t>6</t>
  </si>
  <si>
    <t>7</t>
  </si>
  <si>
    <t>8</t>
  </si>
  <si>
    <t>9</t>
  </si>
  <si>
    <t>RÉGIMEN CONTRIBUTIVO</t>
  </si>
  <si>
    <t>CONTRIBUTIVO MOVILIDAD ASCENDENTE</t>
  </si>
  <si>
    <t>TOTAL
Régimen Contributivo</t>
  </si>
  <si>
    <t xml:space="preserve">SURA.
</t>
  </si>
  <si>
    <t xml:space="preserve">La Nueva EPS 
</t>
  </si>
  <si>
    <t xml:space="preserve">Salud Total
</t>
  </si>
  <si>
    <t xml:space="preserve">Cafesalud EPS
</t>
  </si>
  <si>
    <t xml:space="preserve">Cruz Blanca 
</t>
  </si>
  <si>
    <t xml:space="preserve">Sanitas S.A.
</t>
  </si>
  <si>
    <t xml:space="preserve">Servicio Occidental 
</t>
  </si>
  <si>
    <t xml:space="preserve">EPM 
</t>
  </si>
  <si>
    <t xml:space="preserve">Fondo Ferrocarriles Nal 
</t>
  </si>
  <si>
    <t xml:space="preserve">Famisanar 
</t>
  </si>
  <si>
    <t xml:space="preserve">SaludVida S.A. 
</t>
  </si>
  <si>
    <t>Compensar EPS</t>
  </si>
  <si>
    <t>Savia Salud
Contributivo</t>
  </si>
  <si>
    <t>Coosalud
Contributivo</t>
  </si>
  <si>
    <t>Caprecom
Contributivo</t>
  </si>
  <si>
    <t>Ecoopsos
Contributivo</t>
  </si>
  <si>
    <t>Emdisalud
Contributivo</t>
  </si>
  <si>
    <t>ASMET SALUD-CM
Contributivo</t>
  </si>
  <si>
    <t>Cafesalud
Contributivo</t>
  </si>
  <si>
    <t>Asociación Indígena del Cauca
Contributivo</t>
  </si>
  <si>
    <t xml:space="preserve">CAJACOPI ATLANTICO -CM
</t>
  </si>
  <si>
    <t>Mutual SER
Contributivo</t>
  </si>
  <si>
    <t>EPS012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</si>
</sst>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 * #,##0.00_ ;_ * \-#,##0.00_ ;_ * &quot;-&quot;??_ ;_ @_ "/>
    <numFmt numFmtId="167" formatCode="#."/>
    <numFmt numFmtId="168" formatCode="_-* #.##0.00_-;\-* #.##0.00_-;_-* &quot;-&quot;??_-;_-@_-"/>
    <numFmt numFmtId="169" formatCode="_ [$€-2]\ * #,##0.00_ ;_ [$€-2]\ * \-#,##0.00_ ;_ [$€-2]\ * &quot;-&quot;??_ "/>
    <numFmt numFmtId="170" formatCode="_-[$€-2]* #,##0.00_-;\-[$€-2]* #,##0.00_-;_-[$€-2]* &quot;-&quot;??_-"/>
    <numFmt numFmtId="171" formatCode="_-* #,##0.00\ _€_-;\-* #,##0.00\ _€_-;_-* &quot;-&quot;??\ _€_-;_-@_-"/>
    <numFmt numFmtId="172" formatCode="_-* #,##0.00\ &quot;€&quot;_-;\-* #,##0.00\ &quot;€&quot;_-;_-* &quot;-&quot;??\ &quot;€&quot;_-;_-@_-"/>
    <numFmt numFmtId="173" formatCode="_-&quot;$&quot;* #,##0.00_-;\-&quot;$&quot;* #,##0.00_-;_-&quot;$&quot;* &quot;-&quot;??_-;_-@_-"/>
  </numFmts>
  <fonts count="6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10"/>
      <color theme="0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"/>
      <color indexed="16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 Narrow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Arial"/>
      <family val="2"/>
    </font>
    <font>
      <sz val="8"/>
      <color rgb="FF000000"/>
      <name val="Arial"/>
      <family val="2"/>
    </font>
    <font>
      <sz val="11"/>
      <color theme="0"/>
      <name val="Calibri"/>
      <family val="2"/>
    </font>
    <font>
      <sz val="11"/>
      <name val="Calibri"/>
      <family val="2"/>
    </font>
    <font>
      <b/>
      <sz val="9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8000"/>
        <bgColor theme="4" tint="0.79998168889431442"/>
      </patternFill>
    </fill>
  </fills>
  <borders count="6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43">
    <xf numFmtId="0" fontId="0" fillId="0" borderId="0"/>
    <xf numFmtId="164" fontId="5" fillId="0" borderId="0" applyFont="0" applyFill="0" applyBorder="0" applyAlignment="0" applyProtection="0"/>
    <xf numFmtId="0" fontId="12" fillId="0" borderId="0"/>
    <xf numFmtId="0" fontId="5" fillId="0" borderId="0"/>
    <xf numFmtId="0" fontId="12" fillId="0" borderId="0"/>
    <xf numFmtId="0" fontId="16" fillId="0" borderId="0"/>
    <xf numFmtId="0" fontId="5" fillId="0" borderId="0"/>
    <xf numFmtId="0" fontId="12" fillId="0" borderId="0"/>
    <xf numFmtId="3" fontId="19" fillId="0" borderId="22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20" fillId="0" borderId="0">
      <protection locked="0"/>
    </xf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3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" borderId="0" applyNumberFormat="0" applyBorder="0" applyAlignment="0" applyProtection="0"/>
    <xf numFmtId="0" fontId="1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3" fillId="30" borderId="0" applyNumberFormat="0" applyBorder="0" applyAlignment="0" applyProtection="0"/>
    <xf numFmtId="0" fontId="1" fillId="11" borderId="0" applyNumberFormat="0" applyBorder="0" applyAlignment="0" applyProtection="0"/>
    <xf numFmtId="0" fontId="13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3" fillId="30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4" borderId="0" applyNumberFormat="0" applyBorder="0" applyAlignment="0" applyProtection="0"/>
    <xf numFmtId="0" fontId="1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" borderId="0" applyNumberFormat="0" applyBorder="0" applyAlignment="0" applyProtection="0"/>
    <xf numFmtId="0" fontId="13" fillId="24" borderId="0" applyNumberFormat="0" applyBorder="0" applyAlignment="0" applyProtection="0"/>
    <xf numFmtId="0" fontId="1" fillId="6" borderId="0" applyNumberFormat="0" applyBorder="0" applyAlignment="0" applyProtection="0"/>
    <xf numFmtId="0" fontId="1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3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4" borderId="0" applyNumberFormat="0" applyBorder="0" applyAlignment="0" applyProtection="0"/>
    <xf numFmtId="0" fontId="21" fillId="36" borderId="0" applyNumberFormat="0" applyBorder="0" applyAlignment="0" applyProtection="0"/>
    <xf numFmtId="0" fontId="21" fillId="24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2" fillId="29" borderId="0" applyNumberFormat="0" applyBorder="0" applyAlignment="0" applyProtection="0"/>
    <xf numFmtId="0" fontId="23" fillId="27" borderId="0" applyNumberFormat="0" applyBorder="0" applyAlignment="0" applyProtection="0"/>
    <xf numFmtId="0" fontId="24" fillId="43" borderId="23" applyNumberFormat="0" applyAlignment="0" applyProtection="0"/>
    <xf numFmtId="0" fontId="25" fillId="31" borderId="23" applyNumberFormat="0" applyAlignment="0" applyProtection="0"/>
    <xf numFmtId="0" fontId="26" fillId="44" borderId="24" applyNumberFormat="0" applyAlignment="0" applyProtection="0"/>
    <xf numFmtId="0" fontId="27" fillId="0" borderId="25" applyNumberFormat="0" applyFill="0" applyAlignment="0" applyProtection="0"/>
    <xf numFmtId="0" fontId="26" fillId="44" borderId="24" applyNumberFormat="0" applyAlignment="0" applyProtection="0"/>
    <xf numFmtId="0" fontId="28" fillId="0" borderId="0" applyNumberFormat="0" applyFill="0" applyBorder="0" applyAlignment="0" applyProtection="0"/>
    <xf numFmtId="0" fontId="21" fillId="45" borderId="0" applyNumberFormat="0" applyBorder="0" applyAlignment="0" applyProtection="0"/>
    <xf numFmtId="0" fontId="21" fillId="42" borderId="0" applyNumberFormat="0" applyBorder="0" applyAlignment="0" applyProtection="0"/>
    <xf numFmtId="0" fontId="21" fillId="4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5" borderId="0" applyNumberFormat="0" applyBorder="0" applyAlignment="0" applyProtection="0"/>
    <xf numFmtId="0" fontId="29" fillId="28" borderId="23" applyNumberFormat="0" applyAlignment="0" applyProtection="0"/>
    <xf numFmtId="16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5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3" fillId="30" borderId="0" applyNumberFormat="0" applyBorder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0" applyNumberFormat="0" applyFill="0" applyBorder="0" applyAlignment="0" applyProtection="0"/>
    <xf numFmtId="0" fontId="22" fillId="25" borderId="0" applyNumberFormat="0" applyBorder="0" applyAlignment="0" applyProtection="0"/>
    <xf numFmtId="0" fontId="29" fillId="32" borderId="23" applyNumberFormat="0" applyAlignment="0" applyProtection="0"/>
    <xf numFmtId="0" fontId="35" fillId="0" borderId="29" applyNumberFormat="0" applyFill="0" applyAlignment="0" applyProtection="0"/>
    <xf numFmtId="171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3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6" fillId="32" borderId="0" applyNumberFormat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5" fillId="0" borderId="0"/>
    <xf numFmtId="0" fontId="5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3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3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5" fillId="26" borderId="13" applyNumberFormat="0" applyFont="0" applyAlignment="0" applyProtection="0"/>
    <xf numFmtId="0" fontId="1" fillId="2" borderId="1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" fillId="2" borderId="1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" borderId="1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" fillId="2" borderId="1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13" fillId="26" borderId="13" applyNumberFormat="0" applyFont="0" applyAlignment="0" applyProtection="0"/>
    <xf numFmtId="0" fontId="5" fillId="26" borderId="13" applyNumberFormat="0" applyFont="0" applyAlignment="0" applyProtection="0"/>
    <xf numFmtId="0" fontId="40" fillId="43" borderId="30" applyNumberFormat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31" borderId="30" applyNumberFormat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31" applyNumberFormat="0" applyFill="0" applyAlignment="0" applyProtection="0"/>
    <xf numFmtId="0" fontId="43" fillId="0" borderId="32" applyNumberFormat="0" applyFill="0" applyAlignment="0" applyProtection="0"/>
    <xf numFmtId="0" fontId="28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34" applyNumberFormat="0" applyFill="0" applyAlignment="0" applyProtection="0"/>
    <xf numFmtId="0" fontId="35" fillId="0" borderId="0" applyNumberFormat="0" applyFill="0" applyBorder="0" applyAlignment="0" applyProtection="0"/>
  </cellStyleXfs>
  <cellXfs count="329">
    <xf numFmtId="0" fontId="0" fillId="0" borderId="0" xfId="0"/>
    <xf numFmtId="0" fontId="6" fillId="0" borderId="0" xfId="0" applyFont="1" applyFill="1" applyBorder="1"/>
    <xf numFmtId="49" fontId="6" fillId="0" borderId="0" xfId="0" applyNumberFormat="1" applyFont="1" applyFill="1" applyBorder="1"/>
    <xf numFmtId="49" fontId="0" fillId="0" borderId="0" xfId="0" applyNumberFormat="1"/>
    <xf numFmtId="0" fontId="0" fillId="0" borderId="0" xfId="0" applyBorder="1"/>
    <xf numFmtId="1" fontId="10" fillId="16" borderId="6" xfId="0" applyNumberFormat="1" applyFont="1" applyFill="1" applyBorder="1" applyAlignment="1">
      <alignment vertical="center" wrapText="1" shrinkToFit="1"/>
    </xf>
    <xf numFmtId="10" fontId="11" fillId="15" borderId="9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vertical="center"/>
    </xf>
    <xf numFmtId="49" fontId="0" fillId="18" borderId="0" xfId="0" applyNumberFormat="1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/>
    </xf>
    <xf numFmtId="2" fontId="10" fillId="16" borderId="9" xfId="0" applyNumberFormat="1" applyFont="1" applyFill="1" applyBorder="1" applyAlignment="1">
      <alignment horizontal="center" vertical="center" wrapText="1" shrinkToFit="1"/>
    </xf>
    <xf numFmtId="2" fontId="10" fillId="16" borderId="7" xfId="0" applyNumberFormat="1" applyFont="1" applyFill="1" applyBorder="1" applyAlignment="1">
      <alignment horizontal="center" vertical="center" wrapText="1" shrinkToFit="1"/>
    </xf>
    <xf numFmtId="2" fontId="10" fillId="16" borderId="7" xfId="0" applyNumberFormat="1" applyFont="1" applyFill="1" applyBorder="1" applyAlignment="1">
      <alignment horizontal="right" vertical="center" wrapText="1" shrinkToFit="1"/>
    </xf>
    <xf numFmtId="3" fontId="10" fillId="16" borderId="8" xfId="0" applyNumberFormat="1" applyFont="1" applyFill="1" applyBorder="1" applyAlignment="1">
      <alignment horizontal="right" vertical="center"/>
    </xf>
    <xf numFmtId="10" fontId="10" fillId="16" borderId="9" xfId="0" applyNumberFormat="1" applyFont="1" applyFill="1" applyBorder="1" applyAlignment="1">
      <alignment horizontal="center" vertical="center" wrapText="1" shrinkToFit="1"/>
    </xf>
    <xf numFmtId="0" fontId="13" fillId="19" borderId="11" xfId="2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12" xfId="0" applyNumberFormat="1" applyBorder="1"/>
    <xf numFmtId="0" fontId="0" fillId="0" borderId="0" xfId="0" applyNumberFormat="1" applyBorder="1"/>
    <xf numFmtId="0" fontId="0" fillId="0" borderId="6" xfId="0" applyBorder="1"/>
    <xf numFmtId="1" fontId="5" fillId="0" borderId="6" xfId="0" applyNumberFormat="1" applyFont="1" applyFill="1" applyBorder="1" applyAlignment="1">
      <alignment wrapText="1" shrinkToFit="1"/>
    </xf>
    <xf numFmtId="3" fontId="0" fillId="0" borderId="7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164" fontId="5" fillId="0" borderId="9" xfId="1" applyBorder="1" applyAlignment="1">
      <alignment horizontal="right" vertical="center"/>
    </xf>
    <xf numFmtId="165" fontId="5" fillId="0" borderId="8" xfId="1" applyNumberFormat="1" applyBorder="1" applyAlignment="1">
      <alignment horizontal="right" vertical="center"/>
    </xf>
    <xf numFmtId="164" fontId="5" fillId="0" borderId="7" xfId="1" applyBorder="1" applyAlignment="1">
      <alignment vertical="center"/>
    </xf>
    <xf numFmtId="1" fontId="5" fillId="0" borderId="8" xfId="1" applyNumberFormat="1" applyBorder="1" applyAlignment="1">
      <alignment vertical="center"/>
    </xf>
    <xf numFmtId="3" fontId="0" fillId="0" borderId="6" xfId="0" applyNumberFormat="1" applyBorder="1" applyAlignment="1">
      <alignment horizontal="right" vertical="center"/>
    </xf>
    <xf numFmtId="164" fontId="5" fillId="0" borderId="7" xfId="1" applyBorder="1" applyAlignment="1">
      <alignment horizontal="right" vertical="center"/>
    </xf>
    <xf numFmtId="1" fontId="0" fillId="0" borderId="8" xfId="0" applyNumberFormat="1" applyBorder="1" applyAlignment="1">
      <alignment horizontal="right" vertical="center"/>
    </xf>
    <xf numFmtId="2" fontId="0" fillId="0" borderId="7" xfId="0" applyNumberFormat="1" applyBorder="1" applyAlignment="1">
      <alignment horizontal="right" vertical="center"/>
    </xf>
    <xf numFmtId="164" fontId="5" fillId="0" borderId="9" xfId="1" applyBorder="1" applyAlignment="1">
      <alignment horizontal="center" vertical="center"/>
    </xf>
    <xf numFmtId="3" fontId="5" fillId="15" borderId="10" xfId="0" applyNumberFormat="1" applyFont="1" applyFill="1" applyBorder="1" applyAlignment="1">
      <alignment horizontal="right" vertical="center"/>
    </xf>
    <xf numFmtId="0" fontId="13" fillId="0" borderId="13" xfId="2" applyNumberFormat="1" applyFont="1" applyFill="1" applyBorder="1" applyAlignment="1">
      <alignment wrapText="1"/>
    </xf>
    <xf numFmtId="0" fontId="13" fillId="0" borderId="13" xfId="2" applyFont="1" applyFill="1" applyBorder="1" applyAlignment="1">
      <alignment horizontal="right" wrapText="1"/>
    </xf>
    <xf numFmtId="0" fontId="0" fillId="0" borderId="14" xfId="0" applyNumberFormat="1" applyBorder="1"/>
    <xf numFmtId="1" fontId="5" fillId="0" borderId="6" xfId="0" applyNumberFormat="1" applyFont="1" applyBorder="1" applyAlignment="1">
      <alignment wrapText="1" shrinkToFit="1"/>
    </xf>
    <xf numFmtId="3" fontId="10" fillId="16" borderId="7" xfId="0" applyNumberFormat="1" applyFont="1" applyFill="1" applyBorder="1" applyAlignment="1">
      <alignment horizontal="right" vertical="center"/>
    </xf>
    <xf numFmtId="3" fontId="10" fillId="16" borderId="10" xfId="0" applyNumberFormat="1" applyFont="1" applyFill="1" applyBorder="1" applyAlignment="1">
      <alignment horizontal="right" vertical="center"/>
    </xf>
    <xf numFmtId="164" fontId="10" fillId="16" borderId="9" xfId="1" applyFont="1" applyFill="1" applyBorder="1" applyAlignment="1">
      <alignment horizontal="right" vertical="center"/>
    </xf>
    <xf numFmtId="1" fontId="10" fillId="16" borderId="8" xfId="0" applyNumberFormat="1" applyFont="1" applyFill="1" applyBorder="1" applyAlignment="1">
      <alignment horizontal="center" vertical="center" wrapText="1" shrinkToFit="1"/>
    </xf>
    <xf numFmtId="3" fontId="10" fillId="16" borderId="6" xfId="0" applyNumberFormat="1" applyFont="1" applyFill="1" applyBorder="1" applyAlignment="1">
      <alignment horizontal="right" vertical="center"/>
    </xf>
    <xf numFmtId="0" fontId="14" fillId="0" borderId="6" xfId="3" applyFont="1" applyFill="1" applyBorder="1"/>
    <xf numFmtId="10" fontId="15" fillId="0" borderId="0" xfId="0" applyNumberFormat="1" applyFont="1" applyBorder="1"/>
    <xf numFmtId="0" fontId="0" fillId="0" borderId="0" xfId="0" applyNumberFormat="1" applyFill="1" applyBorder="1"/>
    <xf numFmtId="0" fontId="0" fillId="0" borderId="15" xfId="0" applyBorder="1"/>
    <xf numFmtId="0" fontId="5" fillId="0" borderId="6" xfId="0" applyFont="1" applyBorder="1" applyAlignment="1">
      <alignment vertical="center"/>
    </xf>
    <xf numFmtId="0" fontId="0" fillId="0" borderId="6" xfId="0" applyBorder="1" applyAlignment="1">
      <alignment horizontal="left"/>
    </xf>
    <xf numFmtId="0" fontId="13" fillId="0" borderId="13" xfId="4" applyNumberFormat="1" applyFont="1" applyFill="1" applyBorder="1" applyAlignment="1">
      <alignment wrapText="1"/>
    </xf>
    <xf numFmtId="0" fontId="13" fillId="0" borderId="13" xfId="4" applyFont="1" applyFill="1" applyBorder="1" applyAlignment="1">
      <alignment horizontal="right" wrapText="1"/>
    </xf>
    <xf numFmtId="1" fontId="5" fillId="20" borderId="6" xfId="5" applyNumberFormat="1" applyFont="1" applyFill="1" applyBorder="1" applyAlignment="1">
      <alignment horizontal="left" wrapText="1" shrinkToFit="1"/>
    </xf>
    <xf numFmtId="0" fontId="5" fillId="0" borderId="6" xfId="0" applyFont="1" applyBorder="1"/>
    <xf numFmtId="1" fontId="5" fillId="0" borderId="6" xfId="6" applyNumberFormat="1" applyFont="1" applyFill="1" applyBorder="1"/>
    <xf numFmtId="0" fontId="0" fillId="0" borderId="6" xfId="0" applyBorder="1" applyAlignment="1">
      <alignment horizontal="right" vertical="center"/>
    </xf>
    <xf numFmtId="0" fontId="13" fillId="0" borderId="13" xfId="7" applyNumberFormat="1" applyFont="1" applyFill="1" applyBorder="1" applyAlignment="1">
      <alignment wrapText="1"/>
    </xf>
    <xf numFmtId="0" fontId="13" fillId="0" borderId="13" xfId="7" applyFont="1" applyFill="1" applyBorder="1" applyAlignment="1">
      <alignment horizontal="right" wrapText="1"/>
    </xf>
    <xf numFmtId="0" fontId="3" fillId="21" borderId="16" xfId="0" applyFont="1" applyFill="1" applyBorder="1" applyAlignment="1">
      <alignment horizontal="left"/>
    </xf>
    <xf numFmtId="0" fontId="3" fillId="21" borderId="16" xfId="0" applyNumberFormat="1" applyFont="1" applyFill="1" applyBorder="1"/>
    <xf numFmtId="49" fontId="0" fillId="0" borderId="0" xfId="0" applyNumberFormat="1" applyAlignment="1">
      <alignment vertical="center"/>
    </xf>
    <xf numFmtId="3" fontId="0" fillId="0" borderId="17" xfId="0" applyNumberFormat="1" applyBorder="1" applyAlignment="1">
      <alignment horizontal="right" vertical="center"/>
    </xf>
    <xf numFmtId="164" fontId="5" fillId="0" borderId="18" xfId="1" applyBorder="1" applyAlignment="1">
      <alignment horizontal="right" vertical="center"/>
    </xf>
    <xf numFmtId="164" fontId="5" fillId="0" borderId="19" xfId="1" applyBorder="1" applyAlignment="1">
      <alignment vertical="center"/>
    </xf>
    <xf numFmtId="1" fontId="5" fillId="0" borderId="20" xfId="1" applyNumberFormat="1" applyBorder="1" applyAlignment="1">
      <alignment vertical="center"/>
    </xf>
    <xf numFmtId="3" fontId="0" fillId="0" borderId="21" xfId="0" applyNumberFormat="1" applyBorder="1" applyAlignment="1">
      <alignment horizontal="right" vertical="center"/>
    </xf>
    <xf numFmtId="0" fontId="0" fillId="0" borderId="21" xfId="0" applyBorder="1" applyAlignment="1">
      <alignment horizontal="right" vertical="center"/>
    </xf>
    <xf numFmtId="164" fontId="5" fillId="0" borderId="19" xfId="1" applyBorder="1" applyAlignment="1">
      <alignment horizontal="right" vertical="center"/>
    </xf>
    <xf numFmtId="165" fontId="5" fillId="0" borderId="20" xfId="1" applyNumberFormat="1" applyBorder="1" applyAlignment="1">
      <alignment horizontal="right" vertical="center"/>
    </xf>
    <xf numFmtId="2" fontId="0" fillId="0" borderId="19" xfId="0" applyNumberFormat="1" applyBorder="1" applyAlignment="1">
      <alignment horizontal="right" vertical="center"/>
    </xf>
    <xf numFmtId="3" fontId="5" fillId="15" borderId="17" xfId="0" applyNumberFormat="1" applyFont="1" applyFill="1" applyBorder="1" applyAlignment="1">
      <alignment horizontal="right" vertical="center"/>
    </xf>
    <xf numFmtId="10" fontId="11" fillId="15" borderId="18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right" vertical="center"/>
    </xf>
    <xf numFmtId="0" fontId="5" fillId="0" borderId="0" xfId="0" applyFont="1"/>
    <xf numFmtId="1" fontId="5" fillId="0" borderId="0" xfId="0" applyNumberFormat="1" applyFont="1" applyFill="1" applyBorder="1" applyAlignment="1">
      <alignment shrinkToFit="1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wrapText="1"/>
    </xf>
    <xf numFmtId="0" fontId="18" fillId="0" borderId="0" xfId="0" applyFont="1"/>
    <xf numFmtId="49" fontId="0" fillId="0" borderId="0" xfId="0" applyNumberFormat="1" applyAlignment="1">
      <alignment horizontal="right" vertical="center"/>
    </xf>
    <xf numFmtId="0" fontId="5" fillId="0" borderId="0" xfId="0" applyFont="1" applyAlignment="1">
      <alignment wrapText="1"/>
    </xf>
    <xf numFmtId="0" fontId="0" fillId="0" borderId="0" xfId="0" applyAlignment="1">
      <alignment horizontal="right" vertical="center" wrapText="1"/>
    </xf>
    <xf numFmtId="0" fontId="47" fillId="16" borderId="6" xfId="0" applyFont="1" applyFill="1" applyBorder="1" applyAlignment="1">
      <alignment horizontal="center" vertical="center" wrapText="1"/>
    </xf>
    <xf numFmtId="0" fontId="10" fillId="16" borderId="6" xfId="0" applyFont="1" applyFill="1" applyBorder="1" applyAlignment="1">
      <alignment horizontal="center" vertical="center"/>
    </xf>
    <xf numFmtId="0" fontId="10" fillId="16" borderId="6" xfId="0" applyFont="1" applyFill="1" applyBorder="1" applyAlignment="1">
      <alignment horizontal="center" vertical="center" wrapText="1"/>
    </xf>
    <xf numFmtId="0" fontId="7" fillId="0" borderId="0" xfId="0" applyFont="1"/>
    <xf numFmtId="0" fontId="5" fillId="0" borderId="6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vertical="center"/>
    </xf>
    <xf numFmtId="2" fontId="5" fillId="0" borderId="6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0" fontId="16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10" fillId="18" borderId="35" xfId="0" applyFont="1" applyFill="1" applyBorder="1" applyAlignment="1">
      <alignment horizontal="centerContinuous" vertical="center" wrapText="1"/>
    </xf>
    <xf numFmtId="0" fontId="10" fillId="18" borderId="10" xfId="0" applyFont="1" applyFill="1" applyBorder="1" applyAlignment="1">
      <alignment horizontal="centerContinuous" vertical="center" wrapText="1"/>
    </xf>
    <xf numFmtId="3" fontId="48" fillId="18" borderId="6" xfId="0" applyNumberFormat="1" applyFont="1" applyFill="1" applyBorder="1" applyAlignment="1">
      <alignment vertical="center"/>
    </xf>
    <xf numFmtId="2" fontId="10" fillId="18" borderId="6" xfId="0" applyNumberFormat="1" applyFont="1" applyFill="1" applyBorder="1" applyAlignment="1">
      <alignment horizontal="center" vertical="center"/>
    </xf>
    <xf numFmtId="0" fontId="13" fillId="0" borderId="6" xfId="451" applyFont="1" applyFill="1" applyBorder="1" applyAlignment="1">
      <alignment wrapText="1"/>
    </xf>
    <xf numFmtId="0" fontId="49" fillId="0" borderId="6" xfId="0" applyFont="1" applyFill="1" applyBorder="1" applyAlignment="1">
      <alignment vertical="center" wrapText="1"/>
    </xf>
    <xf numFmtId="0" fontId="13" fillId="0" borderId="6" xfId="450" applyFont="1" applyFill="1" applyBorder="1" applyAlignment="1">
      <alignment wrapText="1"/>
    </xf>
    <xf numFmtId="2" fontId="10" fillId="18" borderId="36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vertical="center" wrapText="1"/>
    </xf>
    <xf numFmtId="17" fontId="16" fillId="0" borderId="0" xfId="0" applyNumberFormat="1" applyFont="1" applyFill="1" applyBorder="1" applyAlignment="1">
      <alignment vertical="center" wrapText="1"/>
    </xf>
    <xf numFmtId="3" fontId="48" fillId="0" borderId="6" xfId="0" applyNumberFormat="1" applyFont="1" applyFill="1" applyBorder="1" applyAlignment="1">
      <alignment vertical="center"/>
    </xf>
    <xf numFmtId="0" fontId="50" fillId="0" borderId="0" xfId="0" applyFont="1"/>
    <xf numFmtId="1" fontId="15" fillId="0" borderId="0" xfId="0" applyNumberFormat="1" applyFont="1"/>
    <xf numFmtId="3" fontId="6" fillId="0" borderId="6" xfId="0" applyNumberFormat="1" applyFont="1" applyFill="1" applyBorder="1"/>
    <xf numFmtId="2" fontId="49" fillId="0" borderId="6" xfId="0" applyNumberFormat="1" applyFont="1" applyFill="1" applyBorder="1" applyAlignment="1">
      <alignment horizontal="center" vertical="center" wrapText="1"/>
    </xf>
    <xf numFmtId="0" fontId="13" fillId="0" borderId="0" xfId="463" applyFont="1" applyFill="1" applyBorder="1" applyAlignment="1">
      <alignment horizontal="right" wrapText="1"/>
    </xf>
    <xf numFmtId="0" fontId="13" fillId="0" borderId="0" xfId="463" applyFont="1" applyFill="1" applyBorder="1" applyAlignment="1">
      <alignment wrapText="1"/>
    </xf>
    <xf numFmtId="3" fontId="48" fillId="18" borderId="6" xfId="0" applyNumberFormat="1" applyFont="1" applyFill="1" applyBorder="1"/>
    <xf numFmtId="2" fontId="47" fillId="18" borderId="6" xfId="0" applyNumberFormat="1" applyFont="1" applyFill="1" applyBorder="1" applyAlignment="1">
      <alignment horizontal="center" vertical="center" wrapText="1"/>
    </xf>
    <xf numFmtId="0" fontId="51" fillId="0" borderId="6" xfId="451" applyFont="1" applyFill="1" applyBorder="1" applyAlignment="1">
      <alignment wrapText="1"/>
    </xf>
    <xf numFmtId="0" fontId="10" fillId="18" borderId="7" xfId="0" applyFont="1" applyFill="1" applyBorder="1" applyAlignment="1">
      <alignment horizontal="centerContinuous" vertical="center" wrapText="1"/>
    </xf>
    <xf numFmtId="0" fontId="13" fillId="19" borderId="11" xfId="452" applyFont="1" applyFill="1" applyBorder="1" applyAlignment="1">
      <alignment horizontal="center"/>
    </xf>
    <xf numFmtId="0" fontId="13" fillId="0" borderId="13" xfId="452" applyFont="1" applyFill="1" applyBorder="1" applyAlignment="1">
      <alignment wrapText="1"/>
    </xf>
    <xf numFmtId="0" fontId="13" fillId="0" borderId="13" xfId="452" applyFont="1" applyFill="1" applyBorder="1" applyAlignment="1">
      <alignment horizontal="right" wrapText="1"/>
    </xf>
    <xf numFmtId="0" fontId="13" fillId="0" borderId="13" xfId="449" applyFont="1" applyFill="1" applyBorder="1" applyAlignment="1">
      <alignment wrapText="1"/>
    </xf>
    <xf numFmtId="0" fontId="13" fillId="0" borderId="13" xfId="453" applyFont="1" applyFill="1" applyBorder="1" applyAlignment="1">
      <alignment wrapText="1"/>
    </xf>
    <xf numFmtId="0" fontId="13" fillId="0" borderId="13" xfId="453" applyFont="1" applyFill="1" applyBorder="1" applyAlignment="1">
      <alignment horizontal="right" wrapText="1"/>
    </xf>
    <xf numFmtId="0" fontId="13" fillId="0" borderId="13" xfId="451" applyFont="1" applyFill="1" applyBorder="1" applyAlignment="1">
      <alignment wrapText="1"/>
    </xf>
    <xf numFmtId="0" fontId="13" fillId="0" borderId="13" xfId="451" applyFont="1" applyFill="1" applyBorder="1" applyAlignment="1">
      <alignment horizontal="right" wrapText="1"/>
    </xf>
    <xf numFmtId="0" fontId="13" fillId="0" borderId="13" xfId="450" applyFont="1" applyFill="1" applyBorder="1" applyAlignment="1">
      <alignment wrapText="1"/>
    </xf>
    <xf numFmtId="0" fontId="13" fillId="0" borderId="13" xfId="450" applyFont="1" applyFill="1" applyBorder="1" applyAlignment="1">
      <alignment horizontal="right" wrapText="1"/>
    </xf>
    <xf numFmtId="0" fontId="0" fillId="48" borderId="0" xfId="0" applyFill="1"/>
    <xf numFmtId="3" fontId="13" fillId="0" borderId="13" xfId="449" applyNumberFormat="1" applyFont="1" applyFill="1" applyBorder="1" applyAlignment="1">
      <alignment wrapText="1"/>
    </xf>
    <xf numFmtId="3" fontId="0" fillId="0" borderId="0" xfId="0" applyNumberFormat="1"/>
    <xf numFmtId="0" fontId="6" fillId="49" borderId="2" xfId="0" applyFont="1" applyFill="1" applyBorder="1" applyAlignment="1">
      <alignment horizontal="centerContinuous"/>
    </xf>
    <xf numFmtId="0" fontId="6" fillId="49" borderId="2" xfId="0" applyFont="1" applyFill="1" applyBorder="1"/>
    <xf numFmtId="0" fontId="52" fillId="49" borderId="6" xfId="0" applyFont="1" applyFill="1" applyBorder="1" applyAlignment="1">
      <alignment vertical="center" wrapText="1"/>
    </xf>
    <xf numFmtId="49" fontId="52" fillId="49" borderId="7" xfId="0" applyNumberFormat="1" applyFont="1" applyFill="1" applyBorder="1" applyAlignment="1">
      <alignment horizontal="center" vertical="center" wrapText="1"/>
    </xf>
    <xf numFmtId="49" fontId="52" fillId="49" borderId="0" xfId="0" applyNumberFormat="1" applyFont="1" applyFill="1" applyBorder="1" applyAlignment="1">
      <alignment horizontal="right" vertical="center" wrapText="1"/>
    </xf>
    <xf numFmtId="0" fontId="52" fillId="49" borderId="0" xfId="0" applyFont="1" applyFill="1" applyBorder="1" applyAlignment="1">
      <alignment horizontal="right" vertical="center" wrapText="1"/>
    </xf>
    <xf numFmtId="3" fontId="9" fillId="49" borderId="6" xfId="0" applyNumberFormat="1" applyFont="1" applyFill="1" applyBorder="1" applyAlignment="1">
      <alignment horizontal="center" vertical="center" wrapText="1"/>
    </xf>
    <xf numFmtId="3" fontId="9" fillId="49" borderId="6" xfId="0" applyNumberFormat="1" applyFont="1" applyFill="1" applyBorder="1" applyAlignment="1">
      <alignment vertical="center" wrapText="1"/>
    </xf>
    <xf numFmtId="3" fontId="9" fillId="49" borderId="7" xfId="0" applyNumberFormat="1" applyFont="1" applyFill="1" applyBorder="1" applyAlignment="1">
      <alignment vertical="center" wrapText="1"/>
    </xf>
    <xf numFmtId="3" fontId="9" fillId="49" borderId="8" xfId="0" applyNumberFormat="1" applyFont="1" applyFill="1" applyBorder="1" applyAlignment="1">
      <alignment horizontal="center" vertical="center" wrapText="1"/>
    </xf>
    <xf numFmtId="3" fontId="9" fillId="49" borderId="9" xfId="0" applyNumberFormat="1" applyFont="1" applyFill="1" applyBorder="1" applyAlignment="1">
      <alignment horizontal="center" vertical="center" wrapText="1"/>
    </xf>
    <xf numFmtId="1" fontId="10" fillId="49" borderId="6" xfId="0" applyNumberFormat="1" applyFont="1" applyFill="1" applyBorder="1" applyAlignment="1">
      <alignment vertical="center" wrapText="1" shrinkToFit="1"/>
    </xf>
    <xf numFmtId="1" fontId="10" fillId="49" borderId="6" xfId="0" applyNumberFormat="1" applyFont="1" applyFill="1" applyBorder="1" applyAlignment="1">
      <alignment horizontal="center" vertical="center" wrapText="1" shrinkToFit="1"/>
    </xf>
    <xf numFmtId="3" fontId="10" fillId="49" borderId="7" xfId="0" applyNumberFormat="1" applyFont="1" applyFill="1" applyBorder="1" applyAlignment="1">
      <alignment horizontal="center" vertical="center"/>
    </xf>
    <xf numFmtId="3" fontId="10" fillId="49" borderId="8" xfId="0" applyNumberFormat="1" applyFont="1" applyFill="1" applyBorder="1" applyAlignment="1">
      <alignment horizontal="center" vertical="center"/>
    </xf>
    <xf numFmtId="10" fontId="10" fillId="49" borderId="9" xfId="1" applyNumberFormat="1" applyFont="1" applyFill="1" applyBorder="1" applyAlignment="1">
      <alignment horizontal="center" vertical="center"/>
    </xf>
    <xf numFmtId="10" fontId="10" fillId="49" borderId="7" xfId="0" applyNumberFormat="1" applyFont="1" applyFill="1" applyBorder="1" applyAlignment="1">
      <alignment horizontal="center" vertical="center" wrapText="1" shrinkToFit="1"/>
    </xf>
    <xf numFmtId="3" fontId="10" fillId="49" borderId="6" xfId="0" applyNumberFormat="1" applyFont="1" applyFill="1" applyBorder="1" applyAlignment="1">
      <alignment horizontal="center" vertical="center"/>
    </xf>
    <xf numFmtId="10" fontId="53" fillId="49" borderId="7" xfId="0" applyNumberFormat="1" applyFont="1" applyFill="1" applyBorder="1" applyAlignment="1">
      <alignment horizontal="center" vertical="center" wrapText="1" shrinkToFit="1"/>
    </xf>
    <xf numFmtId="10" fontId="10" fillId="49" borderId="9" xfId="0" applyNumberFormat="1" applyFont="1" applyFill="1" applyBorder="1" applyAlignment="1">
      <alignment horizontal="center" vertical="center" wrapText="1" shrinkToFit="1"/>
    </xf>
    <xf numFmtId="3" fontId="54" fillId="49" borderId="10" xfId="0" applyNumberFormat="1" applyFont="1" applyFill="1" applyBorder="1" applyAlignment="1">
      <alignment horizontal="center" vertical="center"/>
    </xf>
    <xf numFmtId="10" fontId="54" fillId="49" borderId="9" xfId="0" applyNumberFormat="1" applyFont="1" applyFill="1" applyBorder="1" applyAlignment="1">
      <alignment horizontal="center" vertical="center"/>
    </xf>
    <xf numFmtId="3" fontId="10" fillId="49" borderId="10" xfId="0" applyNumberFormat="1" applyFont="1" applyFill="1" applyBorder="1" applyAlignment="1">
      <alignment horizontal="center" vertical="center"/>
    </xf>
    <xf numFmtId="2" fontId="10" fillId="49" borderId="9" xfId="0" applyNumberFormat="1" applyFont="1" applyFill="1" applyBorder="1" applyAlignment="1">
      <alignment horizontal="center" vertical="center" wrapText="1" shrinkToFit="1"/>
    </xf>
    <xf numFmtId="2" fontId="10" fillId="49" borderId="7" xfId="0" applyNumberFormat="1" applyFont="1" applyFill="1" applyBorder="1" applyAlignment="1">
      <alignment horizontal="center" vertical="center" wrapText="1" shrinkToFit="1"/>
    </xf>
    <xf numFmtId="2" fontId="10" fillId="49" borderId="7" xfId="0" applyNumberFormat="1" applyFont="1" applyFill="1" applyBorder="1" applyAlignment="1">
      <alignment horizontal="right" vertical="center" wrapText="1" shrinkToFit="1"/>
    </xf>
    <xf numFmtId="3" fontId="10" fillId="49" borderId="8" xfId="0" applyNumberFormat="1" applyFont="1" applyFill="1" applyBorder="1" applyAlignment="1">
      <alignment horizontal="right" vertical="center"/>
    </xf>
    <xf numFmtId="0" fontId="1" fillId="50" borderId="0" xfId="334" applyFill="1"/>
    <xf numFmtId="0" fontId="1" fillId="0" borderId="0" xfId="334"/>
    <xf numFmtId="0" fontId="1" fillId="0" borderId="0" xfId="334" applyFont="1"/>
    <xf numFmtId="0" fontId="55" fillId="15" borderId="0" xfId="334" applyFont="1" applyFill="1"/>
    <xf numFmtId="0" fontId="55" fillId="15" borderId="0" xfId="334" applyFont="1" applyFill="1" applyAlignment="1">
      <alignment horizontal="center"/>
    </xf>
    <xf numFmtId="17" fontId="7" fillId="0" borderId="4" xfId="0" applyNumberFormat="1" applyFont="1" applyBorder="1" applyAlignment="1">
      <alignment horizontal="center" wrapText="1"/>
    </xf>
    <xf numFmtId="0" fontId="3" fillId="0" borderId="43" xfId="334" applyFont="1" applyFill="1" applyBorder="1" applyAlignment="1">
      <alignment horizontal="center"/>
    </xf>
    <xf numFmtId="0" fontId="58" fillId="51" borderId="10" xfId="334" applyFont="1" applyFill="1" applyBorder="1" applyAlignment="1">
      <alignment horizontal="center" vertical="center" wrapText="1"/>
    </xf>
    <xf numFmtId="0" fontId="58" fillId="51" borderId="6" xfId="334" applyFont="1" applyFill="1" applyBorder="1" applyAlignment="1">
      <alignment horizontal="center" vertical="center" wrapText="1"/>
    </xf>
    <xf numFmtId="0" fontId="58" fillId="51" borderId="7" xfId="334" applyFont="1" applyFill="1" applyBorder="1" applyAlignment="1">
      <alignment horizontal="center" vertical="center" wrapText="1"/>
    </xf>
    <xf numFmtId="0" fontId="58" fillId="51" borderId="8" xfId="334" applyFont="1" applyFill="1" applyBorder="1" applyAlignment="1">
      <alignment horizontal="center" vertical="center" wrapText="1"/>
    </xf>
    <xf numFmtId="0" fontId="58" fillId="51" borderId="9" xfId="334" applyFont="1" applyFill="1" applyBorder="1" applyAlignment="1">
      <alignment horizontal="center" vertical="center" wrapText="1"/>
    </xf>
    <xf numFmtId="0" fontId="5" fillId="0" borderId="38" xfId="334" applyFont="1" applyFill="1" applyBorder="1" applyAlignment="1">
      <alignment horizontal="center" vertical="center" wrapText="1"/>
    </xf>
    <xf numFmtId="0" fontId="5" fillId="0" borderId="46" xfId="334" applyFont="1" applyFill="1" applyBorder="1" applyAlignment="1">
      <alignment horizontal="center" vertical="center" wrapText="1"/>
    </xf>
    <xf numFmtId="0" fontId="5" fillId="0" borderId="37" xfId="334" applyFont="1" applyFill="1" applyBorder="1" applyAlignment="1">
      <alignment horizontal="center" vertical="center" wrapText="1"/>
    </xf>
    <xf numFmtId="0" fontId="5" fillId="0" borderId="47" xfId="334" applyFont="1" applyFill="1" applyBorder="1" applyAlignment="1">
      <alignment horizontal="center" vertical="center" wrapText="1"/>
    </xf>
    <xf numFmtId="0" fontId="5" fillId="0" borderId="48" xfId="334" applyFont="1" applyFill="1" applyBorder="1" applyAlignment="1">
      <alignment horizontal="center" vertical="center" wrapText="1"/>
    </xf>
    <xf numFmtId="2" fontId="57" fillId="52" borderId="49" xfId="334" applyNumberFormat="1" applyFont="1" applyFill="1" applyBorder="1" applyAlignment="1">
      <alignment horizontal="centerContinuous" vertical="top"/>
    </xf>
    <xf numFmtId="2" fontId="57" fillId="52" borderId="50" xfId="334" applyNumberFormat="1" applyFont="1" applyFill="1" applyBorder="1" applyAlignment="1">
      <alignment horizontal="centerContinuous" vertical="top"/>
    </xf>
    <xf numFmtId="2" fontId="57" fillId="52" borderId="51" xfId="334" applyNumberFormat="1" applyFont="1" applyFill="1" applyBorder="1" applyAlignment="1">
      <alignment horizontal="centerContinuous" vertical="top"/>
    </xf>
    <xf numFmtId="0" fontId="46" fillId="52" borderId="52" xfId="334" applyFont="1" applyFill="1" applyBorder="1" applyAlignment="1">
      <alignment horizontal="center" vertical="center"/>
    </xf>
    <xf numFmtId="0" fontId="46" fillId="52" borderId="53" xfId="334" applyFont="1" applyFill="1" applyBorder="1" applyAlignment="1">
      <alignment horizontal="center" vertical="center"/>
    </xf>
    <xf numFmtId="0" fontId="46" fillId="52" borderId="54" xfId="334" applyFont="1" applyFill="1" applyBorder="1" applyAlignment="1">
      <alignment horizontal="center" vertical="center"/>
    </xf>
    <xf numFmtId="0" fontId="46" fillId="52" borderId="55" xfId="334" applyFont="1" applyFill="1" applyBorder="1" applyAlignment="1">
      <alignment horizontal="center" vertical="center"/>
    </xf>
    <xf numFmtId="2" fontId="59" fillId="18" borderId="57" xfId="334" applyNumberFormat="1" applyFont="1" applyFill="1" applyBorder="1" applyAlignment="1">
      <alignment vertical="top"/>
    </xf>
    <xf numFmtId="2" fontId="59" fillId="18" borderId="22" xfId="334" applyNumberFormat="1" applyFont="1" applyFill="1" applyBorder="1" applyAlignment="1">
      <alignment vertical="top"/>
    </xf>
    <xf numFmtId="3" fontId="2" fillId="53" borderId="58" xfId="334" applyNumberFormat="1" applyFont="1" applyFill="1" applyBorder="1" applyAlignment="1">
      <alignment horizontal="center"/>
    </xf>
    <xf numFmtId="3" fontId="2" fillId="53" borderId="59" xfId="334" applyNumberFormat="1" applyFont="1" applyFill="1" applyBorder="1" applyAlignment="1">
      <alignment horizontal="center"/>
    </xf>
    <xf numFmtId="3" fontId="2" fillId="53" borderId="57" xfId="334" applyNumberFormat="1" applyFont="1" applyFill="1" applyBorder="1" applyAlignment="1">
      <alignment horizontal="center"/>
    </xf>
    <xf numFmtId="3" fontId="2" fillId="53" borderId="60" xfId="334" applyNumberFormat="1" applyFont="1" applyFill="1" applyBorder="1" applyAlignment="1">
      <alignment horizontal="center"/>
    </xf>
    <xf numFmtId="3" fontId="2" fillId="53" borderId="61" xfId="334" applyNumberFormat="1" applyFont="1" applyFill="1" applyBorder="1" applyAlignment="1">
      <alignment horizontal="center"/>
    </xf>
    <xf numFmtId="0" fontId="5" fillId="0" borderId="8" xfId="334" applyFont="1" applyFill="1" applyBorder="1" applyAlignment="1">
      <alignment horizontal="center" vertical="center" wrapText="1"/>
    </xf>
    <xf numFmtId="0" fontId="5" fillId="0" borderId="6" xfId="334" applyFont="1" applyFill="1" applyBorder="1" applyAlignment="1">
      <alignment horizontal="center" vertical="center" wrapText="1"/>
    </xf>
    <xf numFmtId="0" fontId="5" fillId="0" borderId="9" xfId="334" applyFont="1" applyFill="1" applyBorder="1" applyAlignment="1">
      <alignment horizontal="center" vertical="center" wrapText="1"/>
    </xf>
    <xf numFmtId="2" fontId="59" fillId="16" borderId="7" xfId="334" applyNumberFormat="1" applyFont="1" applyFill="1" applyBorder="1" applyAlignment="1">
      <alignment vertical="top"/>
    </xf>
    <xf numFmtId="2" fontId="59" fillId="16" borderId="35" xfId="334" applyNumberFormat="1" applyFont="1" applyFill="1" applyBorder="1" applyAlignment="1">
      <alignment vertical="top"/>
    </xf>
    <xf numFmtId="3" fontId="4" fillId="54" borderId="8" xfId="334" applyNumberFormat="1" applyFont="1" applyFill="1" applyBorder="1" applyAlignment="1">
      <alignment horizontal="center"/>
    </xf>
    <xf numFmtId="3" fontId="4" fillId="54" borderId="6" xfId="334" applyNumberFormat="1" applyFont="1" applyFill="1" applyBorder="1" applyAlignment="1">
      <alignment horizontal="center"/>
    </xf>
    <xf numFmtId="3" fontId="4" fillId="54" borderId="7" xfId="334" applyNumberFormat="1" applyFont="1" applyFill="1" applyBorder="1" applyAlignment="1">
      <alignment horizontal="center"/>
    </xf>
    <xf numFmtId="3" fontId="4" fillId="54" borderId="9" xfId="334" applyNumberFormat="1" applyFont="1" applyFill="1" applyBorder="1" applyAlignment="1">
      <alignment horizontal="center"/>
    </xf>
    <xf numFmtId="3" fontId="4" fillId="54" borderId="61" xfId="334" applyNumberFormat="1" applyFont="1" applyFill="1" applyBorder="1"/>
    <xf numFmtId="0" fontId="13" fillId="19" borderId="11" xfId="458" applyFont="1" applyFill="1" applyBorder="1" applyAlignment="1">
      <alignment horizontal="center"/>
    </xf>
    <xf numFmtId="0" fontId="1" fillId="0" borderId="6" xfId="334" applyFont="1" applyBorder="1"/>
    <xf numFmtId="0" fontId="1" fillId="0" borderId="7" xfId="334" applyNumberFormat="1" applyBorder="1" applyAlignment="1">
      <alignment horizontal="left"/>
    </xf>
    <xf numFmtId="3" fontId="1" fillId="0" borderId="8" xfId="334" applyNumberFormat="1" applyBorder="1" applyAlignment="1">
      <alignment horizontal="center"/>
    </xf>
    <xf numFmtId="3" fontId="1" fillId="0" borderId="6" xfId="334" applyNumberFormat="1" applyBorder="1" applyAlignment="1">
      <alignment horizontal="center"/>
    </xf>
    <xf numFmtId="3" fontId="1" fillId="0" borderId="7" xfId="334" applyNumberFormat="1" applyBorder="1" applyAlignment="1">
      <alignment horizontal="center"/>
    </xf>
    <xf numFmtId="3" fontId="1" fillId="0" borderId="9" xfId="334" applyNumberFormat="1" applyBorder="1" applyAlignment="1">
      <alignment horizontal="center"/>
    </xf>
    <xf numFmtId="3" fontId="1" fillId="0" borderId="61" xfId="334" applyNumberFormat="1" applyBorder="1"/>
    <xf numFmtId="0" fontId="13" fillId="0" borderId="13" xfId="458" applyFont="1" applyFill="1" applyBorder="1" applyAlignment="1">
      <alignment wrapText="1"/>
    </xf>
    <xf numFmtId="0" fontId="13" fillId="0" borderId="13" xfId="458" applyNumberFormat="1" applyFont="1" applyFill="1" applyBorder="1" applyAlignment="1">
      <alignment wrapText="1"/>
    </xf>
    <xf numFmtId="0" fontId="13" fillId="0" borderId="13" xfId="458" applyFont="1" applyFill="1" applyBorder="1" applyAlignment="1">
      <alignment horizontal="right" wrapText="1"/>
    </xf>
    <xf numFmtId="0" fontId="4" fillId="15" borderId="0" xfId="334" applyFont="1" applyFill="1"/>
    <xf numFmtId="0" fontId="4" fillId="15" borderId="0" xfId="334" applyFont="1" applyFill="1" applyAlignment="1">
      <alignment horizontal="center"/>
    </xf>
    <xf numFmtId="2" fontId="59" fillId="16" borderId="7" xfId="334" applyNumberFormat="1" applyFont="1" applyFill="1" applyBorder="1" applyAlignment="1">
      <alignment vertical="center"/>
    </xf>
    <xf numFmtId="2" fontId="59" fillId="16" borderId="10" xfId="334" applyNumberFormat="1" applyFont="1" applyFill="1" applyBorder="1" applyAlignment="1">
      <alignment vertical="center"/>
    </xf>
    <xf numFmtId="2" fontId="59" fillId="16" borderId="7" xfId="334" applyNumberFormat="1" applyFont="1" applyFill="1" applyBorder="1" applyAlignment="1">
      <alignment horizontal="center" vertical="center" wrapText="1"/>
    </xf>
    <xf numFmtId="3" fontId="2" fillId="54" borderId="8" xfId="334" applyNumberFormat="1" applyFont="1" applyFill="1" applyBorder="1" applyAlignment="1">
      <alignment horizontal="center"/>
    </xf>
    <xf numFmtId="3" fontId="2" fillId="54" borderId="6" xfId="334" applyNumberFormat="1" applyFont="1" applyFill="1" applyBorder="1" applyAlignment="1">
      <alignment horizontal="center"/>
    </xf>
    <xf numFmtId="3" fontId="2" fillId="54" borderId="7" xfId="334" applyNumberFormat="1" applyFont="1" applyFill="1" applyBorder="1" applyAlignment="1">
      <alignment horizontal="center"/>
    </xf>
    <xf numFmtId="3" fontId="2" fillId="54" borderId="9" xfId="334" applyNumberFormat="1" applyFont="1" applyFill="1" applyBorder="1" applyAlignment="1">
      <alignment horizontal="center"/>
    </xf>
    <xf numFmtId="0" fontId="1" fillId="0" borderId="6" xfId="334" applyBorder="1"/>
    <xf numFmtId="3" fontId="1" fillId="0" borderId="20" xfId="334" applyNumberFormat="1" applyBorder="1" applyAlignment="1">
      <alignment horizontal="center"/>
    </xf>
    <xf numFmtId="3" fontId="1" fillId="0" borderId="21" xfId="334" applyNumberFormat="1" applyBorder="1" applyAlignment="1">
      <alignment horizontal="center"/>
    </xf>
    <xf numFmtId="3" fontId="1" fillId="0" borderId="19" xfId="334" applyNumberFormat="1" applyBorder="1" applyAlignment="1">
      <alignment horizontal="center"/>
    </xf>
    <xf numFmtId="3" fontId="1" fillId="0" borderId="18" xfId="334" applyNumberFormat="1" applyBorder="1" applyAlignment="1">
      <alignment horizontal="center"/>
    </xf>
    <xf numFmtId="3" fontId="1" fillId="0" borderId="62" xfId="334" applyNumberFormat="1" applyBorder="1" applyAlignment="1">
      <alignment horizontal="center"/>
    </xf>
    <xf numFmtId="0" fontId="13" fillId="0" borderId="13" xfId="457" applyFont="1" applyFill="1" applyBorder="1" applyAlignment="1">
      <alignment wrapText="1"/>
    </xf>
    <xf numFmtId="0" fontId="13" fillId="0" borderId="13" xfId="457" applyNumberFormat="1" applyFont="1" applyFill="1" applyBorder="1" applyAlignment="1">
      <alignment wrapText="1"/>
    </xf>
    <xf numFmtId="0" fontId="13" fillId="0" borderId="13" xfId="457" applyFont="1" applyFill="1" applyBorder="1" applyAlignment="1">
      <alignment horizontal="right" wrapText="1"/>
    </xf>
    <xf numFmtId="0" fontId="13" fillId="0" borderId="13" xfId="456" applyFont="1" applyFill="1" applyBorder="1" applyAlignment="1">
      <alignment wrapText="1"/>
    </xf>
    <xf numFmtId="0" fontId="13" fillId="0" borderId="13" xfId="456" applyNumberFormat="1" applyFont="1" applyFill="1" applyBorder="1" applyAlignment="1">
      <alignment wrapText="1"/>
    </xf>
    <xf numFmtId="0" fontId="13" fillId="0" borderId="13" xfId="456" applyFont="1" applyFill="1" applyBorder="1" applyAlignment="1">
      <alignment horizontal="right" wrapText="1"/>
    </xf>
    <xf numFmtId="0" fontId="13" fillId="0" borderId="13" xfId="455" applyFont="1" applyFill="1" applyBorder="1" applyAlignment="1">
      <alignment wrapText="1"/>
    </xf>
    <xf numFmtId="0" fontId="13" fillId="0" borderId="13" xfId="455" applyNumberFormat="1" applyFont="1" applyFill="1" applyBorder="1" applyAlignment="1">
      <alignment wrapText="1"/>
    </xf>
    <xf numFmtId="0" fontId="13" fillId="0" borderId="13" xfId="455" applyFont="1" applyFill="1" applyBorder="1" applyAlignment="1">
      <alignment horizontal="right" wrapText="1"/>
    </xf>
    <xf numFmtId="0" fontId="13" fillId="0" borderId="13" xfId="454" applyFont="1" applyFill="1" applyBorder="1" applyAlignment="1">
      <alignment wrapText="1"/>
    </xf>
    <xf numFmtId="0" fontId="13" fillId="0" borderId="13" xfId="454" applyNumberFormat="1" applyFont="1" applyFill="1" applyBorder="1" applyAlignment="1">
      <alignment wrapText="1"/>
    </xf>
    <xf numFmtId="0" fontId="13" fillId="0" borderId="13" xfId="454" applyFont="1" applyFill="1" applyBorder="1" applyAlignment="1">
      <alignment horizontal="right" wrapText="1"/>
    </xf>
    <xf numFmtId="0" fontId="1" fillId="50" borderId="0" xfId="334" applyFill="1" applyAlignment="1"/>
    <xf numFmtId="0" fontId="1" fillId="0" borderId="0" xfId="334" applyAlignment="1"/>
    <xf numFmtId="17" fontId="7" fillId="0" borderId="4" xfId="0" applyNumberFormat="1" applyFont="1" applyBorder="1" applyAlignment="1">
      <alignment horizontal="center"/>
    </xf>
    <xf numFmtId="0" fontId="58" fillId="51" borderId="8" xfId="334" applyFont="1" applyFill="1" applyBorder="1" applyAlignment="1">
      <alignment horizontal="center" vertical="center"/>
    </xf>
    <xf numFmtId="0" fontId="58" fillId="51" borderId="6" xfId="334" applyFont="1" applyFill="1" applyBorder="1" applyAlignment="1">
      <alignment horizontal="center" vertical="center"/>
    </xf>
    <xf numFmtId="0" fontId="58" fillId="51" borderId="9" xfId="334" applyFont="1" applyFill="1" applyBorder="1" applyAlignment="1">
      <alignment horizontal="center" vertical="center"/>
    </xf>
    <xf numFmtId="0" fontId="5" fillId="0" borderId="47" xfId="334" applyFont="1" applyFill="1" applyBorder="1" applyAlignment="1">
      <alignment horizontal="center" vertical="center"/>
    </xf>
    <xf numFmtId="0" fontId="5" fillId="0" borderId="46" xfId="334" applyFont="1" applyFill="1" applyBorder="1" applyAlignment="1">
      <alignment horizontal="center" vertical="center"/>
    </xf>
    <xf numFmtId="0" fontId="5" fillId="0" borderId="48" xfId="334" applyFont="1" applyFill="1" applyBorder="1" applyAlignment="1">
      <alignment horizontal="center" vertical="center"/>
    </xf>
    <xf numFmtId="2" fontId="57" fillId="52" borderId="65" xfId="334" applyNumberFormat="1" applyFont="1" applyFill="1" applyBorder="1" applyAlignment="1">
      <alignment horizontal="centerContinuous" vertical="top"/>
    </xf>
    <xf numFmtId="0" fontId="56" fillId="0" borderId="66" xfId="334" applyFont="1" applyFill="1" applyBorder="1" applyAlignment="1">
      <alignment vertical="center"/>
    </xf>
    <xf numFmtId="2" fontId="59" fillId="18" borderId="67" xfId="334" applyNumberFormat="1" applyFont="1" applyFill="1" applyBorder="1" applyAlignment="1">
      <alignment vertical="top"/>
    </xf>
    <xf numFmtId="2" fontId="59" fillId="18" borderId="35" xfId="334" applyNumberFormat="1" applyFont="1" applyFill="1" applyBorder="1" applyAlignment="1">
      <alignment vertical="top"/>
    </xf>
    <xf numFmtId="2" fontId="59" fillId="18" borderId="56" xfId="334" applyNumberFormat="1" applyFont="1" applyFill="1" applyBorder="1" applyAlignment="1">
      <alignment vertical="top"/>
    </xf>
    <xf numFmtId="3" fontId="2" fillId="53" borderId="68" xfId="334" applyNumberFormat="1" applyFont="1" applyFill="1" applyBorder="1" applyAlignment="1">
      <alignment horizontal="center"/>
    </xf>
    <xf numFmtId="2" fontId="59" fillId="16" borderId="67" xfId="334" applyNumberFormat="1" applyFont="1" applyFill="1" applyBorder="1" applyAlignment="1">
      <alignment vertical="top"/>
    </xf>
    <xf numFmtId="2" fontId="59" fillId="16" borderId="61" xfId="334" applyNumberFormat="1" applyFont="1" applyFill="1" applyBorder="1" applyAlignment="1">
      <alignment vertical="top"/>
    </xf>
    <xf numFmtId="3" fontId="4" fillId="54" borderId="68" xfId="334" applyNumberFormat="1" applyFont="1" applyFill="1" applyBorder="1" applyAlignment="1">
      <alignment horizontal="right"/>
    </xf>
    <xf numFmtId="0" fontId="1" fillId="0" borderId="0" xfId="334" applyFont="1" applyAlignment="1"/>
    <xf numFmtId="0" fontId="13" fillId="19" borderId="11" xfId="462" applyFont="1" applyFill="1" applyBorder="1" applyAlignment="1">
      <alignment horizontal="center"/>
    </xf>
    <xf numFmtId="1" fontId="5" fillId="0" borderId="8" xfId="0" applyNumberFormat="1" applyFont="1" applyFill="1" applyBorder="1" applyAlignment="1"/>
    <xf numFmtId="0" fontId="1" fillId="0" borderId="6" xfId="334" applyFont="1" applyBorder="1" applyAlignment="1"/>
    <xf numFmtId="0" fontId="1" fillId="0" borderId="9" xfId="334" applyNumberFormat="1" applyBorder="1" applyAlignment="1">
      <alignment horizontal="left"/>
    </xf>
    <xf numFmtId="3" fontId="1" fillId="0" borderId="68" xfId="334" applyNumberFormat="1" applyBorder="1" applyAlignment="1">
      <alignment horizontal="right"/>
    </xf>
    <xf numFmtId="0" fontId="55" fillId="0" borderId="0" xfId="334" applyFont="1" applyAlignment="1"/>
    <xf numFmtId="0" fontId="13" fillId="0" borderId="13" xfId="462" applyFont="1" applyFill="1" applyBorder="1" applyAlignment="1">
      <alignment wrapText="1"/>
    </xf>
    <xf numFmtId="0" fontId="13" fillId="0" borderId="13" xfId="462" applyNumberFormat="1" applyFont="1" applyFill="1" applyBorder="1" applyAlignment="1">
      <alignment wrapText="1"/>
    </xf>
    <xf numFmtId="0" fontId="13" fillId="0" borderId="13" xfId="462" applyFont="1" applyFill="1" applyBorder="1" applyAlignment="1">
      <alignment horizontal="right" wrapText="1"/>
    </xf>
    <xf numFmtId="1" fontId="5" fillId="0" borderId="8" xfId="0" applyNumberFormat="1" applyFont="1" applyBorder="1" applyAlignment="1"/>
    <xf numFmtId="0" fontId="0" fillId="0" borderId="8" xfId="0" applyBorder="1" applyAlignment="1"/>
    <xf numFmtId="2" fontId="59" fillId="16" borderId="67" xfId="334" applyNumberFormat="1" applyFont="1" applyFill="1" applyBorder="1" applyAlignment="1">
      <alignment vertical="center"/>
    </xf>
    <xf numFmtId="2" fontId="59" fillId="16" borderId="9" xfId="334" applyNumberFormat="1" applyFont="1" applyFill="1" applyBorder="1" applyAlignment="1">
      <alignment horizontal="center" vertical="center"/>
    </xf>
    <xf numFmtId="0" fontId="14" fillId="0" borderId="8" xfId="3" applyFont="1" applyFill="1" applyBorder="1" applyAlignment="1"/>
    <xf numFmtId="0" fontId="1" fillId="0" borderId="6" xfId="334" applyBorder="1" applyAlignment="1"/>
    <xf numFmtId="0" fontId="5" fillId="0" borderId="8" xfId="0" applyFont="1" applyBorder="1" applyAlignment="1">
      <alignment vertical="center"/>
    </xf>
    <xf numFmtId="0" fontId="0" fillId="0" borderId="8" xfId="0" applyBorder="1" applyAlignment="1">
      <alignment horizontal="left"/>
    </xf>
    <xf numFmtId="1" fontId="5" fillId="20" borderId="8" xfId="5" applyNumberFormat="1" applyFont="1" applyFill="1" applyBorder="1" applyAlignment="1">
      <alignment horizontal="left"/>
    </xf>
    <xf numFmtId="0" fontId="5" fillId="0" borderId="8" xfId="0" applyFont="1" applyBorder="1" applyAlignment="1"/>
    <xf numFmtId="1" fontId="5" fillId="0" borderId="8" xfId="6" applyNumberFormat="1" applyFont="1" applyFill="1" applyBorder="1" applyAlignment="1"/>
    <xf numFmtId="1" fontId="5" fillId="0" borderId="20" xfId="0" applyNumberFormat="1" applyFont="1" applyBorder="1" applyAlignment="1"/>
    <xf numFmtId="0" fontId="1" fillId="0" borderId="21" xfId="334" applyBorder="1" applyAlignment="1"/>
    <xf numFmtId="0" fontId="1" fillId="0" borderId="18" xfId="334" applyNumberFormat="1" applyBorder="1" applyAlignment="1">
      <alignment horizontal="left"/>
    </xf>
    <xf numFmtId="0" fontId="13" fillId="0" borderId="13" xfId="461" applyFont="1" applyFill="1" applyBorder="1" applyAlignment="1">
      <alignment wrapText="1"/>
    </xf>
    <xf numFmtId="0" fontId="13" fillId="0" borderId="13" xfId="461" applyNumberFormat="1" applyFont="1" applyFill="1" applyBorder="1" applyAlignment="1">
      <alignment wrapText="1"/>
    </xf>
    <xf numFmtId="0" fontId="13" fillId="0" borderId="13" xfId="461" applyFont="1" applyFill="1" applyBorder="1" applyAlignment="1">
      <alignment horizontal="right" wrapText="1"/>
    </xf>
    <xf numFmtId="0" fontId="13" fillId="0" borderId="13" xfId="459" applyFont="1" applyFill="1" applyBorder="1" applyAlignment="1">
      <alignment wrapText="1"/>
    </xf>
    <xf numFmtId="0" fontId="13" fillId="0" borderId="13" xfId="459" applyNumberFormat="1" applyFont="1" applyFill="1" applyBorder="1" applyAlignment="1">
      <alignment wrapText="1"/>
    </xf>
    <xf numFmtId="0" fontId="13" fillId="0" borderId="13" xfId="459" applyFont="1" applyFill="1" applyBorder="1" applyAlignment="1">
      <alignment horizontal="right" wrapText="1"/>
    </xf>
    <xf numFmtId="0" fontId="13" fillId="0" borderId="13" xfId="460" applyFont="1" applyFill="1" applyBorder="1" applyAlignment="1"/>
    <xf numFmtId="0" fontId="13" fillId="0" borderId="13" xfId="460" applyNumberFormat="1" applyFont="1" applyFill="1" applyBorder="1" applyAlignment="1"/>
    <xf numFmtId="0" fontId="13" fillId="0" borderId="13" xfId="460" applyFont="1" applyFill="1" applyBorder="1" applyAlignment="1">
      <alignment horizontal="right"/>
    </xf>
    <xf numFmtId="0" fontId="13" fillId="0" borderId="13" xfId="459" applyFont="1" applyFill="1" applyBorder="1" applyAlignment="1"/>
    <xf numFmtId="0" fontId="13" fillId="0" borderId="13" xfId="459" applyFont="1" applyFill="1" applyBorder="1" applyAlignment="1">
      <alignment horizontal="right"/>
    </xf>
    <xf numFmtId="0" fontId="10" fillId="49" borderId="6" xfId="0" applyFont="1" applyFill="1" applyBorder="1" applyAlignment="1">
      <alignment horizontal="center" vertical="center"/>
    </xf>
    <xf numFmtId="0" fontId="10" fillId="49" borderId="7" xfId="0" applyFont="1" applyFill="1" applyBorder="1" applyAlignment="1">
      <alignment horizontal="center" vertical="center"/>
    </xf>
    <xf numFmtId="3" fontId="9" fillId="49" borderId="4" xfId="0" applyNumberFormat="1" applyFont="1" applyFill="1" applyBorder="1" applyAlignment="1">
      <alignment horizontal="center" vertical="center" wrapText="1"/>
    </xf>
    <xf numFmtId="3" fontId="9" fillId="49" borderId="5" xfId="0" applyNumberFormat="1" applyFont="1" applyFill="1" applyBorder="1" applyAlignment="1">
      <alignment horizontal="center" vertical="center" wrapText="1"/>
    </xf>
    <xf numFmtId="0" fontId="10" fillId="49" borderId="3" xfId="0" applyFont="1" applyFill="1" applyBorder="1" applyAlignment="1">
      <alignment horizontal="center" vertical="center" wrapText="1"/>
    </xf>
    <xf numFmtId="0" fontId="10" fillId="49" borderId="0" xfId="0" applyFont="1" applyFill="1" applyBorder="1" applyAlignment="1">
      <alignment horizontal="center" vertical="center" wrapText="1"/>
    </xf>
    <xf numFmtId="3" fontId="9" fillId="49" borderId="8" xfId="0" applyNumberFormat="1" applyFont="1" applyFill="1" applyBorder="1" applyAlignment="1">
      <alignment horizontal="center" vertical="center" wrapText="1"/>
    </xf>
    <xf numFmtId="3" fontId="9" fillId="49" borderId="10" xfId="0" applyNumberFormat="1" applyFont="1" applyFill="1" applyBorder="1" applyAlignment="1">
      <alignment horizontal="center" vertical="center" wrapText="1"/>
    </xf>
    <xf numFmtId="3" fontId="9" fillId="49" borderId="9" xfId="0" applyNumberFormat="1" applyFont="1" applyFill="1" applyBorder="1" applyAlignment="1">
      <alignment horizontal="center" vertical="center" wrapText="1"/>
    </xf>
    <xf numFmtId="49" fontId="52" fillId="49" borderId="0" xfId="0" applyNumberFormat="1" applyFont="1" applyFill="1" applyBorder="1" applyAlignment="1">
      <alignment horizontal="right" vertical="center" wrapText="1"/>
    </xf>
    <xf numFmtId="3" fontId="8" fillId="49" borderId="7" xfId="0" applyNumberFormat="1" applyFont="1" applyFill="1" applyBorder="1" applyAlignment="1">
      <alignment horizontal="center" vertical="center" wrapText="1"/>
    </xf>
    <xf numFmtId="3" fontId="9" fillId="49" borderId="6" xfId="0" applyNumberFormat="1" applyFont="1" applyFill="1" applyBorder="1" applyAlignment="1">
      <alignment horizontal="center" vertical="center" wrapText="1"/>
    </xf>
    <xf numFmtId="3" fontId="9" fillId="49" borderId="6" xfId="0" applyNumberFormat="1" applyFont="1" applyFill="1" applyBorder="1" applyAlignment="1">
      <alignment horizontal="center" vertical="center"/>
    </xf>
    <xf numFmtId="0" fontId="46" fillId="47" borderId="6" xfId="0" applyFont="1" applyFill="1" applyBorder="1" applyAlignment="1">
      <alignment horizontal="center" vertical="center"/>
    </xf>
    <xf numFmtId="0" fontId="10" fillId="16" borderId="6" xfId="0" applyFont="1" applyFill="1" applyBorder="1" applyAlignment="1">
      <alignment horizontal="center" vertical="center" wrapText="1"/>
    </xf>
    <xf numFmtId="0" fontId="46" fillId="17" borderId="6" xfId="0" applyFont="1" applyFill="1" applyBorder="1" applyAlignment="1">
      <alignment horizontal="center" vertical="center"/>
    </xf>
    <xf numFmtId="0" fontId="10" fillId="16" borderId="37" xfId="0" applyFont="1" applyFill="1" applyBorder="1" applyAlignment="1">
      <alignment horizontal="center" vertical="center"/>
    </xf>
    <xf numFmtId="0" fontId="10" fillId="16" borderId="38" xfId="0" applyFont="1" applyFill="1" applyBorder="1" applyAlignment="1">
      <alignment horizontal="center" vertical="center"/>
    </xf>
    <xf numFmtId="3" fontId="48" fillId="16" borderId="7" xfId="0" applyNumberFormat="1" applyFont="1" applyFill="1" applyBorder="1" applyAlignment="1">
      <alignment horizontal="center" vertical="center"/>
    </xf>
    <xf numFmtId="3" fontId="48" fillId="16" borderId="10" xfId="0" applyNumberFormat="1" applyFont="1" applyFill="1" applyBorder="1" applyAlignment="1">
      <alignment horizontal="center" vertical="center"/>
    </xf>
    <xf numFmtId="17" fontId="7" fillId="0" borderId="0" xfId="0" applyNumberFormat="1" applyFont="1" applyBorder="1" applyAlignment="1">
      <alignment horizontal="center" vertical="center" wrapText="1"/>
    </xf>
    <xf numFmtId="17" fontId="7" fillId="0" borderId="0" xfId="0" applyNumberFormat="1" applyFont="1" applyBorder="1" applyAlignment="1">
      <alignment horizontal="center" wrapText="1"/>
    </xf>
    <xf numFmtId="49" fontId="7" fillId="0" borderId="39" xfId="0" applyNumberFormat="1" applyFont="1" applyBorder="1" applyAlignment="1">
      <alignment horizontal="center"/>
    </xf>
    <xf numFmtId="49" fontId="7" fillId="0" borderId="40" xfId="0" applyNumberFormat="1" applyFont="1" applyBorder="1" applyAlignment="1">
      <alignment horizontal="center"/>
    </xf>
    <xf numFmtId="0" fontId="3" fillId="0" borderId="41" xfId="334" applyFont="1" applyFill="1" applyBorder="1" applyAlignment="1">
      <alignment horizontal="center"/>
    </xf>
    <xf numFmtId="0" fontId="3" fillId="0" borderId="42" xfId="334" applyFont="1" applyFill="1" applyBorder="1" applyAlignment="1">
      <alignment horizontal="center"/>
    </xf>
    <xf numFmtId="0" fontId="3" fillId="0" borderId="39" xfId="334" applyFont="1" applyFill="1" applyBorder="1" applyAlignment="1">
      <alignment horizontal="center"/>
    </xf>
    <xf numFmtId="0" fontId="3" fillId="0" borderId="4" xfId="334" applyFont="1" applyFill="1" applyBorder="1" applyAlignment="1">
      <alignment horizontal="center"/>
    </xf>
    <xf numFmtId="0" fontId="3" fillId="0" borderId="5" xfId="334" applyFont="1" applyFill="1" applyBorder="1" applyAlignment="1">
      <alignment horizontal="center"/>
    </xf>
    <xf numFmtId="0" fontId="56" fillId="0" borderId="44" xfId="334" applyFont="1" applyFill="1" applyBorder="1" applyAlignment="1">
      <alignment horizontal="center" vertical="center" wrapText="1"/>
    </xf>
    <xf numFmtId="0" fontId="56" fillId="0" borderId="45" xfId="334" applyFont="1" applyFill="1" applyBorder="1" applyAlignment="1">
      <alignment horizontal="center" vertical="center" wrapText="1"/>
    </xf>
    <xf numFmtId="0" fontId="56" fillId="0" borderId="56" xfId="334" applyFont="1" applyFill="1" applyBorder="1" applyAlignment="1">
      <alignment horizontal="center" vertical="center" wrapText="1"/>
    </xf>
    <xf numFmtId="2" fontId="57" fillId="0" borderId="8" xfId="334" applyNumberFormat="1" applyFont="1" applyFill="1" applyBorder="1" applyAlignment="1">
      <alignment horizontal="center" vertical="center"/>
    </xf>
    <xf numFmtId="2" fontId="57" fillId="0" borderId="20" xfId="334" applyNumberFormat="1" applyFont="1" applyFill="1" applyBorder="1" applyAlignment="1">
      <alignment horizontal="center" vertical="center"/>
    </xf>
    <xf numFmtId="2" fontId="57" fillId="0" borderId="6" xfId="334" applyNumberFormat="1" applyFont="1" applyFill="1" applyBorder="1" applyAlignment="1">
      <alignment horizontal="center" vertical="center"/>
    </xf>
    <xf numFmtId="2" fontId="57" fillId="0" borderId="21" xfId="334" applyNumberFormat="1" applyFont="1" applyFill="1" applyBorder="1" applyAlignment="1">
      <alignment horizontal="center" vertical="center"/>
    </xf>
    <xf numFmtId="2" fontId="57" fillId="0" borderId="9" xfId="334" applyNumberFormat="1" applyFont="1" applyFill="1" applyBorder="1" applyAlignment="1">
      <alignment horizontal="center" vertical="center" wrapText="1"/>
    </xf>
    <xf numFmtId="2" fontId="57" fillId="0" borderId="18" xfId="334" applyNumberFormat="1" applyFont="1" applyFill="1" applyBorder="1" applyAlignment="1">
      <alignment horizontal="center" vertical="center" wrapText="1"/>
    </xf>
    <xf numFmtId="17" fontId="7" fillId="0" borderId="0" xfId="0" applyNumberFormat="1" applyFont="1" applyBorder="1" applyAlignment="1">
      <alignment horizontal="center" vertical="center"/>
    </xf>
    <xf numFmtId="17" fontId="7" fillId="0" borderId="0" xfId="0" applyNumberFormat="1" applyFont="1" applyBorder="1" applyAlignment="1">
      <alignment horizontal="center"/>
    </xf>
    <xf numFmtId="0" fontId="56" fillId="0" borderId="63" xfId="334" applyFont="1" applyFill="1" applyBorder="1" applyAlignment="1">
      <alignment horizontal="center" vertical="center" wrapText="1"/>
    </xf>
    <xf numFmtId="0" fontId="56" fillId="0" borderId="64" xfId="334" applyFont="1" applyFill="1" applyBorder="1" applyAlignment="1">
      <alignment horizontal="center" vertical="center" wrapText="1"/>
    </xf>
    <xf numFmtId="2" fontId="57" fillId="0" borderId="9" xfId="334" applyNumberFormat="1" applyFont="1" applyFill="1" applyBorder="1" applyAlignment="1">
      <alignment horizontal="center" vertical="center"/>
    </xf>
    <xf numFmtId="2" fontId="57" fillId="0" borderId="48" xfId="334" applyNumberFormat="1" applyFont="1" applyFill="1" applyBorder="1" applyAlignment="1">
      <alignment horizontal="center" vertical="center"/>
    </xf>
  </cellXfs>
  <cellStyles count="643">
    <cellStyle name="#.##0,00" xfId="8"/>
    <cellStyle name="_CONTRATACION_ANTIOQUIA_14122009" xfId="9"/>
    <cellStyle name="_Estadistica_28042010" xfId="10"/>
    <cellStyle name="_ESTADISTICAS DE AGOSTO DE 2009" xfId="11"/>
    <cellStyle name="‡" xfId="12"/>
    <cellStyle name="20% - Accent1" xfId="13"/>
    <cellStyle name="20% - Accent1 2" xfId="14"/>
    <cellStyle name="20% - Accent2" xfId="15"/>
    <cellStyle name="20% - Accent2 2" xfId="16"/>
    <cellStyle name="20% - Accent3" xfId="17"/>
    <cellStyle name="20% - Accent3 2" xfId="18"/>
    <cellStyle name="20% - Accent4" xfId="19"/>
    <cellStyle name="20% - Accent4 2" xfId="20"/>
    <cellStyle name="20% - Accent5" xfId="21"/>
    <cellStyle name="20% - Accent5 2" xfId="22"/>
    <cellStyle name="20% - Accent6" xfId="23"/>
    <cellStyle name="20% - Accent6 2" xfId="24"/>
    <cellStyle name="20% - Énfasis1 2" xfId="25"/>
    <cellStyle name="20% - Énfasis1 3" xfId="26"/>
    <cellStyle name="20% - Énfasis1 4" xfId="27"/>
    <cellStyle name="20% - Énfasis2 2" xfId="28"/>
    <cellStyle name="20% - Énfasis2 3" xfId="29"/>
    <cellStyle name="20% - Énfasis2 4" xfId="30"/>
    <cellStyle name="20% - Énfasis3 2" xfId="31"/>
    <cellStyle name="20% - Énfasis3 3" xfId="32"/>
    <cellStyle name="20% - Énfasis3 4" xfId="33"/>
    <cellStyle name="20% - Énfasis4 2" xfId="34"/>
    <cellStyle name="20% - Énfasis4 3" xfId="35"/>
    <cellStyle name="20% - Énfasis4 4" xfId="36"/>
    <cellStyle name="20% - Énfasis5 2" xfId="37"/>
    <cellStyle name="20% - Énfasis5 3" xfId="38"/>
    <cellStyle name="20% - Énfasis6 2" xfId="39"/>
    <cellStyle name="20% - Énfasis6 3" xfId="40"/>
    <cellStyle name="20% - Énfasis6 4" xfId="41"/>
    <cellStyle name="40% - Accent1" xfId="42"/>
    <cellStyle name="40% - Accent1 2" xfId="43"/>
    <cellStyle name="40% - Accent2" xfId="44"/>
    <cellStyle name="40% - Accent2 2" xfId="45"/>
    <cellStyle name="40% - Accent3" xfId="46"/>
    <cellStyle name="40% - Accent3 2" xfId="47"/>
    <cellStyle name="40% - Accent4" xfId="48"/>
    <cellStyle name="40% - Accent4 2" xfId="49"/>
    <cellStyle name="40% - Accent5" xfId="50"/>
    <cellStyle name="40% - Accent5 2" xfId="51"/>
    <cellStyle name="40% - Accent6" xfId="52"/>
    <cellStyle name="40% - Accent6 2" xfId="53"/>
    <cellStyle name="40% - Énfasis1 2" xfId="54"/>
    <cellStyle name="40% - Énfasis1 3" xfId="55"/>
    <cellStyle name="40% - Énfasis1 4" xfId="56"/>
    <cellStyle name="40% - Énfasis2 2" xfId="57"/>
    <cellStyle name="40% - Énfasis2 3" xfId="58"/>
    <cellStyle name="40% - Énfasis3 2" xfId="59"/>
    <cellStyle name="40% - Énfasis3 3" xfId="60"/>
    <cellStyle name="40% - Énfasis3 4" xfId="61"/>
    <cellStyle name="40% - Énfasis4 2" xfId="62"/>
    <cellStyle name="40% - Énfasis4 3" xfId="63"/>
    <cellStyle name="40% - Énfasis4 4" xfId="64"/>
    <cellStyle name="40% - Énfasis5 2" xfId="65"/>
    <cellStyle name="40% - Énfasis5 3" xfId="66"/>
    <cellStyle name="40% - Énfasis5 4" xfId="67"/>
    <cellStyle name="40% - Énfasis6 2" xfId="68"/>
    <cellStyle name="40% - Énfasis6 3" xfId="69"/>
    <cellStyle name="40% - Énfasis6 4" xfId="70"/>
    <cellStyle name="60% - Accent1" xfId="71"/>
    <cellStyle name="60% - Accent2" xfId="72"/>
    <cellStyle name="60% - Accent3" xfId="73"/>
    <cellStyle name="60% - Accent4" xfId="74"/>
    <cellStyle name="60% - Accent5" xfId="75"/>
    <cellStyle name="60% - Accent6" xfId="76"/>
    <cellStyle name="60% - Énfasis1 2" xfId="77"/>
    <cellStyle name="60% - Énfasis2 2" xfId="78"/>
    <cellStyle name="60% - Énfasis3 2" xfId="79"/>
    <cellStyle name="60% - Énfasis4 2" xfId="80"/>
    <cellStyle name="60% - Énfasis5 2" xfId="81"/>
    <cellStyle name="60% - Énfasis6 2" xfId="82"/>
    <cellStyle name="Accent1" xfId="83"/>
    <cellStyle name="Accent2" xfId="84"/>
    <cellStyle name="Accent3" xfId="85"/>
    <cellStyle name="Accent4" xfId="86"/>
    <cellStyle name="Accent5" xfId="87"/>
    <cellStyle name="Accent6" xfId="88"/>
    <cellStyle name="Bad" xfId="89"/>
    <cellStyle name="Buena 2" xfId="90"/>
    <cellStyle name="Calculation" xfId="91"/>
    <cellStyle name="Cálculo 2" xfId="92"/>
    <cellStyle name="Celda de comprobación 2" xfId="93"/>
    <cellStyle name="Celda vinculada 2" xfId="94"/>
    <cellStyle name="Check Cell" xfId="95"/>
    <cellStyle name="Encabezado 4 2" xfId="96"/>
    <cellStyle name="Énfasis1 2" xfId="97"/>
    <cellStyle name="Énfasis2 2" xfId="98"/>
    <cellStyle name="Énfasis3 2" xfId="99"/>
    <cellStyle name="Énfasis4 2" xfId="100"/>
    <cellStyle name="Énfasis5 2" xfId="101"/>
    <cellStyle name="Énfasis6 2" xfId="102"/>
    <cellStyle name="Entrada 2" xfId="103"/>
    <cellStyle name="Estilo 1" xfId="104"/>
    <cellStyle name="Estilo 1 2" xfId="105"/>
    <cellStyle name="Euro" xfId="106"/>
    <cellStyle name="Euro 2" xfId="107"/>
    <cellStyle name="Euro 2 2" xfId="108"/>
    <cellStyle name="Euro 2 3" xfId="109"/>
    <cellStyle name="Euro 3" xfId="110"/>
    <cellStyle name="Explanatory Text" xfId="111"/>
    <cellStyle name="Good" xfId="112"/>
    <cellStyle name="Heading 1" xfId="113"/>
    <cellStyle name="Heading 2" xfId="114"/>
    <cellStyle name="Heading 3" xfId="115"/>
    <cellStyle name="Heading 4" xfId="116"/>
    <cellStyle name="Incorrecto 2" xfId="117"/>
    <cellStyle name="Input" xfId="118"/>
    <cellStyle name="Linked Cell" xfId="119"/>
    <cellStyle name="Millares 10" xfId="120"/>
    <cellStyle name="Millares 11" xfId="121"/>
    <cellStyle name="Millares 16" xfId="122"/>
    <cellStyle name="Millares 17" xfId="123"/>
    <cellStyle name="Millares 18" xfId="124"/>
    <cellStyle name="Millares 19" xfId="125"/>
    <cellStyle name="Millares 2" xfId="1"/>
    <cellStyle name="Millares 2 10" xfId="126"/>
    <cellStyle name="Millares 2 11" xfId="127"/>
    <cellStyle name="Millares 2 12" xfId="128"/>
    <cellStyle name="Millares 2 13" xfId="129"/>
    <cellStyle name="Millares 2 14" xfId="130"/>
    <cellStyle name="Millares 2 15" xfId="131"/>
    <cellStyle name="Millares 2 16" xfId="132"/>
    <cellStyle name="Millares 2 17" xfId="133"/>
    <cellStyle name="Millares 2 18" xfId="134"/>
    <cellStyle name="Millares 2 19" xfId="135"/>
    <cellStyle name="Millares 2 2" xfId="136"/>
    <cellStyle name="Millares 2 2 2" xfId="137"/>
    <cellStyle name="Millares 2 20" xfId="138"/>
    <cellStyle name="Millares 2 21" xfId="139"/>
    <cellStyle name="Millares 2 22" xfId="140"/>
    <cellStyle name="Millares 2 23" xfId="141"/>
    <cellStyle name="Millares 2 24" xfId="142"/>
    <cellStyle name="Millares 2 25" xfId="143"/>
    <cellStyle name="Millares 2 26" xfId="144"/>
    <cellStyle name="Millares 2 3" xfId="145"/>
    <cellStyle name="Millares 2 4" xfId="146"/>
    <cellStyle name="Millares 2 5" xfId="147"/>
    <cellStyle name="Millares 2 6" xfId="148"/>
    <cellStyle name="Millares 2 7" xfId="149"/>
    <cellStyle name="Millares 2 8" xfId="150"/>
    <cellStyle name="Millares 2 9" xfId="151"/>
    <cellStyle name="Millares 2_COMPARATIVO FACTURACION 2011 CORREGIDO" xfId="152"/>
    <cellStyle name="Millares 20" xfId="153"/>
    <cellStyle name="Millares 21" xfId="154"/>
    <cellStyle name="Millares 22" xfId="155"/>
    <cellStyle name="Millares 23" xfId="156"/>
    <cellStyle name="Millares 24" xfId="157"/>
    <cellStyle name="Millares 25" xfId="158"/>
    <cellStyle name="Millares 26" xfId="159"/>
    <cellStyle name="Millares 27" xfId="160"/>
    <cellStyle name="Millares 28" xfId="161"/>
    <cellStyle name="Millares 29" xfId="162"/>
    <cellStyle name="Millares 3" xfId="163"/>
    <cellStyle name="Millares 3 10" xfId="164"/>
    <cellStyle name="Millares 3 11" xfId="165"/>
    <cellStyle name="Millares 3 12" xfId="166"/>
    <cellStyle name="Millares 3 13" xfId="167"/>
    <cellStyle name="Millares 3 14" xfId="168"/>
    <cellStyle name="Millares 3 15" xfId="169"/>
    <cellStyle name="Millares 3 16" xfId="170"/>
    <cellStyle name="Millares 3 17" xfId="171"/>
    <cellStyle name="Millares 3 18" xfId="172"/>
    <cellStyle name="Millares 3 19" xfId="173"/>
    <cellStyle name="Millares 3 2" xfId="174"/>
    <cellStyle name="Millares 3 20" xfId="175"/>
    <cellStyle name="Millares 3 21" xfId="176"/>
    <cellStyle name="Millares 3 22" xfId="177"/>
    <cellStyle name="Millares 3 23" xfId="178"/>
    <cellStyle name="Millares 3 24" xfId="179"/>
    <cellStyle name="Millares 3 25" xfId="180"/>
    <cellStyle name="Millares 3 26" xfId="181"/>
    <cellStyle name="Millares 3 3" xfId="182"/>
    <cellStyle name="Millares 3 4" xfId="183"/>
    <cellStyle name="Millares 3 5" xfId="184"/>
    <cellStyle name="Millares 3 6" xfId="185"/>
    <cellStyle name="Millares 3 7" xfId="186"/>
    <cellStyle name="Millares 3 8" xfId="187"/>
    <cellStyle name="Millares 3 9" xfId="188"/>
    <cellStyle name="Millares 30" xfId="189"/>
    <cellStyle name="Millares 31" xfId="190"/>
    <cellStyle name="Millares 4" xfId="191"/>
    <cellStyle name="Millares 4 10" xfId="192"/>
    <cellStyle name="Millares 4 11" xfId="193"/>
    <cellStyle name="Millares 4 12" xfId="194"/>
    <cellStyle name="Millares 4 13" xfId="195"/>
    <cellStyle name="Millares 4 14" xfId="196"/>
    <cellStyle name="Millares 4 15" xfId="197"/>
    <cellStyle name="Millares 4 16" xfId="198"/>
    <cellStyle name="Millares 4 17" xfId="199"/>
    <cellStyle name="Millares 4 18" xfId="200"/>
    <cellStyle name="Millares 4 19" xfId="201"/>
    <cellStyle name="Millares 4 2" xfId="202"/>
    <cellStyle name="Millares 4 20" xfId="203"/>
    <cellStyle name="Millares 4 21" xfId="204"/>
    <cellStyle name="Millares 4 22" xfId="205"/>
    <cellStyle name="Millares 4 23" xfId="206"/>
    <cellStyle name="Millares 4 24" xfId="207"/>
    <cellStyle name="Millares 4 25" xfId="208"/>
    <cellStyle name="Millares 4 26" xfId="209"/>
    <cellStyle name="Millares 4 3" xfId="210"/>
    <cellStyle name="Millares 4 4" xfId="211"/>
    <cellStyle name="Millares 4 5" xfId="212"/>
    <cellStyle name="Millares 4 6" xfId="213"/>
    <cellStyle name="Millares 4 7" xfId="214"/>
    <cellStyle name="Millares 4 8" xfId="215"/>
    <cellStyle name="Millares 4 9" xfId="216"/>
    <cellStyle name="Millares 5" xfId="217"/>
    <cellStyle name="Millares 5 10" xfId="218"/>
    <cellStyle name="Millares 5 11" xfId="219"/>
    <cellStyle name="Millares 5 12" xfId="220"/>
    <cellStyle name="Millares 5 13" xfId="221"/>
    <cellStyle name="Millares 5 14" xfId="222"/>
    <cellStyle name="Millares 5 15" xfId="223"/>
    <cellStyle name="Millares 5 16" xfId="224"/>
    <cellStyle name="Millares 5 17" xfId="225"/>
    <cellStyle name="Millares 5 18" xfId="226"/>
    <cellStyle name="Millares 5 19" xfId="227"/>
    <cellStyle name="Millares 5 2" xfId="228"/>
    <cellStyle name="Millares 5 20" xfId="229"/>
    <cellStyle name="Millares 5 21" xfId="230"/>
    <cellStyle name="Millares 5 22" xfId="231"/>
    <cellStyle name="Millares 5 23" xfId="232"/>
    <cellStyle name="Millares 5 24" xfId="233"/>
    <cellStyle name="Millares 5 25" xfId="234"/>
    <cellStyle name="Millares 5 26" xfId="235"/>
    <cellStyle name="Millares 5 3" xfId="236"/>
    <cellStyle name="Millares 5 4" xfId="237"/>
    <cellStyle name="Millares 5 5" xfId="238"/>
    <cellStyle name="Millares 5 6" xfId="239"/>
    <cellStyle name="Millares 5 7" xfId="240"/>
    <cellStyle name="Millares 5 8" xfId="241"/>
    <cellStyle name="Millares 5 9" xfId="242"/>
    <cellStyle name="Millares 6" xfId="243"/>
    <cellStyle name="Millares 6 10" xfId="244"/>
    <cellStyle name="Millares 6 11" xfId="245"/>
    <cellStyle name="Millares 6 12" xfId="246"/>
    <cellStyle name="Millares 6 13" xfId="247"/>
    <cellStyle name="Millares 6 14" xfId="248"/>
    <cellStyle name="Millares 6 15" xfId="249"/>
    <cellStyle name="Millares 6 16" xfId="250"/>
    <cellStyle name="Millares 6 17" xfId="251"/>
    <cellStyle name="Millares 6 18" xfId="252"/>
    <cellStyle name="Millares 6 19" xfId="253"/>
    <cellStyle name="Millares 6 2" xfId="254"/>
    <cellStyle name="Millares 6 20" xfId="255"/>
    <cellStyle name="Millares 6 21" xfId="256"/>
    <cellStyle name="Millares 6 22" xfId="257"/>
    <cellStyle name="Millares 6 23" xfId="258"/>
    <cellStyle name="Millares 6 24" xfId="259"/>
    <cellStyle name="Millares 6 25" xfId="260"/>
    <cellStyle name="Millares 6 26" xfId="261"/>
    <cellStyle name="Millares 6 3" xfId="262"/>
    <cellStyle name="Millares 6 4" xfId="263"/>
    <cellStyle name="Millares 6 5" xfId="264"/>
    <cellStyle name="Millares 6 6" xfId="265"/>
    <cellStyle name="Millares 6 7" xfId="266"/>
    <cellStyle name="Millares 6 8" xfId="267"/>
    <cellStyle name="Millares 6 9" xfId="268"/>
    <cellStyle name="Millares 7" xfId="269"/>
    <cellStyle name="Millares 8" xfId="270"/>
    <cellStyle name="Millares 8 10" xfId="271"/>
    <cellStyle name="Millares 8 11" xfId="272"/>
    <cellStyle name="Millares 8 12" xfId="273"/>
    <cellStyle name="Millares 8 13" xfId="274"/>
    <cellStyle name="Millares 8 14" xfId="275"/>
    <cellStyle name="Millares 8 15" xfId="276"/>
    <cellStyle name="Millares 8 16" xfId="277"/>
    <cellStyle name="Millares 8 17" xfId="278"/>
    <cellStyle name="Millares 8 18" xfId="279"/>
    <cellStyle name="Millares 8 19" xfId="280"/>
    <cellStyle name="Millares 8 2" xfId="281"/>
    <cellStyle name="Millares 8 20" xfId="282"/>
    <cellStyle name="Millares 8 21" xfId="283"/>
    <cellStyle name="Millares 8 22" xfId="284"/>
    <cellStyle name="Millares 8 23" xfId="285"/>
    <cellStyle name="Millares 8 24" xfId="286"/>
    <cellStyle name="Millares 8 25" xfId="287"/>
    <cellStyle name="Millares 8 26" xfId="288"/>
    <cellStyle name="Millares 8 3" xfId="289"/>
    <cellStyle name="Millares 8 4" xfId="290"/>
    <cellStyle name="Millares 8 5" xfId="291"/>
    <cellStyle name="Millares 8 6" xfId="292"/>
    <cellStyle name="Millares 8 7" xfId="293"/>
    <cellStyle name="Millares 8 8" xfId="294"/>
    <cellStyle name="Millares 8 9" xfId="295"/>
    <cellStyle name="Millares 9" xfId="296"/>
    <cellStyle name="Moneda 10" xfId="297"/>
    <cellStyle name="Moneda 11" xfId="298"/>
    <cellStyle name="Moneda 12" xfId="299"/>
    <cellStyle name="Moneda 13" xfId="300"/>
    <cellStyle name="Moneda 14" xfId="301"/>
    <cellStyle name="Moneda 15" xfId="302"/>
    <cellStyle name="Moneda 16" xfId="303"/>
    <cellStyle name="Moneda 17" xfId="304"/>
    <cellStyle name="Moneda 18" xfId="305"/>
    <cellStyle name="Moneda 19" xfId="306"/>
    <cellStyle name="Moneda 2" xfId="307"/>
    <cellStyle name="Moneda 20" xfId="308"/>
    <cellStyle name="Moneda 21" xfId="309"/>
    <cellStyle name="Moneda 22" xfId="310"/>
    <cellStyle name="Moneda 23" xfId="311"/>
    <cellStyle name="Moneda 24" xfId="312"/>
    <cellStyle name="Moneda 25" xfId="313"/>
    <cellStyle name="Moneda 26" xfId="314"/>
    <cellStyle name="Moneda 27" xfId="315"/>
    <cellStyle name="Moneda 28" xfId="316"/>
    <cellStyle name="Moneda 29" xfId="317"/>
    <cellStyle name="Moneda 3" xfId="318"/>
    <cellStyle name="Moneda 30" xfId="319"/>
    <cellStyle name="Moneda 4" xfId="320"/>
    <cellStyle name="Moneda 5" xfId="321"/>
    <cellStyle name="Moneda 6" xfId="322"/>
    <cellStyle name="Moneda 7" xfId="323"/>
    <cellStyle name="Moneda 8" xfId="324"/>
    <cellStyle name="Moneda 9" xfId="325"/>
    <cellStyle name="Neutral 2" xfId="326"/>
    <cellStyle name="Normal" xfId="0" builtinId="0"/>
    <cellStyle name="Normal 10" xfId="327"/>
    <cellStyle name="Normal 10 2" xfId="328"/>
    <cellStyle name="Normal 10 3" xfId="329"/>
    <cellStyle name="Normal 10_ABRIL 2011 DEFUNCIONES (15-06-2011)" xfId="330"/>
    <cellStyle name="Normal 11" xfId="331"/>
    <cellStyle name="Normal 11 2" xfId="332"/>
    <cellStyle name="Normal 11_defunciones 2011(13-04-2011)" xfId="333"/>
    <cellStyle name="Normal 12" xfId="334"/>
    <cellStyle name="Normal 12 2" xfId="335"/>
    <cellStyle name="Normal 12 3" xfId="336"/>
    <cellStyle name="Normal 12 3 2" xfId="337"/>
    <cellStyle name="Normal 12_defunciones 2011(13-04-2011)" xfId="338"/>
    <cellStyle name="Normal 13" xfId="339"/>
    <cellStyle name="Normal 13 2" xfId="340"/>
    <cellStyle name="Normal 13_ABRIL 2011 DEFUNCIONES (15-06-2011)" xfId="341"/>
    <cellStyle name="Normal 14" xfId="342"/>
    <cellStyle name="Normal 14 2" xfId="343"/>
    <cellStyle name="Normal 14_defunciones 2011(13-04-2011)" xfId="344"/>
    <cellStyle name="Normal 15" xfId="345"/>
    <cellStyle name="Normal 15 2" xfId="346"/>
    <cellStyle name="Normal 15_defunciones 2011(13-04-2011)" xfId="347"/>
    <cellStyle name="Normal 16" xfId="348"/>
    <cellStyle name="Normal 16 2" xfId="349"/>
    <cellStyle name="Normal 16_defunciones 2011(13-04-2011)" xfId="350"/>
    <cellStyle name="Normal 17" xfId="351"/>
    <cellStyle name="Normal 17 2" xfId="352"/>
    <cellStyle name="Normal 17_defunciones 2011(13-04-2011)" xfId="353"/>
    <cellStyle name="Normal 18" xfId="354"/>
    <cellStyle name="Normal 18 2" xfId="355"/>
    <cellStyle name="Normal 18_defunciones 2011(13-04-2011)" xfId="356"/>
    <cellStyle name="Normal 19" xfId="357"/>
    <cellStyle name="Normal 19 2" xfId="358"/>
    <cellStyle name="Normal 19_defunciones 2011(13-04-2011)" xfId="359"/>
    <cellStyle name="Normal 2" xfId="360"/>
    <cellStyle name="Normal 2 2" xfId="3"/>
    <cellStyle name="Normal 2 2 2" xfId="361"/>
    <cellStyle name="Normal 2 2 3" xfId="362"/>
    <cellStyle name="Normal 2 3" xfId="363"/>
    <cellStyle name="Normal 2 4" xfId="364"/>
    <cellStyle name="Normal 2 4 2" xfId="365"/>
    <cellStyle name="Normal 2 4 3" xfId="366"/>
    <cellStyle name="Normal 2 5" xfId="367"/>
    <cellStyle name="Normal 2 6" xfId="368"/>
    <cellStyle name="Normal 2_ABRIL 2011 DEFUNCIONES (15-06-2011)" xfId="369"/>
    <cellStyle name="Normal 20" xfId="370"/>
    <cellStyle name="Normal 20 2" xfId="371"/>
    <cellStyle name="Normal 20_defunciones 2011(13-04-2011)" xfId="372"/>
    <cellStyle name="Normal 21" xfId="373"/>
    <cellStyle name="Normal 21 2" xfId="374"/>
    <cellStyle name="Normal 21_defunciones 2011(13-04-2011)" xfId="375"/>
    <cellStyle name="Normal 22" xfId="376"/>
    <cellStyle name="Normal 22 2" xfId="377"/>
    <cellStyle name="Normal 22_defunciones 2011(13-04-2011)" xfId="378"/>
    <cellStyle name="Normal 23" xfId="379"/>
    <cellStyle name="Normal 23 2" xfId="380"/>
    <cellStyle name="Normal 23_defunciones 2011(13-04-2011)" xfId="381"/>
    <cellStyle name="Normal 24" xfId="382"/>
    <cellStyle name="Normal 24 2" xfId="383"/>
    <cellStyle name="Normal 24 3" xfId="384"/>
    <cellStyle name="Normal 25" xfId="385"/>
    <cellStyle name="Normal 25 2" xfId="386"/>
    <cellStyle name="Normal 26" xfId="387"/>
    <cellStyle name="Normal 26 2" xfId="388"/>
    <cellStyle name="Normal 27" xfId="389"/>
    <cellStyle name="Normal 27 2" xfId="390"/>
    <cellStyle name="Normal 28" xfId="391"/>
    <cellStyle name="Normal 28 2" xfId="392"/>
    <cellStyle name="Normal 29" xfId="393"/>
    <cellStyle name="Normal 29 2" xfId="394"/>
    <cellStyle name="Normal 3" xfId="395"/>
    <cellStyle name="Normal 3 2" xfId="396"/>
    <cellStyle name="Normal 30" xfId="397"/>
    <cellStyle name="Normal 31" xfId="398"/>
    <cellStyle name="Normal 32" xfId="399"/>
    <cellStyle name="Normal 33" xfId="400"/>
    <cellStyle name="Normal 34" xfId="401"/>
    <cellStyle name="Normal 35" xfId="402"/>
    <cellStyle name="Normal 36" xfId="403"/>
    <cellStyle name="Normal 37" xfId="404"/>
    <cellStyle name="Normal 38" xfId="405"/>
    <cellStyle name="Normal 39" xfId="406"/>
    <cellStyle name="Normal 4" xfId="407"/>
    <cellStyle name="Normal 4 10" xfId="408"/>
    <cellStyle name="Normal 4 2" xfId="409"/>
    <cellStyle name="Normal 4 2 2" xfId="410"/>
    <cellStyle name="Normal 4 3" xfId="411"/>
    <cellStyle name="Normal 4 4" xfId="412"/>
    <cellStyle name="Normal 4 5" xfId="413"/>
    <cellStyle name="Normal 4 6" xfId="414"/>
    <cellStyle name="Normal 4 7" xfId="415"/>
    <cellStyle name="Normal 4 8" xfId="416"/>
    <cellStyle name="Normal 4 9" xfId="417"/>
    <cellStyle name="Normal 4_defunciones 2011(13-04-2011)" xfId="418"/>
    <cellStyle name="Normal 40" xfId="419"/>
    <cellStyle name="Normal 41" xfId="420"/>
    <cellStyle name="Normal 5" xfId="421"/>
    <cellStyle name="Normal 5 2" xfId="422"/>
    <cellStyle name="Normal 5_defunciones 2011(13-04-2011)" xfId="423"/>
    <cellStyle name="Normal 6" xfId="424"/>
    <cellStyle name="Normal 6 2" xfId="425"/>
    <cellStyle name="Normal 6_defunciones 2011(13-04-2011)" xfId="426"/>
    <cellStyle name="Normal 7" xfId="427"/>
    <cellStyle name="Normal 7 2" xfId="428"/>
    <cellStyle name="Normal 7 3" xfId="429"/>
    <cellStyle name="Normal 7 3 2" xfId="430"/>
    <cellStyle name="Normal 7 4" xfId="431"/>
    <cellStyle name="Normal 7 4 2" xfId="432"/>
    <cellStyle name="Normal 7 4 3" xfId="433"/>
    <cellStyle name="Normal 7 4 3 2" xfId="434"/>
    <cellStyle name="Normal 7 4 3 2 2" xfId="435"/>
    <cellStyle name="Normal 7 4 3 2 2 2" xfId="436"/>
    <cellStyle name="Normal 7 4 3 2 2 2 2" xfId="437"/>
    <cellStyle name="Normal 7 4 3 2 2 2 2 2" xfId="438"/>
    <cellStyle name="Normal 7 4 3 2 2 2 3" xfId="439"/>
    <cellStyle name="Normal 7 4 3 2 2 2 3 2" xfId="440"/>
    <cellStyle name="Normal 7_defunciones 2011(13-04-2011)" xfId="441"/>
    <cellStyle name="Normal 8" xfId="442"/>
    <cellStyle name="Normal 8 2" xfId="443"/>
    <cellStyle name="Normal 8 2 2" xfId="444"/>
    <cellStyle name="Normal 8_defunciones 2011(13-04-2011)" xfId="445"/>
    <cellStyle name="Normal 9" xfId="446"/>
    <cellStyle name="Normal 9 2" xfId="447"/>
    <cellStyle name="Normal 9_defunciones 2011(13-04-2011)" xfId="448"/>
    <cellStyle name="Normal_1.COBERTURA  DANE" xfId="7"/>
    <cellStyle name="Normal_1.COBERTURA  DANE_1" xfId="4"/>
    <cellStyle name="Normal_1.COBERTURA  DANE_2" xfId="2"/>
    <cellStyle name="Normal_2.TOTAL EPS" xfId="449"/>
    <cellStyle name="Normal_2.TOTAL EPS_1" xfId="450"/>
    <cellStyle name="Normal_2.TOTAL EPS_2" xfId="451"/>
    <cellStyle name="Normal_2.TOTAL EPS_3" xfId="452"/>
    <cellStyle name="Normal_2.TOTAL EPS_4" xfId="453"/>
    <cellStyle name="Normal_3. Afiliados_ Mpio y EPS_1" xfId="454"/>
    <cellStyle name="Normal_3A. Afiliados_ Mpio_RS" xfId="455"/>
    <cellStyle name="Normal_3A. Afiliados_ Mpio_RS_1" xfId="456"/>
    <cellStyle name="Normal_3A. Afiliados_ Mpio_RS_2" xfId="457"/>
    <cellStyle name="Normal_3A. Afiliados_ Mpio_RS_3" xfId="458"/>
    <cellStyle name="Normal_3B. Afiliados_ Mpio_RC" xfId="459"/>
    <cellStyle name="Normal_3B. Afiliados_ Mpio_RC_1" xfId="460"/>
    <cellStyle name="Normal_3B. Afiliados_ Mpio_RC_2" xfId="461"/>
    <cellStyle name="Normal_3B. Afiliados_ Mpio_RC_3" xfId="462"/>
    <cellStyle name="Normal_afiliados subsidiado y contributivo 1999-2009" xfId="5"/>
    <cellStyle name="Normal_INFORME AFILIADOS 2001-2006 ACTUALIZADOS enero 2007" xfId="6"/>
    <cellStyle name="Normal_TOTAL EPSS" xfId="463"/>
    <cellStyle name="Notas 10" xfId="464"/>
    <cellStyle name="Notas 100" xfId="465"/>
    <cellStyle name="Notas 101" xfId="466"/>
    <cellStyle name="Notas 102" xfId="467"/>
    <cellStyle name="Notas 103" xfId="468"/>
    <cellStyle name="Notas 104" xfId="469"/>
    <cellStyle name="Notas 105" xfId="470"/>
    <cellStyle name="Notas 106" xfId="471"/>
    <cellStyle name="Notas 107" xfId="472"/>
    <cellStyle name="Notas 108" xfId="473"/>
    <cellStyle name="Notas 109" xfId="474"/>
    <cellStyle name="Notas 11" xfId="475"/>
    <cellStyle name="Notas 110" xfId="476"/>
    <cellStyle name="Notas 111" xfId="477"/>
    <cellStyle name="Notas 112" xfId="478"/>
    <cellStyle name="Notas 113" xfId="479"/>
    <cellStyle name="Notas 114" xfId="480"/>
    <cellStyle name="Notas 115" xfId="481"/>
    <cellStyle name="Notas 116" xfId="482"/>
    <cellStyle name="Notas 117" xfId="483"/>
    <cellStyle name="Notas 118" xfId="484"/>
    <cellStyle name="Notas 119" xfId="485"/>
    <cellStyle name="Notas 12" xfId="486"/>
    <cellStyle name="Notas 120" xfId="487"/>
    <cellStyle name="Notas 121" xfId="488"/>
    <cellStyle name="Notas 122" xfId="489"/>
    <cellStyle name="Notas 123" xfId="490"/>
    <cellStyle name="Notas 124" xfId="491"/>
    <cellStyle name="Notas 125" xfId="492"/>
    <cellStyle name="Notas 126" xfId="493"/>
    <cellStyle name="Notas 127" xfId="494"/>
    <cellStyle name="Notas 128" xfId="495"/>
    <cellStyle name="Notas 129" xfId="496"/>
    <cellStyle name="Notas 13" xfId="497"/>
    <cellStyle name="Notas 130" xfId="498"/>
    <cellStyle name="Notas 131" xfId="499"/>
    <cellStyle name="Notas 132" xfId="500"/>
    <cellStyle name="Notas 133" xfId="501"/>
    <cellStyle name="Notas 134" xfId="502"/>
    <cellStyle name="Notas 135" xfId="503"/>
    <cellStyle name="Notas 136" xfId="504"/>
    <cellStyle name="Notas 137" xfId="505"/>
    <cellStyle name="Notas 138" xfId="506"/>
    <cellStyle name="Notas 139" xfId="507"/>
    <cellStyle name="Notas 14" xfId="508"/>
    <cellStyle name="Notas 140" xfId="509"/>
    <cellStyle name="Notas 141" xfId="510"/>
    <cellStyle name="Notas 142" xfId="511"/>
    <cellStyle name="Notas 143" xfId="512"/>
    <cellStyle name="Notas 144" xfId="513"/>
    <cellStyle name="Notas 145" xfId="514"/>
    <cellStyle name="Notas 146" xfId="515"/>
    <cellStyle name="Notas 147" xfId="516"/>
    <cellStyle name="Notas 148" xfId="517"/>
    <cellStyle name="Notas 149" xfId="518"/>
    <cellStyle name="Notas 15" xfId="519"/>
    <cellStyle name="Notas 150" xfId="520"/>
    <cellStyle name="Notas 151" xfId="521"/>
    <cellStyle name="Notas 152" xfId="522"/>
    <cellStyle name="Notas 153" xfId="523"/>
    <cellStyle name="Notas 154" xfId="524"/>
    <cellStyle name="Notas 155" xfId="525"/>
    <cellStyle name="Notas 156" xfId="526"/>
    <cellStyle name="Notas 157" xfId="527"/>
    <cellStyle name="Notas 158" xfId="528"/>
    <cellStyle name="Notas 16" xfId="529"/>
    <cellStyle name="Notas 17" xfId="530"/>
    <cellStyle name="Notas 18" xfId="531"/>
    <cellStyle name="Notas 19" xfId="532"/>
    <cellStyle name="Notas 2" xfId="533"/>
    <cellStyle name="Notas 2 2" xfId="534"/>
    <cellStyle name="Notas 2 3" xfId="535"/>
    <cellStyle name="Notas 2_ENTREGA 10 primeras Antioquia a 105" xfId="536"/>
    <cellStyle name="Notas 20" xfId="537"/>
    <cellStyle name="Notas 21" xfId="538"/>
    <cellStyle name="Notas 22" xfId="539"/>
    <cellStyle name="Notas 23" xfId="540"/>
    <cellStyle name="Notas 24" xfId="541"/>
    <cellStyle name="Notas 25" xfId="542"/>
    <cellStyle name="Notas 26" xfId="543"/>
    <cellStyle name="Notas 27" xfId="544"/>
    <cellStyle name="Notas 28" xfId="545"/>
    <cellStyle name="Notas 29" xfId="546"/>
    <cellStyle name="Notas 3" xfId="547"/>
    <cellStyle name="Notas 3 2" xfId="548"/>
    <cellStyle name="Notas 30" xfId="549"/>
    <cellStyle name="Notas 31" xfId="550"/>
    <cellStyle name="Notas 32" xfId="551"/>
    <cellStyle name="Notas 33" xfId="552"/>
    <cellStyle name="Notas 34" xfId="553"/>
    <cellStyle name="Notas 35" xfId="554"/>
    <cellStyle name="Notas 36" xfId="555"/>
    <cellStyle name="Notas 37" xfId="556"/>
    <cellStyle name="Notas 38" xfId="557"/>
    <cellStyle name="Notas 39" xfId="558"/>
    <cellStyle name="Notas 4" xfId="559"/>
    <cellStyle name="Notas 40" xfId="560"/>
    <cellStyle name="Notas 41" xfId="561"/>
    <cellStyle name="Notas 42" xfId="562"/>
    <cellStyle name="Notas 43" xfId="563"/>
    <cellStyle name="Notas 44" xfId="564"/>
    <cellStyle name="Notas 45" xfId="565"/>
    <cellStyle name="Notas 46" xfId="566"/>
    <cellStyle name="Notas 47" xfId="567"/>
    <cellStyle name="Notas 48" xfId="568"/>
    <cellStyle name="Notas 49" xfId="569"/>
    <cellStyle name="Notas 5" xfId="570"/>
    <cellStyle name="Notas 50" xfId="571"/>
    <cellStyle name="Notas 51" xfId="572"/>
    <cellStyle name="Notas 52" xfId="573"/>
    <cellStyle name="Notas 53" xfId="574"/>
    <cellStyle name="Notas 54" xfId="575"/>
    <cellStyle name="Notas 55" xfId="576"/>
    <cellStyle name="Notas 56" xfId="577"/>
    <cellStyle name="Notas 57" xfId="578"/>
    <cellStyle name="Notas 58" xfId="579"/>
    <cellStyle name="Notas 59" xfId="580"/>
    <cellStyle name="Notas 6" xfId="581"/>
    <cellStyle name="Notas 60" xfId="582"/>
    <cellStyle name="Notas 61" xfId="583"/>
    <cellStyle name="Notas 62" xfId="584"/>
    <cellStyle name="Notas 63" xfId="585"/>
    <cellStyle name="Notas 64" xfId="586"/>
    <cellStyle name="Notas 65" xfId="587"/>
    <cellStyle name="Notas 66" xfId="588"/>
    <cellStyle name="Notas 67" xfId="589"/>
    <cellStyle name="Notas 68" xfId="590"/>
    <cellStyle name="Notas 69" xfId="591"/>
    <cellStyle name="Notas 7" xfId="592"/>
    <cellStyle name="Notas 70" xfId="593"/>
    <cellStyle name="Notas 71" xfId="594"/>
    <cellStyle name="Notas 72" xfId="595"/>
    <cellStyle name="Notas 73" xfId="596"/>
    <cellStyle name="Notas 74" xfId="597"/>
    <cellStyle name="Notas 75" xfId="598"/>
    <cellStyle name="Notas 76" xfId="599"/>
    <cellStyle name="Notas 77" xfId="600"/>
    <cellStyle name="Notas 78" xfId="601"/>
    <cellStyle name="Notas 79" xfId="602"/>
    <cellStyle name="Notas 8" xfId="603"/>
    <cellStyle name="Notas 80" xfId="604"/>
    <cellStyle name="Notas 81" xfId="605"/>
    <cellStyle name="Notas 82" xfId="606"/>
    <cellStyle name="Notas 83" xfId="607"/>
    <cellStyle name="Notas 84" xfId="608"/>
    <cellStyle name="Notas 85" xfId="609"/>
    <cellStyle name="Notas 86" xfId="610"/>
    <cellStyle name="Notas 87" xfId="611"/>
    <cellStyle name="Notas 88" xfId="612"/>
    <cellStyle name="Notas 89" xfId="613"/>
    <cellStyle name="Notas 9" xfId="614"/>
    <cellStyle name="Notas 90" xfId="615"/>
    <cellStyle name="Notas 91" xfId="616"/>
    <cellStyle name="Notas 92" xfId="617"/>
    <cellStyle name="Notas 93" xfId="618"/>
    <cellStyle name="Notas 94" xfId="619"/>
    <cellStyle name="Notas 95" xfId="620"/>
    <cellStyle name="Notas 96" xfId="621"/>
    <cellStyle name="Notas 97" xfId="622"/>
    <cellStyle name="Notas 98" xfId="623"/>
    <cellStyle name="Notas 99" xfId="624"/>
    <cellStyle name="Note" xfId="625"/>
    <cellStyle name="Output" xfId="626"/>
    <cellStyle name="Porcentaje 2" xfId="627"/>
    <cellStyle name="Porcentaje 3" xfId="628"/>
    <cellStyle name="Porcentual 2" xfId="629"/>
    <cellStyle name="Porcentual 2 2" xfId="630"/>
    <cellStyle name="Porcentual 3" xfId="631"/>
    <cellStyle name="Porcentual 33" xfId="632"/>
    <cellStyle name="Salida 2" xfId="633"/>
    <cellStyle name="Texto de advertencia 2" xfId="634"/>
    <cellStyle name="Texto explicativo 2" xfId="635"/>
    <cellStyle name="Title" xfId="636"/>
    <cellStyle name="Título 1 2" xfId="637"/>
    <cellStyle name="Título 2 2" xfId="638"/>
    <cellStyle name="Título 3 2" xfId="639"/>
    <cellStyle name="Título 4" xfId="640"/>
    <cellStyle name="Total 2" xfId="641"/>
    <cellStyle name="Warning Text" xfId="642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551136"/>
        <c:axId val="366709824"/>
      </c:barChart>
      <c:catAx>
        <c:axId val="3625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70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70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2551136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78254175824"/>
          <c:y val="0.12326681387048841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'1.COBERTURA  DANE'!$AF$32:$AF$35</c:f>
              <c:strCache>
                <c:ptCount val="4"/>
                <c:pt idx="0">
                  <c:v>R.Contributivo</c:v>
                </c:pt>
                <c:pt idx="1">
                  <c:v>R.Subsidiado</c:v>
                </c:pt>
                <c:pt idx="2">
                  <c:v>R.Excepción</c:v>
                </c:pt>
                <c:pt idx="3">
                  <c:v>No Afiliados</c:v>
                </c:pt>
              </c:strCache>
            </c:strRef>
          </c:cat>
          <c:val>
            <c:numRef>
              <c:f>'1.COBERTURA  DANE'!$AG$32:$AG$35</c:f>
              <c:numCache>
                <c:formatCode>0.00%</c:formatCode>
                <c:ptCount val="4"/>
                <c:pt idx="0">
                  <c:v>0.56559952268274583</c:v>
                </c:pt>
                <c:pt idx="1">
                  <c:v>0.34306703268334715</c:v>
                </c:pt>
                <c:pt idx="2">
                  <c:v>1.7515455961775447E-2</c:v>
                </c:pt>
                <c:pt idx="3">
                  <c:v>7.3817988672131629E-2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 2016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EPS'!$B$3:$B$8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Caprecom</c:v>
                </c:pt>
              </c:strCache>
            </c:strRef>
          </c:cat>
          <c:val>
            <c:numRef>
              <c:f>'2.TOTAL EPS'!$C$3:$C$8</c:f>
              <c:numCache>
                <c:formatCode>#,##0</c:formatCode>
                <c:ptCount val="6"/>
                <c:pt idx="0">
                  <c:v>1595688</c:v>
                </c:pt>
                <c:pt idx="1">
                  <c:v>327391</c:v>
                </c:pt>
                <c:pt idx="2">
                  <c:v>82639</c:v>
                </c:pt>
                <c:pt idx="3">
                  <c:v>47641</c:v>
                </c:pt>
                <c:pt idx="4">
                  <c:v>41068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v>%</c:v>
          </c:tx>
          <c:invertIfNegative val="0"/>
          <c:dLbls>
            <c:delete val="1"/>
          </c:dLbls>
          <c:cat>
            <c:strRef>
              <c:f>'2.TOTAL EPS'!$B$3:$B$8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Caprecom</c:v>
                </c:pt>
              </c:strCache>
            </c:strRef>
          </c:cat>
          <c:val>
            <c:numRef>
              <c:f>'2.TOTAL EPS'!$D$3:$D$8</c:f>
              <c:numCache>
                <c:formatCode>0.00</c:formatCode>
                <c:ptCount val="6"/>
                <c:pt idx="0">
                  <c:v>76.187184013223643</c:v>
                </c:pt>
                <c:pt idx="1">
                  <c:v>15.631500870642192</c:v>
                </c:pt>
                <c:pt idx="2">
                  <c:v>3.9456539747549568</c:v>
                </c:pt>
                <c:pt idx="3">
                  <c:v>2.2746512059838686</c:v>
                </c:pt>
                <c:pt idx="4">
                  <c:v>1.9608189527370441</c:v>
                </c:pt>
                <c:pt idx="5">
                  <c:v>1.9098265829716997E-4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41546688"/>
        <c:axId val="241547248"/>
      </c:barChart>
      <c:catAx>
        <c:axId val="24154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41547248"/>
        <c:crosses val="autoZero"/>
        <c:auto val="1"/>
        <c:lblAlgn val="ctr"/>
        <c:lblOffset val="100"/>
        <c:noMultiLvlLbl val="0"/>
      </c:catAx>
      <c:valAx>
        <c:axId val="241547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41546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gradFill>
          <a:gsLst>
            <a:gs pos="25000">
              <a:schemeClr val="bg1"/>
            </a:gs>
            <a:gs pos="96000">
              <a:schemeClr val="tx2">
                <a:lumMod val="20000"/>
                <a:lumOff val="80000"/>
              </a:schemeClr>
            </a:gs>
            <a:gs pos="80000">
              <a:schemeClr val="accent5">
                <a:lumMod val="20000"/>
                <a:lumOff val="8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25000">
          <a:schemeClr val="bg1"/>
        </a:gs>
        <a:gs pos="96000">
          <a:srgbClr val="FFFF99"/>
        </a:gs>
        <a:gs pos="8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 DICIEMBRE 2016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EPS'!$B$28:$B$40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Cafesalud EPS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EPM</c:v>
                </c:pt>
                <c:pt idx="9">
                  <c:v>Fondo Ferrocarriles Nal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ALIANSALUD E.P.S.</c:v>
                </c:pt>
              </c:strCache>
            </c:strRef>
          </c:cat>
          <c:val>
            <c:numRef>
              <c:f>'2.TOTAL EPS'!$C$28:$C$40</c:f>
              <c:numCache>
                <c:formatCode>#,##0</c:formatCode>
                <c:ptCount val="13"/>
                <c:pt idx="0">
                  <c:v>1538148</c:v>
                </c:pt>
                <c:pt idx="1">
                  <c:v>640265</c:v>
                </c:pt>
                <c:pt idx="2">
                  <c:v>561310</c:v>
                </c:pt>
                <c:pt idx="3">
                  <c:v>440327</c:v>
                </c:pt>
                <c:pt idx="4">
                  <c:v>267472</c:v>
                </c:pt>
                <c:pt idx="5">
                  <c:v>75619</c:v>
                </c:pt>
                <c:pt idx="6">
                  <c:v>70152</c:v>
                </c:pt>
                <c:pt idx="7">
                  <c:v>11042</c:v>
                </c:pt>
                <c:pt idx="8">
                  <c:v>10084</c:v>
                </c:pt>
                <c:pt idx="9">
                  <c:v>2873</c:v>
                </c:pt>
                <c:pt idx="10">
                  <c:v>97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EPS'!$B$28:$B$40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Cafesalud EPS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EPM</c:v>
                </c:pt>
                <c:pt idx="9">
                  <c:v>Fondo Ferrocarriles Nal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ALIANSALUD E.P.S.</c:v>
                </c:pt>
              </c:strCache>
            </c:strRef>
          </c:cat>
          <c:val>
            <c:numRef>
              <c:f>'2.TOTAL EPS'!$D$28:$D$40</c:f>
              <c:numCache>
                <c:formatCode>0.00</c:formatCode>
                <c:ptCount val="13"/>
                <c:pt idx="0">
                  <c:v>42.520569212154186</c:v>
                </c:pt>
                <c:pt idx="1">
                  <c:v>17.699488115980973</c:v>
                </c:pt>
                <c:pt idx="2">
                  <c:v>15.516855793118911</c:v>
                </c:pt>
                <c:pt idx="3">
                  <c:v>12.1724012770424</c:v>
                </c:pt>
                <c:pt idx="4">
                  <c:v>7.3939969939910224</c:v>
                </c:pt>
                <c:pt idx="5">
                  <c:v>2.0904119260655589</c:v>
                </c:pt>
                <c:pt idx="6">
                  <c:v>1.9392821570947922</c:v>
                </c:pt>
                <c:pt idx="7">
                  <c:v>0.30524509035580871</c:v>
                </c:pt>
                <c:pt idx="8">
                  <c:v>0.27876213468103378</c:v>
                </c:pt>
                <c:pt idx="9">
                  <c:v>7.9421223020488915E-2</c:v>
                </c:pt>
                <c:pt idx="10">
                  <c:v>2.6814683720805511E-3</c:v>
                </c:pt>
                <c:pt idx="11">
                  <c:v>5.5288007671763944E-5</c:v>
                </c:pt>
                <c:pt idx="12">
                  <c:v>2.7644003835881972E-5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02994864"/>
        <c:axId val="502995424"/>
      </c:barChart>
      <c:catAx>
        <c:axId val="50299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502995424"/>
        <c:crosses val="autoZero"/>
        <c:auto val="1"/>
        <c:lblAlgn val="ctr"/>
        <c:lblOffset val="100"/>
        <c:noMultiLvlLbl val="0"/>
      </c:catAx>
      <c:valAx>
        <c:axId val="502995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502994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2016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solidFill>
              <a:srgbClr val="00206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EPS'!$B$11:$B$20</c:f>
              <c:strCache>
                <c:ptCount val="10"/>
                <c:pt idx="0">
                  <c:v>Cafesalud EPS</c:v>
                </c:pt>
                <c:pt idx="1">
                  <c:v>SURA.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</c:strCache>
            </c:strRef>
          </c:cat>
          <c:val>
            <c:numRef>
              <c:f>'2.TOTAL EPS'!$C$11:$C$20</c:f>
              <c:numCache>
                <c:formatCode>#,##0</c:formatCode>
                <c:ptCount val="10"/>
                <c:pt idx="0">
                  <c:v>40560</c:v>
                </c:pt>
                <c:pt idx="1">
                  <c:v>35489</c:v>
                </c:pt>
                <c:pt idx="2">
                  <c:v>29335</c:v>
                </c:pt>
                <c:pt idx="3">
                  <c:v>25130</c:v>
                </c:pt>
                <c:pt idx="4">
                  <c:v>13490</c:v>
                </c:pt>
                <c:pt idx="5">
                  <c:v>2660</c:v>
                </c:pt>
                <c:pt idx="6">
                  <c:v>561</c:v>
                </c:pt>
                <c:pt idx="7">
                  <c:v>227</c:v>
                </c:pt>
                <c:pt idx="8">
                  <c:v>10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EPS'!$B$11:$B$20</c:f>
              <c:strCache>
                <c:ptCount val="10"/>
                <c:pt idx="0">
                  <c:v>Cafesalud EPS</c:v>
                </c:pt>
                <c:pt idx="1">
                  <c:v>SURA.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</c:strCache>
            </c:strRef>
          </c:cat>
          <c:val>
            <c:numRef>
              <c:f>'2.TOTAL EPS'!$D$11:$D$20</c:f>
              <c:numCache>
                <c:formatCode>0.00</c:formatCode>
                <c:ptCount val="10"/>
                <c:pt idx="0">
                  <c:v>27.50520469541512</c:v>
                </c:pt>
                <c:pt idx="1">
                  <c:v>24.066375972277793</c:v>
                </c:pt>
                <c:pt idx="2">
                  <c:v>19.893125733234779</c:v>
                </c:pt>
                <c:pt idx="3">
                  <c:v>17.041562968337821</c:v>
                </c:pt>
                <c:pt idx="4">
                  <c:v>9.1480574788251978</c:v>
                </c:pt>
                <c:pt idx="5">
                  <c:v>1.8038423197683486</c:v>
                </c:pt>
                <c:pt idx="6">
                  <c:v>0.38043441405640738</c:v>
                </c:pt>
                <c:pt idx="7">
                  <c:v>0.15393691976970494</c:v>
                </c:pt>
                <c:pt idx="8">
                  <c:v>6.7813621043922882E-3</c:v>
                </c:pt>
                <c:pt idx="9">
                  <c:v>6.7813621043922884E-4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2049776"/>
        <c:axId val="352050336"/>
      </c:barChart>
      <c:catAx>
        <c:axId val="352049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52050336"/>
        <c:crosses val="autoZero"/>
        <c:auto val="1"/>
        <c:lblAlgn val="ctr"/>
        <c:lblOffset val="100"/>
        <c:noMultiLvlLbl val="0"/>
      </c:catAx>
      <c:valAx>
        <c:axId val="352050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52049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gradFill>
          <a:gsLst>
            <a:gs pos="25000">
              <a:schemeClr val="bg1"/>
            </a:gs>
            <a:gs pos="96000">
              <a:schemeClr val="tx2">
                <a:lumMod val="20000"/>
                <a:lumOff val="80000"/>
              </a:schemeClr>
            </a:gs>
            <a:gs pos="80000">
              <a:schemeClr val="accent5">
                <a:lumMod val="20000"/>
                <a:lumOff val="8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25000">
          <a:schemeClr val="bg1"/>
        </a:gs>
        <a:gs pos="96000">
          <a:srgbClr val="FFFF99"/>
        </a:gs>
        <a:gs pos="8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2016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82259078802922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437270111981012E-16"/>
                  <c:y val="-8.69323808233675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EPS'!$B$43:$B$51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ASMET SALUD-CM</c:v>
                </c:pt>
                <c:pt idx="6">
                  <c:v>CAJACOPI ATLANTICO -CM</c:v>
                </c:pt>
                <c:pt idx="7">
                  <c:v>Caprecom</c:v>
                </c:pt>
                <c:pt idx="8">
                  <c:v>Mutual SER</c:v>
                </c:pt>
              </c:strCache>
            </c:strRef>
          </c:cat>
          <c:val>
            <c:numRef>
              <c:f>'2.TOTAL EPS'!$C$43:$C$51</c:f>
              <c:numCache>
                <c:formatCode>#,##0</c:formatCode>
                <c:ptCount val="9"/>
                <c:pt idx="0">
                  <c:v>69569</c:v>
                </c:pt>
                <c:pt idx="1">
                  <c:v>8243</c:v>
                </c:pt>
                <c:pt idx="2">
                  <c:v>561</c:v>
                </c:pt>
                <c:pt idx="3">
                  <c:v>239</c:v>
                </c:pt>
                <c:pt idx="4">
                  <c:v>57</c:v>
                </c:pt>
                <c:pt idx="5">
                  <c:v>15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EPS'!$B$43:$B$51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ASMET SALUD-CM</c:v>
                </c:pt>
                <c:pt idx="6">
                  <c:v>CAJACOPI ATLANTICO -CM</c:v>
                </c:pt>
                <c:pt idx="7">
                  <c:v>Caprecom</c:v>
                </c:pt>
                <c:pt idx="8">
                  <c:v>Mutual SER</c:v>
                </c:pt>
              </c:strCache>
            </c:strRef>
          </c:cat>
          <c:val>
            <c:numRef>
              <c:f>'2.TOTAL EPS'!$D$43:$D$52</c:f>
              <c:numCache>
                <c:formatCode>0.00</c:formatCode>
                <c:ptCount val="10"/>
                <c:pt idx="0">
                  <c:v>88.407823003901328</c:v>
                </c:pt>
                <c:pt idx="1">
                  <c:v>10.475149635917704</c:v>
                </c:pt>
                <c:pt idx="2">
                  <c:v>0.712915072879999</c:v>
                </c:pt>
                <c:pt idx="3">
                  <c:v>0.30371961215386767</c:v>
                </c:pt>
                <c:pt idx="4">
                  <c:v>7.2435221308662992E-2</c:v>
                </c:pt>
                <c:pt idx="5">
                  <c:v>1.9061900344384999E-2</c:v>
                </c:pt>
                <c:pt idx="6">
                  <c:v>3.8123800688770002E-3</c:v>
                </c:pt>
                <c:pt idx="7">
                  <c:v>2.5415867125846664E-3</c:v>
                </c:pt>
                <c:pt idx="8">
                  <c:v>2.5415867125846664E-3</c:v>
                </c:pt>
                <c:pt idx="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36925216"/>
        <c:axId val="236925776"/>
      </c:barChart>
      <c:catAx>
        <c:axId val="23692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36925776"/>
        <c:crosses val="autoZero"/>
        <c:auto val="1"/>
        <c:lblAlgn val="ctr"/>
        <c:lblOffset val="100"/>
        <c:noMultiLvlLbl val="0"/>
      </c:catAx>
      <c:valAx>
        <c:axId val="236925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36925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2016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EPS'!$B$61:$B$64</c:f>
              <c:strCache>
                <c:ptCount val="4"/>
                <c:pt idx="0">
                  <c:v>F. Médico Preventiva</c:v>
                </c:pt>
                <c:pt idx="1">
                  <c:v>Universidad de Antioquia</c:v>
                </c:pt>
                <c:pt idx="2">
                  <c:v>Universidad Nacional</c:v>
                </c:pt>
                <c:pt idx="3">
                  <c:v>Ecopetrol</c:v>
                </c:pt>
              </c:strCache>
            </c:strRef>
          </c:cat>
          <c:val>
            <c:numRef>
              <c:f>'2.TOTAL EPS'!$C$61:$C$64</c:f>
              <c:numCache>
                <c:formatCode>#,##0</c:formatCode>
                <c:ptCount val="4"/>
                <c:pt idx="0">
                  <c:v>100991</c:v>
                </c:pt>
                <c:pt idx="1">
                  <c:v>7671</c:v>
                </c:pt>
                <c:pt idx="2">
                  <c:v>3702</c:v>
                </c:pt>
                <c:pt idx="3">
                  <c:v>2097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EPS'!$B$61:$B$64</c:f>
              <c:strCache>
                <c:ptCount val="4"/>
                <c:pt idx="0">
                  <c:v>F. Médico Preventiva</c:v>
                </c:pt>
                <c:pt idx="1">
                  <c:v>Universidad de Antioquia</c:v>
                </c:pt>
                <c:pt idx="2">
                  <c:v>Universidad Nacional</c:v>
                </c:pt>
                <c:pt idx="3">
                  <c:v>Ecopetrol</c:v>
                </c:pt>
              </c:strCache>
            </c:strRef>
          </c:cat>
          <c:val>
            <c:numRef>
              <c:f>'2.TOTAL EPS'!$D$61:$D$64</c:f>
              <c:numCache>
                <c:formatCode>0.00</c:formatCode>
                <c:ptCount val="4"/>
                <c:pt idx="0">
                  <c:v>88.231799477551306</c:v>
                </c:pt>
                <c:pt idx="1">
                  <c:v>6.7018460436305816</c:v>
                </c:pt>
                <c:pt idx="2">
                  <c:v>3.2342894086195297</c:v>
                </c:pt>
                <c:pt idx="3">
                  <c:v>1.8320650701985828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9798464"/>
        <c:axId val="489799024"/>
      </c:barChart>
      <c:catAx>
        <c:axId val="48979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489799024"/>
        <c:crosses val="autoZero"/>
        <c:auto val="1"/>
        <c:lblAlgn val="ctr"/>
        <c:lblOffset val="100"/>
        <c:noMultiLvlLbl val="0"/>
      </c:catAx>
      <c:valAx>
        <c:axId val="489799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489798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CO" sz="900"/>
              <a:t>DISTRIBUCIÓN</a:t>
            </a:r>
            <a:r>
              <a:rPr lang="es-CO" sz="900" baseline="0"/>
              <a:t> DE USUARIOS SUSPENDIDOS  ANTIOQUIA</a:t>
            </a:r>
          </a:p>
          <a:p>
            <a:pPr algn="ctr" rtl="0">
              <a:defRPr/>
            </a:pPr>
            <a:r>
              <a:rPr lang="es-CO"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DEPARTAMENTO DE  ANTIOQUIA</a:t>
            </a:r>
          </a:p>
          <a:p>
            <a:pPr algn="ctr" rtl="0">
              <a:defRPr/>
            </a:pPr>
            <a:r>
              <a:rPr lang="es-CO"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FECHA DE CORTE DICIEMBRE 2016</a:t>
            </a:r>
          </a:p>
          <a:p>
            <a:pPr algn="ctr" rtl="0">
              <a:defRPr/>
            </a:pPr>
            <a:endParaRPr lang="es-CO" sz="900"/>
          </a:p>
        </c:rich>
      </c:tx>
      <c:layout>
        <c:manualLayout>
          <c:xMode val="edge"/>
          <c:yMode val="edge"/>
          <c:x val="0.31895504123630908"/>
          <c:y val="2.4293274816057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8.9978561194051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EPS'!$B$74:$B$80</c:f>
              <c:strCache>
                <c:ptCount val="7"/>
                <c:pt idx="0">
                  <c:v>SURA.</c:v>
                </c:pt>
                <c:pt idx="1">
                  <c:v>Coomeva S.A.</c:v>
                </c:pt>
                <c:pt idx="2">
                  <c:v>Salud Total </c:v>
                </c:pt>
                <c:pt idx="3">
                  <c:v>Cruz Blanca </c:v>
                </c:pt>
                <c:pt idx="4">
                  <c:v>Sanitas S.A.</c:v>
                </c:pt>
                <c:pt idx="5">
                  <c:v>Cafesalud EPS</c:v>
                </c:pt>
                <c:pt idx="6">
                  <c:v>EPM</c:v>
                </c:pt>
              </c:strCache>
            </c:strRef>
          </c:cat>
          <c:val>
            <c:numRef>
              <c:f>'2.TOTAL EPS'!$C$74:$C$80</c:f>
              <c:numCache>
                <c:formatCode>#,##0</c:formatCode>
                <c:ptCount val="7"/>
                <c:pt idx="0">
                  <c:v>70113</c:v>
                </c:pt>
                <c:pt idx="1">
                  <c:v>4745</c:v>
                </c:pt>
                <c:pt idx="2">
                  <c:v>4234</c:v>
                </c:pt>
                <c:pt idx="3">
                  <c:v>3845</c:v>
                </c:pt>
                <c:pt idx="4">
                  <c:v>2100</c:v>
                </c:pt>
                <c:pt idx="5">
                  <c:v>23</c:v>
                </c:pt>
                <c:pt idx="6">
                  <c:v>1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EPS'!$B$74:$B$80</c:f>
              <c:strCache>
                <c:ptCount val="7"/>
                <c:pt idx="0">
                  <c:v>SURA.</c:v>
                </c:pt>
                <c:pt idx="1">
                  <c:v>Coomeva S.A.</c:v>
                </c:pt>
                <c:pt idx="2">
                  <c:v>Salud Total </c:v>
                </c:pt>
                <c:pt idx="3">
                  <c:v>Cruz Blanca </c:v>
                </c:pt>
                <c:pt idx="4">
                  <c:v>Sanitas S.A.</c:v>
                </c:pt>
                <c:pt idx="5">
                  <c:v>Cafesalud EPS</c:v>
                </c:pt>
                <c:pt idx="6">
                  <c:v>EPM</c:v>
                </c:pt>
              </c:strCache>
            </c:strRef>
          </c:cat>
          <c:val>
            <c:numRef>
              <c:f>'2.TOTAL EPS'!$D$74:$D$80</c:f>
              <c:numCache>
                <c:formatCode>0.00</c:formatCode>
                <c:ptCount val="7"/>
                <c:pt idx="0">
                  <c:v>82.414133577826362</c:v>
                </c:pt>
                <c:pt idx="1">
                  <c:v>5.5774972376989442</c:v>
                </c:pt>
                <c:pt idx="2">
                  <c:v>4.9768436890236734</c:v>
                </c:pt>
                <c:pt idx="3">
                  <c:v>4.5195947057855514</c:v>
                </c:pt>
                <c:pt idx="4">
                  <c:v>2.4684392411312506</c:v>
                </c:pt>
                <c:pt idx="5">
                  <c:v>2.7035286926675596E-2</c:v>
                </c:pt>
                <c:pt idx="6">
                  <c:v>1.1754472576815478E-3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9356944"/>
        <c:axId val="489357504"/>
      </c:barChart>
      <c:catAx>
        <c:axId val="48935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489357504"/>
        <c:crosses val="autoZero"/>
        <c:auto val="1"/>
        <c:lblAlgn val="ctr"/>
        <c:lblOffset val="100"/>
        <c:noMultiLvlLbl val="0"/>
      </c:catAx>
      <c:valAx>
        <c:axId val="489357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489356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Mpio_RS'!$AW$1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'3A. Afiliados_ Mpio_RS'!$AV$2:$AV$7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  <c:pt idx="5">
                  <c:v>Caprecom</c:v>
                </c:pt>
              </c:strCache>
            </c:strRef>
          </c:cat>
          <c:val>
            <c:numRef>
              <c:f>'3A. Afiliados_ Mpio_RS'!$AW$2:$AW$7</c:f>
              <c:numCache>
                <c:formatCode>General</c:formatCode>
                <c:ptCount val="6"/>
                <c:pt idx="0">
                  <c:v>116</c:v>
                </c:pt>
                <c:pt idx="1">
                  <c:v>29</c:v>
                </c:pt>
                <c:pt idx="2">
                  <c:v>26</c:v>
                </c:pt>
                <c:pt idx="3">
                  <c:v>19</c:v>
                </c:pt>
                <c:pt idx="4">
                  <c:v>13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'3A. Afiliados_ Mpio_RS'!$AX$1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Mpio_RS'!$AV$2:$AV$7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  <c:pt idx="5">
                  <c:v>Caprecom</c:v>
                </c:pt>
              </c:strCache>
            </c:strRef>
          </c:cat>
          <c:val>
            <c:numRef>
              <c:f>'3A. Afiliados_ Mpio_RS'!$AX$2:$AX$7</c:f>
              <c:numCache>
                <c:formatCode>General</c:formatCode>
                <c:ptCount val="6"/>
                <c:pt idx="0">
                  <c:v>92.800000000000011</c:v>
                </c:pt>
                <c:pt idx="1">
                  <c:v>23.200000000000003</c:v>
                </c:pt>
                <c:pt idx="2">
                  <c:v>20.8</c:v>
                </c:pt>
                <c:pt idx="3">
                  <c:v>15.2</c:v>
                </c:pt>
                <c:pt idx="4">
                  <c:v>10.4</c:v>
                </c:pt>
                <c:pt idx="5">
                  <c:v>2.4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76467904"/>
        <c:axId val="376468464"/>
        <c:axId val="0"/>
      </c:bar3DChart>
      <c:catAx>
        <c:axId val="37646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76468464"/>
        <c:crosses val="autoZero"/>
        <c:auto val="1"/>
        <c:lblAlgn val="ctr"/>
        <c:lblOffset val="100"/>
        <c:noMultiLvlLbl val="0"/>
      </c:catAx>
      <c:valAx>
        <c:axId val="376468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7646790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148</xdr:row>
      <xdr:rowOff>0</xdr:rowOff>
    </xdr:from>
    <xdr:to>
      <xdr:col>15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133350</xdr:colOff>
      <xdr:row>1</xdr:row>
      <xdr:rowOff>47625</xdr:rowOff>
    </xdr:from>
    <xdr:to>
      <xdr:col>39</xdr:col>
      <xdr:colOff>190500</xdr:colOff>
      <xdr:row>15</xdr:row>
      <xdr:rowOff>57150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190500</xdr:colOff>
      <xdr:row>15</xdr:row>
      <xdr:rowOff>123825</xdr:rowOff>
    </xdr:from>
    <xdr:to>
      <xdr:col>40</xdr:col>
      <xdr:colOff>247650</xdr:colOff>
      <xdr:row>17</xdr:row>
      <xdr:rowOff>73023</xdr:rowOff>
    </xdr:to>
    <xdr:sp macro="" textlink="">
      <xdr:nvSpPr>
        <xdr:cNvPr id="4" name="1 CuadroTexto"/>
        <xdr:cNvSpPr txBox="1"/>
      </xdr:nvSpPr>
      <xdr:spPr>
        <a:xfrm>
          <a:off x="15963900" y="4267200"/>
          <a:ext cx="6153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Diciembre 2016. </a:t>
          </a:r>
          <a:endParaRPr lang="es-CO" sz="1100"/>
        </a:p>
      </xdr:txBody>
    </xdr:sp>
    <xdr:clientData/>
  </xdr:twoCellAnchor>
  <xdr:twoCellAnchor editAs="oneCell">
    <xdr:from>
      <xdr:col>38</xdr:col>
      <xdr:colOff>276225</xdr:colOff>
      <xdr:row>1</xdr:row>
      <xdr:rowOff>142875</xdr:rowOff>
    </xdr:from>
    <xdr:to>
      <xdr:col>39</xdr:col>
      <xdr:colOff>155200</xdr:colOff>
      <xdr:row>2</xdr:row>
      <xdr:rowOff>257174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1625" y="581025"/>
          <a:ext cx="64097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257174</xdr:colOff>
      <xdr:row>2</xdr:row>
      <xdr:rowOff>161925</xdr:rowOff>
    </xdr:from>
    <xdr:to>
      <xdr:col>1</xdr:col>
      <xdr:colOff>1543049</xdr:colOff>
      <xdr:row>3</xdr:row>
      <xdr:rowOff>716940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904875"/>
          <a:ext cx="1285875" cy="840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828675</xdr:colOff>
      <xdr:row>3</xdr:row>
      <xdr:rowOff>85725</xdr:rowOff>
    </xdr:from>
    <xdr:to>
      <xdr:col>25</xdr:col>
      <xdr:colOff>1785283</xdr:colOff>
      <xdr:row>4</xdr:row>
      <xdr:rowOff>520700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02870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0</xdr:row>
      <xdr:rowOff>133350</xdr:rowOff>
    </xdr:from>
    <xdr:to>
      <xdr:col>12</xdr:col>
      <xdr:colOff>571500</xdr:colOff>
      <xdr:row>21</xdr:row>
      <xdr:rowOff>161926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352425</xdr:colOff>
      <xdr:row>21</xdr:row>
      <xdr:rowOff>200025</xdr:rowOff>
    </xdr:from>
    <xdr:to>
      <xdr:col>10</xdr:col>
      <xdr:colOff>742950</xdr:colOff>
      <xdr:row>23</xdr:row>
      <xdr:rowOff>111123</xdr:rowOff>
    </xdr:to>
    <xdr:sp macro="" textlink="">
      <xdr:nvSpPr>
        <xdr:cNvPr id="3" name="1 CuadroTexto"/>
        <xdr:cNvSpPr txBox="1"/>
      </xdr:nvSpPr>
      <xdr:spPr>
        <a:xfrm>
          <a:off x="5219700" y="5019675"/>
          <a:ext cx="6153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Diciembre 2016</a:t>
          </a:r>
        </a:p>
      </xdr:txBody>
    </xdr:sp>
    <xdr:clientData/>
  </xdr:twoCellAnchor>
  <xdr:twoCellAnchor>
    <xdr:from>
      <xdr:col>4</xdr:col>
      <xdr:colOff>317872</xdr:colOff>
      <xdr:row>27</xdr:row>
      <xdr:rowOff>0</xdr:rowOff>
    </xdr:from>
    <xdr:to>
      <xdr:col>12</xdr:col>
      <xdr:colOff>645583</xdr:colOff>
      <xdr:row>49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687918</xdr:colOff>
      <xdr:row>0</xdr:row>
      <xdr:rowOff>148168</xdr:rowOff>
    </xdr:from>
    <xdr:to>
      <xdr:col>21</xdr:col>
      <xdr:colOff>582083</xdr:colOff>
      <xdr:row>21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123887</xdr:colOff>
      <xdr:row>26</xdr:row>
      <xdr:rowOff>233454</xdr:rowOff>
    </xdr:from>
    <xdr:to>
      <xdr:col>22</xdr:col>
      <xdr:colOff>142875</xdr:colOff>
      <xdr:row>49</xdr:row>
      <xdr:rowOff>42332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354541</xdr:colOff>
      <xdr:row>49</xdr:row>
      <xdr:rowOff>89958</xdr:rowOff>
    </xdr:from>
    <xdr:to>
      <xdr:col>10</xdr:col>
      <xdr:colOff>745066</xdr:colOff>
      <xdr:row>50</xdr:row>
      <xdr:rowOff>142875</xdr:rowOff>
    </xdr:to>
    <xdr:sp macro="" textlink="">
      <xdr:nvSpPr>
        <xdr:cNvPr id="7" name="1 CuadroTexto"/>
        <xdr:cNvSpPr txBox="1"/>
      </xdr:nvSpPr>
      <xdr:spPr>
        <a:xfrm>
          <a:off x="5221816" y="10586508"/>
          <a:ext cx="6153150" cy="2529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Diciembre </a:t>
          </a:r>
          <a:r>
            <a:rPr lang="es-CO" sz="1100" baseline="0"/>
            <a:t>2016.</a:t>
          </a:r>
          <a:endParaRPr lang="es-CO" sz="1100"/>
        </a:p>
      </xdr:txBody>
    </xdr:sp>
    <xdr:clientData/>
  </xdr:twoCellAnchor>
  <xdr:twoCellAnchor>
    <xdr:from>
      <xdr:col>4</xdr:col>
      <xdr:colOff>373592</xdr:colOff>
      <xdr:row>50</xdr:row>
      <xdr:rowOff>297391</xdr:rowOff>
    </xdr:from>
    <xdr:to>
      <xdr:col>11</xdr:col>
      <xdr:colOff>437093</xdr:colOff>
      <xdr:row>66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377825</xdr:colOff>
      <xdr:row>66</xdr:row>
      <xdr:rowOff>143933</xdr:rowOff>
    </xdr:from>
    <xdr:to>
      <xdr:col>11</xdr:col>
      <xdr:colOff>6350</xdr:colOff>
      <xdr:row>68</xdr:row>
      <xdr:rowOff>114300</xdr:rowOff>
    </xdr:to>
    <xdr:sp macro="" textlink="">
      <xdr:nvSpPr>
        <xdr:cNvPr id="9" name="1 CuadroTexto"/>
        <xdr:cNvSpPr txBox="1"/>
      </xdr:nvSpPr>
      <xdr:spPr>
        <a:xfrm>
          <a:off x="5245100" y="14393333"/>
          <a:ext cx="6153150" cy="29421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Diciembre </a:t>
          </a:r>
          <a:r>
            <a:rPr lang="es-CO" sz="1100" baseline="0"/>
            <a:t>2016.</a:t>
          </a:r>
          <a:endParaRPr lang="es-CO" sz="1100"/>
        </a:p>
      </xdr:txBody>
    </xdr:sp>
    <xdr:clientData/>
  </xdr:twoCellAnchor>
  <xdr:twoCellAnchor>
    <xdr:from>
      <xdr:col>4</xdr:col>
      <xdr:colOff>485775</xdr:colOff>
      <xdr:row>71</xdr:row>
      <xdr:rowOff>9525</xdr:rowOff>
    </xdr:from>
    <xdr:to>
      <xdr:col>11</xdr:col>
      <xdr:colOff>549276</xdr:colOff>
      <xdr:row>84</xdr:row>
      <xdr:rowOff>38099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514350</xdr:colOff>
      <xdr:row>85</xdr:row>
      <xdr:rowOff>19050</xdr:rowOff>
    </xdr:from>
    <xdr:to>
      <xdr:col>11</xdr:col>
      <xdr:colOff>142875</xdr:colOff>
      <xdr:row>115</xdr:row>
      <xdr:rowOff>37042</xdr:rowOff>
    </xdr:to>
    <xdr:sp macro="" textlink="">
      <xdr:nvSpPr>
        <xdr:cNvPr id="11" name="1 CuadroTexto"/>
        <xdr:cNvSpPr txBox="1"/>
      </xdr:nvSpPr>
      <xdr:spPr>
        <a:xfrm>
          <a:off x="5381625" y="17716500"/>
          <a:ext cx="6153150" cy="3227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Diciembre </a:t>
          </a:r>
          <a:r>
            <a:rPr lang="es-CO" sz="1100" baseline="0"/>
            <a:t>2016.</a:t>
          </a:r>
          <a:endParaRPr lang="es-CO" sz="1100"/>
        </a:p>
      </xdr:txBody>
    </xdr:sp>
    <xdr:clientData/>
  </xdr:twoCellAnchor>
  <xdr:twoCellAnchor>
    <xdr:from>
      <xdr:col>13</xdr:col>
      <xdr:colOff>123825</xdr:colOff>
      <xdr:row>49</xdr:row>
      <xdr:rowOff>152400</xdr:rowOff>
    </xdr:from>
    <xdr:to>
      <xdr:col>21</xdr:col>
      <xdr:colOff>180975</xdr:colOff>
      <xdr:row>50</xdr:row>
      <xdr:rowOff>205317</xdr:rowOff>
    </xdr:to>
    <xdr:sp macro="" textlink="">
      <xdr:nvSpPr>
        <xdr:cNvPr id="12" name="1 CuadroTexto"/>
        <xdr:cNvSpPr txBox="1"/>
      </xdr:nvSpPr>
      <xdr:spPr>
        <a:xfrm>
          <a:off x="13154025" y="10648950"/>
          <a:ext cx="6153150" cy="2529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Diciembre</a:t>
          </a:r>
          <a:r>
            <a:rPr lang="es-CO" sz="1100" baseline="0"/>
            <a:t> 2016.</a:t>
          </a:r>
          <a:endParaRPr lang="es-CO" sz="1100"/>
        </a:p>
      </xdr:txBody>
    </xdr:sp>
    <xdr:clientData/>
  </xdr:twoCellAnchor>
  <xdr:twoCellAnchor>
    <xdr:from>
      <xdr:col>12</xdr:col>
      <xdr:colOff>657225</xdr:colOff>
      <xdr:row>21</xdr:row>
      <xdr:rowOff>180975</xdr:rowOff>
    </xdr:from>
    <xdr:to>
      <xdr:col>20</xdr:col>
      <xdr:colOff>714375</xdr:colOff>
      <xdr:row>23</xdr:row>
      <xdr:rowOff>92073</xdr:rowOff>
    </xdr:to>
    <xdr:sp macro="" textlink="">
      <xdr:nvSpPr>
        <xdr:cNvPr id="13" name="1 CuadroTexto"/>
        <xdr:cNvSpPr txBox="1"/>
      </xdr:nvSpPr>
      <xdr:spPr>
        <a:xfrm>
          <a:off x="12925425" y="5000625"/>
          <a:ext cx="6153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Diciembre </a:t>
          </a:r>
          <a:r>
            <a:rPr lang="es-CO" sz="1100" baseline="0"/>
            <a:t> 2016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0.86667</cdr:x>
      <cdr:y>0.01244</cdr:y>
    </cdr:from>
    <cdr:to>
      <cdr:x>0.99221</cdr:x>
      <cdr:y>0.14145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04001" y="6032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0.85818</cdr:x>
      <cdr:y>0.07068</cdr:y>
    </cdr:from>
    <cdr:to>
      <cdr:x>0.98196</cdr:x>
      <cdr:y>0.2188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32575" y="29845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0.84263</cdr:x>
      <cdr:y>0.02251</cdr:y>
    </cdr:from>
    <cdr:to>
      <cdr:x>0.98431</cdr:x>
      <cdr:y>0.15295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89600" y="10795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0.83689</cdr:x>
      <cdr:y>0.12822</cdr:y>
    </cdr:from>
    <cdr:to>
      <cdr:x>0.98452</cdr:x>
      <cdr:y>0.27257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422900" y="55562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0.83904</cdr:x>
      <cdr:y>0.13323</cdr:y>
    </cdr:from>
    <cdr:to>
      <cdr:x>0.98424</cdr:x>
      <cdr:y>0.32204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527675" y="44132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0.84337</cdr:x>
      <cdr:y>0.0802</cdr:y>
    </cdr:from>
    <cdr:to>
      <cdr:x>0.98858</cdr:x>
      <cdr:y>0.32707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556250" y="2032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390525</xdr:colOff>
      <xdr:row>0</xdr:row>
      <xdr:rowOff>295275</xdr:rowOff>
    </xdr:from>
    <xdr:to>
      <xdr:col>54</xdr:col>
      <xdr:colOff>600075</xdr:colOff>
      <xdr:row>19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28575</xdr:rowOff>
    </xdr:from>
    <xdr:to>
      <xdr:col>19</xdr:col>
      <xdr:colOff>213658</xdr:colOff>
      <xdr:row>1</xdr:row>
      <xdr:rowOff>120650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ana%20milena/2016/SEGUIMIENTO/PLANILLA%2018.%20ESTADISTICAS%20ASEGURAMIENTO/ESTADISTICAS%20DICIEMBRE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A. Afiliados_ Mpio_RS"/>
      <sheetName val="3B. Afiliados_ Mpio_RC "/>
      <sheetName val="3C. Afiliados_ Suspendidos_RC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Cobertura Nacional"/>
      <sheetName val="A. Codigos_Municipio"/>
      <sheetName val="B. NUEVOS CODIGO EPS"/>
    </sheetNames>
    <sheetDataSet>
      <sheetData sheetId="0">
        <row r="2">
          <cell r="A2">
            <v>1</v>
          </cell>
          <cell r="B2" t="str">
            <v>05001</v>
          </cell>
          <cell r="C2" t="str">
            <v>Medellín</v>
          </cell>
          <cell r="D2">
            <v>2486723</v>
          </cell>
        </row>
        <row r="3">
          <cell r="A3">
            <v>2</v>
          </cell>
          <cell r="B3" t="str">
            <v>05002</v>
          </cell>
          <cell r="C3" t="str">
            <v>Abejorral</v>
          </cell>
          <cell r="D3">
            <v>19195</v>
          </cell>
        </row>
        <row r="4">
          <cell r="A4">
            <v>4</v>
          </cell>
          <cell r="B4" t="str">
            <v>05004</v>
          </cell>
          <cell r="C4" t="str">
            <v>Abriaquí</v>
          </cell>
          <cell r="D4">
            <v>2075</v>
          </cell>
        </row>
        <row r="5">
          <cell r="A5">
            <v>21</v>
          </cell>
          <cell r="B5" t="str">
            <v>05021</v>
          </cell>
          <cell r="C5" t="str">
            <v>Alejandría</v>
          </cell>
          <cell r="D5">
            <v>3435</v>
          </cell>
        </row>
        <row r="6">
          <cell r="A6">
            <v>30</v>
          </cell>
          <cell r="B6" t="str">
            <v>05030</v>
          </cell>
          <cell r="C6" t="str">
            <v>Amagá</v>
          </cell>
          <cell r="D6">
            <v>29770</v>
          </cell>
        </row>
        <row r="7">
          <cell r="A7">
            <v>31</v>
          </cell>
          <cell r="B7" t="str">
            <v>05031</v>
          </cell>
          <cell r="C7" t="str">
            <v>Amalfi</v>
          </cell>
          <cell r="D7">
            <v>22253</v>
          </cell>
        </row>
        <row r="8">
          <cell r="A8">
            <v>34</v>
          </cell>
          <cell r="B8" t="str">
            <v>05034</v>
          </cell>
          <cell r="C8" t="str">
            <v>Andes</v>
          </cell>
          <cell r="D8">
            <v>46221</v>
          </cell>
        </row>
        <row r="9">
          <cell r="A9">
            <v>36</v>
          </cell>
          <cell r="B9" t="str">
            <v>05036</v>
          </cell>
          <cell r="C9" t="str">
            <v>Angelópolis</v>
          </cell>
          <cell r="D9">
            <v>9082</v>
          </cell>
        </row>
        <row r="10">
          <cell r="A10">
            <v>38</v>
          </cell>
          <cell r="B10" t="str">
            <v>05038</v>
          </cell>
          <cell r="C10" t="str">
            <v>Angostura</v>
          </cell>
          <cell r="D10">
            <v>11240</v>
          </cell>
        </row>
        <row r="11">
          <cell r="A11">
            <v>40</v>
          </cell>
          <cell r="B11" t="str">
            <v>05040</v>
          </cell>
          <cell r="C11" t="str">
            <v>Anorí</v>
          </cell>
          <cell r="D11">
            <v>17304</v>
          </cell>
        </row>
        <row r="12">
          <cell r="A12">
            <v>42</v>
          </cell>
          <cell r="B12" t="str">
            <v>05042</v>
          </cell>
          <cell r="C12" t="str">
            <v>Santafé de Antioquia</v>
          </cell>
          <cell r="D12">
            <v>24724</v>
          </cell>
        </row>
        <row r="13">
          <cell r="A13">
            <v>44</v>
          </cell>
          <cell r="B13" t="str">
            <v>05044</v>
          </cell>
          <cell r="C13" t="str">
            <v>Anza</v>
          </cell>
          <cell r="D13">
            <v>7580</v>
          </cell>
        </row>
        <row r="14">
          <cell r="A14">
            <v>45</v>
          </cell>
          <cell r="B14" t="str">
            <v>05045</v>
          </cell>
          <cell r="C14" t="str">
            <v>Apartadó</v>
          </cell>
          <cell r="D14">
            <v>183716</v>
          </cell>
        </row>
        <row r="15">
          <cell r="A15">
            <v>51</v>
          </cell>
          <cell r="B15" t="str">
            <v>05051</v>
          </cell>
          <cell r="C15" t="str">
            <v>Arboletes  (3)</v>
          </cell>
          <cell r="D15">
            <v>41209</v>
          </cell>
        </row>
        <row r="16">
          <cell r="A16">
            <v>55</v>
          </cell>
          <cell r="B16" t="str">
            <v>05055</v>
          </cell>
          <cell r="C16" t="str">
            <v>Argelia</v>
          </cell>
          <cell r="D16">
            <v>8578</v>
          </cell>
        </row>
        <row r="17">
          <cell r="A17">
            <v>59</v>
          </cell>
          <cell r="B17" t="str">
            <v>05059</v>
          </cell>
          <cell r="C17" t="str">
            <v>Armenia</v>
          </cell>
          <cell r="D17">
            <v>4110</v>
          </cell>
        </row>
        <row r="18">
          <cell r="A18">
            <v>79</v>
          </cell>
          <cell r="B18" t="str">
            <v>05079</v>
          </cell>
          <cell r="C18" t="str">
            <v>Barbosa</v>
          </cell>
          <cell r="D18">
            <v>50836</v>
          </cell>
        </row>
        <row r="19">
          <cell r="A19">
            <v>86</v>
          </cell>
          <cell r="B19" t="str">
            <v>05086</v>
          </cell>
          <cell r="C19" t="str">
            <v>Belmira</v>
          </cell>
          <cell r="D19">
            <v>6823</v>
          </cell>
        </row>
        <row r="20">
          <cell r="A20">
            <v>88</v>
          </cell>
          <cell r="B20" t="str">
            <v>05088</v>
          </cell>
          <cell r="C20" t="str">
            <v>Bello</v>
          </cell>
          <cell r="D20">
            <v>464614</v>
          </cell>
        </row>
        <row r="21">
          <cell r="A21">
            <v>91</v>
          </cell>
          <cell r="B21" t="str">
            <v>05091</v>
          </cell>
          <cell r="C21" t="str">
            <v>Betania</v>
          </cell>
          <cell r="D21">
            <v>9188</v>
          </cell>
        </row>
        <row r="22">
          <cell r="A22">
            <v>93</v>
          </cell>
          <cell r="B22" t="str">
            <v>05093</v>
          </cell>
          <cell r="C22" t="str">
            <v>Betulia</v>
          </cell>
          <cell r="D22">
            <v>17606</v>
          </cell>
        </row>
        <row r="23">
          <cell r="A23">
            <v>101</v>
          </cell>
          <cell r="B23" t="str">
            <v>05101</v>
          </cell>
          <cell r="C23" t="str">
            <v>Ciudad Bolívar</v>
          </cell>
          <cell r="D23">
            <v>26957</v>
          </cell>
        </row>
        <row r="24">
          <cell r="A24">
            <v>107</v>
          </cell>
          <cell r="B24" t="str">
            <v>05107</v>
          </cell>
          <cell r="C24" t="str">
            <v>Briceño</v>
          </cell>
          <cell r="D24">
            <v>8692</v>
          </cell>
        </row>
        <row r="25">
          <cell r="A25">
            <v>113</v>
          </cell>
          <cell r="B25" t="str">
            <v>05113</v>
          </cell>
          <cell r="C25" t="str">
            <v>Buriticá</v>
          </cell>
          <cell r="D25">
            <v>6566</v>
          </cell>
        </row>
        <row r="26">
          <cell r="A26">
            <v>120</v>
          </cell>
          <cell r="B26" t="str">
            <v>05120</v>
          </cell>
          <cell r="C26" t="str">
            <v>Cáceres</v>
          </cell>
          <cell r="D26">
            <v>38850</v>
          </cell>
        </row>
        <row r="27">
          <cell r="A27">
            <v>125</v>
          </cell>
          <cell r="B27" t="str">
            <v>05125</v>
          </cell>
          <cell r="C27" t="str">
            <v>Caicedo</v>
          </cell>
          <cell r="D27">
            <v>8275</v>
          </cell>
        </row>
        <row r="28">
          <cell r="A28">
            <v>129</v>
          </cell>
          <cell r="B28" t="str">
            <v>05129</v>
          </cell>
          <cell r="C28" t="str">
            <v>Caldas</v>
          </cell>
          <cell r="D28">
            <v>78756</v>
          </cell>
        </row>
        <row r="29">
          <cell r="A29">
            <v>134</v>
          </cell>
          <cell r="B29" t="str">
            <v>05134</v>
          </cell>
          <cell r="C29" t="str">
            <v>Campamento</v>
          </cell>
          <cell r="D29">
            <v>9035</v>
          </cell>
        </row>
        <row r="30">
          <cell r="A30">
            <v>138</v>
          </cell>
          <cell r="B30" t="str">
            <v>05138</v>
          </cell>
          <cell r="C30" t="str">
            <v>Cañasgordas</v>
          </cell>
          <cell r="D30">
            <v>16751</v>
          </cell>
        </row>
        <row r="31">
          <cell r="A31">
            <v>142</v>
          </cell>
          <cell r="B31" t="str">
            <v>05142</v>
          </cell>
          <cell r="C31" t="str">
            <v>Caracolí</v>
          </cell>
          <cell r="D31">
            <v>4569</v>
          </cell>
        </row>
        <row r="32">
          <cell r="A32">
            <v>145</v>
          </cell>
          <cell r="B32" t="str">
            <v>05145</v>
          </cell>
          <cell r="C32" t="str">
            <v>Caramanta</v>
          </cell>
          <cell r="D32">
            <v>5340</v>
          </cell>
        </row>
        <row r="33">
          <cell r="A33">
            <v>147</v>
          </cell>
          <cell r="B33" t="str">
            <v>05147</v>
          </cell>
          <cell r="C33" t="str">
            <v>Carepa</v>
          </cell>
          <cell r="D33">
            <v>57220</v>
          </cell>
        </row>
        <row r="34">
          <cell r="A34">
            <v>148</v>
          </cell>
          <cell r="B34" t="str">
            <v>05148</v>
          </cell>
          <cell r="C34" t="str">
            <v>El Carmen de Viboral</v>
          </cell>
          <cell r="D34">
            <v>47340</v>
          </cell>
        </row>
        <row r="35">
          <cell r="A35">
            <v>150</v>
          </cell>
          <cell r="B35" t="str">
            <v>05150</v>
          </cell>
          <cell r="C35" t="str">
            <v>Carolina</v>
          </cell>
          <cell r="D35">
            <v>3583</v>
          </cell>
        </row>
        <row r="36">
          <cell r="A36">
            <v>154</v>
          </cell>
          <cell r="B36" t="str">
            <v>05154</v>
          </cell>
          <cell r="C36" t="str">
            <v>Caucasia</v>
          </cell>
          <cell r="D36">
            <v>114902</v>
          </cell>
        </row>
        <row r="37">
          <cell r="A37">
            <v>172</v>
          </cell>
          <cell r="B37" t="str">
            <v>05172</v>
          </cell>
          <cell r="C37" t="str">
            <v>Chigorodó</v>
          </cell>
          <cell r="D37">
            <v>78148</v>
          </cell>
        </row>
        <row r="38">
          <cell r="A38">
            <v>190</v>
          </cell>
          <cell r="B38" t="str">
            <v>05190</v>
          </cell>
          <cell r="C38" t="str">
            <v>Cisneros</v>
          </cell>
          <cell r="D38">
            <v>8998</v>
          </cell>
        </row>
        <row r="39">
          <cell r="A39">
            <v>197</v>
          </cell>
          <cell r="B39" t="str">
            <v>05197</v>
          </cell>
          <cell r="C39" t="str">
            <v>Cocorná  (3)</v>
          </cell>
          <cell r="D39">
            <v>14964</v>
          </cell>
        </row>
        <row r="40">
          <cell r="A40">
            <v>206</v>
          </cell>
          <cell r="B40" t="str">
            <v>05206</v>
          </cell>
          <cell r="C40" t="str">
            <v>Concepción</v>
          </cell>
          <cell r="D40">
            <v>3375</v>
          </cell>
        </row>
        <row r="41">
          <cell r="A41">
            <v>209</v>
          </cell>
          <cell r="B41" t="str">
            <v>05209</v>
          </cell>
          <cell r="C41" t="str">
            <v>Concordia</v>
          </cell>
          <cell r="D41">
            <v>20565</v>
          </cell>
        </row>
        <row r="42">
          <cell r="A42">
            <v>212</v>
          </cell>
          <cell r="B42" t="str">
            <v>05212</v>
          </cell>
          <cell r="C42" t="str">
            <v>Copacabana</v>
          </cell>
          <cell r="D42">
            <v>71035</v>
          </cell>
        </row>
        <row r="43">
          <cell r="A43">
            <v>234</v>
          </cell>
          <cell r="B43" t="str">
            <v>05234</v>
          </cell>
          <cell r="C43" t="str">
            <v>Dabeiba</v>
          </cell>
          <cell r="D43">
            <v>23280</v>
          </cell>
        </row>
        <row r="44">
          <cell r="A44">
            <v>237</v>
          </cell>
          <cell r="B44" t="str">
            <v>05237</v>
          </cell>
          <cell r="C44" t="str">
            <v>Don Matías</v>
          </cell>
          <cell r="D44">
            <v>22726</v>
          </cell>
        </row>
        <row r="45">
          <cell r="A45">
            <v>240</v>
          </cell>
          <cell r="B45" t="str">
            <v>05240</v>
          </cell>
          <cell r="C45" t="str">
            <v>Ebéjico</v>
          </cell>
          <cell r="D45">
            <v>12510</v>
          </cell>
        </row>
        <row r="46">
          <cell r="A46">
            <v>250</v>
          </cell>
          <cell r="B46" t="str">
            <v>05250</v>
          </cell>
          <cell r="C46" t="str">
            <v>El Bagre</v>
          </cell>
          <cell r="D46">
            <v>49913</v>
          </cell>
        </row>
        <row r="47">
          <cell r="A47">
            <v>264</v>
          </cell>
          <cell r="B47" t="str">
            <v>05264</v>
          </cell>
          <cell r="C47" t="str">
            <v>Entrerrios</v>
          </cell>
          <cell r="D47">
            <v>10102</v>
          </cell>
        </row>
        <row r="48">
          <cell r="A48">
            <v>266</v>
          </cell>
          <cell r="B48" t="str">
            <v>05266</v>
          </cell>
          <cell r="C48" t="str">
            <v>Envigado</v>
          </cell>
          <cell r="D48">
            <v>227644</v>
          </cell>
        </row>
        <row r="49">
          <cell r="A49">
            <v>282</v>
          </cell>
          <cell r="B49" t="str">
            <v>05282</v>
          </cell>
          <cell r="C49" t="str">
            <v>Fredonia</v>
          </cell>
          <cell r="D49">
            <v>21426</v>
          </cell>
        </row>
        <row r="50">
          <cell r="A50">
            <v>284</v>
          </cell>
          <cell r="B50" t="str">
            <v>05284</v>
          </cell>
          <cell r="C50" t="str">
            <v>Frontino</v>
          </cell>
          <cell r="D50">
            <v>16311</v>
          </cell>
        </row>
        <row r="51">
          <cell r="A51">
            <v>306</v>
          </cell>
          <cell r="B51" t="str">
            <v>05306</v>
          </cell>
          <cell r="C51" t="str">
            <v>Giraldo</v>
          </cell>
          <cell r="D51">
            <v>4009</v>
          </cell>
        </row>
        <row r="52">
          <cell r="A52">
            <v>308</v>
          </cell>
          <cell r="B52" t="str">
            <v>05308</v>
          </cell>
          <cell r="C52" t="str">
            <v>Girardota</v>
          </cell>
          <cell r="D52">
            <v>55490</v>
          </cell>
        </row>
        <row r="53">
          <cell r="A53">
            <v>310</v>
          </cell>
          <cell r="B53" t="str">
            <v>05310</v>
          </cell>
          <cell r="C53" t="str">
            <v>Gómez Plata</v>
          </cell>
          <cell r="D53">
            <v>12964</v>
          </cell>
        </row>
        <row r="54">
          <cell r="A54">
            <v>313</v>
          </cell>
          <cell r="B54" t="str">
            <v>05313</v>
          </cell>
          <cell r="C54" t="str">
            <v>Granada</v>
          </cell>
          <cell r="D54">
            <v>9866</v>
          </cell>
        </row>
        <row r="55">
          <cell r="A55">
            <v>315</v>
          </cell>
          <cell r="B55" t="str">
            <v>05315</v>
          </cell>
          <cell r="C55" t="str">
            <v>Guadalupe</v>
          </cell>
          <cell r="D55">
            <v>6306</v>
          </cell>
        </row>
        <row r="56">
          <cell r="A56">
            <v>318</v>
          </cell>
          <cell r="B56" t="str">
            <v>05318</v>
          </cell>
          <cell r="C56" t="str">
            <v>Guarne</v>
          </cell>
          <cell r="D56">
            <v>48659</v>
          </cell>
        </row>
        <row r="57">
          <cell r="A57">
            <v>321</v>
          </cell>
          <cell r="B57" t="str">
            <v>05321</v>
          </cell>
          <cell r="C57" t="str">
            <v>Guatapé</v>
          </cell>
          <cell r="D57">
            <v>5231</v>
          </cell>
        </row>
        <row r="58">
          <cell r="A58">
            <v>347</v>
          </cell>
          <cell r="B58" t="str">
            <v>05347</v>
          </cell>
          <cell r="C58" t="str">
            <v>Heliconia</v>
          </cell>
          <cell r="D58">
            <v>5837</v>
          </cell>
        </row>
        <row r="59">
          <cell r="A59">
            <v>353</v>
          </cell>
          <cell r="B59" t="str">
            <v>05353</v>
          </cell>
          <cell r="C59" t="str">
            <v>Hispania</v>
          </cell>
          <cell r="D59">
            <v>4874</v>
          </cell>
        </row>
        <row r="60">
          <cell r="A60">
            <v>360</v>
          </cell>
          <cell r="B60" t="str">
            <v>05360</v>
          </cell>
          <cell r="C60" t="str">
            <v>Itagui</v>
          </cell>
          <cell r="D60">
            <v>270903</v>
          </cell>
        </row>
        <row r="61">
          <cell r="A61">
            <v>361</v>
          </cell>
          <cell r="B61" t="str">
            <v>05361</v>
          </cell>
          <cell r="C61" t="str">
            <v>Ituango</v>
          </cell>
          <cell r="D61">
            <v>20628</v>
          </cell>
        </row>
        <row r="62">
          <cell r="A62">
            <v>364</v>
          </cell>
          <cell r="B62" t="str">
            <v>05364</v>
          </cell>
          <cell r="C62" t="str">
            <v>Jardín</v>
          </cell>
          <cell r="D62">
            <v>13673</v>
          </cell>
        </row>
        <row r="63">
          <cell r="A63">
            <v>368</v>
          </cell>
          <cell r="B63" t="str">
            <v>05368</v>
          </cell>
          <cell r="C63" t="str">
            <v>Jericó</v>
          </cell>
          <cell r="D63">
            <v>12016</v>
          </cell>
        </row>
        <row r="64">
          <cell r="A64">
            <v>376</v>
          </cell>
          <cell r="B64" t="str">
            <v>05376</v>
          </cell>
          <cell r="C64" t="str">
            <v>La Ceja</v>
          </cell>
          <cell r="D64">
            <v>53361</v>
          </cell>
        </row>
        <row r="65">
          <cell r="A65">
            <v>380</v>
          </cell>
          <cell r="B65" t="str">
            <v>05380</v>
          </cell>
          <cell r="C65" t="str">
            <v>La Estrella</v>
          </cell>
          <cell r="D65">
            <v>63335</v>
          </cell>
        </row>
        <row r="66">
          <cell r="A66">
            <v>390</v>
          </cell>
          <cell r="B66" t="str">
            <v>05390</v>
          </cell>
          <cell r="C66" t="str">
            <v>La Pintada</v>
          </cell>
          <cell r="D66">
            <v>6507</v>
          </cell>
        </row>
        <row r="67">
          <cell r="A67">
            <v>400</v>
          </cell>
          <cell r="B67" t="str">
            <v>05400</v>
          </cell>
          <cell r="C67" t="str">
            <v>La Unión</v>
          </cell>
          <cell r="D67">
            <v>19229</v>
          </cell>
        </row>
        <row r="68">
          <cell r="A68">
            <v>411</v>
          </cell>
          <cell r="B68" t="str">
            <v>05411</v>
          </cell>
          <cell r="C68" t="str">
            <v>Liborina</v>
          </cell>
          <cell r="D68">
            <v>9546</v>
          </cell>
        </row>
        <row r="69">
          <cell r="A69">
            <v>425</v>
          </cell>
          <cell r="B69" t="str">
            <v>05425</v>
          </cell>
          <cell r="C69" t="str">
            <v>Maceo</v>
          </cell>
          <cell r="D69">
            <v>6775</v>
          </cell>
        </row>
        <row r="70">
          <cell r="A70">
            <v>440</v>
          </cell>
          <cell r="B70" t="str">
            <v>05440</v>
          </cell>
          <cell r="C70" t="str">
            <v>Marinilla</v>
          </cell>
          <cell r="D70">
            <v>54186</v>
          </cell>
        </row>
        <row r="71">
          <cell r="A71">
            <v>467</v>
          </cell>
          <cell r="B71" t="str">
            <v>05467</v>
          </cell>
          <cell r="C71" t="str">
            <v>Montebello</v>
          </cell>
          <cell r="D71">
            <v>6077</v>
          </cell>
        </row>
        <row r="72">
          <cell r="A72">
            <v>475</v>
          </cell>
          <cell r="B72" t="str">
            <v>05475</v>
          </cell>
          <cell r="C72" t="str">
            <v>Murindó</v>
          </cell>
          <cell r="D72">
            <v>4692</v>
          </cell>
        </row>
        <row r="73">
          <cell r="A73">
            <v>480</v>
          </cell>
          <cell r="B73" t="str">
            <v>05480</v>
          </cell>
          <cell r="C73" t="str">
            <v>Mutatá</v>
          </cell>
          <cell r="D73">
            <v>21077</v>
          </cell>
        </row>
        <row r="74">
          <cell r="A74">
            <v>483</v>
          </cell>
          <cell r="B74" t="str">
            <v>05483</v>
          </cell>
          <cell r="C74" t="str">
            <v>Nariño</v>
          </cell>
          <cell r="D74">
            <v>17486</v>
          </cell>
        </row>
        <row r="75">
          <cell r="A75">
            <v>490</v>
          </cell>
          <cell r="B75" t="str">
            <v>05490</v>
          </cell>
          <cell r="C75" t="str">
            <v>Necoclí</v>
          </cell>
          <cell r="D75">
            <v>63991</v>
          </cell>
        </row>
        <row r="76">
          <cell r="A76">
            <v>495</v>
          </cell>
          <cell r="B76" t="str">
            <v>05495</v>
          </cell>
          <cell r="C76" t="str">
            <v>Nechí</v>
          </cell>
          <cell r="D76">
            <v>27238</v>
          </cell>
        </row>
        <row r="77">
          <cell r="A77">
            <v>501</v>
          </cell>
          <cell r="B77" t="str">
            <v>05501</v>
          </cell>
          <cell r="C77" t="str">
            <v>Olaya</v>
          </cell>
          <cell r="D77">
            <v>3278</v>
          </cell>
        </row>
        <row r="78">
          <cell r="A78">
            <v>541</v>
          </cell>
          <cell r="B78" t="str">
            <v>05541</v>
          </cell>
          <cell r="C78" t="str">
            <v>Peñol</v>
          </cell>
          <cell r="D78">
            <v>15848</v>
          </cell>
        </row>
        <row r="79">
          <cell r="A79">
            <v>543</v>
          </cell>
          <cell r="B79" t="str">
            <v>05543</v>
          </cell>
          <cell r="C79" t="str">
            <v>Peque</v>
          </cell>
          <cell r="D79">
            <v>11064</v>
          </cell>
        </row>
        <row r="80">
          <cell r="A80">
            <v>576</v>
          </cell>
          <cell r="B80" t="str">
            <v>05576</v>
          </cell>
          <cell r="C80" t="str">
            <v>Pueblorrico</v>
          </cell>
          <cell r="D80">
            <v>6913</v>
          </cell>
        </row>
        <row r="81">
          <cell r="A81">
            <v>579</v>
          </cell>
          <cell r="B81" t="str">
            <v>05579</v>
          </cell>
          <cell r="C81" t="str">
            <v>Puerto Berrío</v>
          </cell>
          <cell r="D81">
            <v>47717</v>
          </cell>
        </row>
        <row r="82">
          <cell r="A82">
            <v>585</v>
          </cell>
          <cell r="B82" t="str">
            <v>05585</v>
          </cell>
          <cell r="C82" t="str">
            <v>Puerto Nare</v>
          </cell>
          <cell r="D82">
            <v>18846</v>
          </cell>
        </row>
        <row r="83">
          <cell r="A83">
            <v>591</v>
          </cell>
          <cell r="B83" t="str">
            <v>05591</v>
          </cell>
          <cell r="C83" t="str">
            <v>Puerto Triunfo</v>
          </cell>
          <cell r="D83">
            <v>20483</v>
          </cell>
        </row>
        <row r="84">
          <cell r="A84">
            <v>604</v>
          </cell>
          <cell r="B84" t="str">
            <v>05604</v>
          </cell>
          <cell r="C84" t="str">
            <v>Remedios</v>
          </cell>
          <cell r="D84">
            <v>29898</v>
          </cell>
        </row>
        <row r="85">
          <cell r="A85">
            <v>607</v>
          </cell>
          <cell r="B85" t="str">
            <v>05607</v>
          </cell>
          <cell r="C85" t="str">
            <v>Retiro</v>
          </cell>
          <cell r="D85">
            <v>19310</v>
          </cell>
        </row>
        <row r="86">
          <cell r="A86">
            <v>615</v>
          </cell>
          <cell r="B86" t="str">
            <v>05615</v>
          </cell>
          <cell r="C86" t="str">
            <v>Rionegro</v>
          </cell>
          <cell r="D86">
            <v>122231</v>
          </cell>
        </row>
        <row r="87">
          <cell r="A87">
            <v>628</v>
          </cell>
          <cell r="B87" t="str">
            <v>05628</v>
          </cell>
          <cell r="C87" t="str">
            <v>Sabanalarga</v>
          </cell>
          <cell r="D87">
            <v>8191</v>
          </cell>
        </row>
        <row r="88">
          <cell r="A88">
            <v>631</v>
          </cell>
          <cell r="B88" t="str">
            <v>05631</v>
          </cell>
          <cell r="C88" t="str">
            <v>Sabaneta</v>
          </cell>
          <cell r="D88">
            <v>52554</v>
          </cell>
        </row>
        <row r="89">
          <cell r="A89">
            <v>642</v>
          </cell>
          <cell r="B89" t="str">
            <v>05642</v>
          </cell>
          <cell r="C89" t="str">
            <v>Salgar</v>
          </cell>
          <cell r="D89">
            <v>17539</v>
          </cell>
        </row>
        <row r="90">
          <cell r="A90">
            <v>647</v>
          </cell>
          <cell r="B90" t="str">
            <v>05647</v>
          </cell>
          <cell r="C90" t="str">
            <v>San Andrés de Cuerquía</v>
          </cell>
          <cell r="D90">
            <v>6126</v>
          </cell>
        </row>
        <row r="91">
          <cell r="A91">
            <v>649</v>
          </cell>
          <cell r="B91" t="str">
            <v>05649</v>
          </cell>
          <cell r="C91" t="str">
            <v>San Carlos</v>
          </cell>
          <cell r="D91">
            <v>16086</v>
          </cell>
        </row>
        <row r="92">
          <cell r="A92">
            <v>652</v>
          </cell>
          <cell r="B92" t="str">
            <v>05652</v>
          </cell>
          <cell r="C92" t="str">
            <v>San Francisco</v>
          </cell>
          <cell r="D92">
            <v>5222</v>
          </cell>
        </row>
        <row r="93">
          <cell r="A93">
            <v>656</v>
          </cell>
          <cell r="B93" t="str">
            <v>05656</v>
          </cell>
          <cell r="C93" t="str">
            <v>San Jerónimo</v>
          </cell>
          <cell r="D93">
            <v>12724</v>
          </cell>
        </row>
        <row r="94">
          <cell r="A94">
            <v>658</v>
          </cell>
          <cell r="B94" t="str">
            <v>05658</v>
          </cell>
          <cell r="C94" t="str">
            <v>San José de La Montaña</v>
          </cell>
          <cell r="D94">
            <v>3368</v>
          </cell>
        </row>
        <row r="95">
          <cell r="A95">
            <v>659</v>
          </cell>
          <cell r="B95" t="str">
            <v>05659</v>
          </cell>
          <cell r="C95" t="str">
            <v>San Juan de Urabá</v>
          </cell>
          <cell r="D95">
            <v>25652</v>
          </cell>
        </row>
        <row r="96">
          <cell r="A96">
            <v>660</v>
          </cell>
          <cell r="B96" t="str">
            <v>05660</v>
          </cell>
          <cell r="C96" t="str">
            <v>San Luis</v>
          </cell>
          <cell r="D96">
            <v>10938</v>
          </cell>
        </row>
        <row r="97">
          <cell r="A97">
            <v>664</v>
          </cell>
          <cell r="B97" t="str">
            <v>05664</v>
          </cell>
          <cell r="C97" t="str">
            <v>San Pedro</v>
          </cell>
          <cell r="D97">
            <v>27059</v>
          </cell>
        </row>
        <row r="98">
          <cell r="A98">
            <v>665</v>
          </cell>
          <cell r="B98" t="str">
            <v>05665</v>
          </cell>
          <cell r="C98" t="str">
            <v>San Pedro de Uraba</v>
          </cell>
          <cell r="D98">
            <v>31539</v>
          </cell>
        </row>
        <row r="99">
          <cell r="A99">
            <v>667</v>
          </cell>
          <cell r="B99" t="str">
            <v>05667</v>
          </cell>
          <cell r="C99" t="str">
            <v>San Rafael</v>
          </cell>
          <cell r="D99">
            <v>12920</v>
          </cell>
        </row>
        <row r="100">
          <cell r="A100">
            <v>670</v>
          </cell>
          <cell r="B100" t="str">
            <v>05670</v>
          </cell>
          <cell r="C100" t="str">
            <v>San Roque</v>
          </cell>
          <cell r="D100">
            <v>16663</v>
          </cell>
        </row>
        <row r="101">
          <cell r="A101">
            <v>674</v>
          </cell>
          <cell r="B101" t="str">
            <v>05674</v>
          </cell>
          <cell r="C101" t="str">
            <v>San Vicente</v>
          </cell>
          <cell r="D101">
            <v>16967</v>
          </cell>
        </row>
        <row r="102">
          <cell r="A102">
            <v>679</v>
          </cell>
          <cell r="B102" t="str">
            <v>05679</v>
          </cell>
          <cell r="C102" t="str">
            <v>Santa Bárbara (3)</v>
          </cell>
          <cell r="D102">
            <v>21917</v>
          </cell>
        </row>
        <row r="103">
          <cell r="A103">
            <v>686</v>
          </cell>
          <cell r="B103" t="str">
            <v>05686</v>
          </cell>
          <cell r="C103" t="str">
            <v>Santa Rosa de Osos</v>
          </cell>
          <cell r="D103">
            <v>36103</v>
          </cell>
        </row>
        <row r="104">
          <cell r="A104">
            <v>690</v>
          </cell>
          <cell r="B104" t="str">
            <v>05690</v>
          </cell>
          <cell r="C104" t="str">
            <v>Santo Domingo</v>
          </cell>
          <cell r="D104">
            <v>10292</v>
          </cell>
        </row>
        <row r="105">
          <cell r="A105">
            <v>697</v>
          </cell>
          <cell r="B105" t="str">
            <v>05697</v>
          </cell>
          <cell r="C105" t="str">
            <v>El Santuario</v>
          </cell>
          <cell r="D105">
            <v>27176</v>
          </cell>
        </row>
        <row r="106">
          <cell r="A106">
            <v>736</v>
          </cell>
          <cell r="B106" t="str">
            <v>05736</v>
          </cell>
          <cell r="C106" t="str">
            <v>Segovia</v>
          </cell>
          <cell r="D106">
            <v>40688</v>
          </cell>
        </row>
        <row r="107">
          <cell r="A107">
            <v>756</v>
          </cell>
          <cell r="B107" t="str">
            <v>05756</v>
          </cell>
          <cell r="C107" t="str">
            <v>Sonson</v>
          </cell>
          <cell r="D107">
            <v>35056</v>
          </cell>
        </row>
        <row r="108">
          <cell r="A108">
            <v>761</v>
          </cell>
          <cell r="B108" t="str">
            <v>05761</v>
          </cell>
          <cell r="C108" t="str">
            <v>Sopetrán</v>
          </cell>
          <cell r="D108">
            <v>14821</v>
          </cell>
        </row>
        <row r="109">
          <cell r="A109">
            <v>789</v>
          </cell>
          <cell r="B109" t="str">
            <v>05789</v>
          </cell>
          <cell r="C109" t="str">
            <v>Támesis</v>
          </cell>
          <cell r="D109">
            <v>14559</v>
          </cell>
        </row>
        <row r="110">
          <cell r="A110">
            <v>790</v>
          </cell>
          <cell r="B110" t="str">
            <v>05790</v>
          </cell>
          <cell r="C110" t="str">
            <v>Tarazá</v>
          </cell>
          <cell r="D110">
            <v>43856</v>
          </cell>
        </row>
        <row r="111">
          <cell r="A111">
            <v>792</v>
          </cell>
          <cell r="B111" t="str">
            <v>05792</v>
          </cell>
          <cell r="C111" t="str">
            <v>Tarso</v>
          </cell>
          <cell r="D111">
            <v>7863</v>
          </cell>
        </row>
        <row r="112">
          <cell r="A112">
            <v>809</v>
          </cell>
          <cell r="B112" t="str">
            <v>05809</v>
          </cell>
          <cell r="C112" t="str">
            <v>Titiribí</v>
          </cell>
          <cell r="D112">
            <v>14494</v>
          </cell>
        </row>
        <row r="113">
          <cell r="A113">
            <v>819</v>
          </cell>
          <cell r="B113" t="str">
            <v>05819</v>
          </cell>
          <cell r="C113" t="str">
            <v>Toledo</v>
          </cell>
          <cell r="D113">
            <v>6466</v>
          </cell>
        </row>
        <row r="114">
          <cell r="A114">
            <v>837</v>
          </cell>
          <cell r="B114" t="str">
            <v>05837</v>
          </cell>
          <cell r="C114" t="str">
            <v>Turbo</v>
          </cell>
          <cell r="D114">
            <v>163525</v>
          </cell>
        </row>
        <row r="115">
          <cell r="A115">
            <v>842</v>
          </cell>
          <cell r="B115" t="str">
            <v>05842</v>
          </cell>
          <cell r="C115" t="str">
            <v>Uramita</v>
          </cell>
          <cell r="D115">
            <v>8230</v>
          </cell>
        </row>
        <row r="116">
          <cell r="A116">
            <v>847</v>
          </cell>
          <cell r="B116" t="str">
            <v>05847</v>
          </cell>
          <cell r="C116" t="str">
            <v>Urrao</v>
          </cell>
          <cell r="D116">
            <v>45266</v>
          </cell>
        </row>
        <row r="117">
          <cell r="A117">
            <v>854</v>
          </cell>
          <cell r="B117" t="str">
            <v>05854</v>
          </cell>
          <cell r="C117" t="str">
            <v>Valdivia</v>
          </cell>
          <cell r="D117">
            <v>22754</v>
          </cell>
        </row>
        <row r="118">
          <cell r="A118">
            <v>856</v>
          </cell>
          <cell r="B118" t="str">
            <v>05856</v>
          </cell>
          <cell r="C118" t="str">
            <v>Valparaíso  (3)</v>
          </cell>
          <cell r="D118">
            <v>6152</v>
          </cell>
        </row>
        <row r="119">
          <cell r="A119">
            <v>858</v>
          </cell>
          <cell r="B119" t="str">
            <v>05858</v>
          </cell>
          <cell r="C119" t="str">
            <v>Vegachí</v>
          </cell>
          <cell r="D119">
            <v>9273</v>
          </cell>
        </row>
        <row r="120">
          <cell r="A120">
            <v>861</v>
          </cell>
          <cell r="B120" t="str">
            <v>05861</v>
          </cell>
          <cell r="C120" t="str">
            <v>Venecia</v>
          </cell>
          <cell r="D120">
            <v>13231</v>
          </cell>
        </row>
        <row r="121">
          <cell r="A121">
            <v>873</v>
          </cell>
          <cell r="B121" t="str">
            <v>05873</v>
          </cell>
          <cell r="C121" t="str">
            <v>Vigía del Fuerte</v>
          </cell>
          <cell r="D121">
            <v>5587</v>
          </cell>
        </row>
        <row r="122">
          <cell r="A122">
            <v>885</v>
          </cell>
          <cell r="B122" t="str">
            <v>05885</v>
          </cell>
          <cell r="C122" t="str">
            <v>Yalí</v>
          </cell>
          <cell r="D122">
            <v>8400</v>
          </cell>
        </row>
        <row r="123">
          <cell r="A123">
            <v>887</v>
          </cell>
          <cell r="B123" t="str">
            <v>05887</v>
          </cell>
          <cell r="C123" t="str">
            <v>Yarumal</v>
          </cell>
          <cell r="D123">
            <v>47436</v>
          </cell>
        </row>
        <row r="124">
          <cell r="A124">
            <v>890</v>
          </cell>
          <cell r="B124" t="str">
            <v>05890</v>
          </cell>
          <cell r="C124" t="str">
            <v>Yolombó</v>
          </cell>
          <cell r="D124">
            <v>24384</v>
          </cell>
        </row>
        <row r="125">
          <cell r="A125">
            <v>893</v>
          </cell>
          <cell r="B125" t="str">
            <v>05893</v>
          </cell>
          <cell r="C125" t="str">
            <v>Yondó</v>
          </cell>
          <cell r="D125">
            <v>18992</v>
          </cell>
        </row>
        <row r="126">
          <cell r="A126">
            <v>895</v>
          </cell>
          <cell r="B126" t="str">
            <v>05895</v>
          </cell>
          <cell r="C126" t="str">
            <v>Zaragoza</v>
          </cell>
          <cell r="D126">
            <v>31129</v>
          </cell>
        </row>
      </sheetData>
      <sheetData sheetId="1">
        <row r="5">
          <cell r="I5">
            <v>100991</v>
          </cell>
          <cell r="J5">
            <v>7671</v>
          </cell>
          <cell r="K5">
            <v>3702</v>
          </cell>
          <cell r="L5">
            <v>2097</v>
          </cell>
        </row>
      </sheetData>
      <sheetData sheetId="2"/>
      <sheetData sheetId="3">
        <row r="3">
          <cell r="B3" t="str">
            <v>Savia Salud</v>
          </cell>
        </row>
      </sheetData>
      <sheetData sheetId="4">
        <row r="1">
          <cell r="AW1" t="str">
            <v>Municipios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I146"/>
  <sheetViews>
    <sheetView zoomScaleNormal="100" zoomScaleSheetLayoutView="90" workbookViewId="0">
      <pane xSplit="3" ySplit="5" topLeftCell="L6" activePane="bottomRight" state="frozen"/>
      <selection pane="topRight" activeCell="D1" sqref="D1"/>
      <selection pane="bottomLeft" activeCell="A7" sqref="A7"/>
      <selection pane="bottomRight" activeCell="P7" sqref="P7"/>
    </sheetView>
  </sheetViews>
  <sheetFormatPr baseColWidth="10" defaultColWidth="11.42578125" defaultRowHeight="15" customHeight="1" outlineLevelRow="2" x14ac:dyDescent="0.2"/>
  <cols>
    <col min="1" max="1" width="10.7109375" customWidth="1"/>
    <col min="2" max="2" width="26.140625" customWidth="1"/>
    <col min="3" max="3" width="9.85546875" style="72" customWidth="1"/>
    <col min="4" max="4" width="10.7109375" style="72" customWidth="1"/>
    <col min="5" max="5" width="8.85546875" style="72" customWidth="1"/>
    <col min="6" max="6" width="10.7109375" style="72" customWidth="1"/>
    <col min="7" max="7" width="11.42578125" style="72" customWidth="1"/>
    <col min="8" max="8" width="12.140625" style="72" customWidth="1"/>
    <col min="9" max="12" width="9.7109375" style="72" customWidth="1"/>
    <col min="13" max="13" width="10.7109375" style="72" customWidth="1"/>
    <col min="14" max="15" width="12.5703125" style="72" customWidth="1"/>
    <col min="16" max="16" width="11.28515625" style="72" customWidth="1"/>
    <col min="17" max="17" width="9.7109375" style="72" customWidth="1"/>
    <col min="18" max="18" width="14.28515625" style="72" customWidth="1"/>
    <col min="19" max="19" width="13.28515625" style="72" customWidth="1"/>
    <col min="20" max="25" width="11.42578125" hidden="1" customWidth="1"/>
    <col min="26" max="26" width="11.42578125" style="3" hidden="1" customWidth="1"/>
    <col min="27" max="29" width="11.42578125" hidden="1" customWidth="1"/>
    <col min="30" max="30" width="14" hidden="1" customWidth="1"/>
    <col min="31" max="31" width="11.42578125" hidden="1" customWidth="1"/>
    <col min="32" max="32" width="12.7109375" style="4" customWidth="1"/>
    <col min="33" max="35" width="11.42578125" style="4"/>
  </cols>
  <sheetData>
    <row r="1" spans="1:35" s="1" customFormat="1" ht="34.5" customHeight="1" x14ac:dyDescent="0.2">
      <c r="A1" s="126"/>
      <c r="B1" s="289" t="s">
        <v>264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87" t="s">
        <v>0</v>
      </c>
      <c r="S1" s="288" t="s">
        <v>1</v>
      </c>
      <c r="Z1" s="2"/>
    </row>
    <row r="2" spans="1:35" s="1" customFormat="1" ht="24" customHeight="1" thickBot="1" x14ac:dyDescent="0.25">
      <c r="A2" s="127"/>
      <c r="B2" s="128" t="s">
        <v>2</v>
      </c>
      <c r="C2" s="129" t="s">
        <v>3</v>
      </c>
      <c r="D2" s="294"/>
      <c r="E2" s="294"/>
      <c r="F2" s="130"/>
      <c r="G2" s="131"/>
      <c r="H2" s="131"/>
      <c r="I2" s="131"/>
      <c r="J2" s="131"/>
      <c r="K2" s="131"/>
      <c r="L2" s="131"/>
      <c r="M2" s="131"/>
      <c r="N2" s="131"/>
      <c r="O2" s="131"/>
      <c r="P2" s="130"/>
      <c r="Q2" s="131"/>
      <c r="R2" s="291"/>
      <c r="S2" s="293"/>
      <c r="Z2" s="2"/>
    </row>
    <row r="3" spans="1:35" ht="22.5" customHeight="1" x14ac:dyDescent="0.2">
      <c r="A3" s="295" t="s">
        <v>4</v>
      </c>
      <c r="B3" s="296" t="s">
        <v>5</v>
      </c>
      <c r="C3" s="296" t="s">
        <v>6</v>
      </c>
      <c r="D3" s="296" t="s">
        <v>7</v>
      </c>
      <c r="E3" s="296"/>
      <c r="F3" s="296" t="s">
        <v>8</v>
      </c>
      <c r="G3" s="296"/>
      <c r="H3" s="297" t="s">
        <v>9</v>
      </c>
      <c r="I3" s="297"/>
      <c r="J3" s="297"/>
      <c r="K3" s="297"/>
      <c r="L3" s="297"/>
      <c r="M3" s="297"/>
      <c r="N3" s="285" t="s">
        <v>10</v>
      </c>
      <c r="O3" s="286"/>
      <c r="P3" s="287" t="s">
        <v>11</v>
      </c>
      <c r="Q3" s="288"/>
      <c r="R3" s="292"/>
      <c r="S3" s="293"/>
      <c r="AB3" s="1"/>
    </row>
    <row r="4" spans="1:35" ht="69" customHeight="1" outlineLevel="1" x14ac:dyDescent="0.2">
      <c r="A4" s="295"/>
      <c r="B4" s="296"/>
      <c r="C4" s="296"/>
      <c r="D4" s="132" t="s">
        <v>12</v>
      </c>
      <c r="E4" s="132" t="s">
        <v>13</v>
      </c>
      <c r="F4" s="132" t="s">
        <v>12</v>
      </c>
      <c r="G4" s="132" t="s">
        <v>13</v>
      </c>
      <c r="H4" s="132" t="s">
        <v>14</v>
      </c>
      <c r="I4" s="132" t="s">
        <v>15</v>
      </c>
      <c r="J4" s="132" t="s">
        <v>16</v>
      </c>
      <c r="K4" s="132" t="s">
        <v>17</v>
      </c>
      <c r="L4" s="132" t="s">
        <v>18</v>
      </c>
      <c r="M4" s="132" t="s">
        <v>13</v>
      </c>
      <c r="N4" s="133" t="s">
        <v>10</v>
      </c>
      <c r="O4" s="134" t="s">
        <v>19</v>
      </c>
      <c r="P4" s="135" t="s">
        <v>20</v>
      </c>
      <c r="Q4" s="136" t="s">
        <v>13</v>
      </c>
      <c r="R4" s="292"/>
      <c r="S4" s="293"/>
      <c r="V4" t="s">
        <v>21</v>
      </c>
    </row>
    <row r="5" spans="1:35" s="7" customFormat="1" ht="26.25" customHeight="1" outlineLevel="1" x14ac:dyDescent="0.2">
      <c r="A5" s="137"/>
      <c r="B5" s="138" t="s">
        <v>22</v>
      </c>
      <c r="C5" s="139">
        <f>+C129+C20+C105+C81+C43+C63+C32+C6+C13</f>
        <v>6534857</v>
      </c>
      <c r="D5" s="140">
        <f>D6+D13+D20+D32+D43+D63+D81+D105+D129</f>
        <v>2241894</v>
      </c>
      <c r="E5" s="141">
        <f>(D5/C5)</f>
        <v>0.34306703268334715</v>
      </c>
      <c r="F5" s="140">
        <f>F6+F13+F20+F32+F43+F63+F81+F105+F129</f>
        <v>3696112</v>
      </c>
      <c r="G5" s="142">
        <f>(F5/C5)</f>
        <v>0.56559952268274583</v>
      </c>
      <c r="H5" s="140">
        <f>+H20+H105+H81+H43+H63+H32+H6+H13+H129</f>
        <v>114461</v>
      </c>
      <c r="I5" s="143">
        <f>+I20+I105+I81+I43+I63+I32+I6+I13+I129</f>
        <v>100991</v>
      </c>
      <c r="J5" s="143">
        <f>+J20+J105+J81+J43+J63+J32+J6+J13+J129</f>
        <v>7671</v>
      </c>
      <c r="K5" s="143">
        <f>+K20+K105+K81+K43+K63+K32+K6+K13+K129</f>
        <v>3702</v>
      </c>
      <c r="L5" s="143">
        <f>+L20+L105+L81+L43+L63+L32+L6+L13+L129</f>
        <v>2097</v>
      </c>
      <c r="M5" s="142">
        <f>(H5/C5)</f>
        <v>1.7515455961775447E-2</v>
      </c>
      <c r="N5" s="140">
        <f t="shared" ref="N5:N68" si="0">D5+F5+H5</f>
        <v>6052467</v>
      </c>
      <c r="O5" s="144">
        <f t="shared" ref="O5:O68" si="1">E5+G5+M5</f>
        <v>0.92618201132786837</v>
      </c>
      <c r="P5" s="140">
        <f>P6+P13+P20+P32+P43+P63+P81+P105+P129</f>
        <v>85074</v>
      </c>
      <c r="Q5" s="145">
        <f>(P5/C5)</f>
        <v>1.3018494513345892E-2</v>
      </c>
      <c r="R5" s="146">
        <f>C5-D5-F5-H5</f>
        <v>482390</v>
      </c>
      <c r="S5" s="147">
        <f>R5/C5</f>
        <v>7.3817988672131615E-2</v>
      </c>
      <c r="Z5" s="8" t="s">
        <v>23</v>
      </c>
      <c r="AA5"/>
      <c r="AB5" s="9" t="s">
        <v>24</v>
      </c>
      <c r="AD5" s="7" t="s">
        <v>25</v>
      </c>
      <c r="AF5" s="10"/>
      <c r="AG5" s="10"/>
      <c r="AH5" s="10"/>
      <c r="AI5" s="10"/>
    </row>
    <row r="6" spans="1:35" ht="15" customHeight="1" outlineLevel="2" x14ac:dyDescent="0.25">
      <c r="A6" s="137"/>
      <c r="B6" s="138" t="s">
        <v>26</v>
      </c>
      <c r="C6" s="140">
        <f>SUM(C7:C12)</f>
        <v>117382</v>
      </c>
      <c r="D6" s="148">
        <f>SUBTOTAL(9,D7:D12)</f>
        <v>58240</v>
      </c>
      <c r="E6" s="149">
        <f t="shared" ref="E6:E69" si="2">(D6/C6)*100</f>
        <v>49.615784362167965</v>
      </c>
      <c r="F6" s="140">
        <f>SUM(F7:F12)</f>
        <v>29840</v>
      </c>
      <c r="G6" s="150">
        <f>F6/C6*100</f>
        <v>25.421274130616279</v>
      </c>
      <c r="H6" s="140">
        <f>SUM(H7:H12)</f>
        <v>1637</v>
      </c>
      <c r="I6" s="140">
        <f>SUM(I7:I12)</f>
        <v>1575</v>
      </c>
      <c r="J6" s="138">
        <f>SUM(J7:J12)</f>
        <v>0</v>
      </c>
      <c r="K6" s="138">
        <f>SUM(K7:K12)</f>
        <v>0</v>
      </c>
      <c r="L6" s="138">
        <f>SUM(L7:L12)</f>
        <v>62</v>
      </c>
      <c r="M6" s="151">
        <f>H6/C6*100</f>
        <v>1.3945920158116236</v>
      </c>
      <c r="N6" s="152">
        <f t="shared" si="0"/>
        <v>89717</v>
      </c>
      <c r="O6" s="151">
        <f t="shared" si="1"/>
        <v>76.431650508595865</v>
      </c>
      <c r="P6" s="140">
        <f>SUM(P7:P12)</f>
        <v>68</v>
      </c>
      <c r="Q6" s="149">
        <f>P6/C6*100</f>
        <v>5.7930517455827987E-2</v>
      </c>
      <c r="R6" s="148">
        <f t="shared" ref="R6:R69" si="3">C6-D6-F6-H6</f>
        <v>27665</v>
      </c>
      <c r="S6" s="145">
        <f t="shared" ref="S6:S69" si="4">R6/C6</f>
        <v>0.23568349491404134</v>
      </c>
      <c r="T6" s="16" t="s">
        <v>27</v>
      </c>
      <c r="U6" s="16" t="s">
        <v>28</v>
      </c>
      <c r="V6" s="16" t="s">
        <v>29</v>
      </c>
      <c r="W6" s="16" t="s">
        <v>30</v>
      </c>
      <c r="X6" s="16" t="s">
        <v>29</v>
      </c>
      <c r="Y6" s="16" t="s">
        <v>30</v>
      </c>
      <c r="Z6">
        <v>1</v>
      </c>
      <c r="AA6">
        <v>5987</v>
      </c>
      <c r="AB6" s="17">
        <v>1</v>
      </c>
      <c r="AC6" s="18">
        <v>41758</v>
      </c>
      <c r="AD6">
        <v>1</v>
      </c>
      <c r="AE6" s="19">
        <v>2871</v>
      </c>
      <c r="AF6" s="20"/>
    </row>
    <row r="7" spans="1:35" ht="15" customHeight="1" outlineLevel="2" x14ac:dyDescent="0.25">
      <c r="A7" s="21">
        <v>142</v>
      </c>
      <c r="B7" s="22" t="s">
        <v>31</v>
      </c>
      <c r="C7" s="23">
        <f>VLOOKUP(A7,[12]DANE!$A$2:$D$126,4,0)</f>
        <v>4569</v>
      </c>
      <c r="D7" s="24">
        <f t="shared" ref="D7:D12" si="5">VLOOKUP(A7,$T$7:$U$131,2,0)</f>
        <v>2897</v>
      </c>
      <c r="E7" s="25">
        <f t="shared" si="2"/>
        <v>63.405559203326767</v>
      </c>
      <c r="F7" s="26">
        <f>IFERROR(VLOOKUP(A7,$V$7:$W$131,2,0),0)</f>
        <v>1138</v>
      </c>
      <c r="G7" s="27">
        <f t="shared" ref="G7:G12" si="6">(F7/C7)*100</f>
        <v>24.906981834099366</v>
      </c>
      <c r="H7" s="28">
        <f>SUM(I7:L7)</f>
        <v>83</v>
      </c>
      <c r="I7" s="29">
        <f t="shared" ref="I7:I12" si="7">IFERROR(VLOOKUP(A7,$AB$6:$AC$130,2,0),0)</f>
        <v>83</v>
      </c>
      <c r="J7" s="29">
        <f t="shared" ref="J7:J12" si="8">IFERROR(VLOOKUP(A7,$Z$6:$AA$138,2,0),0)</f>
        <v>0</v>
      </c>
      <c r="K7" s="29">
        <f t="shared" ref="K7:K12" si="9">IFERROR(VLOOKUP(A7,$AD$6:$AE$130,2,0),0)</f>
        <v>0</v>
      </c>
      <c r="L7" s="29">
        <v>0</v>
      </c>
      <c r="M7" s="30">
        <f t="shared" ref="M7:M12" si="10">(H7/C7)*100</f>
        <v>1.8165900634712191</v>
      </c>
      <c r="N7" s="31">
        <f t="shared" si="0"/>
        <v>4118</v>
      </c>
      <c r="O7" s="32">
        <f t="shared" si="1"/>
        <v>90.129131100897354</v>
      </c>
      <c r="P7" s="26">
        <f>IFERROR(VLOOKUP(A7,$X$7:$Y$131,2,0),0)</f>
        <v>1</v>
      </c>
      <c r="Q7" s="33">
        <f>IFERROR(P7/C7*100,"")</f>
        <v>2.188662727073758E-2</v>
      </c>
      <c r="R7" s="34">
        <f t="shared" si="3"/>
        <v>451</v>
      </c>
      <c r="S7" s="6">
        <f t="shared" si="4"/>
        <v>9.8708688991026486E-2</v>
      </c>
      <c r="T7" s="35">
        <v>1</v>
      </c>
      <c r="U7" s="36">
        <v>561292</v>
      </c>
      <c r="V7" s="35">
        <v>1</v>
      </c>
      <c r="W7" s="36">
        <v>1903126</v>
      </c>
      <c r="X7" s="35">
        <v>1</v>
      </c>
      <c r="Y7" s="36">
        <v>52219</v>
      </c>
      <c r="Z7">
        <v>30</v>
      </c>
      <c r="AA7">
        <v>1</v>
      </c>
      <c r="AB7" s="17">
        <v>2</v>
      </c>
      <c r="AC7" s="18">
        <v>508</v>
      </c>
      <c r="AD7">
        <v>42</v>
      </c>
      <c r="AE7" s="37">
        <v>51</v>
      </c>
      <c r="AF7" s="20"/>
    </row>
    <row r="8" spans="1:35" ht="15" customHeight="1" outlineLevel="2" x14ac:dyDescent="0.25">
      <c r="A8" s="21">
        <v>425</v>
      </c>
      <c r="B8" s="38" t="s">
        <v>32</v>
      </c>
      <c r="C8" s="23">
        <f>VLOOKUP(A8,[12]DANE!$A$2:$D$126,4,0)</f>
        <v>6775</v>
      </c>
      <c r="D8" s="24">
        <f t="shared" si="5"/>
        <v>5520</v>
      </c>
      <c r="E8" s="25">
        <f t="shared" si="2"/>
        <v>81.476014760147592</v>
      </c>
      <c r="F8" s="26">
        <f t="shared" ref="F8:F12" si="11">IFERROR(VLOOKUP(A8,$V$7:$W$131,2,0),0)</f>
        <v>2796</v>
      </c>
      <c r="G8" s="27">
        <f t="shared" si="6"/>
        <v>41.269372693726936</v>
      </c>
      <c r="H8" s="28">
        <f t="shared" ref="H8:H71" si="12">SUM(I8:L8)</f>
        <v>148</v>
      </c>
      <c r="I8" s="29">
        <f t="shared" si="7"/>
        <v>148</v>
      </c>
      <c r="J8" s="29">
        <f t="shared" si="8"/>
        <v>0</v>
      </c>
      <c r="K8" s="29">
        <f t="shared" si="9"/>
        <v>0</v>
      </c>
      <c r="L8" s="29">
        <v>0</v>
      </c>
      <c r="M8" s="30">
        <f t="shared" si="10"/>
        <v>2.1845018450184504</v>
      </c>
      <c r="N8" s="31">
        <f t="shared" si="0"/>
        <v>8464</v>
      </c>
      <c r="O8" s="32">
        <f t="shared" si="1"/>
        <v>124.92988929889297</v>
      </c>
      <c r="P8" s="26">
        <f t="shared" ref="P8:P12" si="13">IFERROR(VLOOKUP(A8,$X$7:$Y$131,2,0),0)</f>
        <v>16</v>
      </c>
      <c r="Q8" s="33">
        <f t="shared" ref="Q8:Q12" si="14">IFERROR(P8/C8*100,"")</f>
        <v>0.23616236162361626</v>
      </c>
      <c r="R8" s="34">
        <f t="shared" si="3"/>
        <v>-1689</v>
      </c>
      <c r="S8" s="6">
        <f t="shared" si="4"/>
        <v>-0.24929889298892988</v>
      </c>
      <c r="T8" s="35">
        <v>2</v>
      </c>
      <c r="U8" s="36">
        <v>13034</v>
      </c>
      <c r="V8" s="35">
        <v>2</v>
      </c>
      <c r="W8" s="36">
        <v>3320</v>
      </c>
      <c r="X8" s="35">
        <v>2</v>
      </c>
      <c r="Y8" s="36">
        <v>1</v>
      </c>
      <c r="Z8">
        <v>31</v>
      </c>
      <c r="AA8">
        <v>1</v>
      </c>
      <c r="AB8" s="17">
        <v>4</v>
      </c>
      <c r="AC8" s="18">
        <v>42</v>
      </c>
      <c r="AD8">
        <v>88</v>
      </c>
      <c r="AE8" s="37">
        <v>228</v>
      </c>
      <c r="AF8" s="20"/>
    </row>
    <row r="9" spans="1:35" ht="15" customHeight="1" outlineLevel="2" x14ac:dyDescent="0.25">
      <c r="A9" s="21">
        <v>579</v>
      </c>
      <c r="B9" s="21" t="s">
        <v>33</v>
      </c>
      <c r="C9" s="23">
        <f>VLOOKUP(A9,[12]DANE!$A$2:$D$126,4,0)</f>
        <v>47717</v>
      </c>
      <c r="D9" s="24">
        <f t="shared" si="5"/>
        <v>24312</v>
      </c>
      <c r="E9" s="25">
        <f t="shared" si="2"/>
        <v>50.95039503740805</v>
      </c>
      <c r="F9" s="26">
        <f t="shared" si="11"/>
        <v>18890</v>
      </c>
      <c r="G9" s="27">
        <f t="shared" si="6"/>
        <v>39.587568371859085</v>
      </c>
      <c r="H9" s="28">
        <f t="shared" si="12"/>
        <v>750</v>
      </c>
      <c r="I9" s="29">
        <f t="shared" si="7"/>
        <v>688</v>
      </c>
      <c r="J9" s="29">
        <f t="shared" si="8"/>
        <v>0</v>
      </c>
      <c r="K9" s="29">
        <f t="shared" si="9"/>
        <v>0</v>
      </c>
      <c r="L9" s="29">
        <v>62</v>
      </c>
      <c r="M9" s="30">
        <f t="shared" si="10"/>
        <v>1.5717668755370204</v>
      </c>
      <c r="N9" s="31">
        <f t="shared" si="0"/>
        <v>43952</v>
      </c>
      <c r="O9" s="32">
        <f t="shared" si="1"/>
        <v>92.109730284804158</v>
      </c>
      <c r="P9" s="26">
        <f t="shared" si="13"/>
        <v>41</v>
      </c>
      <c r="Q9" s="33">
        <f t="shared" si="14"/>
        <v>8.5923255862690437E-2</v>
      </c>
      <c r="R9" s="34">
        <f t="shared" si="3"/>
        <v>3765</v>
      </c>
      <c r="S9" s="6">
        <f t="shared" si="4"/>
        <v>7.8902697151958426E-2</v>
      </c>
      <c r="T9" s="35">
        <v>4</v>
      </c>
      <c r="U9" s="36">
        <v>1363</v>
      </c>
      <c r="V9" s="35">
        <v>4</v>
      </c>
      <c r="W9" s="36">
        <v>603</v>
      </c>
      <c r="X9" s="35">
        <v>4</v>
      </c>
      <c r="Y9" s="36">
        <v>1</v>
      </c>
      <c r="Z9">
        <v>34</v>
      </c>
      <c r="AA9">
        <v>4</v>
      </c>
      <c r="AB9" s="17">
        <v>21</v>
      </c>
      <c r="AC9" s="18">
        <v>61</v>
      </c>
      <c r="AD9">
        <v>129</v>
      </c>
      <c r="AE9" s="37">
        <v>21</v>
      </c>
      <c r="AF9" s="20"/>
    </row>
    <row r="10" spans="1:35" ht="15" customHeight="1" outlineLevel="1" x14ac:dyDescent="0.25">
      <c r="A10" s="21">
        <v>585</v>
      </c>
      <c r="B10" s="22" t="s">
        <v>34</v>
      </c>
      <c r="C10" s="23">
        <f>VLOOKUP(A10,[12]DANE!$A$2:$D$126,4,0)</f>
        <v>18846</v>
      </c>
      <c r="D10" s="24">
        <f t="shared" si="5"/>
        <v>7298</v>
      </c>
      <c r="E10" s="25">
        <f t="shared" si="2"/>
        <v>38.724397750185716</v>
      </c>
      <c r="F10" s="26">
        <f t="shared" si="11"/>
        <v>3837</v>
      </c>
      <c r="G10" s="27">
        <f t="shared" si="6"/>
        <v>20.359758038841132</v>
      </c>
      <c r="H10" s="28">
        <f t="shared" si="12"/>
        <v>252</v>
      </c>
      <c r="I10" s="29">
        <f t="shared" si="7"/>
        <v>252</v>
      </c>
      <c r="J10" s="29">
        <f t="shared" si="8"/>
        <v>0</v>
      </c>
      <c r="K10" s="29">
        <f t="shared" si="9"/>
        <v>0</v>
      </c>
      <c r="L10" s="29">
        <v>0</v>
      </c>
      <c r="M10" s="30">
        <f t="shared" si="10"/>
        <v>1.3371537726838587</v>
      </c>
      <c r="N10" s="26">
        <f t="shared" si="0"/>
        <v>11387</v>
      </c>
      <c r="O10" s="32">
        <f t="shared" si="1"/>
        <v>60.421309561710707</v>
      </c>
      <c r="P10" s="26">
        <f t="shared" si="13"/>
        <v>6</v>
      </c>
      <c r="Q10" s="33">
        <f t="shared" si="14"/>
        <v>3.1836994587710922E-2</v>
      </c>
      <c r="R10" s="34">
        <f t="shared" si="3"/>
        <v>7459</v>
      </c>
      <c r="S10" s="6">
        <f t="shared" si="4"/>
        <v>0.39578690438289293</v>
      </c>
      <c r="T10" s="35">
        <v>21</v>
      </c>
      <c r="U10" s="36">
        <v>2933</v>
      </c>
      <c r="V10" s="35">
        <v>21</v>
      </c>
      <c r="W10" s="36">
        <v>649</v>
      </c>
      <c r="X10" s="35">
        <v>30</v>
      </c>
      <c r="Y10" s="36">
        <v>93</v>
      </c>
      <c r="Z10">
        <v>42</v>
      </c>
      <c r="AA10">
        <v>5</v>
      </c>
      <c r="AB10" s="17">
        <v>30</v>
      </c>
      <c r="AC10" s="18">
        <v>553</v>
      </c>
      <c r="AD10">
        <v>148</v>
      </c>
      <c r="AE10" s="37">
        <v>6</v>
      </c>
      <c r="AF10" s="20"/>
    </row>
    <row r="11" spans="1:35" ht="15" customHeight="1" outlineLevel="2" x14ac:dyDescent="0.25">
      <c r="A11" s="21">
        <v>591</v>
      </c>
      <c r="B11" s="22" t="s">
        <v>35</v>
      </c>
      <c r="C11" s="23">
        <f>VLOOKUP(A11,[12]DANE!$A$2:$D$126,4,0)</f>
        <v>20483</v>
      </c>
      <c r="D11" s="24">
        <f t="shared" si="5"/>
        <v>8328</v>
      </c>
      <c r="E11" s="25">
        <f t="shared" si="2"/>
        <v>40.65810672264805</v>
      </c>
      <c r="F11" s="26">
        <f t="shared" si="11"/>
        <v>2361</v>
      </c>
      <c r="G11" s="27">
        <f t="shared" si="6"/>
        <v>11.52663184103891</v>
      </c>
      <c r="H11" s="28">
        <f t="shared" si="12"/>
        <v>265</v>
      </c>
      <c r="I11" s="29">
        <f t="shared" si="7"/>
        <v>265</v>
      </c>
      <c r="J11" s="29">
        <f t="shared" si="8"/>
        <v>0</v>
      </c>
      <c r="K11" s="29">
        <f t="shared" si="9"/>
        <v>0</v>
      </c>
      <c r="L11" s="29">
        <v>0</v>
      </c>
      <c r="M11" s="30">
        <f t="shared" si="10"/>
        <v>1.293755797490602</v>
      </c>
      <c r="N11" s="26">
        <f t="shared" si="0"/>
        <v>10954</v>
      </c>
      <c r="O11" s="32">
        <f t="shared" si="1"/>
        <v>53.478494361177567</v>
      </c>
      <c r="P11" s="26">
        <f t="shared" si="13"/>
        <v>0</v>
      </c>
      <c r="Q11" s="33">
        <f t="shared" si="14"/>
        <v>0</v>
      </c>
      <c r="R11" s="34">
        <f t="shared" si="3"/>
        <v>9529</v>
      </c>
      <c r="S11" s="6">
        <f t="shared" si="4"/>
        <v>0.46521505638822436</v>
      </c>
      <c r="T11" s="35">
        <v>30</v>
      </c>
      <c r="U11" s="36">
        <v>9272</v>
      </c>
      <c r="V11" s="35">
        <v>30</v>
      </c>
      <c r="W11" s="36">
        <v>13769</v>
      </c>
      <c r="X11" s="35">
        <v>34</v>
      </c>
      <c r="Y11" s="36">
        <v>15</v>
      </c>
      <c r="Z11">
        <v>44</v>
      </c>
      <c r="AA11">
        <v>1</v>
      </c>
      <c r="AB11" s="17">
        <v>31</v>
      </c>
      <c r="AC11" s="18">
        <v>436</v>
      </c>
      <c r="AD11">
        <v>197</v>
      </c>
      <c r="AE11" s="37">
        <v>1</v>
      </c>
      <c r="AF11" s="20"/>
    </row>
    <row r="12" spans="1:35" ht="15" customHeight="1" outlineLevel="2" x14ac:dyDescent="0.25">
      <c r="A12" s="21">
        <v>893</v>
      </c>
      <c r="B12" s="38" t="s">
        <v>36</v>
      </c>
      <c r="C12" s="23">
        <f>VLOOKUP(A12,[12]DANE!$A$2:$D$126,4,0)</f>
        <v>18992</v>
      </c>
      <c r="D12" s="24">
        <f t="shared" si="5"/>
        <v>9885</v>
      </c>
      <c r="E12" s="25">
        <f t="shared" si="2"/>
        <v>52.04823083403538</v>
      </c>
      <c r="F12" s="26">
        <f t="shared" si="11"/>
        <v>818</v>
      </c>
      <c r="G12" s="27">
        <f t="shared" si="6"/>
        <v>4.3070766638584672</v>
      </c>
      <c r="H12" s="28">
        <f t="shared" si="12"/>
        <v>139</v>
      </c>
      <c r="I12" s="29">
        <f t="shared" si="7"/>
        <v>139</v>
      </c>
      <c r="J12" s="29">
        <f t="shared" si="8"/>
        <v>0</v>
      </c>
      <c r="K12" s="29">
        <f t="shared" si="9"/>
        <v>0</v>
      </c>
      <c r="L12" s="29">
        <v>0</v>
      </c>
      <c r="M12" s="30">
        <f t="shared" si="10"/>
        <v>0.73188711036225773</v>
      </c>
      <c r="N12" s="26">
        <f t="shared" si="0"/>
        <v>10842</v>
      </c>
      <c r="O12" s="32">
        <f t="shared" si="1"/>
        <v>57.087194608256105</v>
      </c>
      <c r="P12" s="26">
        <f t="shared" si="13"/>
        <v>4</v>
      </c>
      <c r="Q12" s="33">
        <f t="shared" si="14"/>
        <v>2.1061499578770009E-2</v>
      </c>
      <c r="R12" s="34">
        <f t="shared" si="3"/>
        <v>8150</v>
      </c>
      <c r="S12" s="6">
        <f t="shared" si="4"/>
        <v>0.42912805391743891</v>
      </c>
      <c r="T12" s="35">
        <v>31</v>
      </c>
      <c r="U12" s="36">
        <v>15971</v>
      </c>
      <c r="V12" s="35">
        <v>31</v>
      </c>
      <c r="W12" s="36">
        <v>5273</v>
      </c>
      <c r="X12" s="35">
        <v>36</v>
      </c>
      <c r="Y12" s="36">
        <v>5</v>
      </c>
      <c r="Z12">
        <v>45</v>
      </c>
      <c r="AA12">
        <v>6</v>
      </c>
      <c r="AB12" s="17">
        <v>34</v>
      </c>
      <c r="AC12" s="18">
        <v>739</v>
      </c>
      <c r="AD12">
        <v>212</v>
      </c>
      <c r="AE12" s="37">
        <v>44</v>
      </c>
      <c r="AF12" s="20"/>
    </row>
    <row r="13" spans="1:35" ht="15" customHeight="1" outlineLevel="2" x14ac:dyDescent="0.25">
      <c r="A13" s="5"/>
      <c r="B13" s="5" t="s">
        <v>37</v>
      </c>
      <c r="C13" s="39">
        <f>SUM(C14:C19)</f>
        <v>305888</v>
      </c>
      <c r="D13" s="40">
        <f>SUBTOTAL(9,D14:D19)</f>
        <v>213857</v>
      </c>
      <c r="E13" s="41">
        <f t="shared" si="2"/>
        <v>69.913497750810748</v>
      </c>
      <c r="F13" s="14">
        <f t="shared" ref="F13:L13" si="15">SUM(F14:F19)</f>
        <v>45452</v>
      </c>
      <c r="G13" s="12">
        <f>F13/C13*100</f>
        <v>14.859033371691599</v>
      </c>
      <c r="H13" s="42">
        <f>SUM(H14:H19)</f>
        <v>4387</v>
      </c>
      <c r="I13" s="43">
        <f t="shared" si="15"/>
        <v>4357</v>
      </c>
      <c r="J13" s="43">
        <f t="shared" si="15"/>
        <v>11</v>
      </c>
      <c r="K13" s="43">
        <f t="shared" si="15"/>
        <v>0</v>
      </c>
      <c r="L13" s="43">
        <f t="shared" si="15"/>
        <v>19</v>
      </c>
      <c r="M13" s="13">
        <f>H13/C13*100</f>
        <v>1.4341850611988702</v>
      </c>
      <c r="N13" s="14">
        <f t="shared" si="0"/>
        <v>263696</v>
      </c>
      <c r="O13" s="13">
        <f t="shared" si="1"/>
        <v>86.206716183701218</v>
      </c>
      <c r="P13" s="14">
        <f t="shared" ref="P13" si="16">SUM(P14:P19)</f>
        <v>170</v>
      </c>
      <c r="Q13" s="11">
        <f>P13/C13*100</f>
        <v>5.5575897060361965E-2</v>
      </c>
      <c r="R13" s="40">
        <f t="shared" si="3"/>
        <v>42192</v>
      </c>
      <c r="S13" s="15">
        <f t="shared" si="4"/>
        <v>0.13793283816298776</v>
      </c>
      <c r="T13" s="35">
        <v>34</v>
      </c>
      <c r="U13" s="36">
        <v>29040</v>
      </c>
      <c r="V13" s="35">
        <v>34</v>
      </c>
      <c r="W13" s="36">
        <v>8750</v>
      </c>
      <c r="X13" s="35">
        <v>42</v>
      </c>
      <c r="Y13" s="36">
        <v>24</v>
      </c>
      <c r="Z13">
        <v>79</v>
      </c>
      <c r="AA13">
        <v>43</v>
      </c>
      <c r="AB13" s="17">
        <v>36</v>
      </c>
      <c r="AC13" s="18">
        <v>88</v>
      </c>
      <c r="AD13">
        <v>266</v>
      </c>
      <c r="AE13" s="37">
        <v>235</v>
      </c>
      <c r="AF13" s="20"/>
    </row>
    <row r="14" spans="1:35" ht="15" customHeight="1" outlineLevel="2" x14ac:dyDescent="0.25">
      <c r="A14" s="21">
        <v>120</v>
      </c>
      <c r="B14" s="38" t="s">
        <v>38</v>
      </c>
      <c r="C14" s="23">
        <f>VLOOKUP(A14,[12]DANE!$A$2:$D$126,4,0)</f>
        <v>38850</v>
      </c>
      <c r="D14" s="24">
        <f t="shared" ref="D14:D19" si="17">VLOOKUP(A14,$T$7:$U$131,2,0)</f>
        <v>24611</v>
      </c>
      <c r="E14" s="25">
        <f t="shared" si="2"/>
        <v>63.348777348777354</v>
      </c>
      <c r="F14" s="26">
        <f t="shared" ref="F14:F19" si="18">IFERROR(VLOOKUP(A14,$V$7:$W$131,2,0),0)</f>
        <v>1000</v>
      </c>
      <c r="G14" s="27">
        <f t="shared" ref="G14:G19" si="19">(F14/C14)*100</f>
        <v>2.574002574002574</v>
      </c>
      <c r="H14" s="28">
        <f t="shared" si="12"/>
        <v>336</v>
      </c>
      <c r="I14" s="29">
        <f t="shared" ref="I14:I19" si="20">IFERROR(VLOOKUP(A14,$AB$6:$AC$130,2,0),0)</f>
        <v>336</v>
      </c>
      <c r="J14" s="29">
        <f t="shared" ref="J14:J19" si="21">IFERROR(VLOOKUP(A14,$Z$6:$AA$138,2,0),0)</f>
        <v>0</v>
      </c>
      <c r="K14" s="29">
        <f t="shared" ref="K14:K19" si="22">IFERROR(VLOOKUP(A14,$AD$6:$AE$130,2,0),0)</f>
        <v>0</v>
      </c>
      <c r="L14" s="29">
        <v>0</v>
      </c>
      <c r="M14" s="30">
        <f t="shared" ref="M14:M19" si="23">(H14/C14)*100</f>
        <v>0.86486486486486491</v>
      </c>
      <c r="N14" s="26">
        <f t="shared" si="0"/>
        <v>25947</v>
      </c>
      <c r="O14" s="32">
        <f t="shared" si="1"/>
        <v>66.787644787644794</v>
      </c>
      <c r="P14" s="26">
        <f t="shared" ref="P14:P19" si="24">IFERROR(VLOOKUP(A14,$X$7:$Y$131,2,0),0)</f>
        <v>0</v>
      </c>
      <c r="Q14" s="33">
        <f t="shared" ref="Q14:Q19" si="25">IFERROR(P14/C14*100,"")</f>
        <v>0</v>
      </c>
      <c r="R14" s="34">
        <f t="shared" si="3"/>
        <v>12903</v>
      </c>
      <c r="S14" s="6">
        <f t="shared" si="4"/>
        <v>0.3321235521235521</v>
      </c>
      <c r="T14" s="35">
        <v>36</v>
      </c>
      <c r="U14" s="36">
        <v>2703</v>
      </c>
      <c r="V14" s="35">
        <v>36</v>
      </c>
      <c r="W14" s="36">
        <v>1656</v>
      </c>
      <c r="X14" s="35">
        <v>45</v>
      </c>
      <c r="Y14" s="36">
        <v>806</v>
      </c>
      <c r="Z14">
        <v>88</v>
      </c>
      <c r="AA14">
        <v>470</v>
      </c>
      <c r="AB14" s="17">
        <v>38</v>
      </c>
      <c r="AC14" s="18">
        <v>152</v>
      </c>
      <c r="AD14">
        <v>282</v>
      </c>
      <c r="AE14" s="37">
        <v>2</v>
      </c>
      <c r="AF14" s="20"/>
    </row>
    <row r="15" spans="1:35" ht="15" customHeight="1" outlineLevel="2" x14ac:dyDescent="0.25">
      <c r="A15" s="21">
        <v>154</v>
      </c>
      <c r="B15" s="22" t="s">
        <v>39</v>
      </c>
      <c r="C15" s="23">
        <f>VLOOKUP(A15,[12]DANE!$A$2:$D$126,4,0)</f>
        <v>114902</v>
      </c>
      <c r="D15" s="24">
        <f t="shared" si="17"/>
        <v>67377</v>
      </c>
      <c r="E15" s="25">
        <f t="shared" si="2"/>
        <v>58.63866599362936</v>
      </c>
      <c r="F15" s="26">
        <f t="shared" si="18"/>
        <v>28408</v>
      </c>
      <c r="G15" s="27">
        <f t="shared" si="19"/>
        <v>24.723677568710727</v>
      </c>
      <c r="H15" s="28">
        <f t="shared" si="12"/>
        <v>2079</v>
      </c>
      <c r="I15" s="29">
        <f t="shared" si="20"/>
        <v>2049</v>
      </c>
      <c r="J15" s="29">
        <f t="shared" si="21"/>
        <v>11</v>
      </c>
      <c r="K15" s="29">
        <f t="shared" si="22"/>
        <v>0</v>
      </c>
      <c r="L15" s="29">
        <v>19</v>
      </c>
      <c r="M15" s="30">
        <f t="shared" si="23"/>
        <v>1.8093679831508589</v>
      </c>
      <c r="N15" s="26">
        <f t="shared" si="0"/>
        <v>97864</v>
      </c>
      <c r="O15" s="32">
        <f t="shared" si="1"/>
        <v>85.17171154549095</v>
      </c>
      <c r="P15" s="26">
        <f t="shared" si="24"/>
        <v>153</v>
      </c>
      <c r="Q15" s="33">
        <f t="shared" si="25"/>
        <v>0.13315695114097231</v>
      </c>
      <c r="R15" s="34">
        <f t="shared" si="3"/>
        <v>17038</v>
      </c>
      <c r="S15" s="6">
        <f t="shared" si="4"/>
        <v>0.14828288454509059</v>
      </c>
      <c r="T15" s="35">
        <v>38</v>
      </c>
      <c r="U15" s="36">
        <v>8820</v>
      </c>
      <c r="V15" s="35">
        <v>38</v>
      </c>
      <c r="W15" s="36">
        <v>1060</v>
      </c>
      <c r="X15" s="35">
        <v>51</v>
      </c>
      <c r="Y15" s="36">
        <v>53</v>
      </c>
      <c r="Z15">
        <v>129</v>
      </c>
      <c r="AA15">
        <v>24</v>
      </c>
      <c r="AB15" s="17">
        <v>40</v>
      </c>
      <c r="AC15" s="18">
        <v>213</v>
      </c>
      <c r="AD15">
        <v>308</v>
      </c>
      <c r="AE15" s="37">
        <v>10</v>
      </c>
      <c r="AF15" s="20"/>
    </row>
    <row r="16" spans="1:35" ht="15" customHeight="1" outlineLevel="2" x14ac:dyDescent="0.25">
      <c r="A16" s="21">
        <v>250</v>
      </c>
      <c r="B16" s="22" t="s">
        <v>40</v>
      </c>
      <c r="C16" s="23">
        <f>VLOOKUP(A16,[12]DANE!$A$2:$D$126,4,0)</f>
        <v>49913</v>
      </c>
      <c r="D16" s="24">
        <f t="shared" si="17"/>
        <v>45281</v>
      </c>
      <c r="E16" s="25">
        <f t="shared" si="2"/>
        <v>90.71985254342556</v>
      </c>
      <c r="F16" s="26">
        <f t="shared" si="18"/>
        <v>9657</v>
      </c>
      <c r="G16" s="27">
        <f t="shared" si="19"/>
        <v>19.347664936990363</v>
      </c>
      <c r="H16" s="28">
        <f t="shared" si="12"/>
        <v>744</v>
      </c>
      <c r="I16" s="29">
        <f t="shared" si="20"/>
        <v>744</v>
      </c>
      <c r="J16" s="29">
        <f t="shared" si="21"/>
        <v>0</v>
      </c>
      <c r="K16" s="29">
        <f t="shared" si="22"/>
        <v>0</v>
      </c>
      <c r="L16" s="29">
        <v>0</v>
      </c>
      <c r="M16" s="30">
        <f t="shared" si="23"/>
        <v>1.490593632921283</v>
      </c>
      <c r="N16" s="26">
        <f t="shared" si="0"/>
        <v>55682</v>
      </c>
      <c r="O16" s="32">
        <f t="shared" si="1"/>
        <v>111.5581111133372</v>
      </c>
      <c r="P16" s="26">
        <f t="shared" si="24"/>
        <v>16</v>
      </c>
      <c r="Q16" s="33">
        <f t="shared" si="25"/>
        <v>3.2055777052070598E-2</v>
      </c>
      <c r="R16" s="34">
        <f t="shared" si="3"/>
        <v>-5769</v>
      </c>
      <c r="S16" s="6">
        <f t="shared" si="4"/>
        <v>-0.11558111113337206</v>
      </c>
      <c r="T16" s="35">
        <v>40</v>
      </c>
      <c r="U16" s="36">
        <v>13524</v>
      </c>
      <c r="V16" s="35">
        <v>40</v>
      </c>
      <c r="W16" s="36">
        <v>1567</v>
      </c>
      <c r="X16" s="35">
        <v>55</v>
      </c>
      <c r="Y16" s="36">
        <v>1</v>
      </c>
      <c r="Z16">
        <v>148</v>
      </c>
      <c r="AA16">
        <v>8</v>
      </c>
      <c r="AB16" s="17">
        <v>42</v>
      </c>
      <c r="AC16" s="18">
        <v>500</v>
      </c>
      <c r="AD16">
        <v>318</v>
      </c>
      <c r="AE16" s="37">
        <v>22</v>
      </c>
      <c r="AF16" s="20"/>
    </row>
    <row r="17" spans="1:33" ht="15" customHeight="1" outlineLevel="2" x14ac:dyDescent="0.25">
      <c r="A17" s="21">
        <v>495</v>
      </c>
      <c r="B17" s="22" t="s">
        <v>41</v>
      </c>
      <c r="C17" s="23">
        <f>VLOOKUP(A17,[12]DANE!$A$2:$D$126,4,0)</f>
        <v>27238</v>
      </c>
      <c r="D17" s="24">
        <f t="shared" si="17"/>
        <v>23106</v>
      </c>
      <c r="E17" s="25">
        <f t="shared" si="2"/>
        <v>84.830016888170931</v>
      </c>
      <c r="F17" s="26">
        <f t="shared" si="18"/>
        <v>1426</v>
      </c>
      <c r="G17" s="27">
        <f t="shared" si="19"/>
        <v>5.2353329906747925</v>
      </c>
      <c r="H17" s="28">
        <f t="shared" si="12"/>
        <v>385</v>
      </c>
      <c r="I17" s="29">
        <f t="shared" si="20"/>
        <v>385</v>
      </c>
      <c r="J17" s="29">
        <f t="shared" si="21"/>
        <v>0</v>
      </c>
      <c r="K17" s="29">
        <f t="shared" si="22"/>
        <v>0</v>
      </c>
      <c r="L17" s="29">
        <v>0</v>
      </c>
      <c r="M17" s="30">
        <f t="shared" si="23"/>
        <v>1.4134664806520303</v>
      </c>
      <c r="N17" s="26">
        <f t="shared" si="0"/>
        <v>24917</v>
      </c>
      <c r="O17" s="32">
        <f t="shared" si="1"/>
        <v>91.478816359497756</v>
      </c>
      <c r="P17" s="26">
        <f t="shared" si="24"/>
        <v>1</v>
      </c>
      <c r="Q17" s="33">
        <f t="shared" si="25"/>
        <v>3.6713415081870912E-3</v>
      </c>
      <c r="R17" s="34">
        <f t="shared" si="3"/>
        <v>2321</v>
      </c>
      <c r="S17" s="6">
        <f t="shared" si="4"/>
        <v>8.521183640502239E-2</v>
      </c>
      <c r="T17" s="35">
        <v>42</v>
      </c>
      <c r="U17" s="36">
        <v>16763</v>
      </c>
      <c r="V17" s="35">
        <v>42</v>
      </c>
      <c r="W17" s="36">
        <v>9820</v>
      </c>
      <c r="X17" s="35">
        <v>59</v>
      </c>
      <c r="Y17" s="36">
        <v>2</v>
      </c>
      <c r="Z17">
        <v>154</v>
      </c>
      <c r="AA17">
        <v>11</v>
      </c>
      <c r="AB17" s="17">
        <v>44</v>
      </c>
      <c r="AC17" s="18">
        <v>94</v>
      </c>
      <c r="AD17">
        <v>360</v>
      </c>
      <c r="AE17" s="37">
        <v>67</v>
      </c>
      <c r="AF17" s="20"/>
    </row>
    <row r="18" spans="1:33" ht="15" customHeight="1" outlineLevel="2" x14ac:dyDescent="0.25">
      <c r="A18" s="21">
        <v>790</v>
      </c>
      <c r="B18" s="22" t="s">
        <v>42</v>
      </c>
      <c r="C18" s="23">
        <f>VLOOKUP(A18,[12]DANE!$A$2:$D$126,4,0)</f>
        <v>43856</v>
      </c>
      <c r="D18" s="24">
        <f t="shared" si="17"/>
        <v>30896</v>
      </c>
      <c r="E18" s="25">
        <f t="shared" si="2"/>
        <v>70.448741335279095</v>
      </c>
      <c r="F18" s="26">
        <f t="shared" si="18"/>
        <v>2739</v>
      </c>
      <c r="G18" s="27">
        <f t="shared" si="19"/>
        <v>6.2454396205764322</v>
      </c>
      <c r="H18" s="28">
        <f t="shared" si="12"/>
        <v>434</v>
      </c>
      <c r="I18" s="29">
        <f t="shared" si="20"/>
        <v>434</v>
      </c>
      <c r="J18" s="29">
        <f t="shared" si="21"/>
        <v>0</v>
      </c>
      <c r="K18" s="29">
        <f t="shared" si="22"/>
        <v>0</v>
      </c>
      <c r="L18" s="29">
        <v>0</v>
      </c>
      <c r="M18" s="30">
        <f t="shared" si="23"/>
        <v>0.98960233491426486</v>
      </c>
      <c r="N18" s="26">
        <f t="shared" si="0"/>
        <v>34069</v>
      </c>
      <c r="O18" s="32">
        <f t="shared" si="1"/>
        <v>77.683783290769796</v>
      </c>
      <c r="P18" s="26">
        <f t="shared" si="24"/>
        <v>0</v>
      </c>
      <c r="Q18" s="33">
        <f t="shared" si="25"/>
        <v>0</v>
      </c>
      <c r="R18" s="34">
        <f t="shared" si="3"/>
        <v>9787</v>
      </c>
      <c r="S18" s="6">
        <f t="shared" si="4"/>
        <v>0.22316216709230208</v>
      </c>
      <c r="T18" s="35">
        <v>44</v>
      </c>
      <c r="U18" s="36">
        <v>5323</v>
      </c>
      <c r="V18" s="35">
        <v>44</v>
      </c>
      <c r="W18" s="36">
        <v>1245</v>
      </c>
      <c r="X18" s="35">
        <v>79</v>
      </c>
      <c r="Y18" s="36">
        <v>422</v>
      </c>
      <c r="Z18">
        <v>190</v>
      </c>
      <c r="AA18">
        <v>1</v>
      </c>
      <c r="AB18" s="17">
        <v>45</v>
      </c>
      <c r="AC18" s="18">
        <v>2362</v>
      </c>
      <c r="AD18">
        <v>376</v>
      </c>
      <c r="AE18" s="37">
        <v>6</v>
      </c>
      <c r="AF18" s="20"/>
    </row>
    <row r="19" spans="1:33" ht="15" customHeight="1" outlineLevel="2" x14ac:dyDescent="0.25">
      <c r="A19" s="21">
        <v>895</v>
      </c>
      <c r="B19" s="44" t="s">
        <v>43</v>
      </c>
      <c r="C19" s="23">
        <f>VLOOKUP(A19,[12]DANE!$A$2:$D$126,4,0)</f>
        <v>31129</v>
      </c>
      <c r="D19" s="24">
        <f t="shared" si="17"/>
        <v>22586</v>
      </c>
      <c r="E19" s="25">
        <f t="shared" si="2"/>
        <v>72.556137363872921</v>
      </c>
      <c r="F19" s="26">
        <f t="shared" si="18"/>
        <v>2222</v>
      </c>
      <c r="G19" s="27">
        <f t="shared" si="19"/>
        <v>7.1380384850139738</v>
      </c>
      <c r="H19" s="28">
        <f t="shared" si="12"/>
        <v>409</v>
      </c>
      <c r="I19" s="29">
        <f t="shared" si="20"/>
        <v>409</v>
      </c>
      <c r="J19" s="29">
        <f t="shared" si="21"/>
        <v>0</v>
      </c>
      <c r="K19" s="29">
        <f t="shared" si="22"/>
        <v>0</v>
      </c>
      <c r="L19" s="29">
        <v>0</v>
      </c>
      <c r="M19" s="30">
        <f t="shared" si="23"/>
        <v>1.3138873719040123</v>
      </c>
      <c r="N19" s="26">
        <f t="shared" si="0"/>
        <v>25217</v>
      </c>
      <c r="O19" s="32">
        <f t="shared" si="1"/>
        <v>81.008063220790916</v>
      </c>
      <c r="P19" s="26">
        <f t="shared" si="24"/>
        <v>0</v>
      </c>
      <c r="Q19" s="33">
        <f t="shared" si="25"/>
        <v>0</v>
      </c>
      <c r="R19" s="34">
        <f t="shared" si="3"/>
        <v>5912</v>
      </c>
      <c r="S19" s="6">
        <f t="shared" si="4"/>
        <v>0.18991936779209098</v>
      </c>
      <c r="T19" s="35">
        <v>45</v>
      </c>
      <c r="U19" s="36">
        <v>47085</v>
      </c>
      <c r="V19" s="35">
        <v>45</v>
      </c>
      <c r="W19" s="36">
        <v>86254</v>
      </c>
      <c r="X19" s="35">
        <v>88</v>
      </c>
      <c r="Y19" s="36">
        <v>7869</v>
      </c>
      <c r="Z19">
        <v>206</v>
      </c>
      <c r="AA19">
        <v>1</v>
      </c>
      <c r="AB19" s="17">
        <v>51</v>
      </c>
      <c r="AC19" s="18">
        <v>657</v>
      </c>
      <c r="AD19">
        <v>380</v>
      </c>
      <c r="AE19" s="37">
        <v>29</v>
      </c>
      <c r="AF19" s="20"/>
    </row>
    <row r="20" spans="1:33" ht="15" customHeight="1" outlineLevel="1" x14ac:dyDescent="0.25">
      <c r="A20" s="5"/>
      <c r="B20" s="5" t="s">
        <v>44</v>
      </c>
      <c r="C20" s="39">
        <f>SUM(C21:C31)</f>
        <v>676356</v>
      </c>
      <c r="D20" s="40">
        <f>SUM(D21:D31)</f>
        <v>344724</v>
      </c>
      <c r="E20" s="41">
        <f t="shared" si="2"/>
        <v>50.967833507797664</v>
      </c>
      <c r="F20" s="14">
        <f t="shared" ref="F20:L20" si="26">SUM(F21:F31)</f>
        <v>189957</v>
      </c>
      <c r="G20" s="12">
        <f>F20/C20*100</f>
        <v>28.085357415325657</v>
      </c>
      <c r="H20" s="42">
        <f>SUM(H21:H31)</f>
        <v>10239</v>
      </c>
      <c r="I20" s="43">
        <f t="shared" si="26"/>
        <v>10233</v>
      </c>
      <c r="J20" s="43">
        <f t="shared" si="26"/>
        <v>6</v>
      </c>
      <c r="K20" s="43">
        <f t="shared" si="26"/>
        <v>0</v>
      </c>
      <c r="L20" s="43">
        <f t="shared" si="26"/>
        <v>0</v>
      </c>
      <c r="M20" s="13">
        <f>H20/C20*100</f>
        <v>1.513847736990579</v>
      </c>
      <c r="N20" s="14">
        <f t="shared" si="0"/>
        <v>544920</v>
      </c>
      <c r="O20" s="13">
        <f t="shared" si="1"/>
        <v>80.567038660113909</v>
      </c>
      <c r="P20" s="14">
        <f t="shared" ref="P20" si="27">SUM(P21:P31)</f>
        <v>1574</v>
      </c>
      <c r="Q20" s="11">
        <f>P20/C20*100</f>
        <v>0.23271768122113207</v>
      </c>
      <c r="R20" s="40">
        <f t="shared" si="3"/>
        <v>131436</v>
      </c>
      <c r="S20" s="15">
        <f t="shared" si="4"/>
        <v>0.19432961339886096</v>
      </c>
      <c r="T20" s="35">
        <v>51</v>
      </c>
      <c r="U20" s="36">
        <v>25511</v>
      </c>
      <c r="V20" s="35">
        <v>51</v>
      </c>
      <c r="W20" s="36">
        <v>3687</v>
      </c>
      <c r="X20" s="35">
        <v>101</v>
      </c>
      <c r="Y20" s="36">
        <v>25</v>
      </c>
      <c r="Z20">
        <v>209</v>
      </c>
      <c r="AA20">
        <v>2</v>
      </c>
      <c r="AB20" s="17">
        <v>55</v>
      </c>
      <c r="AC20" s="18">
        <v>189</v>
      </c>
      <c r="AD20">
        <v>440</v>
      </c>
      <c r="AE20" s="37">
        <v>5</v>
      </c>
      <c r="AF20" s="20"/>
    </row>
    <row r="21" spans="1:33" ht="15" customHeight="1" outlineLevel="2" x14ac:dyDescent="0.25">
      <c r="A21" s="21">
        <v>45</v>
      </c>
      <c r="B21" s="22" t="s">
        <v>45</v>
      </c>
      <c r="C21" s="23">
        <f>VLOOKUP(A21,[12]DANE!$A$2:$D$126,4,0)</f>
        <v>183716</v>
      </c>
      <c r="D21" s="24">
        <f t="shared" ref="D21:D31" si="28">VLOOKUP(A21,$T$7:$U$131,2,0)</f>
        <v>47085</v>
      </c>
      <c r="E21" s="25">
        <f t="shared" si="2"/>
        <v>25.629232075594938</v>
      </c>
      <c r="F21" s="26">
        <f t="shared" ref="F21:F31" si="29">IFERROR(VLOOKUP(A21,$V$7:$W$131,2,0),0)</f>
        <v>86254</v>
      </c>
      <c r="G21" s="27">
        <f t="shared" ref="G21:G31" si="30">(F21/C21)*100</f>
        <v>46.949639661216224</v>
      </c>
      <c r="H21" s="28">
        <f t="shared" si="12"/>
        <v>2368</v>
      </c>
      <c r="I21" s="29">
        <f t="shared" ref="I21:I31" si="31">IFERROR(VLOOKUP(A21,$AB$6:$AC$130,2,0),0)</f>
        <v>2362</v>
      </c>
      <c r="J21" s="29">
        <f t="shared" ref="J21:J31" si="32">IFERROR(VLOOKUP(A21,$Z$6:$AA$138,2,0),0)</f>
        <v>6</v>
      </c>
      <c r="K21" s="29">
        <f t="shared" ref="K21:K31" si="33">IFERROR(VLOOKUP(A21,$AD$6:$AE$130,2,0),0)</f>
        <v>0</v>
      </c>
      <c r="L21" s="29">
        <v>0</v>
      </c>
      <c r="M21" s="30">
        <f t="shared" ref="M21:M31" si="34">(H21/C21)*100</f>
        <v>1.2889459818415379</v>
      </c>
      <c r="N21" s="26">
        <f t="shared" si="0"/>
        <v>135707</v>
      </c>
      <c r="O21" s="32">
        <f t="shared" si="1"/>
        <v>73.867817718652702</v>
      </c>
      <c r="P21" s="26">
        <f t="shared" ref="P21:P31" si="35">IFERROR(VLOOKUP(A21,$X$7:$Y$131,2,0),0)</f>
        <v>806</v>
      </c>
      <c r="Q21" s="33">
        <f t="shared" ref="Q21:Q31" si="36">IFERROR(P21/C21*100,"")</f>
        <v>0.43872063402207756</v>
      </c>
      <c r="R21" s="34">
        <f t="shared" si="3"/>
        <v>48009</v>
      </c>
      <c r="S21" s="6">
        <f t="shared" si="4"/>
        <v>0.26132182281347299</v>
      </c>
      <c r="T21" s="35">
        <v>55</v>
      </c>
      <c r="U21" s="36">
        <v>6560</v>
      </c>
      <c r="V21" s="35">
        <v>55</v>
      </c>
      <c r="W21" s="36">
        <v>665</v>
      </c>
      <c r="X21" s="35">
        <v>113</v>
      </c>
      <c r="Y21" s="36">
        <v>1</v>
      </c>
      <c r="Z21">
        <v>212</v>
      </c>
      <c r="AA21">
        <v>87</v>
      </c>
      <c r="AB21" s="17">
        <v>59</v>
      </c>
      <c r="AC21" s="18">
        <v>76</v>
      </c>
      <c r="AD21">
        <v>607</v>
      </c>
      <c r="AE21" s="37">
        <v>8</v>
      </c>
      <c r="AF21" s="20"/>
    </row>
    <row r="22" spans="1:33" ht="15" customHeight="1" outlineLevel="2" x14ac:dyDescent="0.25">
      <c r="A22" s="21">
        <v>51</v>
      </c>
      <c r="B22" s="22" t="s">
        <v>46</v>
      </c>
      <c r="C22" s="23">
        <f>VLOOKUP(A22,[12]DANE!$A$2:$D$126,4,0)</f>
        <v>41209</v>
      </c>
      <c r="D22" s="24">
        <f t="shared" si="28"/>
        <v>25511</v>
      </c>
      <c r="E22" s="25">
        <f t="shared" si="2"/>
        <v>61.906379674342979</v>
      </c>
      <c r="F22" s="26">
        <f t="shared" si="29"/>
        <v>3687</v>
      </c>
      <c r="G22" s="27">
        <f t="shared" si="30"/>
        <v>8.9470746681550146</v>
      </c>
      <c r="H22" s="28">
        <f t="shared" si="12"/>
        <v>657</v>
      </c>
      <c r="I22" s="29">
        <f t="shared" si="31"/>
        <v>657</v>
      </c>
      <c r="J22" s="29">
        <f t="shared" si="32"/>
        <v>0</v>
      </c>
      <c r="K22" s="29">
        <f t="shared" si="33"/>
        <v>0</v>
      </c>
      <c r="L22" s="29">
        <v>0</v>
      </c>
      <c r="M22" s="30">
        <f t="shared" si="34"/>
        <v>1.5943119221529276</v>
      </c>
      <c r="N22" s="26">
        <f t="shared" si="0"/>
        <v>29855</v>
      </c>
      <c r="O22" s="32">
        <f t="shared" si="1"/>
        <v>72.447766264650923</v>
      </c>
      <c r="P22" s="26">
        <f t="shared" si="35"/>
        <v>53</v>
      </c>
      <c r="Q22" s="33">
        <f t="shared" si="36"/>
        <v>0.12861268169574608</v>
      </c>
      <c r="R22" s="34">
        <f t="shared" si="3"/>
        <v>11354</v>
      </c>
      <c r="S22" s="6">
        <f t="shared" si="4"/>
        <v>0.27552233735349074</v>
      </c>
      <c r="T22" s="35">
        <v>59</v>
      </c>
      <c r="U22" s="36">
        <v>2928</v>
      </c>
      <c r="V22" s="35">
        <v>59</v>
      </c>
      <c r="W22" s="36">
        <v>5857</v>
      </c>
      <c r="X22" s="35">
        <v>129</v>
      </c>
      <c r="Y22" s="36">
        <v>1595</v>
      </c>
      <c r="Z22">
        <v>266</v>
      </c>
      <c r="AA22">
        <v>562</v>
      </c>
      <c r="AB22" s="17">
        <v>79</v>
      </c>
      <c r="AC22" s="18">
        <v>511</v>
      </c>
      <c r="AD22">
        <v>615</v>
      </c>
      <c r="AE22" s="37">
        <v>60</v>
      </c>
      <c r="AF22" s="20"/>
    </row>
    <row r="23" spans="1:33" ht="15" customHeight="1" outlineLevel="2" x14ac:dyDescent="0.25">
      <c r="A23" s="21">
        <v>147</v>
      </c>
      <c r="B23" s="22" t="s">
        <v>47</v>
      </c>
      <c r="C23" s="23">
        <f>VLOOKUP(A23,[12]DANE!$A$2:$D$126,4,0)</f>
        <v>57220</v>
      </c>
      <c r="D23" s="24">
        <f t="shared" si="28"/>
        <v>23196</v>
      </c>
      <c r="E23" s="25">
        <f t="shared" si="2"/>
        <v>40.538273331003147</v>
      </c>
      <c r="F23" s="26">
        <f t="shared" si="29"/>
        <v>24003</v>
      </c>
      <c r="G23" s="27">
        <f t="shared" si="30"/>
        <v>41.948619363858789</v>
      </c>
      <c r="H23" s="28">
        <f t="shared" si="12"/>
        <v>577</v>
      </c>
      <c r="I23" s="29">
        <f t="shared" si="31"/>
        <v>577</v>
      </c>
      <c r="J23" s="29">
        <f t="shared" si="32"/>
        <v>0</v>
      </c>
      <c r="K23" s="29">
        <f t="shared" si="33"/>
        <v>0</v>
      </c>
      <c r="L23" s="29">
        <v>0</v>
      </c>
      <c r="M23" s="30">
        <f t="shared" si="34"/>
        <v>1.0083886752883606</v>
      </c>
      <c r="N23" s="26">
        <f t="shared" si="0"/>
        <v>47776</v>
      </c>
      <c r="O23" s="32">
        <f t="shared" si="1"/>
        <v>83.495281370150295</v>
      </c>
      <c r="P23" s="26">
        <f t="shared" si="35"/>
        <v>108</v>
      </c>
      <c r="Q23" s="33">
        <f t="shared" si="36"/>
        <v>0.18874519398811604</v>
      </c>
      <c r="R23" s="34">
        <f t="shared" si="3"/>
        <v>9444</v>
      </c>
      <c r="S23" s="6">
        <f t="shared" si="4"/>
        <v>0.16504718629849702</v>
      </c>
      <c r="T23" s="35">
        <v>79</v>
      </c>
      <c r="U23" s="36">
        <v>16695</v>
      </c>
      <c r="V23" s="35">
        <v>79</v>
      </c>
      <c r="W23" s="36">
        <v>21635</v>
      </c>
      <c r="X23" s="35">
        <v>142</v>
      </c>
      <c r="Y23" s="36">
        <v>1</v>
      </c>
      <c r="Z23">
        <v>308</v>
      </c>
      <c r="AA23">
        <v>29</v>
      </c>
      <c r="AB23" s="17">
        <v>86</v>
      </c>
      <c r="AC23" s="18">
        <v>102</v>
      </c>
      <c r="AD23">
        <v>631</v>
      </c>
      <c r="AE23" s="37">
        <v>25</v>
      </c>
      <c r="AF23" s="20"/>
    </row>
    <row r="24" spans="1:33" ht="15" customHeight="1" outlineLevel="2" x14ac:dyDescent="0.25">
      <c r="A24" s="21">
        <v>172</v>
      </c>
      <c r="B24" s="38" t="s">
        <v>48</v>
      </c>
      <c r="C24" s="23">
        <f>VLOOKUP(A24,[12]DANE!$A$2:$D$126,4,0)</f>
        <v>78148</v>
      </c>
      <c r="D24" s="24">
        <f t="shared" si="28"/>
        <v>33831</v>
      </c>
      <c r="E24" s="25">
        <f t="shared" si="2"/>
        <v>43.29093514869222</v>
      </c>
      <c r="F24" s="26">
        <f t="shared" si="29"/>
        <v>28988</v>
      </c>
      <c r="G24" s="27">
        <f t="shared" si="30"/>
        <v>37.093719608947126</v>
      </c>
      <c r="H24" s="28">
        <f t="shared" si="12"/>
        <v>867</v>
      </c>
      <c r="I24" s="29">
        <f t="shared" si="31"/>
        <v>867</v>
      </c>
      <c r="J24" s="29">
        <f t="shared" si="32"/>
        <v>0</v>
      </c>
      <c r="K24" s="29">
        <f t="shared" si="33"/>
        <v>0</v>
      </c>
      <c r="L24" s="29">
        <v>0</v>
      </c>
      <c r="M24" s="30">
        <f t="shared" si="34"/>
        <v>1.1094333828121001</v>
      </c>
      <c r="N24" s="26">
        <f t="shared" si="0"/>
        <v>63686</v>
      </c>
      <c r="O24" s="32">
        <f t="shared" si="1"/>
        <v>81.494088140451439</v>
      </c>
      <c r="P24" s="26">
        <f t="shared" si="35"/>
        <v>173</v>
      </c>
      <c r="Q24" s="33">
        <f t="shared" si="36"/>
        <v>0.22137482725085736</v>
      </c>
      <c r="R24" s="34">
        <f t="shared" si="3"/>
        <v>14462</v>
      </c>
      <c r="S24" s="6">
        <f t="shared" si="4"/>
        <v>0.18505911859548549</v>
      </c>
      <c r="T24" s="35">
        <v>86</v>
      </c>
      <c r="U24" s="36">
        <v>2978</v>
      </c>
      <c r="V24" s="35">
        <v>86</v>
      </c>
      <c r="W24" s="36">
        <v>1205</v>
      </c>
      <c r="X24" s="35">
        <v>147</v>
      </c>
      <c r="Y24" s="36">
        <v>108</v>
      </c>
      <c r="Z24">
        <v>318</v>
      </c>
      <c r="AA24">
        <v>15</v>
      </c>
      <c r="AB24" s="17">
        <v>88</v>
      </c>
      <c r="AC24" s="18">
        <v>4570</v>
      </c>
      <c r="AD24">
        <v>667</v>
      </c>
      <c r="AE24" s="37">
        <v>1</v>
      </c>
      <c r="AF24" s="20"/>
    </row>
    <row r="25" spans="1:33" ht="15" customHeight="1" outlineLevel="2" x14ac:dyDescent="0.25">
      <c r="A25" s="21">
        <v>475</v>
      </c>
      <c r="B25" s="38" t="s">
        <v>49</v>
      </c>
      <c r="C25" s="23">
        <f>VLOOKUP(A25,[12]DANE!$A$2:$D$126,4,0)</f>
        <v>4692</v>
      </c>
      <c r="D25" s="24">
        <f t="shared" si="28"/>
        <v>4032</v>
      </c>
      <c r="E25" s="25">
        <f t="shared" si="2"/>
        <v>85.933503836317144</v>
      </c>
      <c r="F25" s="26">
        <f t="shared" si="29"/>
        <v>381</v>
      </c>
      <c r="G25" s="27">
        <f t="shared" si="30"/>
        <v>8.1202046035805626</v>
      </c>
      <c r="H25" s="28">
        <f t="shared" si="12"/>
        <v>81</v>
      </c>
      <c r="I25" s="29">
        <f t="shared" si="31"/>
        <v>81</v>
      </c>
      <c r="J25" s="29">
        <f t="shared" si="32"/>
        <v>0</v>
      </c>
      <c r="K25" s="29">
        <f t="shared" si="33"/>
        <v>0</v>
      </c>
      <c r="L25" s="29">
        <v>0</v>
      </c>
      <c r="M25" s="30">
        <f t="shared" si="34"/>
        <v>1.7263427109974423</v>
      </c>
      <c r="N25" s="26">
        <f t="shared" si="0"/>
        <v>4494</v>
      </c>
      <c r="O25" s="32">
        <f t="shared" si="1"/>
        <v>95.780051150895147</v>
      </c>
      <c r="P25" s="26">
        <f t="shared" si="35"/>
        <v>0</v>
      </c>
      <c r="Q25" s="33">
        <f t="shared" si="36"/>
        <v>0</v>
      </c>
      <c r="R25" s="34">
        <f t="shared" si="3"/>
        <v>198</v>
      </c>
      <c r="S25" s="6">
        <f t="shared" si="4"/>
        <v>4.2199488491048591E-2</v>
      </c>
      <c r="T25" s="35">
        <v>88</v>
      </c>
      <c r="U25" s="36">
        <v>88678</v>
      </c>
      <c r="V25" s="35">
        <v>88</v>
      </c>
      <c r="W25" s="36">
        <v>301916</v>
      </c>
      <c r="X25" s="35">
        <v>148</v>
      </c>
      <c r="Y25" s="36">
        <v>42</v>
      </c>
      <c r="Z25">
        <v>360</v>
      </c>
      <c r="AA25">
        <v>143</v>
      </c>
      <c r="AB25" s="17">
        <v>91</v>
      </c>
      <c r="AC25" s="18">
        <v>119</v>
      </c>
      <c r="AD25">
        <v>674</v>
      </c>
      <c r="AE25" s="37">
        <v>1</v>
      </c>
      <c r="AF25" s="20"/>
    </row>
    <row r="26" spans="1:33" ht="15" customHeight="1" outlineLevel="2" x14ac:dyDescent="0.25">
      <c r="A26" s="21">
        <v>480</v>
      </c>
      <c r="B26" s="38" t="s">
        <v>50</v>
      </c>
      <c r="C26" s="23">
        <f>VLOOKUP(A26,[12]DANE!$A$2:$D$126,4,0)</f>
        <v>21077</v>
      </c>
      <c r="D26" s="24">
        <f t="shared" si="28"/>
        <v>17605</v>
      </c>
      <c r="E26" s="25">
        <f t="shared" si="2"/>
        <v>83.527067419461972</v>
      </c>
      <c r="F26" s="26">
        <f t="shared" si="29"/>
        <v>2163</v>
      </c>
      <c r="G26" s="27">
        <f t="shared" si="30"/>
        <v>10.262371305214215</v>
      </c>
      <c r="H26" s="28">
        <f t="shared" si="12"/>
        <v>268</v>
      </c>
      <c r="I26" s="29">
        <f t="shared" si="31"/>
        <v>268</v>
      </c>
      <c r="J26" s="29">
        <f t="shared" si="32"/>
        <v>0</v>
      </c>
      <c r="K26" s="29">
        <f t="shared" si="33"/>
        <v>0</v>
      </c>
      <c r="L26" s="29">
        <v>0</v>
      </c>
      <c r="M26" s="30">
        <f t="shared" si="34"/>
        <v>1.2715282061014375</v>
      </c>
      <c r="N26" s="26">
        <f t="shared" si="0"/>
        <v>20036</v>
      </c>
      <c r="O26" s="32">
        <f t="shared" si="1"/>
        <v>95.060966930777624</v>
      </c>
      <c r="P26" s="26">
        <f t="shared" si="35"/>
        <v>15</v>
      </c>
      <c r="Q26" s="33">
        <f t="shared" si="36"/>
        <v>7.1167623475826738E-2</v>
      </c>
      <c r="R26" s="34">
        <f t="shared" si="3"/>
        <v>1041</v>
      </c>
      <c r="S26" s="6">
        <f t="shared" si="4"/>
        <v>4.9390330692223754E-2</v>
      </c>
      <c r="T26" s="35">
        <v>91</v>
      </c>
      <c r="U26" s="36">
        <v>6655</v>
      </c>
      <c r="V26" s="35">
        <v>91</v>
      </c>
      <c r="W26" s="36">
        <v>774</v>
      </c>
      <c r="X26" s="35">
        <v>154</v>
      </c>
      <c r="Y26" s="36">
        <v>153</v>
      </c>
      <c r="Z26">
        <v>368</v>
      </c>
      <c r="AA26">
        <v>1</v>
      </c>
      <c r="AB26" s="17">
        <v>93</v>
      </c>
      <c r="AC26" s="18">
        <v>309</v>
      </c>
      <c r="AD26">
        <v>690</v>
      </c>
      <c r="AE26" s="37">
        <v>1</v>
      </c>
      <c r="AF26" s="20"/>
    </row>
    <row r="27" spans="1:33" ht="15" customHeight="1" outlineLevel="2" x14ac:dyDescent="0.25">
      <c r="A27" s="21">
        <v>490</v>
      </c>
      <c r="B27" s="22" t="s">
        <v>51</v>
      </c>
      <c r="C27" s="23">
        <f>VLOOKUP(A27,[12]DANE!$A$2:$D$126,4,0)</f>
        <v>63991</v>
      </c>
      <c r="D27" s="24">
        <f t="shared" si="28"/>
        <v>45921</v>
      </c>
      <c r="E27" s="25">
        <f t="shared" si="2"/>
        <v>71.761653982591298</v>
      </c>
      <c r="F27" s="26">
        <f t="shared" si="29"/>
        <v>4327</v>
      </c>
      <c r="G27" s="27">
        <f t="shared" si="30"/>
        <v>6.7618883905549225</v>
      </c>
      <c r="H27" s="28">
        <f t="shared" si="12"/>
        <v>878</v>
      </c>
      <c r="I27" s="29">
        <f t="shared" si="31"/>
        <v>878</v>
      </c>
      <c r="J27" s="29">
        <f t="shared" si="32"/>
        <v>0</v>
      </c>
      <c r="K27" s="29">
        <f t="shared" si="33"/>
        <v>0</v>
      </c>
      <c r="L27" s="29">
        <v>0</v>
      </c>
      <c r="M27" s="30">
        <f t="shared" si="34"/>
        <v>1.3720679470550545</v>
      </c>
      <c r="N27" s="26">
        <f t="shared" si="0"/>
        <v>51126</v>
      </c>
      <c r="O27" s="32">
        <f t="shared" si="1"/>
        <v>79.895610320201286</v>
      </c>
      <c r="P27" s="26">
        <f t="shared" si="35"/>
        <v>66</v>
      </c>
      <c r="Q27" s="33">
        <f t="shared" si="36"/>
        <v>0.10313950399274897</v>
      </c>
      <c r="R27" s="34">
        <f t="shared" si="3"/>
        <v>12865</v>
      </c>
      <c r="S27" s="6">
        <f t="shared" si="4"/>
        <v>0.2010438967979872</v>
      </c>
      <c r="T27" s="35">
        <v>93</v>
      </c>
      <c r="U27" s="36">
        <v>13902</v>
      </c>
      <c r="V27" s="35">
        <v>93</v>
      </c>
      <c r="W27" s="36">
        <v>1325</v>
      </c>
      <c r="X27" s="35">
        <v>172</v>
      </c>
      <c r="Y27" s="36">
        <v>173</v>
      </c>
      <c r="Z27">
        <v>376</v>
      </c>
      <c r="AA27">
        <v>15</v>
      </c>
      <c r="AB27" s="17">
        <v>101</v>
      </c>
      <c r="AC27" s="18">
        <v>441</v>
      </c>
      <c r="AD27">
        <v>697</v>
      </c>
      <c r="AE27" s="37">
        <v>3</v>
      </c>
      <c r="AF27" s="20"/>
    </row>
    <row r="28" spans="1:33" ht="15" customHeight="1" outlineLevel="2" x14ac:dyDescent="0.25">
      <c r="A28" s="21">
        <v>659</v>
      </c>
      <c r="B28" s="38" t="s">
        <v>52</v>
      </c>
      <c r="C28" s="23">
        <f>VLOOKUP(A28,[12]DANE!$A$2:$D$126,4,0)</f>
        <v>25652</v>
      </c>
      <c r="D28" s="24">
        <f t="shared" si="28"/>
        <v>19935</v>
      </c>
      <c r="E28" s="25">
        <f t="shared" si="2"/>
        <v>77.713238733821925</v>
      </c>
      <c r="F28" s="26">
        <f t="shared" si="29"/>
        <v>1313</v>
      </c>
      <c r="G28" s="27">
        <f t="shared" si="30"/>
        <v>5.1185092780290038</v>
      </c>
      <c r="H28" s="28">
        <f t="shared" si="12"/>
        <v>394</v>
      </c>
      <c r="I28" s="29">
        <f t="shared" si="31"/>
        <v>394</v>
      </c>
      <c r="J28" s="29">
        <f t="shared" si="32"/>
        <v>0</v>
      </c>
      <c r="K28" s="29">
        <f t="shared" si="33"/>
        <v>0</v>
      </c>
      <c r="L28" s="29">
        <v>0</v>
      </c>
      <c r="M28" s="30">
        <f t="shared" si="34"/>
        <v>1.5359426165601122</v>
      </c>
      <c r="N28" s="26">
        <f t="shared" si="0"/>
        <v>21642</v>
      </c>
      <c r="O28" s="32">
        <f t="shared" si="1"/>
        <v>84.36769062841104</v>
      </c>
      <c r="P28" s="26">
        <f t="shared" si="35"/>
        <v>29</v>
      </c>
      <c r="Q28" s="33">
        <f t="shared" si="36"/>
        <v>0.11305161390924685</v>
      </c>
      <c r="R28" s="34">
        <f t="shared" si="3"/>
        <v>4010</v>
      </c>
      <c r="S28" s="6">
        <f t="shared" si="4"/>
        <v>0.15632309371588959</v>
      </c>
      <c r="T28" s="35">
        <v>101</v>
      </c>
      <c r="U28" s="36">
        <v>18925</v>
      </c>
      <c r="V28" s="35">
        <v>101</v>
      </c>
      <c r="W28" s="36">
        <v>7884</v>
      </c>
      <c r="X28" s="35">
        <v>190</v>
      </c>
      <c r="Y28" s="36">
        <v>3</v>
      </c>
      <c r="Z28">
        <v>380</v>
      </c>
      <c r="AA28">
        <v>64</v>
      </c>
      <c r="AB28" s="17">
        <v>107</v>
      </c>
      <c r="AC28" s="18">
        <v>136</v>
      </c>
      <c r="AD28">
        <v>761</v>
      </c>
      <c r="AE28" s="37">
        <v>2</v>
      </c>
      <c r="AF28" s="20"/>
    </row>
    <row r="29" spans="1:33" ht="15" customHeight="1" outlineLevel="2" x14ac:dyDescent="0.25">
      <c r="A29" s="21">
        <v>665</v>
      </c>
      <c r="B29" s="22" t="s">
        <v>53</v>
      </c>
      <c r="C29" s="23">
        <f>VLOOKUP(A29,[12]DANE!$A$2:$D$126,4,0)</f>
        <v>31539</v>
      </c>
      <c r="D29" s="24">
        <f t="shared" si="28"/>
        <v>29623</v>
      </c>
      <c r="E29" s="25">
        <f t="shared" si="2"/>
        <v>93.924981768603956</v>
      </c>
      <c r="F29" s="26">
        <f t="shared" si="29"/>
        <v>2863</v>
      </c>
      <c r="G29" s="27">
        <f t="shared" si="30"/>
        <v>9.0776498937823007</v>
      </c>
      <c r="H29" s="28">
        <f t="shared" si="12"/>
        <v>580</v>
      </c>
      <c r="I29" s="29">
        <f t="shared" si="31"/>
        <v>580</v>
      </c>
      <c r="J29" s="29">
        <f t="shared" si="32"/>
        <v>0</v>
      </c>
      <c r="K29" s="29">
        <f t="shared" si="33"/>
        <v>0</v>
      </c>
      <c r="L29" s="29">
        <v>0</v>
      </c>
      <c r="M29" s="30">
        <f t="shared" si="34"/>
        <v>1.8389929928025617</v>
      </c>
      <c r="N29" s="26">
        <f t="shared" si="0"/>
        <v>33066</v>
      </c>
      <c r="O29" s="32">
        <f t="shared" si="1"/>
        <v>104.84162465518881</v>
      </c>
      <c r="P29" s="26">
        <f t="shared" si="35"/>
        <v>23</v>
      </c>
      <c r="Q29" s="33">
        <f t="shared" si="36"/>
        <v>7.2925584197342977E-2</v>
      </c>
      <c r="R29" s="34">
        <f t="shared" si="3"/>
        <v>-1527</v>
      </c>
      <c r="S29" s="6">
        <f t="shared" si="4"/>
        <v>-4.8416246551888135E-2</v>
      </c>
      <c r="T29" s="35">
        <v>107</v>
      </c>
      <c r="U29" s="36">
        <v>5837</v>
      </c>
      <c r="V29" s="35">
        <v>107</v>
      </c>
      <c r="W29" s="36">
        <v>904</v>
      </c>
      <c r="X29" s="35">
        <v>212</v>
      </c>
      <c r="Y29" s="36">
        <v>1116</v>
      </c>
      <c r="Z29">
        <v>440</v>
      </c>
      <c r="AA29">
        <v>18</v>
      </c>
      <c r="AB29" s="17">
        <v>113</v>
      </c>
      <c r="AC29" s="18">
        <v>94</v>
      </c>
      <c r="AD29">
        <v>809</v>
      </c>
      <c r="AE29" s="37">
        <v>1</v>
      </c>
      <c r="AF29" s="20"/>
    </row>
    <row r="30" spans="1:33" ht="15" customHeight="1" outlineLevel="2" x14ac:dyDescent="0.25">
      <c r="A30" s="21">
        <v>837</v>
      </c>
      <c r="B30" s="38" t="s">
        <v>54</v>
      </c>
      <c r="C30" s="23">
        <f>VLOOKUP(A30,[12]DANE!$A$2:$D$126,4,0)</f>
        <v>163525</v>
      </c>
      <c r="D30" s="24">
        <f t="shared" si="28"/>
        <v>91363</v>
      </c>
      <c r="E30" s="25">
        <f t="shared" si="2"/>
        <v>55.870967741935488</v>
      </c>
      <c r="F30" s="26">
        <f t="shared" si="29"/>
        <v>35791</v>
      </c>
      <c r="G30" s="27">
        <f t="shared" si="30"/>
        <v>21.887173215104724</v>
      </c>
      <c r="H30" s="28">
        <f t="shared" si="12"/>
        <v>3358</v>
      </c>
      <c r="I30" s="29">
        <f t="shared" si="31"/>
        <v>3358</v>
      </c>
      <c r="J30" s="29">
        <f t="shared" si="32"/>
        <v>0</v>
      </c>
      <c r="K30" s="29">
        <f t="shared" si="33"/>
        <v>0</v>
      </c>
      <c r="L30" s="29">
        <v>0</v>
      </c>
      <c r="M30" s="30">
        <f t="shared" si="34"/>
        <v>2.0535086378229628</v>
      </c>
      <c r="N30" s="26">
        <f t="shared" si="0"/>
        <v>130512</v>
      </c>
      <c r="O30" s="32">
        <f t="shared" si="1"/>
        <v>79.811649594863169</v>
      </c>
      <c r="P30" s="26">
        <f t="shared" si="35"/>
        <v>300</v>
      </c>
      <c r="Q30" s="33">
        <f t="shared" si="36"/>
        <v>0.1834581868215869</v>
      </c>
      <c r="R30" s="34">
        <f t="shared" si="3"/>
        <v>33013</v>
      </c>
      <c r="S30" s="6">
        <f t="shared" si="4"/>
        <v>0.20188350405136829</v>
      </c>
      <c r="T30" s="35">
        <v>113</v>
      </c>
      <c r="U30" s="36">
        <v>5713</v>
      </c>
      <c r="V30" s="35">
        <v>113</v>
      </c>
      <c r="W30" s="36">
        <v>2025</v>
      </c>
      <c r="X30" s="35">
        <v>237</v>
      </c>
      <c r="Y30" s="36">
        <v>425</v>
      </c>
      <c r="Z30">
        <v>541</v>
      </c>
      <c r="AA30">
        <v>1</v>
      </c>
      <c r="AB30" s="17">
        <v>120</v>
      </c>
      <c r="AC30" s="18">
        <v>336</v>
      </c>
      <c r="AD30">
        <v>847</v>
      </c>
      <c r="AE30" s="37">
        <v>1</v>
      </c>
      <c r="AF30" s="20"/>
    </row>
    <row r="31" spans="1:33" ht="15" customHeight="1" outlineLevel="2" x14ac:dyDescent="0.25">
      <c r="A31" s="21">
        <v>873</v>
      </c>
      <c r="B31" s="22" t="s">
        <v>55</v>
      </c>
      <c r="C31" s="23">
        <f>VLOOKUP(A31,[12]DANE!$A$2:$D$126,4,0)</f>
        <v>5587</v>
      </c>
      <c r="D31" s="24">
        <f t="shared" si="28"/>
        <v>6622</v>
      </c>
      <c r="E31" s="25">
        <f t="shared" si="2"/>
        <v>118.52514766422051</v>
      </c>
      <c r="F31" s="26">
        <f t="shared" si="29"/>
        <v>187</v>
      </c>
      <c r="G31" s="27">
        <f t="shared" si="30"/>
        <v>3.3470556649364593</v>
      </c>
      <c r="H31" s="28">
        <f t="shared" si="12"/>
        <v>211</v>
      </c>
      <c r="I31" s="29">
        <f t="shared" si="31"/>
        <v>211</v>
      </c>
      <c r="J31" s="29">
        <f t="shared" si="32"/>
        <v>0</v>
      </c>
      <c r="K31" s="29">
        <f t="shared" si="33"/>
        <v>0</v>
      </c>
      <c r="L31" s="29">
        <v>0</v>
      </c>
      <c r="M31" s="30">
        <f t="shared" si="34"/>
        <v>3.7766243064256306</v>
      </c>
      <c r="N31" s="26">
        <f t="shared" si="0"/>
        <v>7020</v>
      </c>
      <c r="O31" s="32">
        <f t="shared" si="1"/>
        <v>125.64882763558261</v>
      </c>
      <c r="P31" s="26">
        <f t="shared" si="35"/>
        <v>1</v>
      </c>
      <c r="Q31" s="33">
        <f t="shared" si="36"/>
        <v>1.7898693395382137E-2</v>
      </c>
      <c r="R31" s="34">
        <f t="shared" si="3"/>
        <v>-1433</v>
      </c>
      <c r="S31" s="6">
        <f t="shared" si="4"/>
        <v>-0.25648827635582605</v>
      </c>
      <c r="T31" s="35">
        <v>120</v>
      </c>
      <c r="U31" s="36">
        <v>24611</v>
      </c>
      <c r="V31" s="35">
        <v>120</v>
      </c>
      <c r="W31" s="36">
        <v>1000</v>
      </c>
      <c r="X31" s="35">
        <v>250</v>
      </c>
      <c r="Y31" s="36">
        <v>16</v>
      </c>
      <c r="Z31">
        <v>607</v>
      </c>
      <c r="AA31">
        <v>19</v>
      </c>
      <c r="AB31" s="17">
        <v>125</v>
      </c>
      <c r="AC31" s="18">
        <v>120</v>
      </c>
      <c r="AD31">
        <v>858</v>
      </c>
      <c r="AE31" s="37">
        <v>1</v>
      </c>
      <c r="AF31" s="20"/>
    </row>
    <row r="32" spans="1:33" ht="15" customHeight="1" outlineLevel="2" x14ac:dyDescent="0.25">
      <c r="A32" s="5"/>
      <c r="B32" s="5" t="s">
        <v>56</v>
      </c>
      <c r="C32" s="39">
        <f>SUM(C33:C42)</f>
        <v>188153</v>
      </c>
      <c r="D32" s="40">
        <f>SUBTOTAL(9,D33:D42)</f>
        <v>124796</v>
      </c>
      <c r="E32" s="41">
        <f t="shared" si="2"/>
        <v>66.326872279474685</v>
      </c>
      <c r="F32" s="14">
        <f t="shared" ref="F32:L32" si="37">SUM(F33:F42)</f>
        <v>40582</v>
      </c>
      <c r="G32" s="12">
        <f>F32/C32*100</f>
        <v>21.568617029757696</v>
      </c>
      <c r="H32" s="42">
        <f>SUM(H33:H42)</f>
        <v>3122</v>
      </c>
      <c r="I32" s="43">
        <f t="shared" si="37"/>
        <v>3101</v>
      </c>
      <c r="J32" s="43">
        <f t="shared" si="37"/>
        <v>2</v>
      </c>
      <c r="K32" s="43">
        <f t="shared" si="37"/>
        <v>2</v>
      </c>
      <c r="L32" s="43">
        <f t="shared" si="37"/>
        <v>17</v>
      </c>
      <c r="M32" s="13">
        <f>H32/C32*100</f>
        <v>1.6592879199374977</v>
      </c>
      <c r="N32" s="14">
        <f t="shared" si="0"/>
        <v>168500</v>
      </c>
      <c r="O32" s="13">
        <f t="shared" si="1"/>
        <v>89.554777229169872</v>
      </c>
      <c r="P32" s="14">
        <f t="shared" ref="P32" si="38">SUM(P33:P42)</f>
        <v>89</v>
      </c>
      <c r="Q32" s="11">
        <f>P32/C32*100</f>
        <v>4.7301929812439872E-2</v>
      </c>
      <c r="R32" s="40">
        <f t="shared" si="3"/>
        <v>19653</v>
      </c>
      <c r="S32" s="15">
        <f t="shared" si="4"/>
        <v>0.10445222770830122</v>
      </c>
      <c r="T32" s="35">
        <v>125</v>
      </c>
      <c r="U32" s="36">
        <v>6555</v>
      </c>
      <c r="V32" s="35">
        <v>125</v>
      </c>
      <c r="W32" s="36">
        <v>673</v>
      </c>
      <c r="X32" s="35">
        <v>264</v>
      </c>
      <c r="Y32" s="36">
        <v>37</v>
      </c>
      <c r="Z32">
        <v>615</v>
      </c>
      <c r="AA32">
        <v>44</v>
      </c>
      <c r="AB32" s="17">
        <v>129</v>
      </c>
      <c r="AC32" s="18">
        <v>737</v>
      </c>
      <c r="AF32" s="20" t="s">
        <v>57</v>
      </c>
      <c r="AG32" s="45">
        <f>G5</f>
        <v>0.56559952268274583</v>
      </c>
    </row>
    <row r="33" spans="1:33" ht="15" customHeight="1" outlineLevel="2" x14ac:dyDescent="0.25">
      <c r="A33" s="21">
        <v>31</v>
      </c>
      <c r="B33" s="22" t="s">
        <v>58</v>
      </c>
      <c r="C33" s="23">
        <f>VLOOKUP(A33,[12]DANE!$A$2:$D$126,4,0)</f>
        <v>22253</v>
      </c>
      <c r="D33" s="24">
        <f t="shared" ref="D33:D42" si="39">VLOOKUP(A33,$T$7:$U$131,2,0)</f>
        <v>15971</v>
      </c>
      <c r="E33" s="25">
        <f t="shared" si="2"/>
        <v>71.770098413697028</v>
      </c>
      <c r="F33" s="26">
        <f t="shared" ref="F33:F42" si="40">IFERROR(VLOOKUP(A33,$V$7:$W$131,2,0),0)</f>
        <v>5273</v>
      </c>
      <c r="G33" s="27">
        <f t="shared" ref="G33:G42" si="41">(F33/C33)*100</f>
        <v>23.695681481148608</v>
      </c>
      <c r="H33" s="28">
        <f t="shared" si="12"/>
        <v>437</v>
      </c>
      <c r="I33" s="29">
        <f t="shared" ref="I33:I42" si="42">IFERROR(VLOOKUP(A33,$AB$6:$AC$130,2,0),0)</f>
        <v>436</v>
      </c>
      <c r="J33" s="29">
        <f t="shared" ref="J33:J42" si="43">IFERROR(VLOOKUP(A33,$Z$6:$AA$138,2,0),0)</f>
        <v>1</v>
      </c>
      <c r="K33" s="29">
        <f t="shared" ref="K33:K42" si="44">IFERROR(VLOOKUP(A33,$AD$6:$AE$130,2,0),0)</f>
        <v>0</v>
      </c>
      <c r="L33" s="29">
        <v>0</v>
      </c>
      <c r="M33" s="30">
        <f t="shared" ref="M33:M42" si="45">(H33/C33)*100</f>
        <v>1.9637801644722059</v>
      </c>
      <c r="N33" s="26">
        <f t="shared" si="0"/>
        <v>21681</v>
      </c>
      <c r="O33" s="32">
        <f t="shared" si="1"/>
        <v>97.429560059317851</v>
      </c>
      <c r="P33" s="26">
        <f t="shared" ref="P33:P42" si="46">IFERROR(VLOOKUP(A33,$X$7:$Y$131,2,0),0)</f>
        <v>0</v>
      </c>
      <c r="Q33" s="33">
        <f t="shared" ref="Q33:Q42" si="47">IFERROR(P33/C33*100,"")</f>
        <v>0</v>
      </c>
      <c r="R33" s="34">
        <f t="shared" si="3"/>
        <v>572</v>
      </c>
      <c r="S33" s="6">
        <f t="shared" si="4"/>
        <v>2.5704399406821551E-2</v>
      </c>
      <c r="T33" s="35">
        <v>129</v>
      </c>
      <c r="U33" s="36">
        <v>15344</v>
      </c>
      <c r="V33" s="35">
        <v>129</v>
      </c>
      <c r="W33" s="36">
        <v>69142</v>
      </c>
      <c r="X33" s="35">
        <v>266</v>
      </c>
      <c r="Y33" s="36">
        <v>4189</v>
      </c>
      <c r="Z33">
        <v>631</v>
      </c>
      <c r="AA33">
        <v>90</v>
      </c>
      <c r="AB33" s="17">
        <v>134</v>
      </c>
      <c r="AC33" s="18">
        <v>115</v>
      </c>
      <c r="AF33" s="20" t="s">
        <v>59</v>
      </c>
      <c r="AG33" s="45">
        <f>E5</f>
        <v>0.34306703268334715</v>
      </c>
    </row>
    <row r="34" spans="1:33" ht="15" customHeight="1" outlineLevel="2" x14ac:dyDescent="0.25">
      <c r="A34" s="21">
        <v>40</v>
      </c>
      <c r="B34" s="22" t="s">
        <v>60</v>
      </c>
      <c r="C34" s="23">
        <f>VLOOKUP(A34,[12]DANE!$A$2:$D$126,4,0)</f>
        <v>17304</v>
      </c>
      <c r="D34" s="24">
        <f t="shared" si="39"/>
        <v>13524</v>
      </c>
      <c r="E34" s="25">
        <f t="shared" si="2"/>
        <v>78.155339805825236</v>
      </c>
      <c r="F34" s="26">
        <f t="shared" si="40"/>
        <v>1567</v>
      </c>
      <c r="G34" s="27">
        <f t="shared" si="41"/>
        <v>9.0557096625057785</v>
      </c>
      <c r="H34" s="28">
        <f t="shared" si="12"/>
        <v>213</v>
      </c>
      <c r="I34" s="29">
        <f t="shared" si="42"/>
        <v>213</v>
      </c>
      <c r="J34" s="29">
        <f t="shared" si="43"/>
        <v>0</v>
      </c>
      <c r="K34" s="29">
        <f t="shared" si="44"/>
        <v>0</v>
      </c>
      <c r="L34" s="29">
        <v>0</v>
      </c>
      <c r="M34" s="30">
        <f t="shared" si="45"/>
        <v>1.2309292649098473</v>
      </c>
      <c r="N34" s="26">
        <f t="shared" si="0"/>
        <v>15304</v>
      </c>
      <c r="O34" s="32">
        <f t="shared" si="1"/>
        <v>88.441978733240859</v>
      </c>
      <c r="P34" s="26">
        <f t="shared" si="46"/>
        <v>0</v>
      </c>
      <c r="Q34" s="33">
        <f t="shared" si="47"/>
        <v>0</v>
      </c>
      <c r="R34" s="34">
        <f t="shared" si="3"/>
        <v>2000</v>
      </c>
      <c r="S34" s="6">
        <f t="shared" si="4"/>
        <v>0.1155802126675913</v>
      </c>
      <c r="T34" s="35">
        <v>134</v>
      </c>
      <c r="U34" s="36">
        <v>6090</v>
      </c>
      <c r="V34" s="35">
        <v>134</v>
      </c>
      <c r="W34" s="36">
        <v>665</v>
      </c>
      <c r="X34" s="35">
        <v>282</v>
      </c>
      <c r="Y34" s="36">
        <v>15</v>
      </c>
      <c r="Z34">
        <v>642</v>
      </c>
      <c r="AA34">
        <v>1</v>
      </c>
      <c r="AB34" s="17">
        <v>138</v>
      </c>
      <c r="AC34" s="18">
        <v>355</v>
      </c>
      <c r="AF34" s="20" t="s">
        <v>61</v>
      </c>
      <c r="AG34" s="45">
        <f>M5</f>
        <v>1.7515455961775447E-2</v>
      </c>
    </row>
    <row r="35" spans="1:33" ht="15" customHeight="1" outlineLevel="2" x14ac:dyDescent="0.25">
      <c r="A35" s="21">
        <v>190</v>
      </c>
      <c r="B35" s="22" t="s">
        <v>62</v>
      </c>
      <c r="C35" s="23">
        <f>VLOOKUP(A35,[12]DANE!$A$2:$D$126,4,0)</f>
        <v>8998</v>
      </c>
      <c r="D35" s="24">
        <f t="shared" si="39"/>
        <v>6506</v>
      </c>
      <c r="E35" s="25">
        <f t="shared" si="2"/>
        <v>72.304956657034893</v>
      </c>
      <c r="F35" s="26">
        <f t="shared" si="40"/>
        <v>3016</v>
      </c>
      <c r="G35" s="27">
        <f t="shared" si="41"/>
        <v>33.51855967992887</v>
      </c>
      <c r="H35" s="28">
        <f t="shared" si="12"/>
        <v>240</v>
      </c>
      <c r="I35" s="29">
        <f t="shared" si="42"/>
        <v>222</v>
      </c>
      <c r="J35" s="29">
        <f t="shared" si="43"/>
        <v>1</v>
      </c>
      <c r="K35" s="29">
        <f t="shared" si="44"/>
        <v>0</v>
      </c>
      <c r="L35" s="29">
        <v>17</v>
      </c>
      <c r="M35" s="30">
        <f t="shared" si="45"/>
        <v>2.6672593909757727</v>
      </c>
      <c r="N35" s="26">
        <f t="shared" si="0"/>
        <v>9762</v>
      </c>
      <c r="O35" s="32">
        <f t="shared" si="1"/>
        <v>108.49077572793954</v>
      </c>
      <c r="P35" s="26">
        <f t="shared" si="46"/>
        <v>3</v>
      </c>
      <c r="Q35" s="33">
        <f t="shared" si="47"/>
        <v>3.3340742387197156E-2</v>
      </c>
      <c r="R35" s="34">
        <f t="shared" si="3"/>
        <v>-764</v>
      </c>
      <c r="S35" s="6">
        <f t="shared" si="4"/>
        <v>-8.4907757279395424E-2</v>
      </c>
      <c r="T35" s="35">
        <v>138</v>
      </c>
      <c r="U35" s="36">
        <v>11564</v>
      </c>
      <c r="V35" s="35">
        <v>138</v>
      </c>
      <c r="W35" s="36">
        <v>1576</v>
      </c>
      <c r="X35" s="35">
        <v>308</v>
      </c>
      <c r="Y35" s="36">
        <v>743</v>
      </c>
      <c r="Z35">
        <v>656</v>
      </c>
      <c r="AA35">
        <v>2</v>
      </c>
      <c r="AB35" s="17">
        <v>142</v>
      </c>
      <c r="AC35" s="18">
        <v>83</v>
      </c>
      <c r="AF35" s="46" t="s">
        <v>63</v>
      </c>
      <c r="AG35" s="45">
        <f>1-SUM(AG32:AG34)</f>
        <v>7.3817988672131629E-2</v>
      </c>
    </row>
    <row r="36" spans="1:33" ht="15" customHeight="1" outlineLevel="2" x14ac:dyDescent="0.25">
      <c r="A36" s="21">
        <v>604</v>
      </c>
      <c r="B36" s="22" t="s">
        <v>64</v>
      </c>
      <c r="C36" s="23">
        <f>VLOOKUP(A36,[12]DANE!$A$2:$D$126,4,0)</f>
        <v>29898</v>
      </c>
      <c r="D36" s="24">
        <f t="shared" si="39"/>
        <v>17542</v>
      </c>
      <c r="E36" s="25">
        <f t="shared" si="2"/>
        <v>58.672820924476554</v>
      </c>
      <c r="F36" s="26">
        <f t="shared" si="40"/>
        <v>4312</v>
      </c>
      <c r="G36" s="27">
        <f t="shared" si="41"/>
        <v>14.422369389256806</v>
      </c>
      <c r="H36" s="28">
        <f t="shared" si="12"/>
        <v>382</v>
      </c>
      <c r="I36" s="29">
        <f t="shared" si="42"/>
        <v>382</v>
      </c>
      <c r="J36" s="29">
        <f t="shared" si="43"/>
        <v>0</v>
      </c>
      <c r="K36" s="29">
        <f t="shared" si="44"/>
        <v>0</v>
      </c>
      <c r="L36" s="29">
        <v>0</v>
      </c>
      <c r="M36" s="30">
        <f t="shared" si="45"/>
        <v>1.2776774366178341</v>
      </c>
      <c r="N36" s="26">
        <f t="shared" si="0"/>
        <v>22236</v>
      </c>
      <c r="O36" s="32">
        <f t="shared" si="1"/>
        <v>74.37286775035119</v>
      </c>
      <c r="P36" s="26">
        <f t="shared" si="46"/>
        <v>25</v>
      </c>
      <c r="Q36" s="33">
        <f t="shared" si="47"/>
        <v>8.3617633286507453E-2</v>
      </c>
      <c r="R36" s="34">
        <f t="shared" si="3"/>
        <v>7662</v>
      </c>
      <c r="S36" s="6">
        <f t="shared" si="4"/>
        <v>0.25627132249648804</v>
      </c>
      <c r="T36" s="35">
        <v>142</v>
      </c>
      <c r="U36" s="36">
        <v>2897</v>
      </c>
      <c r="V36" s="35">
        <v>142</v>
      </c>
      <c r="W36" s="36">
        <v>1138</v>
      </c>
      <c r="X36" s="35">
        <v>310</v>
      </c>
      <c r="Y36" s="36">
        <v>3</v>
      </c>
      <c r="Z36">
        <v>697</v>
      </c>
      <c r="AA36">
        <v>2</v>
      </c>
      <c r="AB36" s="17">
        <v>145</v>
      </c>
      <c r="AC36" s="18">
        <v>141</v>
      </c>
      <c r="AF36" s="20"/>
    </row>
    <row r="37" spans="1:33" ht="15" customHeight="1" outlineLevel="2" x14ac:dyDescent="0.25">
      <c r="A37" s="21">
        <v>670</v>
      </c>
      <c r="B37" s="22" t="s">
        <v>65</v>
      </c>
      <c r="C37" s="23">
        <f>VLOOKUP(A37,[12]DANE!$A$2:$D$126,4,0)</f>
        <v>16663</v>
      </c>
      <c r="D37" s="24">
        <f t="shared" si="39"/>
        <v>12959</v>
      </c>
      <c r="E37" s="25">
        <f t="shared" si="2"/>
        <v>77.771109644121708</v>
      </c>
      <c r="F37" s="26">
        <f t="shared" si="40"/>
        <v>3839</v>
      </c>
      <c r="G37" s="27">
        <f t="shared" si="41"/>
        <v>23.039068595090921</v>
      </c>
      <c r="H37" s="28">
        <f t="shared" si="12"/>
        <v>470</v>
      </c>
      <c r="I37" s="29">
        <f t="shared" si="42"/>
        <v>470</v>
      </c>
      <c r="J37" s="29">
        <f t="shared" si="43"/>
        <v>0</v>
      </c>
      <c r="K37" s="29">
        <f t="shared" si="44"/>
        <v>0</v>
      </c>
      <c r="L37" s="29">
        <v>0</v>
      </c>
      <c r="M37" s="30">
        <f t="shared" si="45"/>
        <v>2.8206205365180339</v>
      </c>
      <c r="N37" s="26">
        <f t="shared" si="0"/>
        <v>17268</v>
      </c>
      <c r="O37" s="32">
        <f t="shared" si="1"/>
        <v>103.63079877573067</v>
      </c>
      <c r="P37" s="26">
        <f t="shared" si="46"/>
        <v>7</v>
      </c>
      <c r="Q37" s="33">
        <f t="shared" si="47"/>
        <v>4.2009242033247317E-2</v>
      </c>
      <c r="R37" s="34">
        <f t="shared" si="3"/>
        <v>-605</v>
      </c>
      <c r="S37" s="6">
        <f t="shared" si="4"/>
        <v>-3.6307987757306606E-2</v>
      </c>
      <c r="T37" s="35">
        <v>145</v>
      </c>
      <c r="U37" s="36">
        <v>3625</v>
      </c>
      <c r="V37" s="35">
        <v>145</v>
      </c>
      <c r="W37" s="36">
        <v>690</v>
      </c>
      <c r="X37" s="35">
        <v>315</v>
      </c>
      <c r="Y37" s="36">
        <v>1</v>
      </c>
      <c r="Z37">
        <v>761</v>
      </c>
      <c r="AA37">
        <v>3</v>
      </c>
      <c r="AB37" s="17">
        <v>147</v>
      </c>
      <c r="AC37" s="18">
        <v>577</v>
      </c>
      <c r="AF37" s="20"/>
    </row>
    <row r="38" spans="1:33" ht="15" customHeight="1" outlineLevel="2" x14ac:dyDescent="0.25">
      <c r="A38" s="21">
        <v>690</v>
      </c>
      <c r="B38" s="38" t="s">
        <v>66</v>
      </c>
      <c r="C38" s="23">
        <f>VLOOKUP(A38,[12]DANE!$A$2:$D$126,4,0)</f>
        <v>10292</v>
      </c>
      <c r="D38" s="24">
        <f t="shared" si="39"/>
        <v>6261</v>
      </c>
      <c r="E38" s="25">
        <f t="shared" si="2"/>
        <v>60.833657209483093</v>
      </c>
      <c r="F38" s="26">
        <f t="shared" si="40"/>
        <v>1235</v>
      </c>
      <c r="G38" s="27">
        <f t="shared" si="41"/>
        <v>11.999611348620288</v>
      </c>
      <c r="H38" s="28">
        <f t="shared" si="12"/>
        <v>177</v>
      </c>
      <c r="I38" s="29">
        <f t="shared" si="42"/>
        <v>176</v>
      </c>
      <c r="J38" s="29">
        <f t="shared" si="43"/>
        <v>0</v>
      </c>
      <c r="K38" s="29">
        <f t="shared" si="44"/>
        <v>1</v>
      </c>
      <c r="L38" s="29">
        <v>0</v>
      </c>
      <c r="M38" s="30">
        <f t="shared" si="45"/>
        <v>1.719782355227361</v>
      </c>
      <c r="N38" s="26">
        <f t="shared" si="0"/>
        <v>7673</v>
      </c>
      <c r="O38" s="32">
        <f t="shared" si="1"/>
        <v>74.55305091333075</v>
      </c>
      <c r="P38" s="26">
        <f t="shared" si="46"/>
        <v>0</v>
      </c>
      <c r="Q38" s="33">
        <f t="shared" si="47"/>
        <v>0</v>
      </c>
      <c r="R38" s="34">
        <f t="shared" si="3"/>
        <v>2619</v>
      </c>
      <c r="S38" s="6">
        <f t="shared" si="4"/>
        <v>0.25446949086669257</v>
      </c>
      <c r="T38" s="35">
        <v>147</v>
      </c>
      <c r="U38" s="36">
        <v>23196</v>
      </c>
      <c r="V38" s="35">
        <v>147</v>
      </c>
      <c r="W38" s="36">
        <v>24003</v>
      </c>
      <c r="X38" s="35">
        <v>318</v>
      </c>
      <c r="Y38" s="36">
        <v>353</v>
      </c>
      <c r="Z38">
        <v>789</v>
      </c>
      <c r="AA38">
        <v>1</v>
      </c>
      <c r="AB38" s="17">
        <v>148</v>
      </c>
      <c r="AC38" s="18">
        <v>837</v>
      </c>
      <c r="AF38" s="20"/>
    </row>
    <row r="39" spans="1:33" ht="15" customHeight="1" outlineLevel="2" x14ac:dyDescent="0.25">
      <c r="A39" s="21">
        <v>736</v>
      </c>
      <c r="B39" s="22" t="s">
        <v>67</v>
      </c>
      <c r="C39" s="23">
        <f>VLOOKUP(A39,[12]DANE!$A$2:$D$126,4,0)</f>
        <v>40688</v>
      </c>
      <c r="D39" s="24">
        <f t="shared" si="39"/>
        <v>22156</v>
      </c>
      <c r="E39" s="25">
        <f t="shared" si="2"/>
        <v>54.45340149429807</v>
      </c>
      <c r="F39" s="26">
        <f t="shared" si="40"/>
        <v>15360</v>
      </c>
      <c r="G39" s="27">
        <f t="shared" si="41"/>
        <v>37.750688163586318</v>
      </c>
      <c r="H39" s="28">
        <f t="shared" si="12"/>
        <v>427</v>
      </c>
      <c r="I39" s="29">
        <f t="shared" si="42"/>
        <v>427</v>
      </c>
      <c r="J39" s="29">
        <f t="shared" si="43"/>
        <v>0</v>
      </c>
      <c r="K39" s="29">
        <f t="shared" si="44"/>
        <v>0</v>
      </c>
      <c r="L39" s="29">
        <v>0</v>
      </c>
      <c r="M39" s="30">
        <f t="shared" si="45"/>
        <v>1.0494494691309477</v>
      </c>
      <c r="N39" s="26">
        <f t="shared" si="0"/>
        <v>37943</v>
      </c>
      <c r="O39" s="32">
        <f t="shared" si="1"/>
        <v>93.253539127015344</v>
      </c>
      <c r="P39" s="26">
        <f t="shared" si="46"/>
        <v>24</v>
      </c>
      <c r="Q39" s="33">
        <f t="shared" si="47"/>
        <v>5.8985450255603616E-2</v>
      </c>
      <c r="R39" s="34">
        <f t="shared" si="3"/>
        <v>2745</v>
      </c>
      <c r="S39" s="6">
        <f t="shared" si="4"/>
        <v>6.7464608729846637E-2</v>
      </c>
      <c r="T39" s="35">
        <v>148</v>
      </c>
      <c r="U39" s="36">
        <v>12975</v>
      </c>
      <c r="V39" s="35">
        <v>148</v>
      </c>
      <c r="W39" s="36">
        <v>22497</v>
      </c>
      <c r="X39" s="35">
        <v>360</v>
      </c>
      <c r="Y39" s="36">
        <v>7370</v>
      </c>
      <c r="Z39">
        <v>809</v>
      </c>
      <c r="AA39">
        <v>2</v>
      </c>
      <c r="AB39" s="17">
        <v>150</v>
      </c>
      <c r="AC39" s="18">
        <v>160</v>
      </c>
      <c r="AF39"/>
    </row>
    <row r="40" spans="1:33" ht="15" customHeight="1" outlineLevel="2" x14ac:dyDescent="0.25">
      <c r="A40" s="21">
        <v>858</v>
      </c>
      <c r="B40" s="22" t="s">
        <v>68</v>
      </c>
      <c r="C40" s="23">
        <f>VLOOKUP(A40,[12]DANE!$A$2:$D$126,4,0)</f>
        <v>9273</v>
      </c>
      <c r="D40" s="24">
        <f t="shared" si="39"/>
        <v>10232</v>
      </c>
      <c r="E40" s="25">
        <f t="shared" si="2"/>
        <v>110.34185269060714</v>
      </c>
      <c r="F40" s="26">
        <f t="shared" si="40"/>
        <v>2209</v>
      </c>
      <c r="G40" s="27">
        <f t="shared" si="41"/>
        <v>23.821848377008521</v>
      </c>
      <c r="H40" s="28">
        <f t="shared" si="12"/>
        <v>210</v>
      </c>
      <c r="I40" s="29">
        <f t="shared" si="42"/>
        <v>209</v>
      </c>
      <c r="J40" s="29">
        <f t="shared" si="43"/>
        <v>0</v>
      </c>
      <c r="K40" s="29">
        <f t="shared" si="44"/>
        <v>1</v>
      </c>
      <c r="L40" s="29">
        <v>0</v>
      </c>
      <c r="M40" s="30">
        <f t="shared" si="45"/>
        <v>2.2646392753154316</v>
      </c>
      <c r="N40" s="26">
        <f t="shared" si="0"/>
        <v>12651</v>
      </c>
      <c r="O40" s="32">
        <f t="shared" si="1"/>
        <v>136.42834034293108</v>
      </c>
      <c r="P40" s="26">
        <f t="shared" si="46"/>
        <v>29</v>
      </c>
      <c r="Q40" s="33">
        <f t="shared" si="47"/>
        <v>0.31273589992451201</v>
      </c>
      <c r="R40" s="34">
        <f t="shared" si="3"/>
        <v>-3378</v>
      </c>
      <c r="S40" s="6">
        <f t="shared" si="4"/>
        <v>-0.36428340342931093</v>
      </c>
      <c r="T40" s="35">
        <v>150</v>
      </c>
      <c r="U40" s="36">
        <v>1578</v>
      </c>
      <c r="V40" s="35">
        <v>150</v>
      </c>
      <c r="W40" s="36">
        <v>1299</v>
      </c>
      <c r="X40" s="35">
        <v>368</v>
      </c>
      <c r="Y40" s="36">
        <v>22</v>
      </c>
      <c r="Z40">
        <v>861</v>
      </c>
      <c r="AA40">
        <v>1</v>
      </c>
      <c r="AB40" s="17">
        <v>154</v>
      </c>
      <c r="AC40" s="18">
        <v>2049</v>
      </c>
      <c r="AF40"/>
    </row>
    <row r="41" spans="1:33" ht="15" customHeight="1" outlineLevel="1" x14ac:dyDescent="0.25">
      <c r="A41" s="21">
        <v>885</v>
      </c>
      <c r="B41" s="22" t="s">
        <v>69</v>
      </c>
      <c r="C41" s="23">
        <f>VLOOKUP(A41,[12]DANE!$A$2:$D$126,4,0)</f>
        <v>8400</v>
      </c>
      <c r="D41" s="24">
        <f t="shared" si="39"/>
        <v>5242</v>
      </c>
      <c r="E41" s="25">
        <f t="shared" si="2"/>
        <v>62.404761904761905</v>
      </c>
      <c r="F41" s="26">
        <f t="shared" si="40"/>
        <v>852</v>
      </c>
      <c r="G41" s="27">
        <f t="shared" si="41"/>
        <v>10.142857142857142</v>
      </c>
      <c r="H41" s="28">
        <f t="shared" si="12"/>
        <v>105</v>
      </c>
      <c r="I41" s="29">
        <f t="shared" si="42"/>
        <v>105</v>
      </c>
      <c r="J41" s="29">
        <f t="shared" si="43"/>
        <v>0</v>
      </c>
      <c r="K41" s="29">
        <f t="shared" si="44"/>
        <v>0</v>
      </c>
      <c r="L41" s="29">
        <v>0</v>
      </c>
      <c r="M41" s="30">
        <f t="shared" si="45"/>
        <v>1.25</v>
      </c>
      <c r="N41" s="26">
        <f t="shared" si="0"/>
        <v>6199</v>
      </c>
      <c r="O41" s="32">
        <f t="shared" si="1"/>
        <v>73.797619047619051</v>
      </c>
      <c r="P41" s="26">
        <f t="shared" si="46"/>
        <v>1</v>
      </c>
      <c r="Q41" s="33">
        <f t="shared" si="47"/>
        <v>1.1904761904761904E-2</v>
      </c>
      <c r="R41" s="34">
        <f t="shared" si="3"/>
        <v>2201</v>
      </c>
      <c r="S41" s="6">
        <f t="shared" si="4"/>
        <v>0.26202380952380955</v>
      </c>
      <c r="T41" s="35">
        <v>154</v>
      </c>
      <c r="U41" s="36">
        <v>67377</v>
      </c>
      <c r="V41" s="35">
        <v>154</v>
      </c>
      <c r="W41" s="36">
        <v>28408</v>
      </c>
      <c r="X41" s="35">
        <v>376</v>
      </c>
      <c r="Y41" s="36">
        <v>891</v>
      </c>
      <c r="Z41">
        <v>887</v>
      </c>
      <c r="AA41">
        <v>6</v>
      </c>
      <c r="AB41" s="17">
        <v>172</v>
      </c>
      <c r="AC41" s="18">
        <v>867</v>
      </c>
      <c r="AF41"/>
    </row>
    <row r="42" spans="1:33" ht="15" customHeight="1" outlineLevel="2" x14ac:dyDescent="0.25">
      <c r="A42" s="21">
        <v>890</v>
      </c>
      <c r="B42" s="22" t="s">
        <v>70</v>
      </c>
      <c r="C42" s="23">
        <f>VLOOKUP(A42,[12]DANE!$A$2:$D$126,4,0)</f>
        <v>24384</v>
      </c>
      <c r="D42" s="24">
        <f t="shared" si="39"/>
        <v>14403</v>
      </c>
      <c r="E42" s="25">
        <f t="shared" si="2"/>
        <v>59.067421259842526</v>
      </c>
      <c r="F42" s="26">
        <f t="shared" si="40"/>
        <v>2919</v>
      </c>
      <c r="G42" s="27">
        <f t="shared" si="41"/>
        <v>11.970964566929133</v>
      </c>
      <c r="H42" s="28">
        <f t="shared" si="12"/>
        <v>461</v>
      </c>
      <c r="I42" s="29">
        <f t="shared" si="42"/>
        <v>461</v>
      </c>
      <c r="J42" s="29">
        <f t="shared" si="43"/>
        <v>0</v>
      </c>
      <c r="K42" s="29">
        <f t="shared" si="44"/>
        <v>0</v>
      </c>
      <c r="L42" s="29">
        <v>0</v>
      </c>
      <c r="M42" s="30">
        <f t="shared" si="45"/>
        <v>1.8905839895013123</v>
      </c>
      <c r="N42" s="26">
        <f t="shared" si="0"/>
        <v>17783</v>
      </c>
      <c r="O42" s="32">
        <f t="shared" si="1"/>
        <v>72.928969816272968</v>
      </c>
      <c r="P42" s="26">
        <f t="shared" si="46"/>
        <v>0</v>
      </c>
      <c r="Q42" s="33">
        <f t="shared" si="47"/>
        <v>0</v>
      </c>
      <c r="R42" s="34">
        <f t="shared" si="3"/>
        <v>6601</v>
      </c>
      <c r="S42" s="6">
        <f t="shared" si="4"/>
        <v>0.27071030183727035</v>
      </c>
      <c r="T42" s="35">
        <v>172</v>
      </c>
      <c r="U42" s="36">
        <v>33831</v>
      </c>
      <c r="V42" s="35">
        <v>172</v>
      </c>
      <c r="W42" s="36">
        <v>28988</v>
      </c>
      <c r="X42" s="35">
        <v>380</v>
      </c>
      <c r="Y42" s="36">
        <v>29</v>
      </c>
      <c r="Z42" s="37"/>
      <c r="AA42" s="37"/>
      <c r="AB42" s="17">
        <v>190</v>
      </c>
      <c r="AC42" s="18">
        <v>222</v>
      </c>
      <c r="AF42"/>
    </row>
    <row r="43" spans="1:33" ht="15" customHeight="1" outlineLevel="2" x14ac:dyDescent="0.25">
      <c r="A43" s="5"/>
      <c r="B43" s="5" t="s">
        <v>71</v>
      </c>
      <c r="C43" s="39">
        <f>SUM(C44:C62)</f>
        <v>199882</v>
      </c>
      <c r="D43" s="40">
        <f>SUBTOTAL(9,D44:D62)</f>
        <v>143993</v>
      </c>
      <c r="E43" s="41">
        <f t="shared" si="2"/>
        <v>72.039003011776941</v>
      </c>
      <c r="F43" s="14">
        <f t="shared" ref="F43:L43" si="48">SUM(F44:F62)</f>
        <v>42026</v>
      </c>
      <c r="G43" s="12">
        <f>F43/C43*100</f>
        <v>21.025404988943478</v>
      </c>
      <c r="H43" s="42">
        <f>SUM(H44:H62)</f>
        <v>4490</v>
      </c>
      <c r="I43" s="43">
        <f t="shared" si="48"/>
        <v>4426</v>
      </c>
      <c r="J43" s="43">
        <f t="shared" si="48"/>
        <v>11</v>
      </c>
      <c r="K43" s="43">
        <f t="shared" si="48"/>
        <v>53</v>
      </c>
      <c r="L43" s="43">
        <f t="shared" si="48"/>
        <v>0</v>
      </c>
      <c r="M43" s="13">
        <f>H43/C43*100</f>
        <v>2.2463253319458478</v>
      </c>
      <c r="N43" s="14">
        <f t="shared" si="0"/>
        <v>190509</v>
      </c>
      <c r="O43" s="13">
        <f t="shared" si="1"/>
        <v>95.310733332666274</v>
      </c>
      <c r="P43" s="14">
        <f t="shared" ref="P43" si="49">SUM(P44:P62)</f>
        <v>48</v>
      </c>
      <c r="Q43" s="11">
        <f>P43/C43*100</f>
        <v>2.4014168359332004E-2</v>
      </c>
      <c r="R43" s="40">
        <f t="shared" si="3"/>
        <v>9373</v>
      </c>
      <c r="S43" s="15">
        <f t="shared" si="4"/>
        <v>4.6892666673337267E-2</v>
      </c>
      <c r="T43" s="35">
        <v>190</v>
      </c>
      <c r="U43" s="36">
        <v>6506</v>
      </c>
      <c r="V43" s="35">
        <v>190</v>
      </c>
      <c r="W43" s="36">
        <v>3016</v>
      </c>
      <c r="X43" s="35">
        <v>390</v>
      </c>
      <c r="Y43" s="36">
        <v>5</v>
      </c>
      <c r="Z43" s="47"/>
      <c r="AA43" s="37"/>
      <c r="AB43" s="17">
        <v>197</v>
      </c>
      <c r="AC43" s="18">
        <v>306</v>
      </c>
      <c r="AF43"/>
    </row>
    <row r="44" spans="1:33" ht="15" customHeight="1" outlineLevel="2" x14ac:dyDescent="0.25">
      <c r="A44" s="21">
        <v>4</v>
      </c>
      <c r="B44" s="38" t="s">
        <v>72</v>
      </c>
      <c r="C44" s="23">
        <f>VLOOKUP(A44,[12]DANE!$A$2:$D$126,4,0)</f>
        <v>2075</v>
      </c>
      <c r="D44" s="24">
        <f t="shared" ref="D44:D62" si="50">VLOOKUP(A44,$T$7:$U$131,2,0)</f>
        <v>1363</v>
      </c>
      <c r="E44" s="25">
        <f t="shared" si="2"/>
        <v>65.686746987951807</v>
      </c>
      <c r="F44" s="26">
        <f t="shared" ref="F44:F62" si="51">IFERROR(VLOOKUP(A44,$V$7:$W$131,2,0),0)</f>
        <v>603</v>
      </c>
      <c r="G44" s="27">
        <f t="shared" ref="G44:G62" si="52">(F44/C44)*100</f>
        <v>29.060240963855421</v>
      </c>
      <c r="H44" s="28">
        <f t="shared" si="12"/>
        <v>42</v>
      </c>
      <c r="I44" s="29">
        <f t="shared" ref="I44:I62" si="53">IFERROR(VLOOKUP(A44,$AB$6:$AC$130,2,0),0)</f>
        <v>42</v>
      </c>
      <c r="J44" s="29">
        <f t="shared" ref="J44:J62" si="54">IFERROR(VLOOKUP(A44,$Z$6:$AA$138,2,0),0)</f>
        <v>0</v>
      </c>
      <c r="K44" s="29">
        <f t="shared" ref="K44:K62" si="55">IFERROR(VLOOKUP(A44,$AD$6:$AE$130,2,0),0)</f>
        <v>0</v>
      </c>
      <c r="L44" s="29">
        <v>0</v>
      </c>
      <c r="M44" s="30">
        <f t="shared" ref="M44:M62" si="56">(H44/C44)*100</f>
        <v>2.0240963855421685</v>
      </c>
      <c r="N44" s="26">
        <f t="shared" si="0"/>
        <v>2008</v>
      </c>
      <c r="O44" s="32">
        <f t="shared" si="1"/>
        <v>96.771084337349393</v>
      </c>
      <c r="P44" s="26">
        <f t="shared" ref="P44:P62" si="57">IFERROR(VLOOKUP(A44,$X$7:$Y$131,2,0),0)</f>
        <v>1</v>
      </c>
      <c r="Q44" s="33">
        <f t="shared" ref="Q44:Q62" si="58">IFERROR(P44/C44*100,"")</f>
        <v>4.8192771084337345E-2</v>
      </c>
      <c r="R44" s="34">
        <f t="shared" si="3"/>
        <v>67</v>
      </c>
      <c r="S44" s="6">
        <f t="shared" si="4"/>
        <v>3.2289156626506027E-2</v>
      </c>
      <c r="T44" s="35">
        <v>197</v>
      </c>
      <c r="U44" s="36">
        <v>10747</v>
      </c>
      <c r="V44" s="35">
        <v>197</v>
      </c>
      <c r="W44" s="36">
        <v>2833</v>
      </c>
      <c r="X44" s="35">
        <v>400</v>
      </c>
      <c r="Y44" s="36">
        <v>40</v>
      </c>
      <c r="AB44" s="17">
        <v>206</v>
      </c>
      <c r="AC44" s="18">
        <v>60</v>
      </c>
      <c r="AF44"/>
    </row>
    <row r="45" spans="1:33" ht="15" customHeight="1" outlineLevel="2" x14ac:dyDescent="0.25">
      <c r="A45" s="21">
        <v>42</v>
      </c>
      <c r="B45" s="48" t="s">
        <v>73</v>
      </c>
      <c r="C45" s="23">
        <f>VLOOKUP(A45,[12]DANE!$A$2:$D$126,4,0)</f>
        <v>24724</v>
      </c>
      <c r="D45" s="24">
        <f t="shared" si="50"/>
        <v>16763</v>
      </c>
      <c r="E45" s="25">
        <f t="shared" si="2"/>
        <v>67.80051771558</v>
      </c>
      <c r="F45" s="26">
        <f t="shared" si="51"/>
        <v>9820</v>
      </c>
      <c r="G45" s="27">
        <f t="shared" si="52"/>
        <v>39.718492153373241</v>
      </c>
      <c r="H45" s="28">
        <f t="shared" si="12"/>
        <v>556</v>
      </c>
      <c r="I45" s="29">
        <f t="shared" si="53"/>
        <v>500</v>
      </c>
      <c r="J45" s="29">
        <f t="shared" si="54"/>
        <v>5</v>
      </c>
      <c r="K45" s="29">
        <f t="shared" si="55"/>
        <v>51</v>
      </c>
      <c r="L45" s="29">
        <v>0</v>
      </c>
      <c r="M45" s="30">
        <f t="shared" si="56"/>
        <v>2.2488270506390551</v>
      </c>
      <c r="N45" s="26">
        <f t="shared" si="0"/>
        <v>27139</v>
      </c>
      <c r="O45" s="32">
        <f t="shared" si="1"/>
        <v>109.7678369195923</v>
      </c>
      <c r="P45" s="26">
        <f t="shared" si="57"/>
        <v>24</v>
      </c>
      <c r="Q45" s="33">
        <f t="shared" si="58"/>
        <v>9.70716712506067E-2</v>
      </c>
      <c r="R45" s="34">
        <f t="shared" si="3"/>
        <v>-2415</v>
      </c>
      <c r="S45" s="6">
        <f t="shared" si="4"/>
        <v>-9.7678369195922987E-2</v>
      </c>
      <c r="T45" s="35">
        <v>206</v>
      </c>
      <c r="U45" s="36">
        <v>2912</v>
      </c>
      <c r="V45" s="35">
        <v>206</v>
      </c>
      <c r="W45" s="36">
        <v>710</v>
      </c>
      <c r="X45" s="35">
        <v>425</v>
      </c>
      <c r="Y45" s="36">
        <v>16</v>
      </c>
      <c r="AB45" s="17">
        <v>209</v>
      </c>
      <c r="AC45" s="18">
        <v>271</v>
      </c>
      <c r="AF45"/>
    </row>
    <row r="46" spans="1:33" ht="15" customHeight="1" outlineLevel="2" x14ac:dyDescent="0.25">
      <c r="A46" s="21">
        <v>44</v>
      </c>
      <c r="B46" s="22" t="s">
        <v>74</v>
      </c>
      <c r="C46" s="23">
        <f>VLOOKUP(A46,[12]DANE!$A$2:$D$126,4,0)</f>
        <v>7580</v>
      </c>
      <c r="D46" s="24">
        <f t="shared" si="50"/>
        <v>5323</v>
      </c>
      <c r="E46" s="25">
        <f t="shared" si="2"/>
        <v>70.224274406332455</v>
      </c>
      <c r="F46" s="26">
        <f t="shared" si="51"/>
        <v>1245</v>
      </c>
      <c r="G46" s="27">
        <f t="shared" si="52"/>
        <v>16.424802110817943</v>
      </c>
      <c r="H46" s="28">
        <f t="shared" si="12"/>
        <v>95</v>
      </c>
      <c r="I46" s="29">
        <f t="shared" si="53"/>
        <v>94</v>
      </c>
      <c r="J46" s="29">
        <f t="shared" si="54"/>
        <v>1</v>
      </c>
      <c r="K46" s="29">
        <f t="shared" si="55"/>
        <v>0</v>
      </c>
      <c r="L46" s="29">
        <v>0</v>
      </c>
      <c r="M46" s="30">
        <f t="shared" si="56"/>
        <v>1.2532981530343008</v>
      </c>
      <c r="N46" s="26">
        <f t="shared" si="0"/>
        <v>6663</v>
      </c>
      <c r="O46" s="32">
        <f t="shared" si="1"/>
        <v>87.902374670184713</v>
      </c>
      <c r="P46" s="26">
        <f t="shared" si="57"/>
        <v>0</v>
      </c>
      <c r="Q46" s="33">
        <f t="shared" si="58"/>
        <v>0</v>
      </c>
      <c r="R46" s="34">
        <f t="shared" si="3"/>
        <v>917</v>
      </c>
      <c r="S46" s="6">
        <f t="shared" si="4"/>
        <v>0.12097625329815304</v>
      </c>
      <c r="T46" s="35">
        <v>209</v>
      </c>
      <c r="U46" s="36">
        <v>13555</v>
      </c>
      <c r="V46" s="35">
        <v>209</v>
      </c>
      <c r="W46" s="36">
        <v>3534</v>
      </c>
      <c r="X46" s="35">
        <v>440</v>
      </c>
      <c r="Y46" s="36">
        <v>513</v>
      </c>
      <c r="AB46" s="17">
        <v>212</v>
      </c>
      <c r="AC46" s="18">
        <v>1120</v>
      </c>
      <c r="AF46"/>
    </row>
    <row r="47" spans="1:33" ht="15" customHeight="1" outlineLevel="2" x14ac:dyDescent="0.25">
      <c r="A47" s="21">
        <v>59</v>
      </c>
      <c r="B47" s="22" t="s">
        <v>75</v>
      </c>
      <c r="C47" s="23">
        <f>VLOOKUP(A47,[12]DANE!$A$2:$D$126,4,0)</f>
        <v>4110</v>
      </c>
      <c r="D47" s="24">
        <f t="shared" si="50"/>
        <v>2928</v>
      </c>
      <c r="E47" s="25">
        <f t="shared" si="2"/>
        <v>71.240875912408768</v>
      </c>
      <c r="F47" s="26">
        <f t="shared" si="51"/>
        <v>5857</v>
      </c>
      <c r="G47" s="27">
        <f t="shared" si="52"/>
        <v>142.50608272506082</v>
      </c>
      <c r="H47" s="28">
        <f t="shared" si="12"/>
        <v>76</v>
      </c>
      <c r="I47" s="29">
        <f t="shared" si="53"/>
        <v>76</v>
      </c>
      <c r="J47" s="29">
        <f t="shared" si="54"/>
        <v>0</v>
      </c>
      <c r="K47" s="29">
        <f t="shared" si="55"/>
        <v>0</v>
      </c>
      <c r="L47" s="29">
        <v>0</v>
      </c>
      <c r="M47" s="30">
        <f t="shared" si="56"/>
        <v>1.8491484184914844</v>
      </c>
      <c r="N47" s="26">
        <f t="shared" si="0"/>
        <v>8861</v>
      </c>
      <c r="O47" s="32">
        <f t="shared" si="1"/>
        <v>215.59610705596108</v>
      </c>
      <c r="P47" s="26">
        <f t="shared" si="57"/>
        <v>2</v>
      </c>
      <c r="Q47" s="33">
        <f t="shared" si="58"/>
        <v>4.8661800486618008E-2</v>
      </c>
      <c r="R47" s="34">
        <f t="shared" si="3"/>
        <v>-4751</v>
      </c>
      <c r="S47" s="6">
        <f t="shared" si="4"/>
        <v>-1.1559610705596106</v>
      </c>
      <c r="T47" s="35">
        <v>212</v>
      </c>
      <c r="U47" s="36">
        <v>15296</v>
      </c>
      <c r="V47" s="35">
        <v>212</v>
      </c>
      <c r="W47" s="36">
        <v>42387</v>
      </c>
      <c r="X47" s="35">
        <v>480</v>
      </c>
      <c r="Y47" s="36">
        <v>15</v>
      </c>
      <c r="AB47" s="17">
        <v>234</v>
      </c>
      <c r="AC47" s="18">
        <v>406</v>
      </c>
      <c r="AF47"/>
    </row>
    <row r="48" spans="1:33" ht="15" customHeight="1" outlineLevel="2" x14ac:dyDescent="0.25">
      <c r="A48" s="21">
        <v>113</v>
      </c>
      <c r="B48" s="22" t="s">
        <v>76</v>
      </c>
      <c r="C48" s="23">
        <f>VLOOKUP(A48,[12]DANE!$A$2:$D$126,4,0)</f>
        <v>6566</v>
      </c>
      <c r="D48" s="24">
        <f t="shared" si="50"/>
        <v>5713</v>
      </c>
      <c r="E48" s="25">
        <f t="shared" si="2"/>
        <v>87.008833384099901</v>
      </c>
      <c r="F48" s="26">
        <f t="shared" si="51"/>
        <v>2025</v>
      </c>
      <c r="G48" s="27">
        <f t="shared" si="52"/>
        <v>30.840694486749925</v>
      </c>
      <c r="H48" s="28">
        <f t="shared" si="12"/>
        <v>94</v>
      </c>
      <c r="I48" s="29">
        <f t="shared" si="53"/>
        <v>94</v>
      </c>
      <c r="J48" s="29">
        <f t="shared" si="54"/>
        <v>0</v>
      </c>
      <c r="K48" s="29">
        <f t="shared" si="55"/>
        <v>0</v>
      </c>
      <c r="L48" s="29">
        <v>0</v>
      </c>
      <c r="M48" s="30">
        <f t="shared" si="56"/>
        <v>1.4316174230886385</v>
      </c>
      <c r="N48" s="26">
        <f t="shared" si="0"/>
        <v>7832</v>
      </c>
      <c r="O48" s="32">
        <f t="shared" si="1"/>
        <v>119.28114529393847</v>
      </c>
      <c r="P48" s="26">
        <f t="shared" si="57"/>
        <v>1</v>
      </c>
      <c r="Q48" s="33">
        <f t="shared" si="58"/>
        <v>1.5229972586049346E-2</v>
      </c>
      <c r="R48" s="34">
        <f t="shared" si="3"/>
        <v>-1266</v>
      </c>
      <c r="S48" s="6">
        <f t="shared" si="4"/>
        <v>-0.1928114529393847</v>
      </c>
      <c r="T48" s="35">
        <v>234</v>
      </c>
      <c r="U48" s="36">
        <v>19111</v>
      </c>
      <c r="V48" s="35">
        <v>234</v>
      </c>
      <c r="W48" s="36">
        <v>2031</v>
      </c>
      <c r="X48" s="35">
        <v>490</v>
      </c>
      <c r="Y48" s="36">
        <v>66</v>
      </c>
      <c r="AB48" s="17">
        <v>237</v>
      </c>
      <c r="AC48" s="18">
        <v>254</v>
      </c>
      <c r="AF48"/>
    </row>
    <row r="49" spans="1:32" ht="15" customHeight="1" outlineLevel="2" x14ac:dyDescent="0.25">
      <c r="A49" s="21">
        <v>125</v>
      </c>
      <c r="B49" s="22" t="s">
        <v>77</v>
      </c>
      <c r="C49" s="23">
        <f>VLOOKUP(A49,[12]DANE!$A$2:$D$126,4,0)</f>
        <v>8275</v>
      </c>
      <c r="D49" s="24">
        <f t="shared" si="50"/>
        <v>6555</v>
      </c>
      <c r="E49" s="25">
        <f t="shared" si="2"/>
        <v>79.214501510574024</v>
      </c>
      <c r="F49" s="26">
        <f t="shared" si="51"/>
        <v>673</v>
      </c>
      <c r="G49" s="27">
        <f t="shared" si="52"/>
        <v>8.1329305135951664</v>
      </c>
      <c r="H49" s="28">
        <f t="shared" si="12"/>
        <v>120</v>
      </c>
      <c r="I49" s="29">
        <f t="shared" si="53"/>
        <v>120</v>
      </c>
      <c r="J49" s="29">
        <f t="shared" si="54"/>
        <v>0</v>
      </c>
      <c r="K49" s="29">
        <f t="shared" si="55"/>
        <v>0</v>
      </c>
      <c r="L49" s="29">
        <v>0</v>
      </c>
      <c r="M49" s="30">
        <f t="shared" si="56"/>
        <v>1.4501510574018126</v>
      </c>
      <c r="N49" s="26">
        <f t="shared" si="0"/>
        <v>7348</v>
      </c>
      <c r="O49" s="32">
        <f t="shared" si="1"/>
        <v>88.797583081571005</v>
      </c>
      <c r="P49" s="26">
        <f t="shared" si="57"/>
        <v>0</v>
      </c>
      <c r="Q49" s="33">
        <f t="shared" si="58"/>
        <v>0</v>
      </c>
      <c r="R49" s="34">
        <f t="shared" si="3"/>
        <v>927</v>
      </c>
      <c r="S49" s="6">
        <f t="shared" si="4"/>
        <v>0.11202416918429003</v>
      </c>
      <c r="T49" s="35">
        <v>237</v>
      </c>
      <c r="U49" s="36">
        <v>5872</v>
      </c>
      <c r="V49" s="35">
        <v>237</v>
      </c>
      <c r="W49" s="36">
        <v>14352</v>
      </c>
      <c r="X49" s="35">
        <v>495</v>
      </c>
      <c r="Y49" s="36">
        <v>1</v>
      </c>
      <c r="AB49" s="17">
        <v>240</v>
      </c>
      <c r="AC49" s="18">
        <v>277</v>
      </c>
      <c r="AF49"/>
    </row>
    <row r="50" spans="1:32" ht="15" customHeight="1" outlineLevel="2" x14ac:dyDescent="0.25">
      <c r="A50" s="21">
        <v>138</v>
      </c>
      <c r="B50" s="22" t="s">
        <v>78</v>
      </c>
      <c r="C50" s="23">
        <f>VLOOKUP(A50,[12]DANE!$A$2:$D$126,4,0)</f>
        <v>16751</v>
      </c>
      <c r="D50" s="24">
        <f t="shared" si="50"/>
        <v>11564</v>
      </c>
      <c r="E50" s="25">
        <f t="shared" si="2"/>
        <v>69.03468449644798</v>
      </c>
      <c r="F50" s="26">
        <f t="shared" si="51"/>
        <v>1576</v>
      </c>
      <c r="G50" s="27">
        <f t="shared" si="52"/>
        <v>9.4083935287445524</v>
      </c>
      <c r="H50" s="28">
        <f t="shared" si="12"/>
        <v>355</v>
      </c>
      <c r="I50" s="29">
        <f t="shared" si="53"/>
        <v>355</v>
      </c>
      <c r="J50" s="29">
        <f t="shared" si="54"/>
        <v>0</v>
      </c>
      <c r="K50" s="29">
        <f t="shared" si="55"/>
        <v>0</v>
      </c>
      <c r="L50" s="29">
        <v>0</v>
      </c>
      <c r="M50" s="30">
        <f t="shared" si="56"/>
        <v>2.1192764611067996</v>
      </c>
      <c r="N50" s="26">
        <f t="shared" si="0"/>
        <v>13495</v>
      </c>
      <c r="O50" s="32">
        <f t="shared" si="1"/>
        <v>80.562354486299327</v>
      </c>
      <c r="P50" s="26">
        <f t="shared" si="57"/>
        <v>0</v>
      </c>
      <c r="Q50" s="33">
        <f t="shared" si="58"/>
        <v>0</v>
      </c>
      <c r="R50" s="34">
        <f t="shared" si="3"/>
        <v>3256</v>
      </c>
      <c r="S50" s="6">
        <f t="shared" si="4"/>
        <v>0.19437645513700674</v>
      </c>
      <c r="T50" s="35">
        <v>240</v>
      </c>
      <c r="U50" s="36">
        <v>7235</v>
      </c>
      <c r="V50" s="35">
        <v>240</v>
      </c>
      <c r="W50" s="36">
        <v>2135</v>
      </c>
      <c r="X50" s="35">
        <v>541</v>
      </c>
      <c r="Y50" s="36">
        <v>16</v>
      </c>
      <c r="AB50" s="17">
        <v>250</v>
      </c>
      <c r="AC50" s="18">
        <v>744</v>
      </c>
      <c r="AF50"/>
    </row>
    <row r="51" spans="1:32" ht="15" customHeight="1" outlineLevel="2" x14ac:dyDescent="0.25">
      <c r="A51" s="21">
        <v>234</v>
      </c>
      <c r="B51" s="22" t="s">
        <v>79</v>
      </c>
      <c r="C51" s="23">
        <f>VLOOKUP(A51,[12]DANE!$A$2:$D$126,4,0)</f>
        <v>23280</v>
      </c>
      <c r="D51" s="24">
        <f t="shared" si="50"/>
        <v>19111</v>
      </c>
      <c r="E51" s="25">
        <f t="shared" si="2"/>
        <v>82.091924398625423</v>
      </c>
      <c r="F51" s="26">
        <f t="shared" si="51"/>
        <v>2031</v>
      </c>
      <c r="G51" s="27">
        <f t="shared" si="52"/>
        <v>8.7242268041237114</v>
      </c>
      <c r="H51" s="28">
        <f t="shared" si="12"/>
        <v>406</v>
      </c>
      <c r="I51" s="29">
        <f t="shared" si="53"/>
        <v>406</v>
      </c>
      <c r="J51" s="29">
        <f t="shared" si="54"/>
        <v>0</v>
      </c>
      <c r="K51" s="29">
        <f t="shared" si="55"/>
        <v>0</v>
      </c>
      <c r="L51" s="29">
        <v>0</v>
      </c>
      <c r="M51" s="30">
        <f t="shared" si="56"/>
        <v>1.7439862542955327</v>
      </c>
      <c r="N51" s="26">
        <f t="shared" si="0"/>
        <v>21548</v>
      </c>
      <c r="O51" s="32">
        <f t="shared" si="1"/>
        <v>92.560137457044675</v>
      </c>
      <c r="P51" s="26">
        <f t="shared" si="57"/>
        <v>0</v>
      </c>
      <c r="Q51" s="33">
        <f t="shared" si="58"/>
        <v>0</v>
      </c>
      <c r="R51" s="34">
        <f t="shared" si="3"/>
        <v>1732</v>
      </c>
      <c r="S51" s="6">
        <f t="shared" si="4"/>
        <v>7.4398625429553264E-2</v>
      </c>
      <c r="T51" s="35">
        <v>250</v>
      </c>
      <c r="U51" s="36">
        <v>45281</v>
      </c>
      <c r="V51" s="35">
        <v>250</v>
      </c>
      <c r="W51" s="36">
        <v>9657</v>
      </c>
      <c r="X51" s="35">
        <v>576</v>
      </c>
      <c r="Y51" s="36">
        <v>8</v>
      </c>
      <c r="AB51" s="17">
        <v>264</v>
      </c>
      <c r="AC51" s="18">
        <v>126</v>
      </c>
      <c r="AF51"/>
    </row>
    <row r="52" spans="1:32" ht="15" customHeight="1" outlineLevel="2" x14ac:dyDescent="0.25">
      <c r="A52" s="21">
        <v>240</v>
      </c>
      <c r="B52" s="22" t="s">
        <v>80</v>
      </c>
      <c r="C52" s="23">
        <f>VLOOKUP(A52,[12]DANE!$A$2:$D$126,4,0)</f>
        <v>12510</v>
      </c>
      <c r="D52" s="24">
        <f t="shared" si="50"/>
        <v>7235</v>
      </c>
      <c r="E52" s="25">
        <f t="shared" si="2"/>
        <v>57.833733013589125</v>
      </c>
      <c r="F52" s="26">
        <f t="shared" si="51"/>
        <v>2135</v>
      </c>
      <c r="G52" s="27">
        <f t="shared" si="52"/>
        <v>17.066346922462031</v>
      </c>
      <c r="H52" s="28">
        <f t="shared" si="12"/>
        <v>277</v>
      </c>
      <c r="I52" s="29">
        <f t="shared" si="53"/>
        <v>277</v>
      </c>
      <c r="J52" s="29">
        <f t="shared" si="54"/>
        <v>0</v>
      </c>
      <c r="K52" s="29">
        <f t="shared" si="55"/>
        <v>0</v>
      </c>
      <c r="L52" s="29">
        <v>0</v>
      </c>
      <c r="M52" s="30">
        <f t="shared" si="56"/>
        <v>2.2142286171063152</v>
      </c>
      <c r="N52" s="26">
        <f t="shared" si="0"/>
        <v>9647</v>
      </c>
      <c r="O52" s="32">
        <f t="shared" si="1"/>
        <v>77.114308553157471</v>
      </c>
      <c r="P52" s="26">
        <f t="shared" si="57"/>
        <v>0</v>
      </c>
      <c r="Q52" s="33">
        <f t="shared" si="58"/>
        <v>0</v>
      </c>
      <c r="R52" s="34">
        <f t="shared" si="3"/>
        <v>2863</v>
      </c>
      <c r="S52" s="6">
        <f t="shared" si="4"/>
        <v>0.22885691446842527</v>
      </c>
      <c r="T52" s="35">
        <v>264</v>
      </c>
      <c r="U52" s="36">
        <v>2452</v>
      </c>
      <c r="V52" s="35">
        <v>264</v>
      </c>
      <c r="W52" s="36">
        <v>6223</v>
      </c>
      <c r="X52" s="35">
        <v>579</v>
      </c>
      <c r="Y52" s="36">
        <v>41</v>
      </c>
      <c r="AB52" s="17">
        <v>266</v>
      </c>
      <c r="AC52" s="18">
        <v>2766</v>
      </c>
      <c r="AF52"/>
    </row>
    <row r="53" spans="1:32" ht="15" customHeight="1" outlineLevel="2" x14ac:dyDescent="0.25">
      <c r="A53" s="21">
        <v>284</v>
      </c>
      <c r="B53" s="22" t="s">
        <v>81</v>
      </c>
      <c r="C53" s="23">
        <f>VLOOKUP(A53,[12]DANE!$A$2:$D$126,4,0)</f>
        <v>16311</v>
      </c>
      <c r="D53" s="24">
        <f t="shared" si="50"/>
        <v>18694</v>
      </c>
      <c r="E53" s="25">
        <f t="shared" si="2"/>
        <v>114.60977254613451</v>
      </c>
      <c r="F53" s="26">
        <f t="shared" si="51"/>
        <v>2712</v>
      </c>
      <c r="G53" s="27">
        <f t="shared" si="52"/>
        <v>16.626816258966343</v>
      </c>
      <c r="H53" s="28">
        <f t="shared" si="12"/>
        <v>714</v>
      </c>
      <c r="I53" s="29">
        <f t="shared" si="53"/>
        <v>714</v>
      </c>
      <c r="J53" s="29">
        <f t="shared" si="54"/>
        <v>0</v>
      </c>
      <c r="K53" s="29">
        <f t="shared" si="55"/>
        <v>0</v>
      </c>
      <c r="L53" s="29">
        <v>0</v>
      </c>
      <c r="M53" s="30">
        <f t="shared" si="56"/>
        <v>4.3774140150818468</v>
      </c>
      <c r="N53" s="26">
        <f t="shared" si="0"/>
        <v>22120</v>
      </c>
      <c r="O53" s="32">
        <f t="shared" si="1"/>
        <v>135.61400282018269</v>
      </c>
      <c r="P53" s="26">
        <f t="shared" si="57"/>
        <v>0</v>
      </c>
      <c r="Q53" s="33">
        <f t="shared" si="58"/>
        <v>0</v>
      </c>
      <c r="R53" s="34">
        <f t="shared" si="3"/>
        <v>-5809</v>
      </c>
      <c r="S53" s="6">
        <f t="shared" si="4"/>
        <v>-0.356140028201827</v>
      </c>
      <c r="T53" s="35">
        <v>266</v>
      </c>
      <c r="U53" s="36">
        <v>15869</v>
      </c>
      <c r="V53" s="35">
        <v>266</v>
      </c>
      <c r="W53" s="36">
        <v>155766</v>
      </c>
      <c r="X53" s="35">
        <v>585</v>
      </c>
      <c r="Y53" s="36">
        <v>6</v>
      </c>
      <c r="AB53" s="17">
        <v>282</v>
      </c>
      <c r="AC53" s="18">
        <v>624</v>
      </c>
      <c r="AF53"/>
    </row>
    <row r="54" spans="1:32" ht="15" customHeight="1" outlineLevel="2" x14ac:dyDescent="0.25">
      <c r="A54" s="21">
        <v>306</v>
      </c>
      <c r="B54" s="22" t="s">
        <v>82</v>
      </c>
      <c r="C54" s="23">
        <f>VLOOKUP(A54,[12]DANE!$A$2:$D$126,4,0)</f>
        <v>4009</v>
      </c>
      <c r="D54" s="24">
        <f t="shared" si="50"/>
        <v>3489</v>
      </c>
      <c r="E54" s="25">
        <f t="shared" si="2"/>
        <v>87.029184335245702</v>
      </c>
      <c r="F54" s="26">
        <f t="shared" si="51"/>
        <v>655</v>
      </c>
      <c r="G54" s="27">
        <f t="shared" si="52"/>
        <v>16.338238962334746</v>
      </c>
      <c r="H54" s="28">
        <f t="shared" si="12"/>
        <v>109</v>
      </c>
      <c r="I54" s="29">
        <f t="shared" si="53"/>
        <v>109</v>
      </c>
      <c r="J54" s="29">
        <f t="shared" si="54"/>
        <v>0</v>
      </c>
      <c r="K54" s="29">
        <f t="shared" si="55"/>
        <v>0</v>
      </c>
      <c r="L54" s="29">
        <v>0</v>
      </c>
      <c r="M54" s="30">
        <f t="shared" si="56"/>
        <v>2.7188825143427287</v>
      </c>
      <c r="N54" s="26">
        <f t="shared" si="0"/>
        <v>4253</v>
      </c>
      <c r="O54" s="32">
        <f t="shared" si="1"/>
        <v>106.08630581192317</v>
      </c>
      <c r="P54" s="26">
        <f t="shared" si="57"/>
        <v>0</v>
      </c>
      <c r="Q54" s="33">
        <f t="shared" si="58"/>
        <v>0</v>
      </c>
      <c r="R54" s="34">
        <f t="shared" si="3"/>
        <v>-244</v>
      </c>
      <c r="S54" s="6">
        <f t="shared" si="4"/>
        <v>-6.0863058119231726E-2</v>
      </c>
      <c r="T54" s="35">
        <v>282</v>
      </c>
      <c r="U54" s="36">
        <v>7902</v>
      </c>
      <c r="V54" s="35">
        <v>282</v>
      </c>
      <c r="W54" s="36">
        <v>8894</v>
      </c>
      <c r="X54" s="35">
        <v>604</v>
      </c>
      <c r="Y54" s="36">
        <v>25</v>
      </c>
      <c r="AB54" s="17">
        <v>284</v>
      </c>
      <c r="AC54" s="18">
        <v>714</v>
      </c>
      <c r="AF54"/>
    </row>
    <row r="55" spans="1:32" ht="15" customHeight="1" outlineLevel="2" x14ac:dyDescent="0.25">
      <c r="A55" s="21">
        <v>347</v>
      </c>
      <c r="B55" s="38" t="s">
        <v>83</v>
      </c>
      <c r="C55" s="23">
        <f>VLOOKUP(A55,[12]DANE!$A$2:$D$126,4,0)</f>
        <v>5837</v>
      </c>
      <c r="D55" s="24">
        <f t="shared" si="50"/>
        <v>3620</v>
      </c>
      <c r="E55" s="25">
        <f t="shared" si="2"/>
        <v>62.018160013705668</v>
      </c>
      <c r="F55" s="26">
        <f t="shared" si="51"/>
        <v>855</v>
      </c>
      <c r="G55" s="27">
        <f t="shared" si="52"/>
        <v>14.647935583347611</v>
      </c>
      <c r="H55" s="28">
        <f t="shared" si="12"/>
        <v>98</v>
      </c>
      <c r="I55" s="29">
        <f t="shared" si="53"/>
        <v>98</v>
      </c>
      <c r="J55" s="29">
        <f t="shared" si="54"/>
        <v>0</v>
      </c>
      <c r="K55" s="29">
        <f t="shared" si="55"/>
        <v>0</v>
      </c>
      <c r="L55" s="29">
        <v>0</v>
      </c>
      <c r="M55" s="30">
        <f t="shared" si="56"/>
        <v>1.6789446633544629</v>
      </c>
      <c r="N55" s="26">
        <f t="shared" si="0"/>
        <v>4573</v>
      </c>
      <c r="O55" s="32">
        <f t="shared" si="1"/>
        <v>78.345040260407728</v>
      </c>
      <c r="P55" s="26">
        <f t="shared" si="57"/>
        <v>0</v>
      </c>
      <c r="Q55" s="33">
        <f t="shared" si="58"/>
        <v>0</v>
      </c>
      <c r="R55" s="34">
        <f t="shared" si="3"/>
        <v>1264</v>
      </c>
      <c r="S55" s="6">
        <f t="shared" si="4"/>
        <v>0.21654959739592256</v>
      </c>
      <c r="T55" s="35">
        <v>284</v>
      </c>
      <c r="U55" s="36">
        <v>18694</v>
      </c>
      <c r="V55" s="35">
        <v>284</v>
      </c>
      <c r="W55" s="36">
        <v>2712</v>
      </c>
      <c r="X55" s="35">
        <v>607</v>
      </c>
      <c r="Y55" s="36">
        <v>16</v>
      </c>
      <c r="AB55" s="17">
        <v>306</v>
      </c>
      <c r="AC55" s="18">
        <v>109</v>
      </c>
      <c r="AF55"/>
    </row>
    <row r="56" spans="1:32" ht="15" customHeight="1" outlineLevel="2" x14ac:dyDescent="0.25">
      <c r="A56" s="21">
        <v>411</v>
      </c>
      <c r="B56" s="38" t="s">
        <v>84</v>
      </c>
      <c r="C56" s="23">
        <f>VLOOKUP(A56,[12]DANE!$A$2:$D$126,4,0)</f>
        <v>9546</v>
      </c>
      <c r="D56" s="24">
        <f t="shared" si="50"/>
        <v>7180</v>
      </c>
      <c r="E56" s="25">
        <f t="shared" si="2"/>
        <v>75.214749633354288</v>
      </c>
      <c r="F56" s="26">
        <f t="shared" si="51"/>
        <v>1256</v>
      </c>
      <c r="G56" s="27">
        <f t="shared" si="52"/>
        <v>13.157343389901529</v>
      </c>
      <c r="H56" s="28">
        <f t="shared" si="12"/>
        <v>214</v>
      </c>
      <c r="I56" s="29">
        <f t="shared" si="53"/>
        <v>214</v>
      </c>
      <c r="J56" s="29">
        <f t="shared" si="54"/>
        <v>0</v>
      </c>
      <c r="K56" s="29">
        <f t="shared" si="55"/>
        <v>0</v>
      </c>
      <c r="L56" s="29">
        <v>0</v>
      </c>
      <c r="M56" s="30">
        <f t="shared" si="56"/>
        <v>2.2417766603813116</v>
      </c>
      <c r="N56" s="26">
        <f t="shared" si="0"/>
        <v>8650</v>
      </c>
      <c r="O56" s="32">
        <f t="shared" si="1"/>
        <v>90.61386968363712</v>
      </c>
      <c r="P56" s="26">
        <f t="shared" si="57"/>
        <v>0</v>
      </c>
      <c r="Q56" s="33">
        <f t="shared" si="58"/>
        <v>0</v>
      </c>
      <c r="R56" s="34">
        <f t="shared" si="3"/>
        <v>896</v>
      </c>
      <c r="S56" s="6">
        <f t="shared" si="4"/>
        <v>9.3861303163628743E-2</v>
      </c>
      <c r="T56" s="35">
        <v>306</v>
      </c>
      <c r="U56" s="36">
        <v>3489</v>
      </c>
      <c r="V56" s="35">
        <v>306</v>
      </c>
      <c r="W56" s="36">
        <v>655</v>
      </c>
      <c r="X56" s="35">
        <v>615</v>
      </c>
      <c r="Y56" s="36">
        <v>2708</v>
      </c>
      <c r="AB56" s="17">
        <v>308</v>
      </c>
      <c r="AC56" s="18">
        <v>446</v>
      </c>
      <c r="AF56"/>
    </row>
    <row r="57" spans="1:32" ht="15" customHeight="1" outlineLevel="2" x14ac:dyDescent="0.25">
      <c r="A57" s="21">
        <v>501</v>
      </c>
      <c r="B57" s="38" t="s">
        <v>85</v>
      </c>
      <c r="C57" s="23">
        <f>VLOOKUP(A57,[12]DANE!$A$2:$D$126,4,0)</f>
        <v>3278</v>
      </c>
      <c r="D57" s="24">
        <f t="shared" si="50"/>
        <v>1767</v>
      </c>
      <c r="E57" s="25">
        <f t="shared" si="2"/>
        <v>53.904820012202556</v>
      </c>
      <c r="F57" s="26">
        <f t="shared" si="51"/>
        <v>246</v>
      </c>
      <c r="G57" s="27">
        <f t="shared" si="52"/>
        <v>7.5045759609517999</v>
      </c>
      <c r="H57" s="28">
        <f t="shared" si="12"/>
        <v>57</v>
      </c>
      <c r="I57" s="29">
        <f t="shared" si="53"/>
        <v>57</v>
      </c>
      <c r="J57" s="29">
        <f t="shared" si="54"/>
        <v>0</v>
      </c>
      <c r="K57" s="29">
        <f t="shared" si="55"/>
        <v>0</v>
      </c>
      <c r="L57" s="29">
        <v>0</v>
      </c>
      <c r="M57" s="30">
        <f t="shared" si="56"/>
        <v>1.7388651616839537</v>
      </c>
      <c r="N57" s="26">
        <f t="shared" si="0"/>
        <v>2070</v>
      </c>
      <c r="O57" s="32">
        <f t="shared" si="1"/>
        <v>63.148261134838307</v>
      </c>
      <c r="P57" s="26">
        <f t="shared" si="57"/>
        <v>0</v>
      </c>
      <c r="Q57" s="33">
        <f t="shared" si="58"/>
        <v>0</v>
      </c>
      <c r="R57" s="34">
        <f t="shared" si="3"/>
        <v>1208</v>
      </c>
      <c r="S57" s="6">
        <f t="shared" si="4"/>
        <v>0.36851738865161682</v>
      </c>
      <c r="T57" s="35">
        <v>308</v>
      </c>
      <c r="U57" s="36">
        <v>11900</v>
      </c>
      <c r="V57" s="35">
        <v>308</v>
      </c>
      <c r="W57" s="36">
        <v>33838</v>
      </c>
      <c r="X57" s="35">
        <v>631</v>
      </c>
      <c r="Y57" s="36">
        <v>1712</v>
      </c>
      <c r="AB57" s="17">
        <v>310</v>
      </c>
      <c r="AC57" s="18">
        <v>142</v>
      </c>
      <c r="AF57"/>
    </row>
    <row r="58" spans="1:32" ht="15" customHeight="1" outlineLevel="2" x14ac:dyDescent="0.25">
      <c r="A58" s="21">
        <v>543</v>
      </c>
      <c r="B58" s="22" t="s">
        <v>86</v>
      </c>
      <c r="C58" s="23">
        <f>VLOOKUP(A58,[12]DANE!$A$2:$D$126,4,0)</f>
        <v>11064</v>
      </c>
      <c r="D58" s="24">
        <f t="shared" si="50"/>
        <v>6513</v>
      </c>
      <c r="E58" s="25">
        <f t="shared" si="2"/>
        <v>58.866594360086765</v>
      </c>
      <c r="F58" s="26">
        <f t="shared" si="51"/>
        <v>644</v>
      </c>
      <c r="G58" s="27">
        <f t="shared" si="52"/>
        <v>5.8206796818510487</v>
      </c>
      <c r="H58" s="28">
        <f t="shared" si="12"/>
        <v>151</v>
      </c>
      <c r="I58" s="29">
        <f t="shared" si="53"/>
        <v>151</v>
      </c>
      <c r="J58" s="29">
        <f t="shared" si="54"/>
        <v>0</v>
      </c>
      <c r="K58" s="29">
        <f t="shared" si="55"/>
        <v>0</v>
      </c>
      <c r="L58" s="29">
        <v>0</v>
      </c>
      <c r="M58" s="30">
        <f t="shared" si="56"/>
        <v>1.3647866955892987</v>
      </c>
      <c r="N58" s="26">
        <f t="shared" si="0"/>
        <v>7308</v>
      </c>
      <c r="O58" s="32">
        <f t="shared" si="1"/>
        <v>66.052060737527114</v>
      </c>
      <c r="P58" s="26">
        <f t="shared" si="57"/>
        <v>0</v>
      </c>
      <c r="Q58" s="33">
        <f t="shared" si="58"/>
        <v>0</v>
      </c>
      <c r="R58" s="34">
        <f t="shared" si="3"/>
        <v>3756</v>
      </c>
      <c r="S58" s="6">
        <f t="shared" si="4"/>
        <v>0.33947939262472887</v>
      </c>
      <c r="T58" s="35">
        <v>310</v>
      </c>
      <c r="U58" s="36">
        <v>4702</v>
      </c>
      <c r="V58" s="35">
        <v>310</v>
      </c>
      <c r="W58" s="36">
        <v>2702</v>
      </c>
      <c r="X58" s="35">
        <v>642</v>
      </c>
      <c r="Y58" s="36">
        <v>13</v>
      </c>
      <c r="AB58" s="17">
        <v>313</v>
      </c>
      <c r="AC58" s="18">
        <v>206</v>
      </c>
      <c r="AF58"/>
    </row>
    <row r="59" spans="1:32" ht="15" customHeight="1" outlineLevel="2" x14ac:dyDescent="0.25">
      <c r="A59" s="21">
        <v>628</v>
      </c>
      <c r="B59" s="38" t="s">
        <v>87</v>
      </c>
      <c r="C59" s="23">
        <f>VLOOKUP(A59,[12]DANE!$A$2:$D$126,4,0)</f>
        <v>8191</v>
      </c>
      <c r="D59" s="24">
        <f t="shared" si="50"/>
        <v>7101</v>
      </c>
      <c r="E59" s="25">
        <f t="shared" si="2"/>
        <v>86.692711512635825</v>
      </c>
      <c r="F59" s="26">
        <f t="shared" si="51"/>
        <v>1093</v>
      </c>
      <c r="G59" s="27">
        <f t="shared" si="52"/>
        <v>13.343914052008301</v>
      </c>
      <c r="H59" s="28">
        <f t="shared" si="12"/>
        <v>180</v>
      </c>
      <c r="I59" s="29">
        <f t="shared" si="53"/>
        <v>180</v>
      </c>
      <c r="J59" s="29">
        <f t="shared" si="54"/>
        <v>0</v>
      </c>
      <c r="K59" s="29">
        <f t="shared" si="55"/>
        <v>0</v>
      </c>
      <c r="L59" s="29">
        <v>0</v>
      </c>
      <c r="M59" s="30">
        <f t="shared" si="56"/>
        <v>2.1975338786472958</v>
      </c>
      <c r="N59" s="26">
        <f t="shared" si="0"/>
        <v>8374</v>
      </c>
      <c r="O59" s="32">
        <f t="shared" si="1"/>
        <v>102.23415944329142</v>
      </c>
      <c r="P59" s="26">
        <f t="shared" si="57"/>
        <v>0</v>
      </c>
      <c r="Q59" s="33">
        <f t="shared" si="58"/>
        <v>0</v>
      </c>
      <c r="R59" s="34">
        <f t="shared" si="3"/>
        <v>-183</v>
      </c>
      <c r="S59" s="6">
        <f t="shared" si="4"/>
        <v>-2.2341594432914173E-2</v>
      </c>
      <c r="T59" s="35">
        <v>313</v>
      </c>
      <c r="U59" s="36">
        <v>6503</v>
      </c>
      <c r="V59" s="35">
        <v>313</v>
      </c>
      <c r="W59" s="36">
        <v>1771</v>
      </c>
      <c r="X59" s="35">
        <v>649</v>
      </c>
      <c r="Y59" s="36">
        <v>1</v>
      </c>
      <c r="AB59" s="17">
        <v>315</v>
      </c>
      <c r="AC59" s="18">
        <v>88</v>
      </c>
      <c r="AF59"/>
    </row>
    <row r="60" spans="1:32" ht="15" customHeight="1" outlineLevel="2" x14ac:dyDescent="0.25">
      <c r="A60" s="21">
        <v>656</v>
      </c>
      <c r="B60" s="44" t="s">
        <v>88</v>
      </c>
      <c r="C60" s="23">
        <f>VLOOKUP(A60,[12]DANE!$A$2:$D$126,4,0)</f>
        <v>12724</v>
      </c>
      <c r="D60" s="24">
        <f t="shared" si="50"/>
        <v>6072</v>
      </c>
      <c r="E60" s="25">
        <f t="shared" si="2"/>
        <v>47.720842502357748</v>
      </c>
      <c r="F60" s="26">
        <f t="shared" si="51"/>
        <v>4846</v>
      </c>
      <c r="G60" s="27">
        <f t="shared" si="52"/>
        <v>38.085507701980511</v>
      </c>
      <c r="H60" s="28">
        <f t="shared" si="12"/>
        <v>308</v>
      </c>
      <c r="I60" s="29">
        <f t="shared" si="53"/>
        <v>306</v>
      </c>
      <c r="J60" s="29">
        <f t="shared" si="54"/>
        <v>2</v>
      </c>
      <c r="K60" s="29">
        <f t="shared" si="55"/>
        <v>0</v>
      </c>
      <c r="L60" s="29">
        <v>0</v>
      </c>
      <c r="M60" s="30">
        <f t="shared" si="56"/>
        <v>2.42062244577177</v>
      </c>
      <c r="N60" s="26">
        <f t="shared" si="0"/>
        <v>11226</v>
      </c>
      <c r="O60" s="32">
        <f t="shared" si="1"/>
        <v>88.226972650110028</v>
      </c>
      <c r="P60" s="26">
        <f t="shared" si="57"/>
        <v>9</v>
      </c>
      <c r="Q60" s="33">
        <f t="shared" si="58"/>
        <v>7.0732474064759507E-2</v>
      </c>
      <c r="R60" s="34">
        <f t="shared" si="3"/>
        <v>1498</v>
      </c>
      <c r="S60" s="6">
        <f t="shared" si="4"/>
        <v>0.11773027349889972</v>
      </c>
      <c r="T60" s="35">
        <v>315</v>
      </c>
      <c r="U60" s="36">
        <v>3724</v>
      </c>
      <c r="V60" s="35">
        <v>315</v>
      </c>
      <c r="W60" s="36">
        <v>1556</v>
      </c>
      <c r="X60" s="35">
        <v>656</v>
      </c>
      <c r="Y60" s="36">
        <v>9</v>
      </c>
      <c r="AB60" s="17">
        <v>318</v>
      </c>
      <c r="AC60" s="18">
        <v>495</v>
      </c>
      <c r="AF60"/>
    </row>
    <row r="61" spans="1:32" ht="15" customHeight="1" outlineLevel="1" x14ac:dyDescent="0.25">
      <c r="A61" s="21">
        <v>761</v>
      </c>
      <c r="B61" s="22" t="s">
        <v>89</v>
      </c>
      <c r="C61" s="23">
        <f>VLOOKUP(A61,[12]DANE!$A$2:$D$126,4,0)</f>
        <v>14821</v>
      </c>
      <c r="D61" s="24">
        <f t="shared" si="50"/>
        <v>7342</v>
      </c>
      <c r="E61" s="25">
        <f t="shared" si="2"/>
        <v>49.537817961001281</v>
      </c>
      <c r="F61" s="26">
        <f t="shared" si="51"/>
        <v>3189</v>
      </c>
      <c r="G61" s="27">
        <f t="shared" si="52"/>
        <v>21.516766749881924</v>
      </c>
      <c r="H61" s="28">
        <f t="shared" si="12"/>
        <v>550</v>
      </c>
      <c r="I61" s="29">
        <f t="shared" si="53"/>
        <v>545</v>
      </c>
      <c r="J61" s="29">
        <f t="shared" si="54"/>
        <v>3</v>
      </c>
      <c r="K61" s="29">
        <f t="shared" si="55"/>
        <v>2</v>
      </c>
      <c r="L61" s="29">
        <v>0</v>
      </c>
      <c r="M61" s="30">
        <f t="shared" si="56"/>
        <v>3.7109506780918968</v>
      </c>
      <c r="N61" s="26">
        <f t="shared" si="0"/>
        <v>11081</v>
      </c>
      <c r="O61" s="32">
        <f t="shared" si="1"/>
        <v>74.765535388975096</v>
      </c>
      <c r="P61" s="26">
        <f t="shared" si="57"/>
        <v>11</v>
      </c>
      <c r="Q61" s="33">
        <f t="shared" si="58"/>
        <v>7.4219013561837938E-2</v>
      </c>
      <c r="R61" s="34">
        <f t="shared" si="3"/>
        <v>3740</v>
      </c>
      <c r="S61" s="6">
        <f t="shared" si="4"/>
        <v>0.25234464611024898</v>
      </c>
      <c r="T61" s="35">
        <v>318</v>
      </c>
      <c r="U61" s="36">
        <v>10787</v>
      </c>
      <c r="V61" s="35">
        <v>318</v>
      </c>
      <c r="W61" s="36">
        <v>22557</v>
      </c>
      <c r="X61" s="35">
        <v>659</v>
      </c>
      <c r="Y61" s="36">
        <v>29</v>
      </c>
      <c r="AB61" s="17">
        <v>321</v>
      </c>
      <c r="AC61" s="18">
        <v>103</v>
      </c>
      <c r="AF61"/>
    </row>
    <row r="62" spans="1:32" ht="15" customHeight="1" outlineLevel="2" x14ac:dyDescent="0.25">
      <c r="A62" s="21">
        <v>842</v>
      </c>
      <c r="B62" s="38" t="s">
        <v>90</v>
      </c>
      <c r="C62" s="23">
        <f>VLOOKUP(A62,[12]DANE!$A$2:$D$126,4,0)</f>
        <v>8230</v>
      </c>
      <c r="D62" s="24">
        <f t="shared" si="50"/>
        <v>5660</v>
      </c>
      <c r="E62" s="25">
        <f t="shared" si="2"/>
        <v>68.772782503037661</v>
      </c>
      <c r="F62" s="26">
        <f t="shared" si="51"/>
        <v>565</v>
      </c>
      <c r="G62" s="27">
        <f t="shared" si="52"/>
        <v>6.8651275820170108</v>
      </c>
      <c r="H62" s="28">
        <f t="shared" si="12"/>
        <v>88</v>
      </c>
      <c r="I62" s="29">
        <f t="shared" si="53"/>
        <v>88</v>
      </c>
      <c r="J62" s="29">
        <f t="shared" si="54"/>
        <v>0</v>
      </c>
      <c r="K62" s="29">
        <f t="shared" si="55"/>
        <v>0</v>
      </c>
      <c r="L62" s="29">
        <v>0</v>
      </c>
      <c r="M62" s="30">
        <f t="shared" si="56"/>
        <v>1.0692588092345079</v>
      </c>
      <c r="N62" s="26">
        <f t="shared" si="0"/>
        <v>6313</v>
      </c>
      <c r="O62" s="32">
        <f t="shared" si="1"/>
        <v>76.707168894289183</v>
      </c>
      <c r="P62" s="26">
        <f t="shared" si="57"/>
        <v>0</v>
      </c>
      <c r="Q62" s="33">
        <f t="shared" si="58"/>
        <v>0</v>
      </c>
      <c r="R62" s="34">
        <f t="shared" si="3"/>
        <v>1917</v>
      </c>
      <c r="S62" s="6">
        <f t="shared" si="4"/>
        <v>0.23292831105710815</v>
      </c>
      <c r="T62" s="35">
        <v>321</v>
      </c>
      <c r="U62" s="36">
        <v>2818</v>
      </c>
      <c r="V62" s="35">
        <v>321</v>
      </c>
      <c r="W62" s="36">
        <v>2577</v>
      </c>
      <c r="X62" s="35">
        <v>664</v>
      </c>
      <c r="Y62" s="36">
        <v>54</v>
      </c>
      <c r="AB62" s="17">
        <v>347</v>
      </c>
      <c r="AC62" s="18">
        <v>98</v>
      </c>
      <c r="AF62"/>
    </row>
    <row r="63" spans="1:32" ht="15" customHeight="1" outlineLevel="2" x14ac:dyDescent="0.25">
      <c r="A63" s="5"/>
      <c r="B63" s="5" t="s">
        <v>91</v>
      </c>
      <c r="C63" s="39">
        <f>SUM(C64:C80)</f>
        <v>261411</v>
      </c>
      <c r="D63" s="40">
        <f>SUBTOTAL(9,D64:D80)</f>
        <v>136603</v>
      </c>
      <c r="E63" s="41">
        <f t="shared" si="2"/>
        <v>52.256025951471052</v>
      </c>
      <c r="F63" s="14">
        <f t="shared" ref="F63:L63" si="59">SUM(F64:F80)</f>
        <v>84286</v>
      </c>
      <c r="G63" s="12">
        <f>F63/C63*100</f>
        <v>32.242713581295355</v>
      </c>
      <c r="H63" s="42">
        <f>SUM(H64:H80)</f>
        <v>4446</v>
      </c>
      <c r="I63" s="43">
        <f t="shared" si="59"/>
        <v>4440</v>
      </c>
      <c r="J63" s="43">
        <f t="shared" si="59"/>
        <v>6</v>
      </c>
      <c r="K63" s="43">
        <f t="shared" si="59"/>
        <v>0</v>
      </c>
      <c r="L63" s="43">
        <f t="shared" si="59"/>
        <v>0</v>
      </c>
      <c r="M63" s="13">
        <f>H63/C63*100</f>
        <v>1.700770051757577</v>
      </c>
      <c r="N63" s="14">
        <f t="shared" si="0"/>
        <v>225335</v>
      </c>
      <c r="O63" s="13">
        <f t="shared" si="1"/>
        <v>86.19950958452398</v>
      </c>
      <c r="P63" s="14">
        <f t="shared" ref="P63" si="60">SUM(P64:P80)</f>
        <v>964</v>
      </c>
      <c r="Q63" s="11">
        <f>P63/C63*100</f>
        <v>0.36876795544181384</v>
      </c>
      <c r="R63" s="40">
        <f t="shared" si="3"/>
        <v>36076</v>
      </c>
      <c r="S63" s="15">
        <f t="shared" si="4"/>
        <v>0.13800490415476013</v>
      </c>
      <c r="T63" s="35">
        <v>347</v>
      </c>
      <c r="U63" s="36">
        <v>3620</v>
      </c>
      <c r="V63" s="35">
        <v>347</v>
      </c>
      <c r="W63" s="36">
        <v>855</v>
      </c>
      <c r="X63" s="35">
        <v>665</v>
      </c>
      <c r="Y63" s="36">
        <v>23</v>
      </c>
      <c r="AB63" s="17">
        <v>353</v>
      </c>
      <c r="AC63" s="18">
        <v>97</v>
      </c>
      <c r="AF63"/>
    </row>
    <row r="64" spans="1:32" ht="15" customHeight="1" outlineLevel="2" x14ac:dyDescent="0.25">
      <c r="A64" s="21">
        <v>38</v>
      </c>
      <c r="B64" s="22" t="s">
        <v>92</v>
      </c>
      <c r="C64" s="23">
        <f>VLOOKUP(A64,[12]DANE!$A$2:$D$126,4,0)</f>
        <v>11240</v>
      </c>
      <c r="D64" s="24">
        <f t="shared" ref="D64:D80" si="61">VLOOKUP(A64,$T$7:$U$131,2,0)</f>
        <v>8820</v>
      </c>
      <c r="E64" s="25">
        <f t="shared" si="2"/>
        <v>78.469750889679716</v>
      </c>
      <c r="F64" s="26">
        <f t="shared" ref="F64:F80" si="62">IFERROR(VLOOKUP(A64,$V$7:$W$131,2,0),0)</f>
        <v>1060</v>
      </c>
      <c r="G64" s="27">
        <f t="shared" ref="G64:G80" si="63">(F64/C64)*100</f>
        <v>9.4306049822064058</v>
      </c>
      <c r="H64" s="28">
        <f t="shared" si="12"/>
        <v>152</v>
      </c>
      <c r="I64" s="29">
        <f t="shared" ref="I64:I80" si="64">IFERROR(VLOOKUP(A64,$AB$6:$AC$130,2,0),0)</f>
        <v>152</v>
      </c>
      <c r="J64" s="29">
        <f t="shared" ref="J64:J80" si="65">IFERROR(VLOOKUP(A64,$Z$6:$AA$138,2,0),0)</f>
        <v>0</v>
      </c>
      <c r="K64" s="29">
        <f t="shared" ref="K64:K80" si="66">IFERROR(VLOOKUP(A64,$AD$6:$AE$130,2,0),0)</f>
        <v>0</v>
      </c>
      <c r="L64" s="29">
        <v>0</v>
      </c>
      <c r="M64" s="30">
        <f t="shared" ref="M64:M80" si="67">(H64/C64)*100</f>
        <v>1.3523131672597866</v>
      </c>
      <c r="N64" s="26">
        <f t="shared" si="0"/>
        <v>10032</v>
      </c>
      <c r="O64" s="32">
        <f t="shared" si="1"/>
        <v>89.2526690391459</v>
      </c>
      <c r="P64" s="26">
        <f t="shared" ref="P64:P80" si="68">IFERROR(VLOOKUP(A64,$X$7:$Y$131,2,0),0)</f>
        <v>0</v>
      </c>
      <c r="Q64" s="33">
        <f t="shared" ref="Q64:Q80" si="69">IFERROR(P64/C64*100,"")</f>
        <v>0</v>
      </c>
      <c r="R64" s="34">
        <f t="shared" si="3"/>
        <v>1208</v>
      </c>
      <c r="S64" s="6">
        <f t="shared" si="4"/>
        <v>0.10747330960854093</v>
      </c>
      <c r="T64" s="35">
        <v>353</v>
      </c>
      <c r="U64" s="36">
        <v>2851</v>
      </c>
      <c r="V64" s="35">
        <v>353</v>
      </c>
      <c r="W64" s="36">
        <v>1028</v>
      </c>
      <c r="X64" s="35">
        <v>667</v>
      </c>
      <c r="Y64" s="36">
        <v>3</v>
      </c>
      <c r="AB64" s="17">
        <v>360</v>
      </c>
      <c r="AC64" s="18">
        <v>3412</v>
      </c>
      <c r="AF64" s="20"/>
    </row>
    <row r="65" spans="1:32" ht="15" customHeight="1" outlineLevel="2" x14ac:dyDescent="0.25">
      <c r="A65" s="21">
        <v>86</v>
      </c>
      <c r="B65" s="38" t="s">
        <v>93</v>
      </c>
      <c r="C65" s="23">
        <f>VLOOKUP(A65,[12]DANE!$A$2:$D$126,4,0)</f>
        <v>6823</v>
      </c>
      <c r="D65" s="24">
        <f t="shared" si="61"/>
        <v>2978</v>
      </c>
      <c r="E65" s="25">
        <f t="shared" si="2"/>
        <v>43.646489813864868</v>
      </c>
      <c r="F65" s="26">
        <f t="shared" si="62"/>
        <v>1205</v>
      </c>
      <c r="G65" s="27">
        <f t="shared" si="63"/>
        <v>17.660852997215301</v>
      </c>
      <c r="H65" s="28">
        <f t="shared" si="12"/>
        <v>102</v>
      </c>
      <c r="I65" s="29">
        <f t="shared" si="64"/>
        <v>102</v>
      </c>
      <c r="J65" s="29">
        <f t="shared" si="65"/>
        <v>0</v>
      </c>
      <c r="K65" s="29">
        <f t="shared" si="66"/>
        <v>0</v>
      </c>
      <c r="L65" s="29">
        <v>0</v>
      </c>
      <c r="M65" s="30">
        <f t="shared" si="67"/>
        <v>1.4949435732082663</v>
      </c>
      <c r="N65" s="26">
        <f t="shared" si="0"/>
        <v>4285</v>
      </c>
      <c r="O65" s="32">
        <f t="shared" si="1"/>
        <v>62.802286384288436</v>
      </c>
      <c r="P65" s="26">
        <f t="shared" si="68"/>
        <v>0</v>
      </c>
      <c r="Q65" s="33">
        <f t="shared" si="69"/>
        <v>0</v>
      </c>
      <c r="R65" s="34">
        <f t="shared" si="3"/>
        <v>2538</v>
      </c>
      <c r="S65" s="6">
        <f t="shared" si="4"/>
        <v>0.37197713615711564</v>
      </c>
      <c r="T65" s="35">
        <v>360</v>
      </c>
      <c r="U65" s="36">
        <v>40548</v>
      </c>
      <c r="V65" s="35">
        <v>360</v>
      </c>
      <c r="W65" s="36">
        <v>262977</v>
      </c>
      <c r="X65" s="35">
        <v>670</v>
      </c>
      <c r="Y65" s="36">
        <v>7</v>
      </c>
      <c r="AB65" s="17">
        <v>361</v>
      </c>
      <c r="AC65" s="18">
        <v>583</v>
      </c>
      <c r="AF65" s="20"/>
    </row>
    <row r="66" spans="1:32" ht="15" customHeight="1" outlineLevel="2" x14ac:dyDescent="0.25">
      <c r="A66" s="21">
        <v>107</v>
      </c>
      <c r="B66" s="22" t="s">
        <v>94</v>
      </c>
      <c r="C66" s="23">
        <f>VLOOKUP(A66,[12]DANE!$A$2:$D$126,4,0)</f>
        <v>8692</v>
      </c>
      <c r="D66" s="24">
        <f t="shared" si="61"/>
        <v>5837</v>
      </c>
      <c r="E66" s="25">
        <f t="shared" si="2"/>
        <v>67.153704555913478</v>
      </c>
      <c r="F66" s="26">
        <f t="shared" si="62"/>
        <v>904</v>
      </c>
      <c r="G66" s="27">
        <f t="shared" si="63"/>
        <v>10.400368154624942</v>
      </c>
      <c r="H66" s="28">
        <f t="shared" si="12"/>
        <v>136</v>
      </c>
      <c r="I66" s="29">
        <f t="shared" si="64"/>
        <v>136</v>
      </c>
      <c r="J66" s="29">
        <f t="shared" si="65"/>
        <v>0</v>
      </c>
      <c r="K66" s="29">
        <f t="shared" si="66"/>
        <v>0</v>
      </c>
      <c r="L66" s="29">
        <v>0</v>
      </c>
      <c r="M66" s="30">
        <f t="shared" si="67"/>
        <v>1.5646571560055222</v>
      </c>
      <c r="N66" s="26">
        <f t="shared" si="0"/>
        <v>6877</v>
      </c>
      <c r="O66" s="32">
        <f t="shared" si="1"/>
        <v>79.118729866543944</v>
      </c>
      <c r="P66" s="26">
        <f t="shared" si="68"/>
        <v>0</v>
      </c>
      <c r="Q66" s="33">
        <f t="shared" si="69"/>
        <v>0</v>
      </c>
      <c r="R66" s="34">
        <f t="shared" si="3"/>
        <v>1815</v>
      </c>
      <c r="S66" s="6">
        <f t="shared" si="4"/>
        <v>0.20881270133456051</v>
      </c>
      <c r="T66" s="35">
        <v>361</v>
      </c>
      <c r="U66" s="36">
        <v>18763</v>
      </c>
      <c r="V66" s="35">
        <v>361</v>
      </c>
      <c r="W66" s="36">
        <v>2739</v>
      </c>
      <c r="X66" s="35">
        <v>674</v>
      </c>
      <c r="Y66" s="36">
        <v>1</v>
      </c>
      <c r="AB66" s="17">
        <v>364</v>
      </c>
      <c r="AC66" s="18">
        <v>333</v>
      </c>
      <c r="AF66" s="20"/>
    </row>
    <row r="67" spans="1:32" ht="15" customHeight="1" outlineLevel="2" x14ac:dyDescent="0.25">
      <c r="A67" s="21">
        <v>134</v>
      </c>
      <c r="B67" s="22" t="s">
        <v>95</v>
      </c>
      <c r="C67" s="23">
        <f>VLOOKUP(A67,[12]DANE!$A$2:$D$126,4,0)</f>
        <v>9035</v>
      </c>
      <c r="D67" s="24">
        <f t="shared" si="61"/>
        <v>6090</v>
      </c>
      <c r="E67" s="25">
        <f t="shared" si="2"/>
        <v>67.404537908135026</v>
      </c>
      <c r="F67" s="26">
        <f t="shared" si="62"/>
        <v>665</v>
      </c>
      <c r="G67" s="27">
        <f t="shared" si="63"/>
        <v>7.3602656336469288</v>
      </c>
      <c r="H67" s="28">
        <f t="shared" si="12"/>
        <v>115</v>
      </c>
      <c r="I67" s="29">
        <f t="shared" si="64"/>
        <v>115</v>
      </c>
      <c r="J67" s="29">
        <f t="shared" si="65"/>
        <v>0</v>
      </c>
      <c r="K67" s="29">
        <f t="shared" si="66"/>
        <v>0</v>
      </c>
      <c r="L67" s="29">
        <v>0</v>
      </c>
      <c r="M67" s="30">
        <f t="shared" si="67"/>
        <v>1.2728278915329274</v>
      </c>
      <c r="N67" s="26">
        <f t="shared" si="0"/>
        <v>6870</v>
      </c>
      <c r="O67" s="32">
        <f t="shared" si="1"/>
        <v>76.037631433314885</v>
      </c>
      <c r="P67" s="26">
        <f t="shared" si="68"/>
        <v>0</v>
      </c>
      <c r="Q67" s="33">
        <f t="shared" si="69"/>
        <v>0</v>
      </c>
      <c r="R67" s="34">
        <f t="shared" si="3"/>
        <v>2165</v>
      </c>
      <c r="S67" s="6">
        <f t="shared" si="4"/>
        <v>0.23962368566685113</v>
      </c>
      <c r="T67" s="35">
        <v>364</v>
      </c>
      <c r="U67" s="36">
        <v>9669</v>
      </c>
      <c r="V67" s="35">
        <v>364</v>
      </c>
      <c r="W67" s="36">
        <v>3290</v>
      </c>
      <c r="X67" s="35">
        <v>679</v>
      </c>
      <c r="Y67" s="36">
        <v>8</v>
      </c>
      <c r="AB67" s="17">
        <v>368</v>
      </c>
      <c r="AC67" s="18">
        <v>399</v>
      </c>
      <c r="AF67" s="20"/>
    </row>
    <row r="68" spans="1:32" ht="15" customHeight="1" outlineLevel="2" x14ac:dyDescent="0.25">
      <c r="A68" s="21">
        <v>150</v>
      </c>
      <c r="B68" s="44" t="s">
        <v>96</v>
      </c>
      <c r="C68" s="23">
        <f>VLOOKUP(A68,[12]DANE!$A$2:$D$126,4,0)</f>
        <v>3583</v>
      </c>
      <c r="D68" s="24">
        <f t="shared" si="61"/>
        <v>1578</v>
      </c>
      <c r="E68" s="25">
        <f t="shared" si="2"/>
        <v>44.04130616801563</v>
      </c>
      <c r="F68" s="26">
        <f t="shared" si="62"/>
        <v>1299</v>
      </c>
      <c r="G68" s="27">
        <f t="shared" si="63"/>
        <v>36.254535305609828</v>
      </c>
      <c r="H68" s="28">
        <f t="shared" si="12"/>
        <v>160</v>
      </c>
      <c r="I68" s="29">
        <f t="shared" si="64"/>
        <v>160</v>
      </c>
      <c r="J68" s="29">
        <f t="shared" si="65"/>
        <v>0</v>
      </c>
      <c r="K68" s="29">
        <f t="shared" si="66"/>
        <v>0</v>
      </c>
      <c r="L68" s="29">
        <v>0</v>
      </c>
      <c r="M68" s="30">
        <f t="shared" si="67"/>
        <v>4.4655316773653366</v>
      </c>
      <c r="N68" s="26">
        <f t="shared" si="0"/>
        <v>3037</v>
      </c>
      <c r="O68" s="32">
        <f t="shared" si="1"/>
        <v>84.761373150990792</v>
      </c>
      <c r="P68" s="26">
        <f t="shared" si="68"/>
        <v>0</v>
      </c>
      <c r="Q68" s="33">
        <f t="shared" si="69"/>
        <v>0</v>
      </c>
      <c r="R68" s="34">
        <f t="shared" si="3"/>
        <v>546</v>
      </c>
      <c r="S68" s="6">
        <f t="shared" si="4"/>
        <v>0.1523862684900921</v>
      </c>
      <c r="T68" s="35">
        <v>368</v>
      </c>
      <c r="U68" s="36">
        <v>6490</v>
      </c>
      <c r="V68" s="35">
        <v>368</v>
      </c>
      <c r="W68" s="36">
        <v>3834</v>
      </c>
      <c r="X68" s="35">
        <v>686</v>
      </c>
      <c r="Y68" s="36">
        <v>287</v>
      </c>
      <c r="AB68" s="17">
        <v>376</v>
      </c>
      <c r="AC68" s="18">
        <v>818</v>
      </c>
      <c r="AF68" s="20"/>
    </row>
    <row r="69" spans="1:32" ht="15" customHeight="1" outlineLevel="2" x14ac:dyDescent="0.25">
      <c r="A69" s="21">
        <v>237</v>
      </c>
      <c r="B69" s="21" t="s">
        <v>97</v>
      </c>
      <c r="C69" s="23">
        <f>VLOOKUP(A69,[12]DANE!$A$2:$D$126,4,0)</f>
        <v>22726</v>
      </c>
      <c r="D69" s="24">
        <f t="shared" si="61"/>
        <v>5872</v>
      </c>
      <c r="E69" s="25">
        <f t="shared" si="2"/>
        <v>25.838246941828739</v>
      </c>
      <c r="F69" s="26">
        <f t="shared" si="62"/>
        <v>14352</v>
      </c>
      <c r="G69" s="27">
        <f t="shared" si="63"/>
        <v>63.15233653084573</v>
      </c>
      <c r="H69" s="28">
        <f t="shared" si="12"/>
        <v>254</v>
      </c>
      <c r="I69" s="29">
        <f t="shared" si="64"/>
        <v>254</v>
      </c>
      <c r="J69" s="29">
        <f t="shared" si="65"/>
        <v>0</v>
      </c>
      <c r="K69" s="29">
        <f t="shared" si="66"/>
        <v>0</v>
      </c>
      <c r="L69" s="29">
        <v>0</v>
      </c>
      <c r="M69" s="30">
        <f t="shared" si="67"/>
        <v>1.1176625891049901</v>
      </c>
      <c r="N69" s="26">
        <f t="shared" ref="N69:N132" si="70">D69+F69+H69</f>
        <v>20478</v>
      </c>
      <c r="O69" s="32">
        <f t="shared" ref="O69:O132" si="71">E69+G69+M69</f>
        <v>90.108246061779468</v>
      </c>
      <c r="P69" s="26">
        <f t="shared" si="68"/>
        <v>425</v>
      </c>
      <c r="Q69" s="33">
        <f t="shared" si="69"/>
        <v>1.8701047258646484</v>
      </c>
      <c r="R69" s="34">
        <f t="shared" si="3"/>
        <v>2248</v>
      </c>
      <c r="S69" s="6">
        <f t="shared" si="4"/>
        <v>9.8917539382205405E-2</v>
      </c>
      <c r="T69" s="35">
        <v>376</v>
      </c>
      <c r="U69" s="36">
        <v>9602</v>
      </c>
      <c r="V69" s="35">
        <v>376</v>
      </c>
      <c r="W69" s="36">
        <v>53179</v>
      </c>
      <c r="X69" s="35">
        <v>697</v>
      </c>
      <c r="Y69" s="36">
        <v>39</v>
      </c>
      <c r="AB69" s="17">
        <v>380</v>
      </c>
      <c r="AC69" s="18">
        <v>307</v>
      </c>
      <c r="AF69" s="20"/>
    </row>
    <row r="70" spans="1:32" ht="15" customHeight="1" outlineLevel="2" x14ac:dyDescent="0.25">
      <c r="A70" s="21">
        <v>264</v>
      </c>
      <c r="B70" s="44" t="s">
        <v>98</v>
      </c>
      <c r="C70" s="23">
        <f>VLOOKUP(A70,[12]DANE!$A$2:$D$126,4,0)</f>
        <v>10102</v>
      </c>
      <c r="D70" s="24">
        <f t="shared" si="61"/>
        <v>2452</v>
      </c>
      <c r="E70" s="25">
        <f t="shared" ref="E70:E133" si="72">(D70/C70)*100</f>
        <v>24.272421302712335</v>
      </c>
      <c r="F70" s="26">
        <f t="shared" si="62"/>
        <v>6223</v>
      </c>
      <c r="G70" s="27">
        <f t="shared" si="63"/>
        <v>61.601663037022369</v>
      </c>
      <c r="H70" s="28">
        <f t="shared" si="12"/>
        <v>126</v>
      </c>
      <c r="I70" s="29">
        <f t="shared" si="64"/>
        <v>126</v>
      </c>
      <c r="J70" s="29">
        <f t="shared" si="65"/>
        <v>0</v>
      </c>
      <c r="K70" s="29">
        <f t="shared" si="66"/>
        <v>0</v>
      </c>
      <c r="L70" s="29">
        <v>0</v>
      </c>
      <c r="M70" s="30">
        <f t="shared" si="67"/>
        <v>1.2472777667788557</v>
      </c>
      <c r="N70" s="26">
        <f t="shared" si="70"/>
        <v>8801</v>
      </c>
      <c r="O70" s="32">
        <f t="shared" si="71"/>
        <v>87.121362106513558</v>
      </c>
      <c r="P70" s="26">
        <f t="shared" si="68"/>
        <v>37</v>
      </c>
      <c r="Q70" s="33">
        <f t="shared" si="69"/>
        <v>0.36626410611760046</v>
      </c>
      <c r="R70" s="34">
        <f t="shared" ref="R70:R133" si="73">C70-D70-F70-H70</f>
        <v>1301</v>
      </c>
      <c r="S70" s="6">
        <f t="shared" ref="S70:S133" si="74">R70/C70</f>
        <v>0.12878637893486439</v>
      </c>
      <c r="T70" s="35">
        <v>380</v>
      </c>
      <c r="U70" s="36">
        <v>8627</v>
      </c>
      <c r="V70" s="35">
        <v>380</v>
      </c>
      <c r="W70" s="36">
        <v>10179</v>
      </c>
      <c r="X70" s="35">
        <v>736</v>
      </c>
      <c r="Y70" s="36">
        <v>24</v>
      </c>
      <c r="AB70" s="17">
        <v>390</v>
      </c>
      <c r="AC70" s="18">
        <v>108</v>
      </c>
      <c r="AF70" s="20"/>
    </row>
    <row r="71" spans="1:32" ht="15" customHeight="1" outlineLevel="2" x14ac:dyDescent="0.25">
      <c r="A71" s="21">
        <v>310</v>
      </c>
      <c r="B71" s="49" t="s">
        <v>99</v>
      </c>
      <c r="C71" s="23">
        <f>VLOOKUP(A71,[12]DANE!$A$2:$D$126,4,0)</f>
        <v>12964</v>
      </c>
      <c r="D71" s="24">
        <f t="shared" si="61"/>
        <v>4702</v>
      </c>
      <c r="E71" s="25">
        <f t="shared" si="72"/>
        <v>36.269669854983029</v>
      </c>
      <c r="F71" s="26">
        <f t="shared" si="62"/>
        <v>2702</v>
      </c>
      <c r="G71" s="27">
        <f t="shared" si="63"/>
        <v>20.84233261339093</v>
      </c>
      <c r="H71" s="28">
        <f t="shared" si="12"/>
        <v>142</v>
      </c>
      <c r="I71" s="29">
        <f t="shared" si="64"/>
        <v>142</v>
      </c>
      <c r="J71" s="29">
        <f t="shared" si="65"/>
        <v>0</v>
      </c>
      <c r="K71" s="29">
        <f t="shared" si="66"/>
        <v>0</v>
      </c>
      <c r="L71" s="29">
        <v>0</v>
      </c>
      <c r="M71" s="30">
        <f t="shared" si="67"/>
        <v>1.0953409441530391</v>
      </c>
      <c r="N71" s="26">
        <f t="shared" si="70"/>
        <v>7546</v>
      </c>
      <c r="O71" s="32">
        <f t="shared" si="71"/>
        <v>58.207343412526996</v>
      </c>
      <c r="P71" s="26">
        <f t="shared" si="68"/>
        <v>3</v>
      </c>
      <c r="Q71" s="33">
        <f t="shared" si="69"/>
        <v>2.3141005862388153E-2</v>
      </c>
      <c r="R71" s="34">
        <f t="shared" si="73"/>
        <v>5418</v>
      </c>
      <c r="S71" s="6">
        <f t="shared" si="74"/>
        <v>0.41792656587473004</v>
      </c>
      <c r="T71" s="35">
        <v>390</v>
      </c>
      <c r="U71" s="36">
        <v>4029</v>
      </c>
      <c r="V71" s="35">
        <v>390</v>
      </c>
      <c r="W71" s="36">
        <v>3309</v>
      </c>
      <c r="X71" s="35">
        <v>756</v>
      </c>
      <c r="Y71" s="36">
        <v>27</v>
      </c>
      <c r="AB71" s="17">
        <v>400</v>
      </c>
      <c r="AC71" s="18">
        <v>276</v>
      </c>
      <c r="AF71" s="20"/>
    </row>
    <row r="72" spans="1:32" ht="15" customHeight="1" outlineLevel="2" x14ac:dyDescent="0.25">
      <c r="A72" s="21">
        <v>315</v>
      </c>
      <c r="B72" s="22" t="s">
        <v>100</v>
      </c>
      <c r="C72" s="23">
        <f>VLOOKUP(A72,[12]DANE!$A$2:$D$126,4,0)</f>
        <v>6306</v>
      </c>
      <c r="D72" s="24">
        <f t="shared" si="61"/>
        <v>3724</v>
      </c>
      <c r="E72" s="25">
        <f t="shared" si="72"/>
        <v>59.054868379321277</v>
      </c>
      <c r="F72" s="26">
        <f t="shared" si="62"/>
        <v>1556</v>
      </c>
      <c r="G72" s="27">
        <f t="shared" si="63"/>
        <v>24.674912781477957</v>
      </c>
      <c r="H72" s="28">
        <f t="shared" ref="H72:H80" si="75">SUM(I72:L72)</f>
        <v>88</v>
      </c>
      <c r="I72" s="29">
        <f t="shared" si="64"/>
        <v>88</v>
      </c>
      <c r="J72" s="29">
        <f t="shared" si="65"/>
        <v>0</v>
      </c>
      <c r="K72" s="29">
        <f t="shared" si="66"/>
        <v>0</v>
      </c>
      <c r="L72" s="29">
        <v>0</v>
      </c>
      <c r="M72" s="30">
        <f t="shared" si="67"/>
        <v>1.3954963526799873</v>
      </c>
      <c r="N72" s="26">
        <f t="shared" si="70"/>
        <v>5368</v>
      </c>
      <c r="O72" s="32">
        <f t="shared" si="71"/>
        <v>85.125277513479219</v>
      </c>
      <c r="P72" s="26">
        <f t="shared" si="68"/>
        <v>1</v>
      </c>
      <c r="Q72" s="33">
        <f t="shared" si="69"/>
        <v>1.5857913098636219E-2</v>
      </c>
      <c r="R72" s="34">
        <f t="shared" si="73"/>
        <v>938</v>
      </c>
      <c r="S72" s="6">
        <f t="shared" si="74"/>
        <v>0.14874722486520775</v>
      </c>
      <c r="T72" s="35">
        <v>400</v>
      </c>
      <c r="U72" s="36">
        <v>8585</v>
      </c>
      <c r="V72" s="35">
        <v>400</v>
      </c>
      <c r="W72" s="36">
        <v>9836</v>
      </c>
      <c r="X72" s="35">
        <v>761</v>
      </c>
      <c r="Y72" s="36">
        <v>11</v>
      </c>
      <c r="AB72" s="17">
        <v>411</v>
      </c>
      <c r="AC72" s="18">
        <v>214</v>
      </c>
      <c r="AF72" s="20"/>
    </row>
    <row r="73" spans="1:32" ht="15" customHeight="1" outlineLevel="2" x14ac:dyDescent="0.25">
      <c r="A73" s="21">
        <v>361</v>
      </c>
      <c r="B73" s="22" t="s">
        <v>101</v>
      </c>
      <c r="C73" s="23">
        <f>VLOOKUP(A73,[12]DANE!$A$2:$D$126,4,0)</f>
        <v>20628</v>
      </c>
      <c r="D73" s="24">
        <f t="shared" si="61"/>
        <v>18763</v>
      </c>
      <c r="E73" s="25">
        <f t="shared" si="72"/>
        <v>90.958890828000776</v>
      </c>
      <c r="F73" s="26">
        <f t="shared" si="62"/>
        <v>2739</v>
      </c>
      <c r="G73" s="27">
        <f t="shared" si="63"/>
        <v>13.278068644560792</v>
      </c>
      <c r="H73" s="28">
        <f t="shared" si="75"/>
        <v>583</v>
      </c>
      <c r="I73" s="29">
        <f t="shared" si="64"/>
        <v>583</v>
      </c>
      <c r="J73" s="29">
        <f t="shared" si="65"/>
        <v>0</v>
      </c>
      <c r="K73" s="29">
        <f t="shared" si="66"/>
        <v>0</v>
      </c>
      <c r="L73" s="29">
        <v>0</v>
      </c>
      <c r="M73" s="30">
        <f t="shared" si="67"/>
        <v>2.8262555749466745</v>
      </c>
      <c r="N73" s="26">
        <f t="shared" si="70"/>
        <v>22085</v>
      </c>
      <c r="O73" s="32">
        <f t="shared" si="71"/>
        <v>107.06321504750824</v>
      </c>
      <c r="P73" s="26">
        <f t="shared" si="68"/>
        <v>0</v>
      </c>
      <c r="Q73" s="33">
        <f t="shared" si="69"/>
        <v>0</v>
      </c>
      <c r="R73" s="34">
        <f t="shared" si="73"/>
        <v>-1457</v>
      </c>
      <c r="S73" s="6">
        <f t="shared" si="74"/>
        <v>-7.0632150475082409E-2</v>
      </c>
      <c r="T73" s="35">
        <v>411</v>
      </c>
      <c r="U73" s="36">
        <v>7180</v>
      </c>
      <c r="V73" s="35">
        <v>411</v>
      </c>
      <c r="W73" s="36">
        <v>1256</v>
      </c>
      <c r="X73" s="35">
        <v>789</v>
      </c>
      <c r="Y73" s="36">
        <v>22</v>
      </c>
      <c r="AB73" s="17">
        <v>425</v>
      </c>
      <c r="AC73" s="18">
        <v>148</v>
      </c>
      <c r="AF73" s="20"/>
    </row>
    <row r="74" spans="1:32" ht="15" customHeight="1" outlineLevel="2" x14ac:dyDescent="0.25">
      <c r="A74" s="21">
        <v>647</v>
      </c>
      <c r="B74" s="21" t="s">
        <v>102</v>
      </c>
      <c r="C74" s="23">
        <f>VLOOKUP(A74,[12]DANE!$A$2:$D$126,4,0)</f>
        <v>6126</v>
      </c>
      <c r="D74" s="24">
        <f t="shared" si="61"/>
        <v>4326</v>
      </c>
      <c r="E74" s="25">
        <f t="shared" si="72"/>
        <v>70.617042115572971</v>
      </c>
      <c r="F74" s="26">
        <f t="shared" si="62"/>
        <v>1493</v>
      </c>
      <c r="G74" s="27">
        <f t="shared" si="63"/>
        <v>24.371531178583091</v>
      </c>
      <c r="H74" s="28">
        <f t="shared" si="75"/>
        <v>116</v>
      </c>
      <c r="I74" s="29">
        <f t="shared" si="64"/>
        <v>116</v>
      </c>
      <c r="J74" s="29">
        <f t="shared" si="65"/>
        <v>0</v>
      </c>
      <c r="K74" s="29">
        <f t="shared" si="66"/>
        <v>0</v>
      </c>
      <c r="L74" s="29">
        <v>0</v>
      </c>
      <c r="M74" s="30">
        <f t="shared" si="67"/>
        <v>1.8935683969964086</v>
      </c>
      <c r="N74" s="26">
        <f t="shared" si="70"/>
        <v>5935</v>
      </c>
      <c r="O74" s="32">
        <f t="shared" si="71"/>
        <v>96.882141691152469</v>
      </c>
      <c r="P74" s="26">
        <f t="shared" si="68"/>
        <v>0</v>
      </c>
      <c r="Q74" s="33">
        <f t="shared" si="69"/>
        <v>0</v>
      </c>
      <c r="R74" s="34">
        <f t="shared" si="73"/>
        <v>191</v>
      </c>
      <c r="S74" s="6">
        <f t="shared" si="74"/>
        <v>3.1178583088475351E-2</v>
      </c>
      <c r="T74" s="35">
        <v>425</v>
      </c>
      <c r="U74" s="36">
        <v>5520</v>
      </c>
      <c r="V74" s="35">
        <v>425</v>
      </c>
      <c r="W74" s="36">
        <v>2796</v>
      </c>
      <c r="X74" s="35">
        <v>809</v>
      </c>
      <c r="Y74" s="36">
        <v>5</v>
      </c>
      <c r="AB74" s="17">
        <v>440</v>
      </c>
      <c r="AC74" s="18">
        <v>1066</v>
      </c>
      <c r="AF74" s="20"/>
    </row>
    <row r="75" spans="1:32" ht="15" customHeight="1" outlineLevel="2" x14ac:dyDescent="0.25">
      <c r="A75" s="21">
        <v>658</v>
      </c>
      <c r="B75" s="49" t="s">
        <v>103</v>
      </c>
      <c r="C75" s="23">
        <f>VLOOKUP(A75,[12]DANE!$A$2:$D$126,4,0)</f>
        <v>3368</v>
      </c>
      <c r="D75" s="24">
        <f t="shared" si="61"/>
        <v>1980</v>
      </c>
      <c r="E75" s="25">
        <f t="shared" si="72"/>
        <v>58.788598574821847</v>
      </c>
      <c r="F75" s="26">
        <f t="shared" si="62"/>
        <v>1029</v>
      </c>
      <c r="G75" s="27">
        <f t="shared" si="63"/>
        <v>30.552256532066508</v>
      </c>
      <c r="H75" s="28">
        <f t="shared" si="75"/>
        <v>113</v>
      </c>
      <c r="I75" s="29">
        <f t="shared" si="64"/>
        <v>113</v>
      </c>
      <c r="J75" s="29">
        <f t="shared" si="65"/>
        <v>0</v>
      </c>
      <c r="K75" s="29">
        <f t="shared" si="66"/>
        <v>0</v>
      </c>
      <c r="L75" s="29">
        <v>0</v>
      </c>
      <c r="M75" s="30">
        <f t="shared" si="67"/>
        <v>3.3551068883610453</v>
      </c>
      <c r="N75" s="26">
        <f t="shared" si="70"/>
        <v>3122</v>
      </c>
      <c r="O75" s="32">
        <f t="shared" si="71"/>
        <v>92.695961995249405</v>
      </c>
      <c r="P75" s="26">
        <f t="shared" si="68"/>
        <v>0</v>
      </c>
      <c r="Q75" s="33">
        <f t="shared" si="69"/>
        <v>0</v>
      </c>
      <c r="R75" s="34">
        <f t="shared" si="73"/>
        <v>246</v>
      </c>
      <c r="S75" s="6">
        <f t="shared" si="74"/>
        <v>7.3040380047505932E-2</v>
      </c>
      <c r="T75" s="35">
        <v>440</v>
      </c>
      <c r="U75" s="36">
        <v>14806</v>
      </c>
      <c r="V75" s="35">
        <v>440</v>
      </c>
      <c r="W75" s="36">
        <v>31529</v>
      </c>
      <c r="X75" s="35">
        <v>837</v>
      </c>
      <c r="Y75" s="36">
        <v>300</v>
      </c>
      <c r="AB75" s="17">
        <v>467</v>
      </c>
      <c r="AC75" s="18">
        <v>91</v>
      </c>
      <c r="AF75" s="20"/>
    </row>
    <row r="76" spans="1:32" ht="15" customHeight="1" outlineLevel="2" x14ac:dyDescent="0.25">
      <c r="A76" s="21">
        <v>664</v>
      </c>
      <c r="B76" s="21" t="s">
        <v>104</v>
      </c>
      <c r="C76" s="23">
        <f>VLOOKUP(A76,[12]DANE!$A$2:$D$126,4,0)</f>
        <v>27059</v>
      </c>
      <c r="D76" s="24">
        <f t="shared" si="61"/>
        <v>9009</v>
      </c>
      <c r="E76" s="25">
        <f t="shared" si="72"/>
        <v>33.293913300565428</v>
      </c>
      <c r="F76" s="26">
        <f t="shared" si="62"/>
        <v>13810</v>
      </c>
      <c r="G76" s="27">
        <f t="shared" si="63"/>
        <v>51.036623674193429</v>
      </c>
      <c r="H76" s="28">
        <f t="shared" si="75"/>
        <v>483</v>
      </c>
      <c r="I76" s="29">
        <f t="shared" si="64"/>
        <v>483</v>
      </c>
      <c r="J76" s="29">
        <f t="shared" si="65"/>
        <v>0</v>
      </c>
      <c r="K76" s="29">
        <f t="shared" si="66"/>
        <v>0</v>
      </c>
      <c r="L76" s="29">
        <v>0</v>
      </c>
      <c r="M76" s="30">
        <f t="shared" si="67"/>
        <v>1.7849883587715731</v>
      </c>
      <c r="N76" s="26">
        <f t="shared" si="70"/>
        <v>23302</v>
      </c>
      <c r="O76" s="32">
        <f t="shared" si="71"/>
        <v>86.115525333530428</v>
      </c>
      <c r="P76" s="26">
        <f t="shared" si="68"/>
        <v>54</v>
      </c>
      <c r="Q76" s="33">
        <f t="shared" si="69"/>
        <v>0.19956391588750508</v>
      </c>
      <c r="R76" s="34">
        <f t="shared" si="73"/>
        <v>3757</v>
      </c>
      <c r="S76" s="6">
        <f t="shared" si="74"/>
        <v>0.13884474666469568</v>
      </c>
      <c r="T76" s="35">
        <v>467</v>
      </c>
      <c r="U76" s="36">
        <v>4345</v>
      </c>
      <c r="V76" s="35">
        <v>467</v>
      </c>
      <c r="W76" s="36">
        <v>975</v>
      </c>
      <c r="X76" s="35">
        <v>847</v>
      </c>
      <c r="Y76" s="36">
        <v>8</v>
      </c>
      <c r="AB76" s="17">
        <v>475</v>
      </c>
      <c r="AC76" s="18">
        <v>81</v>
      </c>
      <c r="AF76" s="20"/>
    </row>
    <row r="77" spans="1:32" ht="15" customHeight="1" outlineLevel="2" x14ac:dyDescent="0.25">
      <c r="A77" s="21">
        <v>686</v>
      </c>
      <c r="B77" s="48" t="s">
        <v>105</v>
      </c>
      <c r="C77" s="23">
        <f>VLOOKUP(A77,[12]DANE!$A$2:$D$126,4,0)</f>
        <v>36103</v>
      </c>
      <c r="D77" s="24">
        <f t="shared" si="61"/>
        <v>15321</v>
      </c>
      <c r="E77" s="25">
        <f t="shared" si="72"/>
        <v>42.436916599728555</v>
      </c>
      <c r="F77" s="26">
        <f t="shared" si="62"/>
        <v>17224</v>
      </c>
      <c r="G77" s="27">
        <f t="shared" si="63"/>
        <v>47.707946708029802</v>
      </c>
      <c r="H77" s="28">
        <f t="shared" si="75"/>
        <v>681</v>
      </c>
      <c r="I77" s="29">
        <f t="shared" si="64"/>
        <v>681</v>
      </c>
      <c r="J77" s="29">
        <f t="shared" si="65"/>
        <v>0</v>
      </c>
      <c r="K77" s="29">
        <f t="shared" si="66"/>
        <v>0</v>
      </c>
      <c r="L77" s="29">
        <v>0</v>
      </c>
      <c r="M77" s="30">
        <f t="shared" si="67"/>
        <v>1.8862698390715453</v>
      </c>
      <c r="N77" s="26">
        <f t="shared" si="70"/>
        <v>33226</v>
      </c>
      <c r="O77" s="32">
        <f t="shared" si="71"/>
        <v>92.031133146829902</v>
      </c>
      <c r="P77" s="26">
        <f t="shared" si="68"/>
        <v>287</v>
      </c>
      <c r="Q77" s="33">
        <f t="shared" si="69"/>
        <v>0.79494778827244261</v>
      </c>
      <c r="R77" s="34">
        <f t="shared" si="73"/>
        <v>2877</v>
      </c>
      <c r="S77" s="6">
        <f t="shared" si="74"/>
        <v>7.9688668531700965E-2</v>
      </c>
      <c r="T77" s="35">
        <v>475</v>
      </c>
      <c r="U77" s="36">
        <v>4032</v>
      </c>
      <c r="V77" s="35">
        <v>475</v>
      </c>
      <c r="W77" s="36">
        <v>381</v>
      </c>
      <c r="X77" s="35">
        <v>856</v>
      </c>
      <c r="Y77" s="36">
        <v>1</v>
      </c>
      <c r="AB77" s="17">
        <v>480</v>
      </c>
      <c r="AC77" s="18">
        <v>268</v>
      </c>
      <c r="AF77" s="20"/>
    </row>
    <row r="78" spans="1:32" ht="15" customHeight="1" outlineLevel="2" x14ac:dyDescent="0.25">
      <c r="A78" s="21">
        <v>819</v>
      </c>
      <c r="B78" s="22" t="s">
        <v>106</v>
      </c>
      <c r="C78" s="23">
        <f>VLOOKUP(A78,[12]DANE!$A$2:$D$126,4,0)</f>
        <v>6466</v>
      </c>
      <c r="D78" s="24">
        <f t="shared" si="61"/>
        <v>4036</v>
      </c>
      <c r="E78" s="25">
        <f t="shared" si="72"/>
        <v>62.41880606248067</v>
      </c>
      <c r="F78" s="26">
        <f t="shared" si="62"/>
        <v>1077</v>
      </c>
      <c r="G78" s="27">
        <f t="shared" si="63"/>
        <v>16.65635632539437</v>
      </c>
      <c r="H78" s="28">
        <f t="shared" si="75"/>
        <v>93</v>
      </c>
      <c r="I78" s="29">
        <f t="shared" si="64"/>
        <v>93</v>
      </c>
      <c r="J78" s="29">
        <f t="shared" si="65"/>
        <v>0</v>
      </c>
      <c r="K78" s="29">
        <f t="shared" si="66"/>
        <v>0</v>
      </c>
      <c r="L78" s="29">
        <v>0</v>
      </c>
      <c r="M78" s="30">
        <f t="shared" si="67"/>
        <v>1.4382926074853077</v>
      </c>
      <c r="N78" s="26">
        <f t="shared" si="70"/>
        <v>5206</v>
      </c>
      <c r="O78" s="32">
        <f t="shared" si="71"/>
        <v>80.513454995360348</v>
      </c>
      <c r="P78" s="26">
        <f t="shared" si="68"/>
        <v>0</v>
      </c>
      <c r="Q78" s="33">
        <f t="shared" si="69"/>
        <v>0</v>
      </c>
      <c r="R78" s="34">
        <f t="shared" si="73"/>
        <v>1260</v>
      </c>
      <c r="S78" s="6">
        <f t="shared" si="74"/>
        <v>0.19486545004639655</v>
      </c>
      <c r="T78" s="35">
        <v>480</v>
      </c>
      <c r="U78" s="36">
        <v>17605</v>
      </c>
      <c r="V78" s="35">
        <v>480</v>
      </c>
      <c r="W78" s="36">
        <v>2163</v>
      </c>
      <c r="X78" s="35">
        <v>858</v>
      </c>
      <c r="Y78" s="36">
        <v>29</v>
      </c>
      <c r="AB78" s="17">
        <v>483</v>
      </c>
      <c r="AC78" s="18">
        <v>132</v>
      </c>
      <c r="AF78" s="20"/>
    </row>
    <row r="79" spans="1:32" ht="15" customHeight="1" outlineLevel="1" x14ac:dyDescent="0.25">
      <c r="A79" s="21">
        <v>854</v>
      </c>
      <c r="B79" s="22" t="s">
        <v>107</v>
      </c>
      <c r="C79" s="23">
        <f>VLOOKUP(A79,[12]DANE!$A$2:$D$126,4,0)</f>
        <v>22754</v>
      </c>
      <c r="D79" s="24">
        <f t="shared" si="61"/>
        <v>13099</v>
      </c>
      <c r="E79" s="25">
        <f t="shared" si="72"/>
        <v>57.567900149424275</v>
      </c>
      <c r="F79" s="26">
        <f t="shared" si="62"/>
        <v>1513</v>
      </c>
      <c r="G79" s="27">
        <f t="shared" si="63"/>
        <v>6.6493803287334092</v>
      </c>
      <c r="H79" s="28">
        <f t="shared" si="75"/>
        <v>191</v>
      </c>
      <c r="I79" s="29">
        <f t="shared" si="64"/>
        <v>191</v>
      </c>
      <c r="J79" s="29">
        <f t="shared" si="65"/>
        <v>0</v>
      </c>
      <c r="K79" s="29">
        <f t="shared" si="66"/>
        <v>0</v>
      </c>
      <c r="L79" s="29">
        <v>0</v>
      </c>
      <c r="M79" s="30">
        <f t="shared" si="67"/>
        <v>0.83941285048782632</v>
      </c>
      <c r="N79" s="26">
        <f t="shared" si="70"/>
        <v>14803</v>
      </c>
      <c r="O79" s="32">
        <f t="shared" si="71"/>
        <v>65.056693328645522</v>
      </c>
      <c r="P79" s="26">
        <f t="shared" si="68"/>
        <v>0</v>
      </c>
      <c r="Q79" s="33">
        <f t="shared" si="69"/>
        <v>0</v>
      </c>
      <c r="R79" s="34">
        <f t="shared" si="73"/>
        <v>7951</v>
      </c>
      <c r="S79" s="6">
        <f t="shared" si="74"/>
        <v>0.34943306671354485</v>
      </c>
      <c r="T79" s="35">
        <v>483</v>
      </c>
      <c r="U79" s="36">
        <v>8644</v>
      </c>
      <c r="V79" s="35">
        <v>483</v>
      </c>
      <c r="W79" s="36">
        <v>968</v>
      </c>
      <c r="X79" s="35">
        <v>873</v>
      </c>
      <c r="Y79" s="36">
        <v>1</v>
      </c>
      <c r="AB79" s="17">
        <v>490</v>
      </c>
      <c r="AC79" s="18">
        <v>878</v>
      </c>
      <c r="AF79" s="20"/>
    </row>
    <row r="80" spans="1:32" ht="15" customHeight="1" outlineLevel="2" x14ac:dyDescent="0.25">
      <c r="A80" s="21">
        <v>887</v>
      </c>
      <c r="B80" s="22" t="s">
        <v>108</v>
      </c>
      <c r="C80" s="23">
        <f>VLOOKUP(A80,[12]DANE!$A$2:$D$126,4,0)</f>
        <v>47436</v>
      </c>
      <c r="D80" s="24">
        <f t="shared" si="61"/>
        <v>28016</v>
      </c>
      <c r="E80" s="25">
        <f t="shared" si="72"/>
        <v>59.060629058099337</v>
      </c>
      <c r="F80" s="26">
        <f t="shared" si="62"/>
        <v>15435</v>
      </c>
      <c r="G80" s="27">
        <f t="shared" si="63"/>
        <v>32.538578294965845</v>
      </c>
      <c r="H80" s="28">
        <f t="shared" si="75"/>
        <v>911</v>
      </c>
      <c r="I80" s="29">
        <f t="shared" si="64"/>
        <v>905</v>
      </c>
      <c r="J80" s="29">
        <f t="shared" si="65"/>
        <v>6</v>
      </c>
      <c r="K80" s="29">
        <f t="shared" si="66"/>
        <v>0</v>
      </c>
      <c r="L80" s="29">
        <v>0</v>
      </c>
      <c r="M80" s="30">
        <f t="shared" si="67"/>
        <v>1.9204823340922506</v>
      </c>
      <c r="N80" s="26">
        <f t="shared" si="70"/>
        <v>44362</v>
      </c>
      <c r="O80" s="32">
        <f t="shared" si="71"/>
        <v>93.519689687157438</v>
      </c>
      <c r="P80" s="26">
        <f t="shared" si="68"/>
        <v>157</v>
      </c>
      <c r="Q80" s="33">
        <f t="shared" si="69"/>
        <v>0.33097225735728142</v>
      </c>
      <c r="R80" s="34">
        <f t="shared" si="73"/>
        <v>3074</v>
      </c>
      <c r="S80" s="6">
        <f t="shared" si="74"/>
        <v>6.4803103128425674E-2</v>
      </c>
      <c r="T80" s="35">
        <v>490</v>
      </c>
      <c r="U80" s="36">
        <v>45921</v>
      </c>
      <c r="V80" s="35">
        <v>490</v>
      </c>
      <c r="W80" s="36">
        <v>4327</v>
      </c>
      <c r="X80" s="35">
        <v>885</v>
      </c>
      <c r="Y80" s="36">
        <v>1</v>
      </c>
      <c r="AB80" s="17">
        <v>495</v>
      </c>
      <c r="AC80" s="18">
        <v>385</v>
      </c>
      <c r="AF80" s="20"/>
    </row>
    <row r="81" spans="1:32" ht="15" customHeight="1" outlineLevel="2" x14ac:dyDescent="0.25">
      <c r="A81" s="5"/>
      <c r="B81" s="5" t="s">
        <v>109</v>
      </c>
      <c r="C81" s="39">
        <f>SUM(C82:C104)</f>
        <v>586659</v>
      </c>
      <c r="D81" s="40">
        <f>SUBTOTAL(9,D82:D104)</f>
        <v>226476</v>
      </c>
      <c r="E81" s="41">
        <f t="shared" si="72"/>
        <v>38.604368125265275</v>
      </c>
      <c r="F81" s="14">
        <f>SUM(F82:F104)</f>
        <v>325080</v>
      </c>
      <c r="G81" s="12">
        <f>F81/C81*100</f>
        <v>55.412087771601563</v>
      </c>
      <c r="H81" s="42">
        <f>SUM(H82:H104)</f>
        <v>10425</v>
      </c>
      <c r="I81" s="43">
        <f>SUM(I82:I104)</f>
        <v>10189</v>
      </c>
      <c r="J81" s="43">
        <f>SUM(J82:J104)</f>
        <v>123</v>
      </c>
      <c r="K81" s="43">
        <f>SUM(K82:K104)</f>
        <v>113</v>
      </c>
      <c r="L81" s="43">
        <f>SUM(L82:L104)</f>
        <v>0</v>
      </c>
      <c r="M81" s="13">
        <f>H81/C81*100</f>
        <v>1.7770118586776986</v>
      </c>
      <c r="N81" s="14">
        <f t="shared" si="70"/>
        <v>561981</v>
      </c>
      <c r="O81" s="13">
        <f t="shared" si="71"/>
        <v>95.793467755544526</v>
      </c>
      <c r="P81" s="14">
        <f>SUM(P82:P104)</f>
        <v>4652</v>
      </c>
      <c r="Q81" s="11">
        <f>P81/C81*100</f>
        <v>0.79296490806413955</v>
      </c>
      <c r="R81" s="40">
        <f t="shared" si="73"/>
        <v>24678</v>
      </c>
      <c r="S81" s="15">
        <f t="shared" si="74"/>
        <v>4.2065322444554673E-2</v>
      </c>
      <c r="T81" s="35">
        <v>495</v>
      </c>
      <c r="U81" s="36">
        <v>23106</v>
      </c>
      <c r="V81" s="35">
        <v>495</v>
      </c>
      <c r="W81" s="36">
        <v>1426</v>
      </c>
      <c r="X81" s="35">
        <v>887</v>
      </c>
      <c r="Y81" s="36">
        <v>157</v>
      </c>
      <c r="AB81" s="17">
        <v>501</v>
      </c>
      <c r="AC81" s="18">
        <v>57</v>
      </c>
      <c r="AF81" s="20"/>
    </row>
    <row r="82" spans="1:32" ht="15" customHeight="1" outlineLevel="2" x14ac:dyDescent="0.25">
      <c r="A82" s="21">
        <v>2</v>
      </c>
      <c r="B82" s="38" t="s">
        <v>110</v>
      </c>
      <c r="C82" s="23">
        <f>VLOOKUP(A82,[12]DANE!$A$2:$D$126,4,0)</f>
        <v>19195</v>
      </c>
      <c r="D82" s="24">
        <f t="shared" ref="D82:D104" si="76">VLOOKUP(A82,$T$7:$U$131,2,0)</f>
        <v>13034</v>
      </c>
      <c r="E82" s="25">
        <f t="shared" si="72"/>
        <v>67.903099765563951</v>
      </c>
      <c r="F82" s="26">
        <f t="shared" ref="F82:F104" si="77">IFERROR(VLOOKUP(A82,$V$7:$W$131,2,0),0)</f>
        <v>3320</v>
      </c>
      <c r="G82" s="27">
        <f t="shared" ref="G82:G104" si="78">(F82/C82)*100</f>
        <v>17.296170877832768</v>
      </c>
      <c r="H82" s="28">
        <f t="shared" ref="H82:H104" si="79">SUM(I82:L82)</f>
        <v>508</v>
      </c>
      <c r="I82" s="29">
        <f t="shared" ref="I82:I104" si="80">IFERROR(VLOOKUP(A82,$AB$6:$AC$130,2,0),0)</f>
        <v>508</v>
      </c>
      <c r="J82" s="29">
        <f t="shared" ref="J82:J104" si="81">IFERROR(VLOOKUP(A82,$Z$6:$AA$138,2,0),0)</f>
        <v>0</v>
      </c>
      <c r="K82" s="29">
        <f t="shared" ref="K82:K104" si="82">IFERROR(VLOOKUP(A82,$AD$6:$AE$130,2,0),0)</f>
        <v>0</v>
      </c>
      <c r="L82" s="29">
        <v>0</v>
      </c>
      <c r="M82" s="30">
        <f t="shared" ref="M82:M104" si="83">(H82/C82)*100</f>
        <v>2.6465225319093513</v>
      </c>
      <c r="N82" s="26">
        <f t="shared" si="70"/>
        <v>16862</v>
      </c>
      <c r="O82" s="32">
        <f t="shared" si="71"/>
        <v>87.845793175306071</v>
      </c>
      <c r="P82" s="26">
        <f t="shared" ref="P82:P104" si="84">IFERROR(VLOOKUP(A82,$X$7:$Y$131,2,0),0)</f>
        <v>1</v>
      </c>
      <c r="Q82" s="33">
        <f t="shared" ref="Q82:Q104" si="85">IFERROR(P82/C82*100,"")</f>
        <v>5.209690023443605E-3</v>
      </c>
      <c r="R82" s="34">
        <f t="shared" si="73"/>
        <v>2333</v>
      </c>
      <c r="S82" s="6">
        <f t="shared" si="74"/>
        <v>0.12154206824693931</v>
      </c>
      <c r="T82" s="35">
        <v>501</v>
      </c>
      <c r="U82" s="36">
        <v>1767</v>
      </c>
      <c r="V82" s="35">
        <v>501</v>
      </c>
      <c r="W82" s="36">
        <v>246</v>
      </c>
      <c r="X82" s="35">
        <v>893</v>
      </c>
      <c r="Y82" s="36">
        <v>4</v>
      </c>
      <c r="AB82" s="17">
        <v>541</v>
      </c>
      <c r="AC82" s="18">
        <v>322</v>
      </c>
      <c r="AF82" s="20"/>
    </row>
    <row r="83" spans="1:32" ht="15" customHeight="1" outlineLevel="2" x14ac:dyDescent="0.25">
      <c r="A83" s="21">
        <v>21</v>
      </c>
      <c r="B83" s="22" t="s">
        <v>111</v>
      </c>
      <c r="C83" s="23">
        <f>VLOOKUP(A83,[12]DANE!$A$2:$D$126,4,0)</f>
        <v>3435</v>
      </c>
      <c r="D83" s="24">
        <f t="shared" si="76"/>
        <v>2933</v>
      </c>
      <c r="E83" s="25">
        <f t="shared" si="72"/>
        <v>85.385735080058225</v>
      </c>
      <c r="F83" s="26">
        <f t="shared" si="77"/>
        <v>649</v>
      </c>
      <c r="G83" s="27">
        <f t="shared" si="78"/>
        <v>18.893740902474526</v>
      </c>
      <c r="H83" s="28">
        <f t="shared" si="79"/>
        <v>61</v>
      </c>
      <c r="I83" s="29">
        <f t="shared" si="80"/>
        <v>61</v>
      </c>
      <c r="J83" s="29">
        <f t="shared" si="81"/>
        <v>0</v>
      </c>
      <c r="K83" s="29">
        <f t="shared" si="82"/>
        <v>0</v>
      </c>
      <c r="L83" s="29">
        <v>0</v>
      </c>
      <c r="M83" s="30">
        <f t="shared" si="83"/>
        <v>1.7758369723435226</v>
      </c>
      <c r="N83" s="26">
        <f t="shared" si="70"/>
        <v>3643</v>
      </c>
      <c r="O83" s="32">
        <f t="shared" si="71"/>
        <v>106.05531295487627</v>
      </c>
      <c r="P83" s="26">
        <f t="shared" si="84"/>
        <v>0</v>
      </c>
      <c r="Q83" s="33">
        <f t="shared" si="85"/>
        <v>0</v>
      </c>
      <c r="R83" s="34">
        <f t="shared" si="73"/>
        <v>-208</v>
      </c>
      <c r="S83" s="6">
        <f t="shared" si="74"/>
        <v>-6.0553129548762734E-2</v>
      </c>
      <c r="T83" s="35">
        <v>541</v>
      </c>
      <c r="U83" s="36">
        <v>10847</v>
      </c>
      <c r="V83" s="35">
        <v>541</v>
      </c>
      <c r="W83" s="36">
        <v>5100</v>
      </c>
      <c r="X83" s="50"/>
      <c r="Y83" s="51"/>
      <c r="AB83" s="17">
        <v>543</v>
      </c>
      <c r="AC83" s="18">
        <v>151</v>
      </c>
      <c r="AF83" s="20"/>
    </row>
    <row r="84" spans="1:32" ht="15" customHeight="1" outlineLevel="2" x14ac:dyDescent="0.25">
      <c r="A84" s="21">
        <v>55</v>
      </c>
      <c r="B84" s="22" t="s">
        <v>112</v>
      </c>
      <c r="C84" s="23">
        <f>VLOOKUP(A84,[12]DANE!$A$2:$D$126,4,0)</f>
        <v>8578</v>
      </c>
      <c r="D84" s="24">
        <f t="shared" si="76"/>
        <v>6560</v>
      </c>
      <c r="E84" s="25">
        <f t="shared" si="72"/>
        <v>76.474702727908607</v>
      </c>
      <c r="F84" s="26">
        <f t="shared" si="77"/>
        <v>665</v>
      </c>
      <c r="G84" s="27">
        <f t="shared" si="78"/>
        <v>7.7523898344602467</v>
      </c>
      <c r="H84" s="28">
        <f t="shared" si="79"/>
        <v>189</v>
      </c>
      <c r="I84" s="29">
        <f t="shared" si="80"/>
        <v>189</v>
      </c>
      <c r="J84" s="29">
        <f t="shared" si="81"/>
        <v>0</v>
      </c>
      <c r="K84" s="29">
        <f t="shared" si="82"/>
        <v>0</v>
      </c>
      <c r="L84" s="29">
        <v>0</v>
      </c>
      <c r="M84" s="30">
        <f t="shared" si="83"/>
        <v>2.2033107950571229</v>
      </c>
      <c r="N84" s="26">
        <f t="shared" si="70"/>
        <v>7414</v>
      </c>
      <c r="O84" s="32">
        <f t="shared" si="71"/>
        <v>86.430403357425973</v>
      </c>
      <c r="P84" s="26">
        <f t="shared" si="84"/>
        <v>1</v>
      </c>
      <c r="Q84" s="33">
        <f t="shared" si="85"/>
        <v>1.1657729074376311E-2</v>
      </c>
      <c r="R84" s="34">
        <f t="shared" si="73"/>
        <v>1164</v>
      </c>
      <c r="S84" s="6">
        <f t="shared" si="74"/>
        <v>0.13569596642574028</v>
      </c>
      <c r="T84" s="35">
        <v>543</v>
      </c>
      <c r="U84" s="36">
        <v>6513</v>
      </c>
      <c r="V84" s="35">
        <v>543</v>
      </c>
      <c r="W84" s="36">
        <v>644</v>
      </c>
      <c r="X84" s="50"/>
      <c r="Y84" s="51"/>
      <c r="AB84" s="17">
        <v>576</v>
      </c>
      <c r="AC84" s="18">
        <v>110</v>
      </c>
      <c r="AF84" s="20"/>
    </row>
    <row r="85" spans="1:32" ht="15" customHeight="1" outlineLevel="2" x14ac:dyDescent="0.25">
      <c r="A85" s="21">
        <v>148</v>
      </c>
      <c r="B85" s="52" t="s">
        <v>113</v>
      </c>
      <c r="C85" s="23">
        <f>VLOOKUP(A85,[12]DANE!$A$2:$D$126,4,0)</f>
        <v>47340</v>
      </c>
      <c r="D85" s="24">
        <f t="shared" si="76"/>
        <v>12975</v>
      </c>
      <c r="E85" s="25">
        <f t="shared" si="72"/>
        <v>27.408111533586819</v>
      </c>
      <c r="F85" s="26">
        <f t="shared" si="77"/>
        <v>22497</v>
      </c>
      <c r="G85" s="27">
        <f t="shared" si="78"/>
        <v>47.522179974651458</v>
      </c>
      <c r="H85" s="28">
        <f t="shared" si="79"/>
        <v>851</v>
      </c>
      <c r="I85" s="29">
        <f t="shared" si="80"/>
        <v>837</v>
      </c>
      <c r="J85" s="29">
        <f t="shared" si="81"/>
        <v>8</v>
      </c>
      <c r="K85" s="29">
        <f t="shared" si="82"/>
        <v>6</v>
      </c>
      <c r="L85" s="29">
        <v>0</v>
      </c>
      <c r="M85" s="30">
        <f t="shared" si="83"/>
        <v>1.7976341360371777</v>
      </c>
      <c r="N85" s="26">
        <f t="shared" si="70"/>
        <v>36323</v>
      </c>
      <c r="O85" s="32">
        <f t="shared" si="71"/>
        <v>76.727925644275444</v>
      </c>
      <c r="P85" s="26">
        <f t="shared" si="84"/>
        <v>42</v>
      </c>
      <c r="Q85" s="33">
        <f t="shared" si="85"/>
        <v>8.8719898605830169E-2</v>
      </c>
      <c r="R85" s="34">
        <f t="shared" si="73"/>
        <v>11017</v>
      </c>
      <c r="S85" s="6">
        <f t="shared" si="74"/>
        <v>0.23272074355724545</v>
      </c>
      <c r="T85" s="35">
        <v>576</v>
      </c>
      <c r="U85" s="36">
        <v>5946</v>
      </c>
      <c r="V85" s="35">
        <v>576</v>
      </c>
      <c r="W85" s="36">
        <v>1236</v>
      </c>
      <c r="X85" s="50"/>
      <c r="Y85" s="51"/>
      <c r="AB85" s="17">
        <v>579</v>
      </c>
      <c r="AC85" s="18">
        <v>688</v>
      </c>
      <c r="AF85" s="20"/>
    </row>
    <row r="86" spans="1:32" ht="15" customHeight="1" outlineLevel="1" x14ac:dyDescent="0.25">
      <c r="A86" s="21">
        <v>197</v>
      </c>
      <c r="B86" s="22" t="s">
        <v>114</v>
      </c>
      <c r="C86" s="23">
        <f>VLOOKUP(A86,[12]DANE!$A$2:$D$126,4,0)</f>
        <v>14964</v>
      </c>
      <c r="D86" s="24">
        <f t="shared" si="76"/>
        <v>10747</v>
      </c>
      <c r="E86" s="25">
        <f t="shared" si="72"/>
        <v>71.819032344292964</v>
      </c>
      <c r="F86" s="26">
        <f t="shared" si="77"/>
        <v>2833</v>
      </c>
      <c r="G86" s="27">
        <f t="shared" si="78"/>
        <v>18.932103715584066</v>
      </c>
      <c r="H86" s="28">
        <f t="shared" si="79"/>
        <v>307</v>
      </c>
      <c r="I86" s="29">
        <f t="shared" si="80"/>
        <v>306</v>
      </c>
      <c r="J86" s="29">
        <f t="shared" si="81"/>
        <v>0</v>
      </c>
      <c r="K86" s="29">
        <f t="shared" si="82"/>
        <v>1</v>
      </c>
      <c r="L86" s="29">
        <v>0</v>
      </c>
      <c r="M86" s="30">
        <f t="shared" si="83"/>
        <v>2.0515904838278534</v>
      </c>
      <c r="N86" s="26">
        <f t="shared" si="70"/>
        <v>13887</v>
      </c>
      <c r="O86" s="32">
        <f t="shared" si="71"/>
        <v>92.802726543704878</v>
      </c>
      <c r="P86" s="26">
        <f t="shared" si="84"/>
        <v>0</v>
      </c>
      <c r="Q86" s="33">
        <f t="shared" si="85"/>
        <v>0</v>
      </c>
      <c r="R86" s="34">
        <f t="shared" si="73"/>
        <v>1077</v>
      </c>
      <c r="S86" s="6">
        <f t="shared" si="74"/>
        <v>7.1972734562951085E-2</v>
      </c>
      <c r="T86" s="35">
        <v>579</v>
      </c>
      <c r="U86" s="36">
        <v>24312</v>
      </c>
      <c r="V86" s="35">
        <v>579</v>
      </c>
      <c r="W86" s="36">
        <v>18890</v>
      </c>
      <c r="X86" s="50"/>
      <c r="Y86" s="51"/>
      <c r="AB86" s="17">
        <v>585</v>
      </c>
      <c r="AC86" s="18">
        <v>252</v>
      </c>
      <c r="AF86" s="20"/>
    </row>
    <row r="87" spans="1:32" ht="15" customHeight="1" outlineLevel="2" x14ac:dyDescent="0.25">
      <c r="A87" s="21">
        <v>206</v>
      </c>
      <c r="B87" s="44" t="s">
        <v>115</v>
      </c>
      <c r="C87" s="23">
        <f>VLOOKUP(A87,[12]DANE!$A$2:$D$126,4,0)</f>
        <v>3375</v>
      </c>
      <c r="D87" s="24">
        <f t="shared" si="76"/>
        <v>2912</v>
      </c>
      <c r="E87" s="25">
        <f t="shared" si="72"/>
        <v>86.281481481481478</v>
      </c>
      <c r="F87" s="26">
        <f t="shared" si="77"/>
        <v>710</v>
      </c>
      <c r="G87" s="27">
        <f t="shared" si="78"/>
        <v>21.037037037037038</v>
      </c>
      <c r="H87" s="28">
        <f t="shared" si="79"/>
        <v>61</v>
      </c>
      <c r="I87" s="29">
        <f t="shared" si="80"/>
        <v>60</v>
      </c>
      <c r="J87" s="29">
        <f t="shared" si="81"/>
        <v>1</v>
      </c>
      <c r="K87" s="29">
        <f t="shared" si="82"/>
        <v>0</v>
      </c>
      <c r="L87" s="29">
        <v>0</v>
      </c>
      <c r="M87" s="30">
        <f t="shared" si="83"/>
        <v>1.8074074074074076</v>
      </c>
      <c r="N87" s="26">
        <f t="shared" si="70"/>
        <v>3683</v>
      </c>
      <c r="O87" s="32">
        <f t="shared" si="71"/>
        <v>109.12592592592593</v>
      </c>
      <c r="P87" s="26">
        <f t="shared" si="84"/>
        <v>0</v>
      </c>
      <c r="Q87" s="33">
        <f t="shared" si="85"/>
        <v>0</v>
      </c>
      <c r="R87" s="34">
        <f t="shared" si="73"/>
        <v>-308</v>
      </c>
      <c r="S87" s="6">
        <f t="shared" si="74"/>
        <v>-9.1259259259259262E-2</v>
      </c>
      <c r="T87" s="35">
        <v>585</v>
      </c>
      <c r="U87" s="36">
        <v>7298</v>
      </c>
      <c r="V87" s="35">
        <v>585</v>
      </c>
      <c r="W87" s="36">
        <v>3837</v>
      </c>
      <c r="X87" s="50"/>
      <c r="Y87" s="51"/>
      <c r="AB87" s="17">
        <v>591</v>
      </c>
      <c r="AC87" s="18">
        <v>265</v>
      </c>
      <c r="AF87" s="20"/>
    </row>
    <row r="88" spans="1:32" ht="15" customHeight="1" outlineLevel="2" x14ac:dyDescent="0.25">
      <c r="A88" s="21">
        <v>313</v>
      </c>
      <c r="B88" s="38" t="s">
        <v>116</v>
      </c>
      <c r="C88" s="23">
        <f>VLOOKUP(A88,[12]DANE!$A$2:$D$126,4,0)</f>
        <v>9866</v>
      </c>
      <c r="D88" s="24">
        <f t="shared" si="76"/>
        <v>6503</v>
      </c>
      <c r="E88" s="25">
        <f t="shared" si="72"/>
        <v>65.913237380904107</v>
      </c>
      <c r="F88" s="26">
        <f t="shared" si="77"/>
        <v>1771</v>
      </c>
      <c r="G88" s="27">
        <f t="shared" si="78"/>
        <v>17.950537198459354</v>
      </c>
      <c r="H88" s="28">
        <f t="shared" si="79"/>
        <v>206</v>
      </c>
      <c r="I88" s="29">
        <f t="shared" si="80"/>
        <v>206</v>
      </c>
      <c r="J88" s="29">
        <f t="shared" si="81"/>
        <v>0</v>
      </c>
      <c r="K88" s="29">
        <f t="shared" si="82"/>
        <v>0</v>
      </c>
      <c r="L88" s="29">
        <v>0</v>
      </c>
      <c r="M88" s="30">
        <f t="shared" si="83"/>
        <v>2.0879789174944254</v>
      </c>
      <c r="N88" s="26">
        <f t="shared" si="70"/>
        <v>8480</v>
      </c>
      <c r="O88" s="32">
        <f t="shared" si="71"/>
        <v>85.95175349685789</v>
      </c>
      <c r="P88" s="26">
        <f t="shared" si="84"/>
        <v>0</v>
      </c>
      <c r="Q88" s="33">
        <f t="shared" si="85"/>
        <v>0</v>
      </c>
      <c r="R88" s="34">
        <f t="shared" si="73"/>
        <v>1386</v>
      </c>
      <c r="S88" s="6">
        <f t="shared" si="74"/>
        <v>0.14048246503142103</v>
      </c>
      <c r="T88" s="35">
        <v>591</v>
      </c>
      <c r="U88" s="36">
        <v>8328</v>
      </c>
      <c r="V88" s="35">
        <v>591</v>
      </c>
      <c r="W88" s="36">
        <v>2361</v>
      </c>
      <c r="X88" s="50"/>
      <c r="Y88" s="51"/>
      <c r="AB88" s="17">
        <v>604</v>
      </c>
      <c r="AC88" s="18">
        <v>382</v>
      </c>
      <c r="AF88" s="20"/>
    </row>
    <row r="89" spans="1:32" ht="15" customHeight="1" outlineLevel="2" x14ac:dyDescent="0.25">
      <c r="A89" s="21">
        <v>318</v>
      </c>
      <c r="B89" s="38" t="s">
        <v>117</v>
      </c>
      <c r="C89" s="23">
        <f>VLOOKUP(A89,[12]DANE!$A$2:$D$126,4,0)</f>
        <v>48659</v>
      </c>
      <c r="D89" s="24">
        <f t="shared" si="76"/>
        <v>10787</v>
      </c>
      <c r="E89" s="25">
        <f t="shared" si="72"/>
        <v>22.168560800674079</v>
      </c>
      <c r="F89" s="26">
        <f t="shared" si="77"/>
        <v>22557</v>
      </c>
      <c r="G89" s="27">
        <f t="shared" si="78"/>
        <v>46.357302862779754</v>
      </c>
      <c r="H89" s="28">
        <f t="shared" si="79"/>
        <v>532</v>
      </c>
      <c r="I89" s="29">
        <f t="shared" si="80"/>
        <v>495</v>
      </c>
      <c r="J89" s="29">
        <f t="shared" si="81"/>
        <v>15</v>
      </c>
      <c r="K89" s="29">
        <f t="shared" si="82"/>
        <v>22</v>
      </c>
      <c r="L89" s="29">
        <v>0</v>
      </c>
      <c r="M89" s="30">
        <f t="shared" si="83"/>
        <v>1.0933229207340882</v>
      </c>
      <c r="N89" s="26">
        <f t="shared" si="70"/>
        <v>33876</v>
      </c>
      <c r="O89" s="32">
        <f t="shared" si="71"/>
        <v>69.619186584187915</v>
      </c>
      <c r="P89" s="26">
        <f t="shared" si="84"/>
        <v>353</v>
      </c>
      <c r="Q89" s="33">
        <f t="shared" si="85"/>
        <v>0.72545675003596455</v>
      </c>
      <c r="R89" s="34">
        <f t="shared" si="73"/>
        <v>14783</v>
      </c>
      <c r="S89" s="6">
        <f t="shared" si="74"/>
        <v>0.3038081341581208</v>
      </c>
      <c r="T89" s="35">
        <v>604</v>
      </c>
      <c r="U89" s="36">
        <v>17542</v>
      </c>
      <c r="V89" s="35">
        <v>604</v>
      </c>
      <c r="W89" s="36">
        <v>4312</v>
      </c>
      <c r="X89" s="50"/>
      <c r="Y89" s="51"/>
      <c r="AB89" s="17">
        <v>607</v>
      </c>
      <c r="AC89" s="18">
        <v>162</v>
      </c>
      <c r="AF89" s="20"/>
    </row>
    <row r="90" spans="1:32" ht="15" customHeight="1" outlineLevel="2" x14ac:dyDescent="0.25">
      <c r="A90" s="21">
        <v>321</v>
      </c>
      <c r="B90" s="22" t="s">
        <v>118</v>
      </c>
      <c r="C90" s="23">
        <f>VLOOKUP(A90,[12]DANE!$A$2:$D$126,4,0)</f>
        <v>5231</v>
      </c>
      <c r="D90" s="24">
        <f t="shared" si="76"/>
        <v>2818</v>
      </c>
      <c r="E90" s="25">
        <f t="shared" si="72"/>
        <v>53.871152743261334</v>
      </c>
      <c r="F90" s="26">
        <f t="shared" si="77"/>
        <v>2577</v>
      </c>
      <c r="G90" s="27">
        <f t="shared" si="78"/>
        <v>49.264003058688587</v>
      </c>
      <c r="H90" s="28">
        <f t="shared" si="79"/>
        <v>103</v>
      </c>
      <c r="I90" s="29">
        <f t="shared" si="80"/>
        <v>103</v>
      </c>
      <c r="J90" s="29">
        <f t="shared" si="81"/>
        <v>0</v>
      </c>
      <c r="K90" s="29">
        <f t="shared" si="82"/>
        <v>0</v>
      </c>
      <c r="L90" s="29">
        <v>0</v>
      </c>
      <c r="M90" s="30">
        <f t="shared" si="83"/>
        <v>1.9690307780539091</v>
      </c>
      <c r="N90" s="26">
        <f t="shared" si="70"/>
        <v>5498</v>
      </c>
      <c r="O90" s="32">
        <f t="shared" si="71"/>
        <v>105.10418658000383</v>
      </c>
      <c r="P90" s="26">
        <f t="shared" si="84"/>
        <v>0</v>
      </c>
      <c r="Q90" s="33">
        <f t="shared" si="85"/>
        <v>0</v>
      </c>
      <c r="R90" s="34">
        <f t="shared" si="73"/>
        <v>-267</v>
      </c>
      <c r="S90" s="6">
        <f t="shared" si="74"/>
        <v>-5.1041865800038236E-2</v>
      </c>
      <c r="T90" s="35">
        <v>607</v>
      </c>
      <c r="U90" s="36">
        <v>3659</v>
      </c>
      <c r="V90" s="35">
        <v>607</v>
      </c>
      <c r="W90" s="36">
        <v>7447</v>
      </c>
      <c r="X90" s="50"/>
      <c r="Y90" s="51"/>
      <c r="AB90" s="17">
        <v>615</v>
      </c>
      <c r="AC90" s="18">
        <v>2318</v>
      </c>
      <c r="AF90" s="20"/>
    </row>
    <row r="91" spans="1:32" ht="15" customHeight="1" outlineLevel="2" x14ac:dyDescent="0.25">
      <c r="A91" s="21">
        <v>376</v>
      </c>
      <c r="B91" s="38" t="s">
        <v>119</v>
      </c>
      <c r="C91" s="23">
        <f>VLOOKUP(A91,[12]DANE!$A$2:$D$126,4,0)</f>
        <v>53361</v>
      </c>
      <c r="D91" s="24">
        <f t="shared" si="76"/>
        <v>9602</v>
      </c>
      <c r="E91" s="25">
        <f t="shared" si="72"/>
        <v>17.994415397012801</v>
      </c>
      <c r="F91" s="26">
        <f t="shared" si="77"/>
        <v>53179</v>
      </c>
      <c r="G91" s="27">
        <f t="shared" si="78"/>
        <v>99.658926931654207</v>
      </c>
      <c r="H91" s="28">
        <f t="shared" si="79"/>
        <v>839</v>
      </c>
      <c r="I91" s="29">
        <f t="shared" si="80"/>
        <v>818</v>
      </c>
      <c r="J91" s="29">
        <f t="shared" si="81"/>
        <v>15</v>
      </c>
      <c r="K91" s="29">
        <f t="shared" si="82"/>
        <v>6</v>
      </c>
      <c r="L91" s="29">
        <v>0</v>
      </c>
      <c r="M91" s="30">
        <f t="shared" si="83"/>
        <v>1.5723093645171566</v>
      </c>
      <c r="N91" s="26">
        <f t="shared" si="70"/>
        <v>63620</v>
      </c>
      <c r="O91" s="32">
        <f t="shared" si="71"/>
        <v>119.22565169318416</v>
      </c>
      <c r="P91" s="26">
        <f t="shared" si="84"/>
        <v>891</v>
      </c>
      <c r="Q91" s="33">
        <f t="shared" si="85"/>
        <v>1.6697588126159555</v>
      </c>
      <c r="R91" s="34">
        <f t="shared" si="73"/>
        <v>-10259</v>
      </c>
      <c r="S91" s="6">
        <f t="shared" si="74"/>
        <v>-0.19225651693184162</v>
      </c>
      <c r="T91" s="35">
        <v>615</v>
      </c>
      <c r="U91" s="36">
        <v>18775</v>
      </c>
      <c r="V91" s="35">
        <v>615</v>
      </c>
      <c r="W91" s="36">
        <v>129972</v>
      </c>
      <c r="X91" s="50"/>
      <c r="Y91" s="51"/>
      <c r="AB91" s="17">
        <v>628</v>
      </c>
      <c r="AC91" s="18">
        <v>180</v>
      </c>
      <c r="AF91" s="20"/>
    </row>
    <row r="92" spans="1:32" ht="15" customHeight="1" outlineLevel="2" x14ac:dyDescent="0.25">
      <c r="A92" s="21">
        <v>400</v>
      </c>
      <c r="B92" s="44" t="s">
        <v>120</v>
      </c>
      <c r="C92" s="23">
        <f>VLOOKUP(A92,[12]DANE!$A$2:$D$126,4,0)</f>
        <v>19229</v>
      </c>
      <c r="D92" s="24">
        <f t="shared" si="76"/>
        <v>8585</v>
      </c>
      <c r="E92" s="25">
        <f t="shared" si="72"/>
        <v>44.646107441884652</v>
      </c>
      <c r="F92" s="26">
        <f t="shared" si="77"/>
        <v>9836</v>
      </c>
      <c r="G92" s="27">
        <f t="shared" si="78"/>
        <v>51.151905975349734</v>
      </c>
      <c r="H92" s="28">
        <f t="shared" si="79"/>
        <v>276</v>
      </c>
      <c r="I92" s="29">
        <f t="shared" si="80"/>
        <v>276</v>
      </c>
      <c r="J92" s="29">
        <f t="shared" si="81"/>
        <v>0</v>
      </c>
      <c r="K92" s="29">
        <f t="shared" si="82"/>
        <v>0</v>
      </c>
      <c r="L92" s="29">
        <v>0</v>
      </c>
      <c r="M92" s="30">
        <f t="shared" si="83"/>
        <v>1.4353320505486504</v>
      </c>
      <c r="N92" s="26">
        <f t="shared" si="70"/>
        <v>18697</v>
      </c>
      <c r="O92" s="32">
        <f t="shared" si="71"/>
        <v>97.233345467783039</v>
      </c>
      <c r="P92" s="26">
        <f t="shared" si="84"/>
        <v>40</v>
      </c>
      <c r="Q92" s="33">
        <f t="shared" si="85"/>
        <v>0.20801913776067396</v>
      </c>
      <c r="R92" s="34">
        <f t="shared" si="73"/>
        <v>532</v>
      </c>
      <c r="S92" s="6">
        <f t="shared" si="74"/>
        <v>2.7666545322169639E-2</v>
      </c>
      <c r="T92" s="35">
        <v>628</v>
      </c>
      <c r="U92" s="36">
        <v>7101</v>
      </c>
      <c r="V92" s="35">
        <v>628</v>
      </c>
      <c r="W92" s="36">
        <v>1093</v>
      </c>
      <c r="X92" s="50"/>
      <c r="Y92" s="51"/>
      <c r="AB92" s="17">
        <v>631</v>
      </c>
      <c r="AC92" s="18">
        <v>547</v>
      </c>
      <c r="AF92" s="20"/>
    </row>
    <row r="93" spans="1:32" ht="15" customHeight="1" outlineLevel="2" x14ac:dyDescent="0.25">
      <c r="A93" s="21">
        <v>440</v>
      </c>
      <c r="B93" s="22" t="s">
        <v>121</v>
      </c>
      <c r="C93" s="23">
        <f>VLOOKUP(A93,[12]DANE!$A$2:$D$126,4,0)</f>
        <v>54186</v>
      </c>
      <c r="D93" s="24">
        <f t="shared" si="76"/>
        <v>14806</v>
      </c>
      <c r="E93" s="25">
        <f t="shared" si="72"/>
        <v>27.32440113682501</v>
      </c>
      <c r="F93" s="26">
        <f t="shared" si="77"/>
        <v>31529</v>
      </c>
      <c r="G93" s="27">
        <f t="shared" si="78"/>
        <v>58.186616469198682</v>
      </c>
      <c r="H93" s="28">
        <f t="shared" si="79"/>
        <v>1089</v>
      </c>
      <c r="I93" s="29">
        <f t="shared" si="80"/>
        <v>1066</v>
      </c>
      <c r="J93" s="29">
        <f t="shared" si="81"/>
        <v>18</v>
      </c>
      <c r="K93" s="29">
        <f t="shared" si="82"/>
        <v>5</v>
      </c>
      <c r="L93" s="29">
        <v>0</v>
      </c>
      <c r="M93" s="30">
        <f t="shared" si="83"/>
        <v>2.0097442143727164</v>
      </c>
      <c r="N93" s="26">
        <f t="shared" si="70"/>
        <v>47424</v>
      </c>
      <c r="O93" s="32">
        <f t="shared" si="71"/>
        <v>87.520761820396416</v>
      </c>
      <c r="P93" s="26">
        <f t="shared" si="84"/>
        <v>513</v>
      </c>
      <c r="Q93" s="33">
        <f t="shared" si="85"/>
        <v>0.94673901007640349</v>
      </c>
      <c r="R93" s="34">
        <f t="shared" si="73"/>
        <v>6762</v>
      </c>
      <c r="S93" s="6">
        <f t="shared" si="74"/>
        <v>0.12479238179603587</v>
      </c>
      <c r="T93" s="35">
        <v>631</v>
      </c>
      <c r="U93" s="36">
        <v>4920</v>
      </c>
      <c r="V93" s="35">
        <v>631</v>
      </c>
      <c r="W93" s="36">
        <v>48439</v>
      </c>
      <c r="X93" s="50"/>
      <c r="Y93" s="51"/>
      <c r="AB93" s="17">
        <v>642</v>
      </c>
      <c r="AC93" s="18">
        <v>189</v>
      </c>
      <c r="AF93" s="20"/>
    </row>
    <row r="94" spans="1:32" ht="15" customHeight="1" outlineLevel="2" x14ac:dyDescent="0.25">
      <c r="A94" s="21">
        <v>483</v>
      </c>
      <c r="B94" s="38" t="s">
        <v>122</v>
      </c>
      <c r="C94" s="23">
        <f>VLOOKUP(A94,[12]DANE!$A$2:$D$126,4,0)</f>
        <v>17486</v>
      </c>
      <c r="D94" s="24">
        <f t="shared" si="76"/>
        <v>8644</v>
      </c>
      <c r="E94" s="25">
        <f t="shared" si="72"/>
        <v>49.433832780510123</v>
      </c>
      <c r="F94" s="26">
        <f t="shared" si="77"/>
        <v>968</v>
      </c>
      <c r="G94" s="27">
        <f t="shared" si="78"/>
        <v>5.5358572572343592</v>
      </c>
      <c r="H94" s="28">
        <f t="shared" si="79"/>
        <v>132</v>
      </c>
      <c r="I94" s="29">
        <f t="shared" si="80"/>
        <v>132</v>
      </c>
      <c r="J94" s="29">
        <f t="shared" si="81"/>
        <v>0</v>
      </c>
      <c r="K94" s="29">
        <f t="shared" si="82"/>
        <v>0</v>
      </c>
      <c r="L94" s="29">
        <v>0</v>
      </c>
      <c r="M94" s="30">
        <f t="shared" si="83"/>
        <v>0.75488962598650355</v>
      </c>
      <c r="N94" s="26">
        <f t="shared" si="70"/>
        <v>9744</v>
      </c>
      <c r="O94" s="32">
        <f t="shared" si="71"/>
        <v>55.724579663730985</v>
      </c>
      <c r="P94" s="26">
        <f t="shared" si="84"/>
        <v>0</v>
      </c>
      <c r="Q94" s="33">
        <f t="shared" si="85"/>
        <v>0</v>
      </c>
      <c r="R94" s="34">
        <f t="shared" si="73"/>
        <v>7742</v>
      </c>
      <c r="S94" s="6">
        <f t="shared" si="74"/>
        <v>0.44275420336269017</v>
      </c>
      <c r="T94" s="35">
        <v>642</v>
      </c>
      <c r="U94" s="36">
        <v>12805</v>
      </c>
      <c r="V94" s="35">
        <v>642</v>
      </c>
      <c r="W94" s="36">
        <v>2223</v>
      </c>
      <c r="X94" s="50"/>
      <c r="Y94" s="51"/>
      <c r="AB94" s="17">
        <v>647</v>
      </c>
      <c r="AC94" s="18">
        <v>116</v>
      </c>
      <c r="AF94" s="20"/>
    </row>
    <row r="95" spans="1:32" ht="15" customHeight="1" outlineLevel="2" x14ac:dyDescent="0.25">
      <c r="A95" s="21">
        <v>541</v>
      </c>
      <c r="B95" s="53" t="s">
        <v>123</v>
      </c>
      <c r="C95" s="23">
        <f>VLOOKUP(A95,[12]DANE!$A$2:$D$126,4,0)</f>
        <v>15848</v>
      </c>
      <c r="D95" s="24">
        <f t="shared" si="76"/>
        <v>10847</v>
      </c>
      <c r="E95" s="25">
        <f t="shared" si="72"/>
        <v>68.443967693084289</v>
      </c>
      <c r="F95" s="26">
        <f t="shared" si="77"/>
        <v>5100</v>
      </c>
      <c r="G95" s="27">
        <f t="shared" si="78"/>
        <v>32.180716809692072</v>
      </c>
      <c r="H95" s="28">
        <f t="shared" si="79"/>
        <v>323</v>
      </c>
      <c r="I95" s="29">
        <f t="shared" si="80"/>
        <v>322</v>
      </c>
      <c r="J95" s="29">
        <f t="shared" si="81"/>
        <v>1</v>
      </c>
      <c r="K95" s="29">
        <f t="shared" si="82"/>
        <v>0</v>
      </c>
      <c r="L95" s="29">
        <v>0</v>
      </c>
      <c r="M95" s="30">
        <f t="shared" si="83"/>
        <v>2.0381120646138315</v>
      </c>
      <c r="N95" s="26">
        <f t="shared" si="70"/>
        <v>16270</v>
      </c>
      <c r="O95" s="32">
        <f t="shared" si="71"/>
        <v>102.66279656739019</v>
      </c>
      <c r="P95" s="26">
        <f t="shared" si="84"/>
        <v>16</v>
      </c>
      <c r="Q95" s="33">
        <f t="shared" si="85"/>
        <v>0.10095911155981827</v>
      </c>
      <c r="R95" s="34">
        <f t="shared" si="73"/>
        <v>-422</v>
      </c>
      <c r="S95" s="6">
        <f t="shared" si="74"/>
        <v>-2.662796567390207E-2</v>
      </c>
      <c r="T95" s="35">
        <v>647</v>
      </c>
      <c r="U95" s="36">
        <v>4326</v>
      </c>
      <c r="V95" s="35">
        <v>647</v>
      </c>
      <c r="W95" s="36">
        <v>1493</v>
      </c>
      <c r="X95" s="50"/>
      <c r="Y95" s="51"/>
      <c r="AB95" s="17">
        <v>649</v>
      </c>
      <c r="AC95" s="18">
        <v>236</v>
      </c>
      <c r="AF95" s="20"/>
    </row>
    <row r="96" spans="1:32" ht="15" customHeight="1" outlineLevel="2" x14ac:dyDescent="0.25">
      <c r="A96" s="21">
        <v>607</v>
      </c>
      <c r="B96" s="22" t="s">
        <v>124</v>
      </c>
      <c r="C96" s="23">
        <f>VLOOKUP(A96,[12]DANE!$A$2:$D$126,4,0)</f>
        <v>19310</v>
      </c>
      <c r="D96" s="24">
        <f t="shared" si="76"/>
        <v>3659</v>
      </c>
      <c r="E96" s="25">
        <f t="shared" si="72"/>
        <v>18.948731227343345</v>
      </c>
      <c r="F96" s="26">
        <f t="shared" si="77"/>
        <v>7447</v>
      </c>
      <c r="G96" s="27">
        <f t="shared" si="78"/>
        <v>38.565510098394611</v>
      </c>
      <c r="H96" s="28">
        <f t="shared" si="79"/>
        <v>189</v>
      </c>
      <c r="I96" s="29">
        <f t="shared" si="80"/>
        <v>162</v>
      </c>
      <c r="J96" s="29">
        <f t="shared" si="81"/>
        <v>19</v>
      </c>
      <c r="K96" s="29">
        <f t="shared" si="82"/>
        <v>8</v>
      </c>
      <c r="L96" s="29">
        <v>0</v>
      </c>
      <c r="M96" s="30">
        <f t="shared" si="83"/>
        <v>0.97876747799067843</v>
      </c>
      <c r="N96" s="26">
        <f t="shared" si="70"/>
        <v>11295</v>
      </c>
      <c r="O96" s="32">
        <f t="shared" si="71"/>
        <v>58.493008803728635</v>
      </c>
      <c r="P96" s="26">
        <f t="shared" si="84"/>
        <v>16</v>
      </c>
      <c r="Q96" s="33">
        <f t="shared" si="85"/>
        <v>8.285862247540135E-2</v>
      </c>
      <c r="R96" s="34">
        <f t="shared" si="73"/>
        <v>8015</v>
      </c>
      <c r="S96" s="6">
        <f t="shared" si="74"/>
        <v>0.41506991196271364</v>
      </c>
      <c r="T96" s="35">
        <v>649</v>
      </c>
      <c r="U96" s="36">
        <v>9400</v>
      </c>
      <c r="V96" s="35">
        <v>649</v>
      </c>
      <c r="W96" s="36">
        <v>2953</v>
      </c>
      <c r="X96" s="50"/>
      <c r="Y96" s="51"/>
      <c r="AB96" s="17">
        <v>652</v>
      </c>
      <c r="AC96" s="18">
        <v>85</v>
      </c>
      <c r="AF96" s="20"/>
    </row>
    <row r="97" spans="1:32" ht="15" customHeight="1" outlineLevel="2" x14ac:dyDescent="0.25">
      <c r="A97" s="21">
        <v>615</v>
      </c>
      <c r="B97" s="38" t="s">
        <v>125</v>
      </c>
      <c r="C97" s="23">
        <f>VLOOKUP(A97,[12]DANE!$A$2:$D$126,4,0)</f>
        <v>122231</v>
      </c>
      <c r="D97" s="24">
        <f t="shared" si="76"/>
        <v>18775</v>
      </c>
      <c r="E97" s="25">
        <f t="shared" si="72"/>
        <v>15.360260490382963</v>
      </c>
      <c r="F97" s="26">
        <f t="shared" si="77"/>
        <v>129972</v>
      </c>
      <c r="G97" s="27">
        <f t="shared" si="78"/>
        <v>106.33309062349159</v>
      </c>
      <c r="H97" s="28">
        <f t="shared" si="79"/>
        <v>2422</v>
      </c>
      <c r="I97" s="29">
        <f t="shared" si="80"/>
        <v>2318</v>
      </c>
      <c r="J97" s="29">
        <f t="shared" si="81"/>
        <v>44</v>
      </c>
      <c r="K97" s="29">
        <f t="shared" si="82"/>
        <v>60</v>
      </c>
      <c r="L97" s="29">
        <v>0</v>
      </c>
      <c r="M97" s="30">
        <f t="shared" si="83"/>
        <v>1.981494056335954</v>
      </c>
      <c r="N97" s="26">
        <f t="shared" si="70"/>
        <v>151169</v>
      </c>
      <c r="O97" s="32">
        <f t="shared" si="71"/>
        <v>123.67484517021049</v>
      </c>
      <c r="P97" s="26">
        <f t="shared" si="84"/>
        <v>2708</v>
      </c>
      <c r="Q97" s="33">
        <f t="shared" si="85"/>
        <v>2.2154772520882591</v>
      </c>
      <c r="R97" s="34">
        <f t="shared" si="73"/>
        <v>-28938</v>
      </c>
      <c r="S97" s="6">
        <f t="shared" si="74"/>
        <v>-0.23674845170210504</v>
      </c>
      <c r="T97" s="35">
        <v>652</v>
      </c>
      <c r="U97" s="36">
        <v>4949</v>
      </c>
      <c r="V97" s="35">
        <v>652</v>
      </c>
      <c r="W97" s="36">
        <v>443</v>
      </c>
      <c r="X97" s="50"/>
      <c r="Y97" s="51"/>
      <c r="AB97" s="17">
        <v>656</v>
      </c>
      <c r="AC97" s="18">
        <v>306</v>
      </c>
      <c r="AF97" s="20"/>
    </row>
    <row r="98" spans="1:32" ht="15" customHeight="1" outlineLevel="2" x14ac:dyDescent="0.25">
      <c r="A98" s="21">
        <v>649</v>
      </c>
      <c r="B98" s="38" t="s">
        <v>126</v>
      </c>
      <c r="C98" s="23">
        <f>VLOOKUP(A98,[12]DANE!$A$2:$D$126,4,0)</f>
        <v>16086</v>
      </c>
      <c r="D98" s="24">
        <f t="shared" si="76"/>
        <v>9400</v>
      </c>
      <c r="E98" s="25">
        <f t="shared" si="72"/>
        <v>58.435906999875662</v>
      </c>
      <c r="F98" s="26">
        <f t="shared" si="77"/>
        <v>2953</v>
      </c>
      <c r="G98" s="27">
        <f t="shared" si="78"/>
        <v>18.357578018152431</v>
      </c>
      <c r="H98" s="28">
        <f t="shared" si="79"/>
        <v>236</v>
      </c>
      <c r="I98" s="29">
        <f t="shared" si="80"/>
        <v>236</v>
      </c>
      <c r="J98" s="29">
        <f t="shared" si="81"/>
        <v>0</v>
      </c>
      <c r="K98" s="29">
        <f t="shared" si="82"/>
        <v>0</v>
      </c>
      <c r="L98" s="29">
        <v>0</v>
      </c>
      <c r="M98" s="30">
        <f t="shared" si="83"/>
        <v>1.4671142608479424</v>
      </c>
      <c r="N98" s="26">
        <f t="shared" si="70"/>
        <v>12589</v>
      </c>
      <c r="O98" s="32">
        <f t="shared" si="71"/>
        <v>78.260599278876029</v>
      </c>
      <c r="P98" s="26">
        <f t="shared" si="84"/>
        <v>1</v>
      </c>
      <c r="Q98" s="33">
        <f t="shared" si="85"/>
        <v>6.2165858510506026E-3</v>
      </c>
      <c r="R98" s="34">
        <f t="shared" si="73"/>
        <v>3497</v>
      </c>
      <c r="S98" s="6">
        <f t="shared" si="74"/>
        <v>0.21739400721123958</v>
      </c>
      <c r="T98" s="35">
        <v>656</v>
      </c>
      <c r="U98" s="36">
        <v>6072</v>
      </c>
      <c r="V98" s="35">
        <v>656</v>
      </c>
      <c r="W98" s="36">
        <v>4846</v>
      </c>
      <c r="X98" s="50"/>
      <c r="Y98" s="51"/>
      <c r="AB98" s="17">
        <v>658</v>
      </c>
      <c r="AC98" s="18">
        <v>113</v>
      </c>
      <c r="AF98" s="20"/>
    </row>
    <row r="99" spans="1:32" ht="15" customHeight="1" outlineLevel="2" x14ac:dyDescent="0.25">
      <c r="A99" s="21">
        <v>652</v>
      </c>
      <c r="B99" s="38" t="s">
        <v>127</v>
      </c>
      <c r="C99" s="23">
        <f>VLOOKUP(A99,[12]DANE!$A$2:$D$126,4,0)</f>
        <v>5222</v>
      </c>
      <c r="D99" s="24">
        <f t="shared" si="76"/>
        <v>4949</v>
      </c>
      <c r="E99" s="25">
        <f t="shared" si="72"/>
        <v>94.772117962466481</v>
      </c>
      <c r="F99" s="26">
        <f t="shared" si="77"/>
        <v>443</v>
      </c>
      <c r="G99" s="27">
        <f t="shared" si="78"/>
        <v>8.4833397165836857</v>
      </c>
      <c r="H99" s="28">
        <f t="shared" si="79"/>
        <v>85</v>
      </c>
      <c r="I99" s="29">
        <f t="shared" si="80"/>
        <v>85</v>
      </c>
      <c r="J99" s="29">
        <f t="shared" si="81"/>
        <v>0</v>
      </c>
      <c r="K99" s="29">
        <f t="shared" si="82"/>
        <v>0</v>
      </c>
      <c r="L99" s="29">
        <v>0</v>
      </c>
      <c r="M99" s="30">
        <f t="shared" si="83"/>
        <v>1.6277288395250862</v>
      </c>
      <c r="N99" s="26">
        <f t="shared" si="70"/>
        <v>5477</v>
      </c>
      <c r="O99" s="32">
        <f t="shared" si="71"/>
        <v>104.88318651857526</v>
      </c>
      <c r="P99" s="26">
        <f t="shared" si="84"/>
        <v>0</v>
      </c>
      <c r="Q99" s="33">
        <f t="shared" si="85"/>
        <v>0</v>
      </c>
      <c r="R99" s="34">
        <f t="shared" si="73"/>
        <v>-255</v>
      </c>
      <c r="S99" s="6">
        <f t="shared" si="74"/>
        <v>-4.8831865185752582E-2</v>
      </c>
      <c r="T99" s="35">
        <v>658</v>
      </c>
      <c r="U99" s="36">
        <v>1980</v>
      </c>
      <c r="V99" s="35">
        <v>658</v>
      </c>
      <c r="W99" s="36">
        <v>1029</v>
      </c>
      <c r="X99" s="50"/>
      <c r="Y99" s="51"/>
      <c r="AB99" s="17">
        <v>659</v>
      </c>
      <c r="AC99" s="18">
        <v>394</v>
      </c>
      <c r="AF99" s="20"/>
    </row>
    <row r="100" spans="1:32" ht="15" customHeight="1" outlineLevel="2" x14ac:dyDescent="0.25">
      <c r="A100" s="21">
        <v>660</v>
      </c>
      <c r="B100" s="22" t="s">
        <v>128</v>
      </c>
      <c r="C100" s="23">
        <f>VLOOKUP(A100,[12]DANE!$A$2:$D$126,4,0)</f>
        <v>10938</v>
      </c>
      <c r="D100" s="24">
        <f t="shared" si="76"/>
        <v>9695</v>
      </c>
      <c r="E100" s="25">
        <f t="shared" si="72"/>
        <v>88.635948070945318</v>
      </c>
      <c r="F100" s="26">
        <f t="shared" si="77"/>
        <v>3407</v>
      </c>
      <c r="G100" s="27">
        <f t="shared" si="78"/>
        <v>31.14829036386908</v>
      </c>
      <c r="H100" s="28">
        <f t="shared" si="79"/>
        <v>223</v>
      </c>
      <c r="I100" s="29">
        <f t="shared" si="80"/>
        <v>223</v>
      </c>
      <c r="J100" s="29">
        <f t="shared" si="81"/>
        <v>0</v>
      </c>
      <c r="K100" s="29">
        <f t="shared" si="82"/>
        <v>0</v>
      </c>
      <c r="L100" s="29">
        <v>0</v>
      </c>
      <c r="M100" s="30">
        <f t="shared" si="83"/>
        <v>2.0387639422197843</v>
      </c>
      <c r="N100" s="26">
        <f t="shared" si="70"/>
        <v>13325</v>
      </c>
      <c r="O100" s="32">
        <f t="shared" si="71"/>
        <v>121.82300237703419</v>
      </c>
      <c r="P100" s="26">
        <f t="shared" si="84"/>
        <v>0</v>
      </c>
      <c r="Q100" s="33">
        <f t="shared" si="85"/>
        <v>0</v>
      </c>
      <c r="R100" s="34">
        <f t="shared" si="73"/>
        <v>-2387</v>
      </c>
      <c r="S100" s="6">
        <f t="shared" si="74"/>
        <v>-0.21823002377034192</v>
      </c>
      <c r="T100" s="35">
        <v>659</v>
      </c>
      <c r="U100" s="36">
        <v>19935</v>
      </c>
      <c r="V100" s="35">
        <v>659</v>
      </c>
      <c r="W100" s="36">
        <v>1313</v>
      </c>
      <c r="X100" s="50"/>
      <c r="Y100" s="51"/>
      <c r="AB100" s="17">
        <v>660</v>
      </c>
      <c r="AC100" s="18">
        <v>223</v>
      </c>
      <c r="AF100" s="20"/>
    </row>
    <row r="101" spans="1:32" ht="15" customHeight="1" outlineLevel="2" x14ac:dyDescent="0.25">
      <c r="A101" s="21">
        <v>667</v>
      </c>
      <c r="B101" s="22" t="s">
        <v>129</v>
      </c>
      <c r="C101" s="23">
        <f>VLOOKUP(A101,[12]DANE!$A$2:$D$126,4,0)</f>
        <v>12920</v>
      </c>
      <c r="D101" s="24">
        <f t="shared" si="76"/>
        <v>8970</v>
      </c>
      <c r="E101" s="25">
        <f t="shared" si="72"/>
        <v>69.427244582043343</v>
      </c>
      <c r="F101" s="26">
        <f t="shared" si="77"/>
        <v>3332</v>
      </c>
      <c r="G101" s="27">
        <f t="shared" si="78"/>
        <v>25.789473684210527</v>
      </c>
      <c r="H101" s="28">
        <f t="shared" si="79"/>
        <v>240</v>
      </c>
      <c r="I101" s="29">
        <f t="shared" si="80"/>
        <v>239</v>
      </c>
      <c r="J101" s="29">
        <f t="shared" si="81"/>
        <v>0</v>
      </c>
      <c r="K101" s="29">
        <f t="shared" si="82"/>
        <v>1</v>
      </c>
      <c r="L101" s="29">
        <v>0</v>
      </c>
      <c r="M101" s="30">
        <f t="shared" si="83"/>
        <v>1.8575851393188854</v>
      </c>
      <c r="N101" s="26">
        <f t="shared" si="70"/>
        <v>12542</v>
      </c>
      <c r="O101" s="32">
        <f t="shared" si="71"/>
        <v>97.074303405572763</v>
      </c>
      <c r="P101" s="26">
        <f t="shared" si="84"/>
        <v>3</v>
      </c>
      <c r="Q101" s="33">
        <f t="shared" si="85"/>
        <v>2.3219814241486066E-2</v>
      </c>
      <c r="R101" s="34">
        <f t="shared" si="73"/>
        <v>378</v>
      </c>
      <c r="S101" s="6">
        <f t="shared" si="74"/>
        <v>2.9256965944272444E-2</v>
      </c>
      <c r="T101" s="35">
        <v>660</v>
      </c>
      <c r="U101" s="36">
        <v>9695</v>
      </c>
      <c r="V101" s="35">
        <v>660</v>
      </c>
      <c r="W101" s="36">
        <v>3407</v>
      </c>
      <c r="X101" s="50"/>
      <c r="Y101" s="51"/>
      <c r="AB101" s="17">
        <v>664</v>
      </c>
      <c r="AC101" s="18">
        <v>483</v>
      </c>
      <c r="AF101" s="20"/>
    </row>
    <row r="102" spans="1:32" ht="15" customHeight="1" outlineLevel="2" x14ac:dyDescent="0.25">
      <c r="A102" s="21">
        <v>674</v>
      </c>
      <c r="B102" s="22" t="s">
        <v>130</v>
      </c>
      <c r="C102" s="23">
        <f>VLOOKUP(A102,[12]DANE!$A$2:$D$126,4,0)</f>
        <v>16967</v>
      </c>
      <c r="D102" s="24">
        <f t="shared" si="76"/>
        <v>12140</v>
      </c>
      <c r="E102" s="25">
        <f t="shared" si="72"/>
        <v>71.550657158012612</v>
      </c>
      <c r="F102" s="26">
        <f t="shared" si="77"/>
        <v>2037</v>
      </c>
      <c r="G102" s="27">
        <f t="shared" si="78"/>
        <v>12.005658042081688</v>
      </c>
      <c r="H102" s="28">
        <f t="shared" si="79"/>
        <v>297</v>
      </c>
      <c r="I102" s="29">
        <f t="shared" si="80"/>
        <v>296</v>
      </c>
      <c r="J102" s="29">
        <f t="shared" si="81"/>
        <v>0</v>
      </c>
      <c r="K102" s="29">
        <f t="shared" si="82"/>
        <v>1</v>
      </c>
      <c r="L102" s="29">
        <v>0</v>
      </c>
      <c r="M102" s="30">
        <f t="shared" si="83"/>
        <v>1.7504567690222197</v>
      </c>
      <c r="N102" s="26">
        <f t="shared" si="70"/>
        <v>14474</v>
      </c>
      <c r="O102" s="32">
        <f t="shared" si="71"/>
        <v>85.306771969116525</v>
      </c>
      <c r="P102" s="26">
        <f t="shared" si="84"/>
        <v>1</v>
      </c>
      <c r="Q102" s="33">
        <f t="shared" si="85"/>
        <v>5.8937938350916491E-3</v>
      </c>
      <c r="R102" s="34">
        <f t="shared" si="73"/>
        <v>2493</v>
      </c>
      <c r="S102" s="6">
        <f t="shared" si="74"/>
        <v>0.14693228030883479</v>
      </c>
      <c r="T102" s="35">
        <v>664</v>
      </c>
      <c r="U102" s="36">
        <v>9009</v>
      </c>
      <c r="V102" s="35">
        <v>664</v>
      </c>
      <c r="W102" s="36">
        <v>13810</v>
      </c>
      <c r="X102" s="50"/>
      <c r="Y102" s="51"/>
      <c r="AB102" s="17">
        <v>665</v>
      </c>
      <c r="AC102" s="18">
        <v>580</v>
      </c>
      <c r="AF102" s="20"/>
    </row>
    <row r="103" spans="1:32" ht="15" customHeight="1" outlineLevel="2" x14ac:dyDescent="0.25">
      <c r="A103" s="21">
        <v>697</v>
      </c>
      <c r="B103" s="54" t="s">
        <v>131</v>
      </c>
      <c r="C103" s="23">
        <f>VLOOKUP(A103,[12]DANE!$A$2:$D$126,4,0)</f>
        <v>27176</v>
      </c>
      <c r="D103" s="24">
        <f t="shared" si="76"/>
        <v>14104</v>
      </c>
      <c r="E103" s="25">
        <f t="shared" si="72"/>
        <v>51.898734177215189</v>
      </c>
      <c r="F103" s="26">
        <f t="shared" si="77"/>
        <v>11463</v>
      </c>
      <c r="G103" s="27">
        <f t="shared" si="78"/>
        <v>42.1806005298793</v>
      </c>
      <c r="H103" s="28">
        <f t="shared" si="79"/>
        <v>467</v>
      </c>
      <c r="I103" s="29">
        <f t="shared" si="80"/>
        <v>462</v>
      </c>
      <c r="J103" s="29">
        <f t="shared" si="81"/>
        <v>2</v>
      </c>
      <c r="K103" s="29">
        <f t="shared" si="82"/>
        <v>3</v>
      </c>
      <c r="L103" s="29">
        <v>0</v>
      </c>
      <c r="M103" s="30">
        <f t="shared" si="83"/>
        <v>1.7184280247277008</v>
      </c>
      <c r="N103" s="26">
        <f t="shared" si="70"/>
        <v>26034</v>
      </c>
      <c r="O103" s="32">
        <f t="shared" si="71"/>
        <v>95.797762731822189</v>
      </c>
      <c r="P103" s="26">
        <f t="shared" si="84"/>
        <v>39</v>
      </c>
      <c r="Q103" s="33">
        <f t="shared" si="85"/>
        <v>0.14350897851045041</v>
      </c>
      <c r="R103" s="34">
        <f t="shared" si="73"/>
        <v>1142</v>
      </c>
      <c r="S103" s="6">
        <f t="shared" si="74"/>
        <v>4.2022372681778039E-2</v>
      </c>
      <c r="T103" s="35">
        <v>665</v>
      </c>
      <c r="U103" s="36">
        <v>29623</v>
      </c>
      <c r="V103" s="35">
        <v>665</v>
      </c>
      <c r="W103" s="36">
        <v>2863</v>
      </c>
      <c r="X103" s="50"/>
      <c r="Y103" s="51"/>
      <c r="AB103" s="17">
        <v>667</v>
      </c>
      <c r="AC103" s="18">
        <v>239</v>
      </c>
      <c r="AF103" s="20"/>
    </row>
    <row r="104" spans="1:32" ht="15" customHeight="1" outlineLevel="2" x14ac:dyDescent="0.25">
      <c r="A104" s="21">
        <v>756</v>
      </c>
      <c r="B104" s="22" t="s">
        <v>132</v>
      </c>
      <c r="C104" s="23">
        <f>VLOOKUP(A104,[12]DANE!$A$2:$D$126,4,0)</f>
        <v>35056</v>
      </c>
      <c r="D104" s="24">
        <f t="shared" si="76"/>
        <v>23031</v>
      </c>
      <c r="E104" s="25">
        <f t="shared" si="72"/>
        <v>65.697740757644908</v>
      </c>
      <c r="F104" s="26">
        <f t="shared" si="77"/>
        <v>5835</v>
      </c>
      <c r="G104" s="27">
        <f t="shared" si="78"/>
        <v>16.64479689639434</v>
      </c>
      <c r="H104" s="28">
        <f t="shared" si="79"/>
        <v>789</v>
      </c>
      <c r="I104" s="29">
        <f t="shared" si="80"/>
        <v>789</v>
      </c>
      <c r="J104" s="29">
        <f t="shared" si="81"/>
        <v>0</v>
      </c>
      <c r="K104" s="29">
        <f t="shared" si="82"/>
        <v>0</v>
      </c>
      <c r="L104" s="29">
        <v>0</v>
      </c>
      <c r="M104" s="30">
        <f t="shared" si="83"/>
        <v>2.2506846188954812</v>
      </c>
      <c r="N104" s="26">
        <f t="shared" si="70"/>
        <v>29655</v>
      </c>
      <c r="O104" s="32">
        <f t="shared" si="71"/>
        <v>84.593222272934725</v>
      </c>
      <c r="P104" s="26">
        <f t="shared" si="84"/>
        <v>27</v>
      </c>
      <c r="Q104" s="33">
        <f t="shared" si="85"/>
        <v>7.7019625741670469E-2</v>
      </c>
      <c r="R104" s="34">
        <f t="shared" si="73"/>
        <v>5401</v>
      </c>
      <c r="S104" s="6">
        <f t="shared" si="74"/>
        <v>0.15406777727065268</v>
      </c>
      <c r="T104" s="35">
        <v>667</v>
      </c>
      <c r="U104" s="36">
        <v>8970</v>
      </c>
      <c r="V104" s="35">
        <v>667</v>
      </c>
      <c r="W104" s="36">
        <v>3332</v>
      </c>
      <c r="X104" s="50"/>
      <c r="Y104" s="51"/>
      <c r="AB104" s="17">
        <v>670</v>
      </c>
      <c r="AC104" s="18">
        <v>470</v>
      </c>
      <c r="AF104" s="20"/>
    </row>
    <row r="105" spans="1:32" ht="15" customHeight="1" outlineLevel="2" x14ac:dyDescent="0.25">
      <c r="A105" s="5"/>
      <c r="B105" s="5" t="s">
        <v>133</v>
      </c>
      <c r="C105" s="39">
        <f>SUM(C106:C128)</f>
        <v>377236</v>
      </c>
      <c r="D105" s="40">
        <f>SUBTOTAL(9,D106:D128)</f>
        <v>214036</v>
      </c>
      <c r="E105" s="41">
        <f t="shared" si="72"/>
        <v>56.737957140887929</v>
      </c>
      <c r="F105" s="14">
        <f t="shared" ref="F105:L105" si="86">SUM(F106:F128)</f>
        <v>89484</v>
      </c>
      <c r="G105" s="12">
        <f>F105/C105*100</f>
        <v>23.720959823558726</v>
      </c>
      <c r="H105" s="42">
        <f>SUM(H106:H128)</f>
        <v>6513</v>
      </c>
      <c r="I105" s="43">
        <f t="shared" si="86"/>
        <v>6496</v>
      </c>
      <c r="J105" s="43">
        <f t="shared" si="86"/>
        <v>13</v>
      </c>
      <c r="K105" s="43">
        <f t="shared" si="86"/>
        <v>4</v>
      </c>
      <c r="L105" s="43">
        <f t="shared" si="86"/>
        <v>0</v>
      </c>
      <c r="M105" s="13">
        <f>H105/C105*100</f>
        <v>1.7265054236605202</v>
      </c>
      <c r="N105" s="14">
        <f t="shared" si="70"/>
        <v>310033</v>
      </c>
      <c r="O105" s="13">
        <f t="shared" si="71"/>
        <v>82.185422388107185</v>
      </c>
      <c r="P105" s="14">
        <f t="shared" ref="P105" si="87">SUM(P106:P128)</f>
        <v>245</v>
      </c>
      <c r="Q105" s="11">
        <f>P105/C105*100</f>
        <v>6.4946081498054267E-2</v>
      </c>
      <c r="R105" s="40">
        <f t="shared" si="73"/>
        <v>67203</v>
      </c>
      <c r="S105" s="15">
        <f t="shared" si="74"/>
        <v>0.17814577611892821</v>
      </c>
      <c r="T105" s="35">
        <v>670</v>
      </c>
      <c r="U105" s="36">
        <v>12959</v>
      </c>
      <c r="V105" s="35">
        <v>670</v>
      </c>
      <c r="W105" s="36">
        <v>3839</v>
      </c>
      <c r="X105" s="50"/>
      <c r="Y105" s="51"/>
      <c r="AB105" s="17">
        <v>674</v>
      </c>
      <c r="AC105" s="18">
        <v>296</v>
      </c>
      <c r="AF105" s="20"/>
    </row>
    <row r="106" spans="1:32" ht="15" customHeight="1" outlineLevel="2" x14ac:dyDescent="0.25">
      <c r="A106" s="21">
        <v>30</v>
      </c>
      <c r="B106" s="22" t="s">
        <v>134</v>
      </c>
      <c r="C106" s="23">
        <f>VLOOKUP(A106,[12]DANE!$A$2:$D$126,4,0)</f>
        <v>29770</v>
      </c>
      <c r="D106" s="24">
        <f t="shared" ref="D106:D128" si="88">VLOOKUP(A106,$T$7:$U$131,2,0)</f>
        <v>9272</v>
      </c>
      <c r="E106" s="25">
        <f t="shared" si="72"/>
        <v>31.145448438024857</v>
      </c>
      <c r="F106" s="26">
        <f t="shared" ref="F106:F128" si="89">IFERROR(VLOOKUP(A106,$V$7:$W$131,2,0),0)</f>
        <v>13769</v>
      </c>
      <c r="G106" s="27">
        <f t="shared" ref="G106:G128" si="90">(F106/C106)*100</f>
        <v>46.251259657373197</v>
      </c>
      <c r="H106" s="28">
        <f t="shared" ref="H106:H128" si="91">SUM(I106:L106)</f>
        <v>554</v>
      </c>
      <c r="I106" s="29">
        <f t="shared" ref="I106:I128" si="92">IFERROR(VLOOKUP(A106,$AB$6:$AC$130,2,0),0)</f>
        <v>553</v>
      </c>
      <c r="J106" s="29">
        <f t="shared" ref="J106:J128" si="93">IFERROR(VLOOKUP(A106,$Z$6:$AA$138,2,0),0)</f>
        <v>1</v>
      </c>
      <c r="K106" s="29">
        <f t="shared" ref="K106:K128" si="94">IFERROR(VLOOKUP(A106,$AD$6:$AE$130,2,0),0)</f>
        <v>0</v>
      </c>
      <c r="L106" s="29">
        <v>0</v>
      </c>
      <c r="M106" s="30">
        <f t="shared" ref="M106:M128" si="95">(H106/C106)*100</f>
        <v>1.8609338259993284</v>
      </c>
      <c r="N106" s="26">
        <f t="shared" si="70"/>
        <v>23595</v>
      </c>
      <c r="O106" s="32">
        <f t="shared" si="71"/>
        <v>79.257641921397379</v>
      </c>
      <c r="P106" s="26">
        <f t="shared" ref="P106:P128" si="96">IFERROR(VLOOKUP(A106,$X$7:$Y$131,2,0),0)</f>
        <v>93</v>
      </c>
      <c r="Q106" s="33">
        <f t="shared" ref="Q106:Q128" si="97">IFERROR(P106/C106*100,"")</f>
        <v>0.31239502855223378</v>
      </c>
      <c r="R106" s="34">
        <f t="shared" si="73"/>
        <v>6175</v>
      </c>
      <c r="S106" s="6">
        <f t="shared" si="74"/>
        <v>0.20742358078602621</v>
      </c>
      <c r="T106" s="35">
        <v>674</v>
      </c>
      <c r="U106" s="36">
        <v>12140</v>
      </c>
      <c r="V106" s="35">
        <v>674</v>
      </c>
      <c r="W106" s="36">
        <v>2037</v>
      </c>
      <c r="X106" s="50"/>
      <c r="Y106" s="51"/>
      <c r="AB106" s="17">
        <v>679</v>
      </c>
      <c r="AC106" s="18">
        <v>338</v>
      </c>
      <c r="AF106" s="20"/>
    </row>
    <row r="107" spans="1:32" ht="15" customHeight="1" outlineLevel="2" x14ac:dyDescent="0.25">
      <c r="A107" s="21">
        <v>34</v>
      </c>
      <c r="B107" s="22" t="s">
        <v>135</v>
      </c>
      <c r="C107" s="23">
        <f>VLOOKUP(A107,[12]DANE!$A$2:$D$126,4,0)</f>
        <v>46221</v>
      </c>
      <c r="D107" s="24">
        <f t="shared" si="88"/>
        <v>29040</v>
      </c>
      <c r="E107" s="25">
        <f t="shared" si="72"/>
        <v>62.828584409683906</v>
      </c>
      <c r="F107" s="26">
        <f t="shared" si="89"/>
        <v>8750</v>
      </c>
      <c r="G107" s="27">
        <f t="shared" si="90"/>
        <v>18.930789035286992</v>
      </c>
      <c r="H107" s="28">
        <f t="shared" si="91"/>
        <v>743</v>
      </c>
      <c r="I107" s="29">
        <f t="shared" si="92"/>
        <v>739</v>
      </c>
      <c r="J107" s="29">
        <f t="shared" si="93"/>
        <v>4</v>
      </c>
      <c r="K107" s="29">
        <f t="shared" si="94"/>
        <v>0</v>
      </c>
      <c r="L107" s="29">
        <v>0</v>
      </c>
      <c r="M107" s="30">
        <f t="shared" si="95"/>
        <v>1.6074944289392268</v>
      </c>
      <c r="N107" s="26">
        <f t="shared" si="70"/>
        <v>38533</v>
      </c>
      <c r="O107" s="32">
        <f t="shared" si="71"/>
        <v>83.366867873910124</v>
      </c>
      <c r="P107" s="26">
        <f t="shared" si="96"/>
        <v>15</v>
      </c>
      <c r="Q107" s="33">
        <f t="shared" si="97"/>
        <v>3.2452781203349122E-2</v>
      </c>
      <c r="R107" s="34">
        <f t="shared" si="73"/>
        <v>7688</v>
      </c>
      <c r="S107" s="6">
        <f t="shared" si="74"/>
        <v>0.16633132126089872</v>
      </c>
      <c r="T107" s="35">
        <v>679</v>
      </c>
      <c r="U107" s="36">
        <v>13225</v>
      </c>
      <c r="V107" s="35">
        <v>679</v>
      </c>
      <c r="W107" s="36">
        <v>6427</v>
      </c>
      <c r="X107" s="50"/>
      <c r="Y107" s="51"/>
      <c r="AB107" s="17">
        <v>686</v>
      </c>
      <c r="AC107" s="18">
        <v>681</v>
      </c>
      <c r="AF107" s="20"/>
    </row>
    <row r="108" spans="1:32" ht="15" customHeight="1" outlineLevel="2" x14ac:dyDescent="0.25">
      <c r="A108" s="21">
        <v>36</v>
      </c>
      <c r="B108" s="22" t="s">
        <v>136</v>
      </c>
      <c r="C108" s="23">
        <f>VLOOKUP(A108,[12]DANE!$A$2:$D$126,4,0)</f>
        <v>9082</v>
      </c>
      <c r="D108" s="24">
        <f t="shared" si="88"/>
        <v>2703</v>
      </c>
      <c r="E108" s="25">
        <f t="shared" si="72"/>
        <v>29.762166923585117</v>
      </c>
      <c r="F108" s="26">
        <f t="shared" si="89"/>
        <v>1656</v>
      </c>
      <c r="G108" s="27">
        <f t="shared" si="90"/>
        <v>18.233869191807972</v>
      </c>
      <c r="H108" s="28">
        <f t="shared" si="91"/>
        <v>88</v>
      </c>
      <c r="I108" s="29">
        <f t="shared" si="92"/>
        <v>88</v>
      </c>
      <c r="J108" s="29">
        <f t="shared" si="93"/>
        <v>0</v>
      </c>
      <c r="K108" s="29">
        <f t="shared" si="94"/>
        <v>0</v>
      </c>
      <c r="L108" s="29">
        <v>0</v>
      </c>
      <c r="M108" s="30">
        <f t="shared" si="95"/>
        <v>0.96894957057916764</v>
      </c>
      <c r="N108" s="26">
        <f t="shared" si="70"/>
        <v>4447</v>
      </c>
      <c r="O108" s="32">
        <f t="shared" si="71"/>
        <v>48.964985685972259</v>
      </c>
      <c r="P108" s="26">
        <f t="shared" si="96"/>
        <v>5</v>
      </c>
      <c r="Q108" s="33">
        <f t="shared" si="97"/>
        <v>5.5053952873816342E-2</v>
      </c>
      <c r="R108" s="34">
        <f t="shared" si="73"/>
        <v>4635</v>
      </c>
      <c r="S108" s="6">
        <f t="shared" si="74"/>
        <v>0.51035014314027749</v>
      </c>
      <c r="T108" s="35">
        <v>686</v>
      </c>
      <c r="U108" s="36">
        <v>15321</v>
      </c>
      <c r="V108" s="35">
        <v>686</v>
      </c>
      <c r="W108" s="36">
        <v>17224</v>
      </c>
      <c r="X108" s="50"/>
      <c r="Y108" s="51"/>
      <c r="AB108" s="17">
        <v>690</v>
      </c>
      <c r="AC108" s="18">
        <v>176</v>
      </c>
      <c r="AF108" s="20"/>
    </row>
    <row r="109" spans="1:32" ht="15" customHeight="1" outlineLevel="2" x14ac:dyDescent="0.25">
      <c r="A109" s="21">
        <v>91</v>
      </c>
      <c r="B109" s="22" t="s">
        <v>137</v>
      </c>
      <c r="C109" s="23">
        <f>VLOOKUP(A109,[12]DANE!$A$2:$D$126,4,0)</f>
        <v>9188</v>
      </c>
      <c r="D109" s="24">
        <f t="shared" si="88"/>
        <v>6655</v>
      </c>
      <c r="E109" s="25">
        <f t="shared" si="72"/>
        <v>72.431432303003916</v>
      </c>
      <c r="F109" s="26">
        <f t="shared" si="89"/>
        <v>774</v>
      </c>
      <c r="G109" s="27">
        <f t="shared" si="90"/>
        <v>8.4240313452329136</v>
      </c>
      <c r="H109" s="28">
        <f t="shared" si="91"/>
        <v>119</v>
      </c>
      <c r="I109" s="29">
        <f t="shared" si="92"/>
        <v>119</v>
      </c>
      <c r="J109" s="29">
        <f t="shared" si="93"/>
        <v>0</v>
      </c>
      <c r="K109" s="29">
        <f t="shared" si="94"/>
        <v>0</v>
      </c>
      <c r="L109" s="29">
        <v>0</v>
      </c>
      <c r="M109" s="30">
        <f t="shared" si="95"/>
        <v>1.2951676099259906</v>
      </c>
      <c r="N109" s="26">
        <f t="shared" si="70"/>
        <v>7548</v>
      </c>
      <c r="O109" s="32">
        <f t="shared" si="71"/>
        <v>82.150631258162832</v>
      </c>
      <c r="P109" s="26">
        <f t="shared" si="96"/>
        <v>0</v>
      </c>
      <c r="Q109" s="33">
        <f t="shared" si="97"/>
        <v>0</v>
      </c>
      <c r="R109" s="34">
        <f t="shared" si="73"/>
        <v>1640</v>
      </c>
      <c r="S109" s="6">
        <f t="shared" si="74"/>
        <v>0.17849368741837179</v>
      </c>
      <c r="T109" s="35">
        <v>690</v>
      </c>
      <c r="U109" s="36">
        <v>6261</v>
      </c>
      <c r="V109" s="35">
        <v>690</v>
      </c>
      <c r="W109" s="36">
        <v>1235</v>
      </c>
      <c r="X109" s="50"/>
      <c r="Y109" s="51"/>
      <c r="AB109" s="17">
        <v>697</v>
      </c>
      <c r="AC109" s="18">
        <v>462</v>
      </c>
      <c r="AF109" s="20"/>
    </row>
    <row r="110" spans="1:32" ht="15" customHeight="1" outlineLevel="1" x14ac:dyDescent="0.25">
      <c r="A110" s="21">
        <v>93</v>
      </c>
      <c r="B110" s="22" t="s">
        <v>138</v>
      </c>
      <c r="C110" s="23">
        <f>VLOOKUP(A110,[12]DANE!$A$2:$D$126,4,0)</f>
        <v>17606</v>
      </c>
      <c r="D110" s="24">
        <f t="shared" si="88"/>
        <v>13902</v>
      </c>
      <c r="E110" s="25">
        <f t="shared" si="72"/>
        <v>78.961717596273999</v>
      </c>
      <c r="F110" s="26">
        <f t="shared" si="89"/>
        <v>1325</v>
      </c>
      <c r="G110" s="27">
        <f t="shared" si="90"/>
        <v>7.5258434624559802</v>
      </c>
      <c r="H110" s="28">
        <f t="shared" si="91"/>
        <v>309</v>
      </c>
      <c r="I110" s="29">
        <f t="shared" si="92"/>
        <v>309</v>
      </c>
      <c r="J110" s="29">
        <f t="shared" si="93"/>
        <v>0</v>
      </c>
      <c r="K110" s="29">
        <f t="shared" si="94"/>
        <v>0</v>
      </c>
      <c r="L110" s="29">
        <v>0</v>
      </c>
      <c r="M110" s="30">
        <f t="shared" si="95"/>
        <v>1.7550834942633191</v>
      </c>
      <c r="N110" s="26">
        <f t="shared" si="70"/>
        <v>15536</v>
      </c>
      <c r="O110" s="32">
        <f t="shared" si="71"/>
        <v>88.242644552993298</v>
      </c>
      <c r="P110" s="26">
        <f t="shared" si="96"/>
        <v>0</v>
      </c>
      <c r="Q110" s="33">
        <f t="shared" si="97"/>
        <v>0</v>
      </c>
      <c r="R110" s="34">
        <f t="shared" si="73"/>
        <v>2070</v>
      </c>
      <c r="S110" s="6">
        <f t="shared" si="74"/>
        <v>0.11757355447006702</v>
      </c>
      <c r="T110" s="35">
        <v>697</v>
      </c>
      <c r="U110" s="36">
        <v>14104</v>
      </c>
      <c r="V110" s="35">
        <v>697</v>
      </c>
      <c r="W110" s="36">
        <v>11463</v>
      </c>
      <c r="X110" s="50"/>
      <c r="Y110" s="51"/>
      <c r="AB110" s="17">
        <v>736</v>
      </c>
      <c r="AC110" s="18">
        <v>427</v>
      </c>
      <c r="AF110" s="20"/>
    </row>
    <row r="111" spans="1:32" ht="15" customHeight="1" outlineLevel="2" x14ac:dyDescent="0.25">
      <c r="A111" s="21">
        <v>101</v>
      </c>
      <c r="B111" s="21" t="s">
        <v>139</v>
      </c>
      <c r="C111" s="23">
        <f>VLOOKUP(A111,[12]DANE!$A$2:$D$126,4,0)</f>
        <v>26957</v>
      </c>
      <c r="D111" s="24">
        <f t="shared" si="88"/>
        <v>18925</v>
      </c>
      <c r="E111" s="25">
        <f t="shared" si="72"/>
        <v>70.204399599361949</v>
      </c>
      <c r="F111" s="26">
        <f t="shared" si="89"/>
        <v>7884</v>
      </c>
      <c r="G111" s="27">
        <f t="shared" si="90"/>
        <v>29.246577883295622</v>
      </c>
      <c r="H111" s="28">
        <f t="shared" si="91"/>
        <v>441</v>
      </c>
      <c r="I111" s="29">
        <f t="shared" si="92"/>
        <v>441</v>
      </c>
      <c r="J111" s="29">
        <f t="shared" si="93"/>
        <v>0</v>
      </c>
      <c r="K111" s="29">
        <f t="shared" si="94"/>
        <v>0</v>
      </c>
      <c r="L111" s="29">
        <v>0</v>
      </c>
      <c r="M111" s="30">
        <f t="shared" si="95"/>
        <v>1.6359387172163076</v>
      </c>
      <c r="N111" s="26">
        <f t="shared" si="70"/>
        <v>27250</v>
      </c>
      <c r="O111" s="32">
        <f t="shared" si="71"/>
        <v>101.08691619987388</v>
      </c>
      <c r="P111" s="26">
        <f t="shared" si="96"/>
        <v>25</v>
      </c>
      <c r="Q111" s="33">
        <f t="shared" si="97"/>
        <v>9.2740290091627417E-2</v>
      </c>
      <c r="R111" s="34">
        <f t="shared" si="73"/>
        <v>-293</v>
      </c>
      <c r="S111" s="6">
        <f t="shared" si="74"/>
        <v>-1.0869161998738733E-2</v>
      </c>
      <c r="T111" s="35">
        <v>736</v>
      </c>
      <c r="U111" s="36">
        <v>22156</v>
      </c>
      <c r="V111" s="35">
        <v>736</v>
      </c>
      <c r="W111" s="36">
        <v>15360</v>
      </c>
      <c r="X111" s="50"/>
      <c r="Y111" s="51"/>
      <c r="AB111" s="17">
        <v>756</v>
      </c>
      <c r="AC111" s="18">
        <v>789</v>
      </c>
      <c r="AF111" s="20"/>
    </row>
    <row r="112" spans="1:32" ht="15" customHeight="1" outlineLevel="2" x14ac:dyDescent="0.25">
      <c r="A112" s="21">
        <v>145</v>
      </c>
      <c r="B112" s="22" t="s">
        <v>140</v>
      </c>
      <c r="C112" s="23">
        <f>VLOOKUP(A112,[12]DANE!$A$2:$D$126,4,0)</f>
        <v>5340</v>
      </c>
      <c r="D112" s="24">
        <f t="shared" si="88"/>
        <v>3625</v>
      </c>
      <c r="E112" s="25">
        <f t="shared" si="72"/>
        <v>67.883895131086149</v>
      </c>
      <c r="F112" s="26">
        <f t="shared" si="89"/>
        <v>690</v>
      </c>
      <c r="G112" s="27">
        <f t="shared" si="90"/>
        <v>12.921348314606742</v>
      </c>
      <c r="H112" s="28">
        <f t="shared" si="91"/>
        <v>141</v>
      </c>
      <c r="I112" s="29">
        <f t="shared" si="92"/>
        <v>141</v>
      </c>
      <c r="J112" s="29">
        <f t="shared" si="93"/>
        <v>0</v>
      </c>
      <c r="K112" s="29">
        <f t="shared" si="94"/>
        <v>0</v>
      </c>
      <c r="L112" s="29">
        <v>0</v>
      </c>
      <c r="M112" s="30">
        <f t="shared" si="95"/>
        <v>2.6404494382022472</v>
      </c>
      <c r="N112" s="26">
        <f t="shared" si="70"/>
        <v>4456</v>
      </c>
      <c r="O112" s="32">
        <f t="shared" si="71"/>
        <v>83.445692883895148</v>
      </c>
      <c r="P112" s="26">
        <f t="shared" si="96"/>
        <v>0</v>
      </c>
      <c r="Q112" s="33">
        <f t="shared" si="97"/>
        <v>0</v>
      </c>
      <c r="R112" s="34">
        <f t="shared" si="73"/>
        <v>884</v>
      </c>
      <c r="S112" s="6">
        <f t="shared" si="74"/>
        <v>0.16554307116104869</v>
      </c>
      <c r="T112" s="35">
        <v>756</v>
      </c>
      <c r="U112" s="36">
        <v>23031</v>
      </c>
      <c r="V112" s="35">
        <v>756</v>
      </c>
      <c r="W112" s="36">
        <v>5835</v>
      </c>
      <c r="X112" s="50"/>
      <c r="Y112" s="51"/>
      <c r="AB112" s="17">
        <v>761</v>
      </c>
      <c r="AC112" s="18">
        <v>545</v>
      </c>
      <c r="AF112" s="20"/>
    </row>
    <row r="113" spans="1:32" ht="15" customHeight="1" outlineLevel="2" x14ac:dyDescent="0.25">
      <c r="A113" s="21">
        <v>209</v>
      </c>
      <c r="B113" s="22" t="s">
        <v>141</v>
      </c>
      <c r="C113" s="23">
        <f>VLOOKUP(A113,[12]DANE!$A$2:$D$126,4,0)</f>
        <v>20565</v>
      </c>
      <c r="D113" s="24">
        <f t="shared" si="88"/>
        <v>13555</v>
      </c>
      <c r="E113" s="25">
        <f t="shared" si="72"/>
        <v>65.912958910770726</v>
      </c>
      <c r="F113" s="26">
        <f t="shared" si="89"/>
        <v>3534</v>
      </c>
      <c r="G113" s="27">
        <f t="shared" si="90"/>
        <v>17.184536834427426</v>
      </c>
      <c r="H113" s="28">
        <f t="shared" si="91"/>
        <v>273</v>
      </c>
      <c r="I113" s="29">
        <f t="shared" si="92"/>
        <v>271</v>
      </c>
      <c r="J113" s="29">
        <f t="shared" si="93"/>
        <v>2</v>
      </c>
      <c r="K113" s="29">
        <f t="shared" si="94"/>
        <v>0</v>
      </c>
      <c r="L113" s="29">
        <v>0</v>
      </c>
      <c r="M113" s="30">
        <f t="shared" si="95"/>
        <v>1.3274981765134939</v>
      </c>
      <c r="N113" s="26">
        <f t="shared" si="70"/>
        <v>17362</v>
      </c>
      <c r="O113" s="32">
        <f t="shared" si="71"/>
        <v>84.424993921711661</v>
      </c>
      <c r="P113" s="26">
        <f t="shared" si="96"/>
        <v>0</v>
      </c>
      <c r="Q113" s="33">
        <f t="shared" si="97"/>
        <v>0</v>
      </c>
      <c r="R113" s="34">
        <f t="shared" si="73"/>
        <v>3203</v>
      </c>
      <c r="S113" s="6">
        <f t="shared" si="74"/>
        <v>0.15575006078288353</v>
      </c>
      <c r="T113" s="35">
        <v>761</v>
      </c>
      <c r="U113" s="36">
        <v>7342</v>
      </c>
      <c r="V113" s="35">
        <v>761</v>
      </c>
      <c r="W113" s="36">
        <v>3189</v>
      </c>
      <c r="X113" s="50"/>
      <c r="Y113" s="51"/>
      <c r="AB113" s="17">
        <v>789</v>
      </c>
      <c r="AC113" s="18">
        <v>313</v>
      </c>
      <c r="AF113" s="20"/>
    </row>
    <row r="114" spans="1:32" ht="15" customHeight="1" outlineLevel="2" x14ac:dyDescent="0.25">
      <c r="A114" s="21">
        <v>282</v>
      </c>
      <c r="B114" s="22" t="s">
        <v>142</v>
      </c>
      <c r="C114" s="23">
        <f>VLOOKUP(A114,[12]DANE!$A$2:$D$126,4,0)</f>
        <v>21426</v>
      </c>
      <c r="D114" s="24">
        <f t="shared" si="88"/>
        <v>7902</v>
      </c>
      <c r="E114" s="25">
        <f t="shared" si="72"/>
        <v>36.880425651078127</v>
      </c>
      <c r="F114" s="26">
        <f t="shared" si="89"/>
        <v>8894</v>
      </c>
      <c r="G114" s="27">
        <f t="shared" si="90"/>
        <v>41.510314571081864</v>
      </c>
      <c r="H114" s="28">
        <f t="shared" si="91"/>
        <v>626</v>
      </c>
      <c r="I114" s="29">
        <f t="shared" si="92"/>
        <v>624</v>
      </c>
      <c r="J114" s="29">
        <f t="shared" si="93"/>
        <v>0</v>
      </c>
      <c r="K114" s="29">
        <f t="shared" si="94"/>
        <v>2</v>
      </c>
      <c r="L114" s="29">
        <v>0</v>
      </c>
      <c r="M114" s="30">
        <f t="shared" si="95"/>
        <v>2.9216839354055821</v>
      </c>
      <c r="N114" s="26">
        <f t="shared" si="70"/>
        <v>17422</v>
      </c>
      <c r="O114" s="32">
        <f t="shared" si="71"/>
        <v>81.312424157565573</v>
      </c>
      <c r="P114" s="26">
        <f t="shared" si="96"/>
        <v>15</v>
      </c>
      <c r="Q114" s="33">
        <f t="shared" si="97"/>
        <v>7.0008401008120974E-2</v>
      </c>
      <c r="R114" s="34">
        <f t="shared" si="73"/>
        <v>4004</v>
      </c>
      <c r="S114" s="6">
        <f t="shared" si="74"/>
        <v>0.18687575842434426</v>
      </c>
      <c r="T114" s="35">
        <v>789</v>
      </c>
      <c r="U114" s="36">
        <v>9066</v>
      </c>
      <c r="V114" s="35">
        <v>789</v>
      </c>
      <c r="W114" s="36">
        <v>4308</v>
      </c>
      <c r="X114" s="50"/>
      <c r="Y114" s="51"/>
      <c r="AB114" s="17">
        <v>790</v>
      </c>
      <c r="AC114" s="18">
        <v>434</v>
      </c>
      <c r="AF114" s="20"/>
    </row>
    <row r="115" spans="1:32" ht="15" customHeight="1" outlineLevel="2" x14ac:dyDescent="0.25">
      <c r="A115" s="21">
        <v>353</v>
      </c>
      <c r="B115" s="22" t="s">
        <v>143</v>
      </c>
      <c r="C115" s="23">
        <f>VLOOKUP(A115,[12]DANE!$A$2:$D$126,4,0)</f>
        <v>4874</v>
      </c>
      <c r="D115" s="24">
        <f t="shared" si="88"/>
        <v>2851</v>
      </c>
      <c r="E115" s="25">
        <f t="shared" si="72"/>
        <v>58.494050061551086</v>
      </c>
      <c r="F115" s="26">
        <f t="shared" si="89"/>
        <v>1028</v>
      </c>
      <c r="G115" s="27">
        <f t="shared" si="90"/>
        <v>21.091505949938451</v>
      </c>
      <c r="H115" s="28">
        <f t="shared" si="91"/>
        <v>97</v>
      </c>
      <c r="I115" s="29">
        <f t="shared" si="92"/>
        <v>97</v>
      </c>
      <c r="J115" s="29">
        <f t="shared" si="93"/>
        <v>0</v>
      </c>
      <c r="K115" s="29">
        <f t="shared" si="94"/>
        <v>0</v>
      </c>
      <c r="L115" s="29">
        <v>0</v>
      </c>
      <c r="M115" s="30">
        <f t="shared" si="95"/>
        <v>1.9901518260155928</v>
      </c>
      <c r="N115" s="26">
        <f t="shared" si="70"/>
        <v>3976</v>
      </c>
      <c r="O115" s="32">
        <f t="shared" si="71"/>
        <v>81.575707837505121</v>
      </c>
      <c r="P115" s="26">
        <f t="shared" si="96"/>
        <v>0</v>
      </c>
      <c r="Q115" s="33">
        <f t="shared" si="97"/>
        <v>0</v>
      </c>
      <c r="R115" s="34">
        <f t="shared" si="73"/>
        <v>898</v>
      </c>
      <c r="S115" s="6">
        <f t="shared" si="74"/>
        <v>0.18424292162494871</v>
      </c>
      <c r="T115" s="35">
        <v>790</v>
      </c>
      <c r="U115" s="36">
        <v>30896</v>
      </c>
      <c r="V115" s="35">
        <v>790</v>
      </c>
      <c r="W115" s="36">
        <v>2739</v>
      </c>
      <c r="X115" s="50"/>
      <c r="Y115" s="51"/>
      <c r="AB115" s="17">
        <v>792</v>
      </c>
      <c r="AC115" s="18">
        <v>81</v>
      </c>
      <c r="AF115" s="20"/>
    </row>
    <row r="116" spans="1:32" ht="15" customHeight="1" outlineLevel="2" x14ac:dyDescent="0.25">
      <c r="A116" s="21">
        <v>364</v>
      </c>
      <c r="B116" s="38" t="s">
        <v>144</v>
      </c>
      <c r="C116" s="23">
        <f>VLOOKUP(A116,[12]DANE!$A$2:$D$126,4,0)</f>
        <v>13673</v>
      </c>
      <c r="D116" s="24">
        <f t="shared" si="88"/>
        <v>9669</v>
      </c>
      <c r="E116" s="25">
        <f t="shared" si="72"/>
        <v>70.716009654062745</v>
      </c>
      <c r="F116" s="26">
        <f t="shared" si="89"/>
        <v>3290</v>
      </c>
      <c r="G116" s="27">
        <f t="shared" si="90"/>
        <v>24.062020039493891</v>
      </c>
      <c r="H116" s="28">
        <f t="shared" si="91"/>
        <v>333</v>
      </c>
      <c r="I116" s="29">
        <f t="shared" si="92"/>
        <v>333</v>
      </c>
      <c r="J116" s="29">
        <f t="shared" si="93"/>
        <v>0</v>
      </c>
      <c r="K116" s="29">
        <f t="shared" si="94"/>
        <v>0</v>
      </c>
      <c r="L116" s="29">
        <v>0</v>
      </c>
      <c r="M116" s="30">
        <f t="shared" si="95"/>
        <v>2.4354567395597164</v>
      </c>
      <c r="N116" s="26">
        <f t="shared" si="70"/>
        <v>13292</v>
      </c>
      <c r="O116" s="32">
        <f t="shared" si="71"/>
        <v>97.213486433116344</v>
      </c>
      <c r="P116" s="26">
        <f t="shared" si="96"/>
        <v>0</v>
      </c>
      <c r="Q116" s="33">
        <f t="shared" si="97"/>
        <v>0</v>
      </c>
      <c r="R116" s="34">
        <f t="shared" si="73"/>
        <v>381</v>
      </c>
      <c r="S116" s="6">
        <f t="shared" si="74"/>
        <v>2.7865135668836392E-2</v>
      </c>
      <c r="T116" s="35">
        <v>792</v>
      </c>
      <c r="U116" s="36">
        <v>3090</v>
      </c>
      <c r="V116" s="35">
        <v>792</v>
      </c>
      <c r="W116" s="36">
        <v>1816</v>
      </c>
      <c r="X116" s="50"/>
      <c r="Y116" s="51"/>
      <c r="AB116" s="17">
        <v>809</v>
      </c>
      <c r="AC116" s="18">
        <v>124</v>
      </c>
      <c r="AF116" s="20"/>
    </row>
    <row r="117" spans="1:32" ht="15" customHeight="1" outlineLevel="1" x14ac:dyDescent="0.25">
      <c r="A117" s="21">
        <v>368</v>
      </c>
      <c r="B117" s="22" t="s">
        <v>145</v>
      </c>
      <c r="C117" s="23">
        <f>VLOOKUP(A117,[12]DANE!$A$2:$D$126,4,0)</f>
        <v>12016</v>
      </c>
      <c r="D117" s="24">
        <f t="shared" si="88"/>
        <v>6490</v>
      </c>
      <c r="E117" s="25">
        <f t="shared" si="72"/>
        <v>54.011318242343542</v>
      </c>
      <c r="F117" s="26">
        <f t="shared" si="89"/>
        <v>3834</v>
      </c>
      <c r="G117" s="27">
        <f t="shared" si="90"/>
        <v>31.90745672436751</v>
      </c>
      <c r="H117" s="28">
        <f t="shared" si="91"/>
        <v>400</v>
      </c>
      <c r="I117" s="29">
        <f t="shared" si="92"/>
        <v>399</v>
      </c>
      <c r="J117" s="29">
        <f t="shared" si="93"/>
        <v>1</v>
      </c>
      <c r="K117" s="29">
        <f t="shared" si="94"/>
        <v>0</v>
      </c>
      <c r="L117" s="29">
        <v>0</v>
      </c>
      <c r="M117" s="30">
        <f t="shared" si="95"/>
        <v>3.3288948069241013</v>
      </c>
      <c r="N117" s="26">
        <f t="shared" si="70"/>
        <v>10724</v>
      </c>
      <c r="O117" s="32">
        <f t="shared" si="71"/>
        <v>89.247669773635153</v>
      </c>
      <c r="P117" s="26">
        <f t="shared" si="96"/>
        <v>22</v>
      </c>
      <c r="Q117" s="33">
        <f t="shared" si="97"/>
        <v>0.18308921438082557</v>
      </c>
      <c r="R117" s="34">
        <f t="shared" si="73"/>
        <v>1292</v>
      </c>
      <c r="S117" s="6">
        <f t="shared" si="74"/>
        <v>0.10752330226364847</v>
      </c>
      <c r="T117" s="35">
        <v>809</v>
      </c>
      <c r="U117" s="36">
        <v>3603</v>
      </c>
      <c r="V117" s="35">
        <v>809</v>
      </c>
      <c r="W117" s="36">
        <v>3790</v>
      </c>
      <c r="X117" s="50"/>
      <c r="Y117" s="51"/>
      <c r="AB117" s="17">
        <v>819</v>
      </c>
      <c r="AC117" s="18">
        <v>93</v>
      </c>
      <c r="AF117" s="20"/>
    </row>
    <row r="118" spans="1:32" ht="15" customHeight="1" outlineLevel="2" x14ac:dyDescent="0.25">
      <c r="A118" s="21">
        <v>390</v>
      </c>
      <c r="B118" s="38" t="s">
        <v>146</v>
      </c>
      <c r="C118" s="23">
        <f>VLOOKUP(A118,[12]DANE!$A$2:$D$126,4,0)</f>
        <v>6507</v>
      </c>
      <c r="D118" s="24">
        <f t="shared" si="88"/>
        <v>4029</v>
      </c>
      <c r="E118" s="25">
        <f t="shared" si="72"/>
        <v>61.917934532042416</v>
      </c>
      <c r="F118" s="26">
        <f t="shared" si="89"/>
        <v>3309</v>
      </c>
      <c r="G118" s="27">
        <f t="shared" si="90"/>
        <v>50.852927616413091</v>
      </c>
      <c r="H118" s="28">
        <f t="shared" si="91"/>
        <v>108</v>
      </c>
      <c r="I118" s="29">
        <f t="shared" si="92"/>
        <v>108</v>
      </c>
      <c r="J118" s="29">
        <f t="shared" si="93"/>
        <v>0</v>
      </c>
      <c r="K118" s="29">
        <f t="shared" si="94"/>
        <v>0</v>
      </c>
      <c r="L118" s="29">
        <v>0</v>
      </c>
      <c r="M118" s="30">
        <f t="shared" si="95"/>
        <v>1.6597510373443984</v>
      </c>
      <c r="N118" s="26">
        <f t="shared" si="70"/>
        <v>7446</v>
      </c>
      <c r="O118" s="32">
        <f t="shared" si="71"/>
        <v>114.4306131857999</v>
      </c>
      <c r="P118" s="26">
        <f t="shared" si="96"/>
        <v>5</v>
      </c>
      <c r="Q118" s="33">
        <f t="shared" si="97"/>
        <v>7.6840325802981405E-2</v>
      </c>
      <c r="R118" s="34">
        <f t="shared" si="73"/>
        <v>-939</v>
      </c>
      <c r="S118" s="6">
        <f t="shared" si="74"/>
        <v>-0.14430613185799906</v>
      </c>
      <c r="T118" s="35">
        <v>819</v>
      </c>
      <c r="U118" s="36">
        <v>4036</v>
      </c>
      <c r="V118" s="35">
        <v>819</v>
      </c>
      <c r="W118" s="36">
        <v>1077</v>
      </c>
      <c r="X118" s="50"/>
      <c r="Y118" s="51"/>
      <c r="AB118" s="17">
        <v>837</v>
      </c>
      <c r="AC118" s="18">
        <v>3358</v>
      </c>
      <c r="AF118" s="20"/>
    </row>
    <row r="119" spans="1:32" ht="15" customHeight="1" outlineLevel="2" x14ac:dyDescent="0.25">
      <c r="A119" s="21">
        <v>467</v>
      </c>
      <c r="B119" s="22" t="s">
        <v>147</v>
      </c>
      <c r="C119" s="23">
        <f>VLOOKUP(A119,[12]DANE!$A$2:$D$126,4,0)</f>
        <v>6077</v>
      </c>
      <c r="D119" s="24">
        <f t="shared" si="88"/>
        <v>4345</v>
      </c>
      <c r="E119" s="25">
        <f t="shared" si="72"/>
        <v>71.499094948165208</v>
      </c>
      <c r="F119" s="26">
        <f t="shared" si="89"/>
        <v>975</v>
      </c>
      <c r="G119" s="27">
        <f t="shared" si="90"/>
        <v>16.044100707585979</v>
      </c>
      <c r="H119" s="28">
        <f t="shared" si="91"/>
        <v>91</v>
      </c>
      <c r="I119" s="29">
        <f t="shared" si="92"/>
        <v>91</v>
      </c>
      <c r="J119" s="29">
        <f t="shared" si="93"/>
        <v>0</v>
      </c>
      <c r="K119" s="29">
        <f t="shared" si="94"/>
        <v>0</v>
      </c>
      <c r="L119" s="29">
        <v>0</v>
      </c>
      <c r="M119" s="30">
        <f t="shared" si="95"/>
        <v>1.4974493993746916</v>
      </c>
      <c r="N119" s="26">
        <f t="shared" si="70"/>
        <v>5411</v>
      </c>
      <c r="O119" s="32">
        <f t="shared" si="71"/>
        <v>89.040645055125879</v>
      </c>
      <c r="P119" s="26">
        <f t="shared" si="96"/>
        <v>0</v>
      </c>
      <c r="Q119" s="33">
        <f t="shared" si="97"/>
        <v>0</v>
      </c>
      <c r="R119" s="34">
        <f t="shared" si="73"/>
        <v>666</v>
      </c>
      <c r="S119" s="6">
        <f t="shared" si="74"/>
        <v>0.10959354944874115</v>
      </c>
      <c r="T119" s="35">
        <v>837</v>
      </c>
      <c r="U119" s="36">
        <v>91363</v>
      </c>
      <c r="V119" s="35">
        <v>837</v>
      </c>
      <c r="W119" s="36">
        <v>35791</v>
      </c>
      <c r="X119" s="50"/>
      <c r="Y119" s="51"/>
      <c r="AB119" s="17">
        <v>842</v>
      </c>
      <c r="AC119" s="18">
        <v>88</v>
      </c>
      <c r="AF119" s="20"/>
    </row>
    <row r="120" spans="1:32" ht="15" customHeight="1" outlineLevel="2" x14ac:dyDescent="0.25">
      <c r="A120" s="21">
        <v>576</v>
      </c>
      <c r="B120" s="38" t="s">
        <v>148</v>
      </c>
      <c r="C120" s="23">
        <f>VLOOKUP(A120,[12]DANE!$A$2:$D$126,4,0)</f>
        <v>6913</v>
      </c>
      <c r="D120" s="24">
        <f t="shared" si="88"/>
        <v>5946</v>
      </c>
      <c r="E120" s="25">
        <f t="shared" si="72"/>
        <v>86.011861709822085</v>
      </c>
      <c r="F120" s="26">
        <f t="shared" si="89"/>
        <v>1236</v>
      </c>
      <c r="G120" s="27">
        <f t="shared" si="90"/>
        <v>17.879357731809634</v>
      </c>
      <c r="H120" s="28">
        <f t="shared" si="91"/>
        <v>110</v>
      </c>
      <c r="I120" s="29">
        <f t="shared" si="92"/>
        <v>110</v>
      </c>
      <c r="J120" s="29">
        <f t="shared" si="93"/>
        <v>0</v>
      </c>
      <c r="K120" s="29">
        <f t="shared" si="94"/>
        <v>0</v>
      </c>
      <c r="L120" s="29">
        <v>0</v>
      </c>
      <c r="M120" s="30">
        <f t="shared" si="95"/>
        <v>1.5912049761319256</v>
      </c>
      <c r="N120" s="26">
        <f t="shared" si="70"/>
        <v>7292</v>
      </c>
      <c r="O120" s="32">
        <f t="shared" si="71"/>
        <v>105.48242441776364</v>
      </c>
      <c r="P120" s="26">
        <f t="shared" si="96"/>
        <v>8</v>
      </c>
      <c r="Q120" s="33">
        <f t="shared" si="97"/>
        <v>0.11572399826414004</v>
      </c>
      <c r="R120" s="34">
        <f t="shared" si="73"/>
        <v>-379</v>
      </c>
      <c r="S120" s="6">
        <f t="shared" si="74"/>
        <v>-5.4824244177636337E-2</v>
      </c>
      <c r="T120" s="35">
        <v>842</v>
      </c>
      <c r="U120" s="36">
        <v>5660</v>
      </c>
      <c r="V120" s="35">
        <v>842</v>
      </c>
      <c r="W120" s="36">
        <v>565</v>
      </c>
      <c r="X120" s="50"/>
      <c r="Y120" s="51"/>
      <c r="AB120" s="17">
        <v>847</v>
      </c>
      <c r="AC120" s="18">
        <v>752</v>
      </c>
      <c r="AF120" s="20"/>
    </row>
    <row r="121" spans="1:32" ht="15" customHeight="1" outlineLevel="2" x14ac:dyDescent="0.25">
      <c r="A121" s="21">
        <v>642</v>
      </c>
      <c r="B121" s="38" t="s">
        <v>149</v>
      </c>
      <c r="C121" s="23">
        <f>VLOOKUP(A121,[12]DANE!$A$2:$D$126,4,0)</f>
        <v>17539</v>
      </c>
      <c r="D121" s="24">
        <f t="shared" si="88"/>
        <v>12805</v>
      </c>
      <c r="E121" s="25">
        <f t="shared" si="72"/>
        <v>73.008723416386331</v>
      </c>
      <c r="F121" s="26">
        <f t="shared" si="89"/>
        <v>2223</v>
      </c>
      <c r="G121" s="27">
        <f t="shared" si="90"/>
        <v>12.674610867210218</v>
      </c>
      <c r="H121" s="28">
        <f t="shared" si="91"/>
        <v>190</v>
      </c>
      <c r="I121" s="29">
        <f t="shared" si="92"/>
        <v>189</v>
      </c>
      <c r="J121" s="29">
        <f t="shared" si="93"/>
        <v>1</v>
      </c>
      <c r="K121" s="29">
        <f t="shared" si="94"/>
        <v>0</v>
      </c>
      <c r="L121" s="29">
        <v>0</v>
      </c>
      <c r="M121" s="30">
        <f t="shared" si="95"/>
        <v>1.0833000741205312</v>
      </c>
      <c r="N121" s="26">
        <f t="shared" si="70"/>
        <v>15218</v>
      </c>
      <c r="O121" s="32">
        <f t="shared" si="71"/>
        <v>86.766634357717081</v>
      </c>
      <c r="P121" s="26">
        <f t="shared" si="96"/>
        <v>13</v>
      </c>
      <c r="Q121" s="33">
        <f t="shared" si="97"/>
        <v>7.4120531387194252E-2</v>
      </c>
      <c r="R121" s="34">
        <f t="shared" si="73"/>
        <v>2321</v>
      </c>
      <c r="S121" s="6">
        <f t="shared" si="74"/>
        <v>0.13233365642282913</v>
      </c>
      <c r="T121" s="35">
        <v>847</v>
      </c>
      <c r="U121" s="36">
        <v>24425</v>
      </c>
      <c r="V121" s="35">
        <v>847</v>
      </c>
      <c r="W121" s="36">
        <v>4047</v>
      </c>
      <c r="X121" s="50"/>
      <c r="Y121" s="51"/>
      <c r="AB121" s="17">
        <v>854</v>
      </c>
      <c r="AC121" s="18">
        <v>191</v>
      </c>
      <c r="AF121" s="20"/>
    </row>
    <row r="122" spans="1:32" ht="15" customHeight="1" outlineLevel="2" x14ac:dyDescent="0.25">
      <c r="A122" s="21">
        <v>679</v>
      </c>
      <c r="B122" s="38" t="s">
        <v>150</v>
      </c>
      <c r="C122" s="23">
        <f>VLOOKUP(A122,[12]DANE!$A$2:$D$126,4,0)</f>
        <v>21917</v>
      </c>
      <c r="D122" s="24">
        <f t="shared" si="88"/>
        <v>13225</v>
      </c>
      <c r="E122" s="25">
        <f t="shared" si="72"/>
        <v>60.341287584979696</v>
      </c>
      <c r="F122" s="26">
        <f t="shared" si="89"/>
        <v>6427</v>
      </c>
      <c r="G122" s="27">
        <f t="shared" si="90"/>
        <v>29.324268832413196</v>
      </c>
      <c r="H122" s="28">
        <f t="shared" si="91"/>
        <v>338</v>
      </c>
      <c r="I122" s="29">
        <f t="shared" si="92"/>
        <v>338</v>
      </c>
      <c r="J122" s="29">
        <f t="shared" si="93"/>
        <v>0</v>
      </c>
      <c r="K122" s="29">
        <f t="shared" si="94"/>
        <v>0</v>
      </c>
      <c r="L122" s="29">
        <v>0</v>
      </c>
      <c r="M122" s="30">
        <f t="shared" si="95"/>
        <v>1.5421818679563808</v>
      </c>
      <c r="N122" s="26">
        <f t="shared" si="70"/>
        <v>19990</v>
      </c>
      <c r="O122" s="32">
        <f t="shared" si="71"/>
        <v>91.207738285349279</v>
      </c>
      <c r="P122" s="26">
        <f t="shared" si="96"/>
        <v>8</v>
      </c>
      <c r="Q122" s="33">
        <f t="shared" si="97"/>
        <v>3.6501345987133275E-2</v>
      </c>
      <c r="R122" s="34">
        <f t="shared" si="73"/>
        <v>1927</v>
      </c>
      <c r="S122" s="6">
        <f t="shared" si="74"/>
        <v>8.7922617146507273E-2</v>
      </c>
      <c r="T122" s="35">
        <v>854</v>
      </c>
      <c r="U122" s="36">
        <v>13099</v>
      </c>
      <c r="V122" s="35">
        <v>854</v>
      </c>
      <c r="W122" s="36">
        <v>1513</v>
      </c>
      <c r="X122" s="50"/>
      <c r="Y122" s="51"/>
      <c r="AB122" s="17">
        <v>856</v>
      </c>
      <c r="AC122" s="18">
        <v>124</v>
      </c>
      <c r="AF122" s="20"/>
    </row>
    <row r="123" spans="1:32" ht="15" customHeight="1" outlineLevel="2" x14ac:dyDescent="0.25">
      <c r="A123" s="21">
        <v>789</v>
      </c>
      <c r="B123" s="22" t="s">
        <v>151</v>
      </c>
      <c r="C123" s="23">
        <f>VLOOKUP(A123,[12]DANE!$A$2:$D$126,4,0)</f>
        <v>14559</v>
      </c>
      <c r="D123" s="24">
        <f t="shared" si="88"/>
        <v>9066</v>
      </c>
      <c r="E123" s="25">
        <f t="shared" si="72"/>
        <v>62.270760354419949</v>
      </c>
      <c r="F123" s="26">
        <f t="shared" si="89"/>
        <v>4308</v>
      </c>
      <c r="G123" s="27">
        <f t="shared" si="90"/>
        <v>29.589944364310732</v>
      </c>
      <c r="H123" s="28">
        <f t="shared" si="91"/>
        <v>314</v>
      </c>
      <c r="I123" s="29">
        <f t="shared" si="92"/>
        <v>313</v>
      </c>
      <c r="J123" s="29">
        <f t="shared" si="93"/>
        <v>1</v>
      </c>
      <c r="K123" s="29">
        <f t="shared" si="94"/>
        <v>0</v>
      </c>
      <c r="L123" s="29">
        <v>0</v>
      </c>
      <c r="M123" s="30">
        <f t="shared" si="95"/>
        <v>2.1567415344460472</v>
      </c>
      <c r="N123" s="26">
        <f t="shared" si="70"/>
        <v>13688</v>
      </c>
      <c r="O123" s="32">
        <f t="shared" si="71"/>
        <v>94.017446253176729</v>
      </c>
      <c r="P123" s="26">
        <f t="shared" si="96"/>
        <v>22</v>
      </c>
      <c r="Q123" s="33">
        <f t="shared" si="97"/>
        <v>0.15110927948348102</v>
      </c>
      <c r="R123" s="34">
        <f t="shared" si="73"/>
        <v>871</v>
      </c>
      <c r="S123" s="6">
        <f t="shared" si="74"/>
        <v>5.9825537468232708E-2</v>
      </c>
      <c r="T123" s="35">
        <v>856</v>
      </c>
      <c r="U123" s="36">
        <v>3202</v>
      </c>
      <c r="V123" s="35">
        <v>856</v>
      </c>
      <c r="W123" s="36">
        <v>1549</v>
      </c>
      <c r="X123" s="50"/>
      <c r="Y123" s="51"/>
      <c r="AB123" s="17">
        <v>858</v>
      </c>
      <c r="AC123" s="18">
        <v>209</v>
      </c>
      <c r="AF123" s="20"/>
    </row>
    <row r="124" spans="1:32" ht="15" customHeight="1" outlineLevel="2" x14ac:dyDescent="0.25">
      <c r="A124" s="21">
        <v>792</v>
      </c>
      <c r="B124" s="22" t="s">
        <v>152</v>
      </c>
      <c r="C124" s="23">
        <f>VLOOKUP(A124,[12]DANE!$A$2:$D$126,4,0)</f>
        <v>7863</v>
      </c>
      <c r="D124" s="24">
        <f t="shared" si="88"/>
        <v>3090</v>
      </c>
      <c r="E124" s="25">
        <f t="shared" si="72"/>
        <v>39.297977871041589</v>
      </c>
      <c r="F124" s="26">
        <f t="shared" si="89"/>
        <v>1816</v>
      </c>
      <c r="G124" s="27">
        <f t="shared" si="90"/>
        <v>23.095510619356478</v>
      </c>
      <c r="H124" s="28">
        <f t="shared" si="91"/>
        <v>81</v>
      </c>
      <c r="I124" s="29">
        <f t="shared" si="92"/>
        <v>81</v>
      </c>
      <c r="J124" s="29">
        <f t="shared" si="93"/>
        <v>0</v>
      </c>
      <c r="K124" s="29">
        <f t="shared" si="94"/>
        <v>0</v>
      </c>
      <c r="L124" s="29">
        <v>0</v>
      </c>
      <c r="M124" s="30">
        <f t="shared" si="95"/>
        <v>1.0301411674933232</v>
      </c>
      <c r="N124" s="26">
        <f t="shared" si="70"/>
        <v>4987</v>
      </c>
      <c r="O124" s="32">
        <f t="shared" si="71"/>
        <v>63.423629657891397</v>
      </c>
      <c r="P124" s="26">
        <f t="shared" si="96"/>
        <v>0</v>
      </c>
      <c r="Q124" s="33">
        <f t="shared" si="97"/>
        <v>0</v>
      </c>
      <c r="R124" s="34">
        <f t="shared" si="73"/>
        <v>2876</v>
      </c>
      <c r="S124" s="6">
        <f t="shared" si="74"/>
        <v>0.36576370342108611</v>
      </c>
      <c r="T124" s="35">
        <v>858</v>
      </c>
      <c r="U124" s="36">
        <v>10232</v>
      </c>
      <c r="V124" s="35">
        <v>858</v>
      </c>
      <c r="W124" s="36">
        <v>2209</v>
      </c>
      <c r="X124" s="50"/>
      <c r="Y124" s="51"/>
      <c r="AB124" s="17">
        <v>861</v>
      </c>
      <c r="AC124" s="18">
        <v>152</v>
      </c>
      <c r="AF124" s="20"/>
    </row>
    <row r="125" spans="1:32" ht="15" customHeight="1" outlineLevel="2" x14ac:dyDescent="0.25">
      <c r="A125" s="21">
        <v>809</v>
      </c>
      <c r="B125" s="22" t="s">
        <v>153</v>
      </c>
      <c r="C125" s="23">
        <f>VLOOKUP(A125,[12]DANE!$A$2:$D$126,4,0)</f>
        <v>14494</v>
      </c>
      <c r="D125" s="24">
        <f t="shared" si="88"/>
        <v>3603</v>
      </c>
      <c r="E125" s="25">
        <f t="shared" si="72"/>
        <v>24.858562163653925</v>
      </c>
      <c r="F125" s="26">
        <f t="shared" si="89"/>
        <v>3790</v>
      </c>
      <c r="G125" s="27">
        <f t="shared" si="90"/>
        <v>26.148751207396163</v>
      </c>
      <c r="H125" s="28">
        <f t="shared" si="91"/>
        <v>127</v>
      </c>
      <c r="I125" s="29">
        <f t="shared" si="92"/>
        <v>124</v>
      </c>
      <c r="J125" s="29">
        <f t="shared" si="93"/>
        <v>2</v>
      </c>
      <c r="K125" s="29">
        <f t="shared" si="94"/>
        <v>1</v>
      </c>
      <c r="L125" s="29">
        <v>0</v>
      </c>
      <c r="M125" s="30">
        <f t="shared" si="95"/>
        <v>0.8762246446805575</v>
      </c>
      <c r="N125" s="26">
        <f t="shared" si="70"/>
        <v>7520</v>
      </c>
      <c r="O125" s="32">
        <f t="shared" si="71"/>
        <v>51.883538015730643</v>
      </c>
      <c r="P125" s="26">
        <f t="shared" si="96"/>
        <v>5</v>
      </c>
      <c r="Q125" s="33">
        <f t="shared" si="97"/>
        <v>3.4497033255140058E-2</v>
      </c>
      <c r="R125" s="34">
        <f t="shared" si="73"/>
        <v>6974</v>
      </c>
      <c r="S125" s="6">
        <f t="shared" si="74"/>
        <v>0.48116461984269354</v>
      </c>
      <c r="T125" s="35">
        <v>861</v>
      </c>
      <c r="U125" s="36">
        <v>5711</v>
      </c>
      <c r="V125" s="35">
        <v>861</v>
      </c>
      <c r="W125" s="36">
        <v>4376</v>
      </c>
      <c r="X125" s="50"/>
      <c r="Y125" s="51"/>
      <c r="AB125" s="17">
        <v>873</v>
      </c>
      <c r="AC125" s="18">
        <v>211</v>
      </c>
      <c r="AF125" s="20"/>
    </row>
    <row r="126" spans="1:32" ht="15" customHeight="1" outlineLevel="2" x14ac:dyDescent="0.25">
      <c r="A126" s="21">
        <v>847</v>
      </c>
      <c r="B126" s="38" t="s">
        <v>154</v>
      </c>
      <c r="C126" s="23">
        <f>VLOOKUP(A126,[12]DANE!$A$2:$D$126,4,0)</f>
        <v>45266</v>
      </c>
      <c r="D126" s="24">
        <f t="shared" si="88"/>
        <v>24425</v>
      </c>
      <c r="E126" s="25">
        <f t="shared" si="72"/>
        <v>53.958821190297357</v>
      </c>
      <c r="F126" s="26">
        <f t="shared" si="89"/>
        <v>4047</v>
      </c>
      <c r="G126" s="27">
        <f t="shared" si="90"/>
        <v>8.9404851323289005</v>
      </c>
      <c r="H126" s="28">
        <f t="shared" si="91"/>
        <v>753</v>
      </c>
      <c r="I126" s="29">
        <f t="shared" si="92"/>
        <v>752</v>
      </c>
      <c r="J126" s="29">
        <f t="shared" si="93"/>
        <v>0</v>
      </c>
      <c r="K126" s="29">
        <f t="shared" si="94"/>
        <v>1</v>
      </c>
      <c r="L126" s="29">
        <v>0</v>
      </c>
      <c r="M126" s="30">
        <f t="shared" si="95"/>
        <v>1.6635001988247249</v>
      </c>
      <c r="N126" s="26">
        <f t="shared" si="70"/>
        <v>29225</v>
      </c>
      <c r="O126" s="32">
        <f t="shared" si="71"/>
        <v>64.56280652145098</v>
      </c>
      <c r="P126" s="26">
        <f t="shared" si="96"/>
        <v>8</v>
      </c>
      <c r="Q126" s="33">
        <f t="shared" si="97"/>
        <v>1.7673308885256041E-2</v>
      </c>
      <c r="R126" s="34">
        <f t="shared" si="73"/>
        <v>16041</v>
      </c>
      <c r="S126" s="6">
        <f t="shared" si="74"/>
        <v>0.35437193478549023</v>
      </c>
      <c r="T126" s="35">
        <v>873</v>
      </c>
      <c r="U126" s="36">
        <v>6622</v>
      </c>
      <c r="V126" s="35">
        <v>873</v>
      </c>
      <c r="W126" s="36">
        <v>187</v>
      </c>
      <c r="X126" s="50"/>
      <c r="Y126" s="51"/>
      <c r="AB126" s="17">
        <v>885</v>
      </c>
      <c r="AC126" s="18">
        <v>105</v>
      </c>
      <c r="AF126" s="20"/>
    </row>
    <row r="127" spans="1:32" ht="15" customHeight="1" outlineLevel="2" x14ac:dyDescent="0.25">
      <c r="A127" s="21">
        <v>856</v>
      </c>
      <c r="B127" s="38" t="s">
        <v>155</v>
      </c>
      <c r="C127" s="23">
        <f>VLOOKUP(A127,[12]DANE!$A$2:$D$126,4,0)</f>
        <v>6152</v>
      </c>
      <c r="D127" s="24">
        <f t="shared" si="88"/>
        <v>3202</v>
      </c>
      <c r="E127" s="25">
        <f t="shared" si="72"/>
        <v>52.048114434330294</v>
      </c>
      <c r="F127" s="26">
        <f t="shared" si="89"/>
        <v>1549</v>
      </c>
      <c r="G127" s="27">
        <f t="shared" si="90"/>
        <v>25.17880364109233</v>
      </c>
      <c r="H127" s="28">
        <f t="shared" si="91"/>
        <v>124</v>
      </c>
      <c r="I127" s="29">
        <f t="shared" si="92"/>
        <v>124</v>
      </c>
      <c r="J127" s="29">
        <f t="shared" si="93"/>
        <v>0</v>
      </c>
      <c r="K127" s="29">
        <f t="shared" si="94"/>
        <v>0</v>
      </c>
      <c r="L127" s="29">
        <v>0</v>
      </c>
      <c r="M127" s="30">
        <f t="shared" si="95"/>
        <v>2.0156046814044215</v>
      </c>
      <c r="N127" s="26">
        <f t="shared" si="70"/>
        <v>4875</v>
      </c>
      <c r="O127" s="32">
        <f t="shared" si="71"/>
        <v>79.242522756827043</v>
      </c>
      <c r="P127" s="26">
        <f t="shared" si="96"/>
        <v>1</v>
      </c>
      <c r="Q127" s="33">
        <f t="shared" si="97"/>
        <v>1.6254876462938883E-2</v>
      </c>
      <c r="R127" s="34">
        <f t="shared" si="73"/>
        <v>1277</v>
      </c>
      <c r="S127" s="6">
        <f t="shared" si="74"/>
        <v>0.20757477243172953</v>
      </c>
      <c r="T127" s="35">
        <v>885</v>
      </c>
      <c r="U127" s="36">
        <v>5242</v>
      </c>
      <c r="V127" s="35">
        <v>885</v>
      </c>
      <c r="W127" s="36">
        <v>852</v>
      </c>
      <c r="X127" s="50"/>
      <c r="Y127" s="51"/>
      <c r="AB127" s="17">
        <v>887</v>
      </c>
      <c r="AC127" s="18">
        <v>905</v>
      </c>
      <c r="AF127" s="20"/>
    </row>
    <row r="128" spans="1:32" ht="15" customHeight="1" outlineLevel="2" x14ac:dyDescent="0.25">
      <c r="A128" s="21">
        <v>861</v>
      </c>
      <c r="B128" s="38" t="s">
        <v>156</v>
      </c>
      <c r="C128" s="23">
        <f>VLOOKUP(A128,[12]DANE!$A$2:$D$126,4,0)</f>
        <v>13231</v>
      </c>
      <c r="D128" s="24">
        <f t="shared" si="88"/>
        <v>5711</v>
      </c>
      <c r="E128" s="25">
        <f t="shared" si="72"/>
        <v>43.163782027057671</v>
      </c>
      <c r="F128" s="26">
        <f t="shared" si="89"/>
        <v>4376</v>
      </c>
      <c r="G128" s="27">
        <f t="shared" si="90"/>
        <v>33.073841735318574</v>
      </c>
      <c r="H128" s="28">
        <f t="shared" si="91"/>
        <v>153</v>
      </c>
      <c r="I128" s="29">
        <f t="shared" si="92"/>
        <v>152</v>
      </c>
      <c r="J128" s="29">
        <f t="shared" si="93"/>
        <v>1</v>
      </c>
      <c r="K128" s="29">
        <f t="shared" si="94"/>
        <v>0</v>
      </c>
      <c r="L128" s="29">
        <v>0</v>
      </c>
      <c r="M128" s="30">
        <f t="shared" si="95"/>
        <v>1.1563751795026831</v>
      </c>
      <c r="N128" s="26">
        <f t="shared" si="70"/>
        <v>10240</v>
      </c>
      <c r="O128" s="32">
        <f t="shared" si="71"/>
        <v>77.393998941878934</v>
      </c>
      <c r="P128" s="26">
        <f t="shared" si="96"/>
        <v>0</v>
      </c>
      <c r="Q128" s="33">
        <f t="shared" si="97"/>
        <v>0</v>
      </c>
      <c r="R128" s="34">
        <f t="shared" si="73"/>
        <v>2991</v>
      </c>
      <c r="S128" s="6">
        <f t="shared" si="74"/>
        <v>0.22606001058121078</v>
      </c>
      <c r="T128" s="35">
        <v>887</v>
      </c>
      <c r="U128" s="36">
        <v>28016</v>
      </c>
      <c r="V128" s="35">
        <v>887</v>
      </c>
      <c r="W128" s="36">
        <v>15435</v>
      </c>
      <c r="X128" s="50"/>
      <c r="Y128" s="51"/>
      <c r="AB128" s="17">
        <v>890</v>
      </c>
      <c r="AC128" s="18">
        <v>461</v>
      </c>
      <c r="AF128" s="20"/>
    </row>
    <row r="129" spans="1:35" s="7" customFormat="1" ht="15" customHeight="1" outlineLevel="1" x14ac:dyDescent="0.25">
      <c r="A129" s="5"/>
      <c r="B129" s="5" t="s">
        <v>157</v>
      </c>
      <c r="C129" s="39">
        <f>SUM(C130:C139)</f>
        <v>3821890</v>
      </c>
      <c r="D129" s="40">
        <f>SUM(D130:D139)</f>
        <v>779169</v>
      </c>
      <c r="E129" s="41">
        <f t="shared" si="72"/>
        <v>20.387007475359052</v>
      </c>
      <c r="F129" s="14">
        <f t="shared" ref="F129:L129" si="98">SUM(F130:F139)</f>
        <v>2849405</v>
      </c>
      <c r="G129" s="12">
        <f>F129/C129*100</f>
        <v>74.55486683290205</v>
      </c>
      <c r="H129" s="42">
        <f>SUM(H130:H139)</f>
        <v>69202</v>
      </c>
      <c r="I129" s="43">
        <f>SUM(I130:I139)</f>
        <v>56174</v>
      </c>
      <c r="J129" s="43">
        <f>SUM(J130:J139)</f>
        <v>7499</v>
      </c>
      <c r="K129" s="43">
        <f t="shared" si="98"/>
        <v>3530</v>
      </c>
      <c r="L129" s="43">
        <f t="shared" si="98"/>
        <v>1999</v>
      </c>
      <c r="M129" s="13">
        <f>H129/C129*100</f>
        <v>1.8106748231895737</v>
      </c>
      <c r="N129" s="14">
        <f t="shared" si="70"/>
        <v>3697776</v>
      </c>
      <c r="O129" s="13">
        <f t="shared" si="71"/>
        <v>96.752549131450678</v>
      </c>
      <c r="P129" s="14">
        <f t="shared" ref="P129" si="99">SUM(P130:P139)</f>
        <v>77264</v>
      </c>
      <c r="Q129" s="11">
        <f>P129/C129*100</f>
        <v>2.0216175766440165</v>
      </c>
      <c r="R129" s="40">
        <f t="shared" si="73"/>
        <v>124114</v>
      </c>
      <c r="S129" s="15">
        <f t="shared" si="74"/>
        <v>3.24745086854933E-2</v>
      </c>
      <c r="T129" s="35">
        <v>890</v>
      </c>
      <c r="U129" s="36">
        <v>14403</v>
      </c>
      <c r="V129" s="35">
        <v>890</v>
      </c>
      <c r="W129" s="36">
        <v>2919</v>
      </c>
      <c r="X129" s="50"/>
      <c r="Y129" s="51"/>
      <c r="Z129" s="3"/>
      <c r="AA129"/>
      <c r="AB129" s="17">
        <v>893</v>
      </c>
      <c r="AC129" s="18">
        <v>139</v>
      </c>
      <c r="AF129" s="20"/>
      <c r="AG129" s="10"/>
      <c r="AH129" s="10"/>
      <c r="AI129" s="10"/>
    </row>
    <row r="130" spans="1:35" ht="15" customHeight="1" outlineLevel="2" x14ac:dyDescent="0.25">
      <c r="A130" s="21">
        <v>1</v>
      </c>
      <c r="B130" s="21" t="s">
        <v>158</v>
      </c>
      <c r="C130" s="23">
        <f>VLOOKUP(A130,[12]DANE!$A$2:$D$126,4,0)</f>
        <v>2486723</v>
      </c>
      <c r="D130" s="24">
        <f t="shared" ref="D130:D139" si="100">VLOOKUP(A130,$T$7:$U$131,2,0)</f>
        <v>561292</v>
      </c>
      <c r="E130" s="25">
        <f t="shared" si="72"/>
        <v>22.571553003692006</v>
      </c>
      <c r="F130" s="26">
        <f t="shared" ref="F130:F139" si="101">IFERROR(VLOOKUP(A130,$V$7:$W$131,2,0),0)</f>
        <v>1903126</v>
      </c>
      <c r="G130" s="27">
        <f t="shared" ref="G130:G139" si="102">(F130/C130)*100</f>
        <v>76.53148340205162</v>
      </c>
      <c r="H130" s="28">
        <f t="shared" ref="H130:H139" si="103">SUM(I130:L130)</f>
        <v>52614</v>
      </c>
      <c r="I130" s="29">
        <f t="shared" ref="I130:I139" si="104">IFERROR(VLOOKUP(A130,$AB$6:$AC$130,2,0),0)</f>
        <v>41758</v>
      </c>
      <c r="J130" s="29">
        <f t="shared" ref="J130:J139" si="105">IFERROR(VLOOKUP(A130,$Z$6:$AA$138,2,0),0)</f>
        <v>5987</v>
      </c>
      <c r="K130" s="29">
        <f t="shared" ref="K130:K139" si="106">IFERROR(VLOOKUP(A130,$AD$6:$AE$130,2,0),0)</f>
        <v>2871</v>
      </c>
      <c r="L130" s="55">
        <v>1998</v>
      </c>
      <c r="M130" s="30">
        <f t="shared" ref="M130:M139" si="107">(H130/C130)*100</f>
        <v>2.1157965724368979</v>
      </c>
      <c r="N130" s="26">
        <f t="shared" si="70"/>
        <v>2517032</v>
      </c>
      <c r="O130" s="32">
        <f t="shared" si="71"/>
        <v>101.21883297818052</v>
      </c>
      <c r="P130" s="26">
        <f t="shared" ref="P130:P139" si="108">IFERROR(VLOOKUP(A130,$X$7:$Y$131,2,0),0)</f>
        <v>52219</v>
      </c>
      <c r="Q130" s="33">
        <f t="shared" ref="Q130:Q139" si="109">IFERROR(P130/C130*100,"")</f>
        <v>2.0999122137849691</v>
      </c>
      <c r="R130" s="34">
        <f t="shared" si="73"/>
        <v>-30309</v>
      </c>
      <c r="S130" s="6">
        <f t="shared" si="74"/>
        <v>-1.218832978180521E-2</v>
      </c>
      <c r="T130" s="35">
        <v>893</v>
      </c>
      <c r="U130" s="36">
        <v>9885</v>
      </c>
      <c r="V130" s="35">
        <v>893</v>
      </c>
      <c r="W130" s="36">
        <v>818</v>
      </c>
      <c r="X130" s="50"/>
      <c r="Y130" s="51"/>
      <c r="AB130" s="17">
        <v>895</v>
      </c>
      <c r="AC130" s="18">
        <v>409</v>
      </c>
      <c r="AF130" s="20"/>
    </row>
    <row r="131" spans="1:35" ht="15" customHeight="1" outlineLevel="2" x14ac:dyDescent="0.25">
      <c r="A131" s="21">
        <v>79</v>
      </c>
      <c r="B131" s="38" t="s">
        <v>159</v>
      </c>
      <c r="C131" s="23">
        <f>VLOOKUP(A131,[12]DANE!$A$2:$D$126,4,0)</f>
        <v>50836</v>
      </c>
      <c r="D131" s="24">
        <f t="shared" si="100"/>
        <v>16695</v>
      </c>
      <c r="E131" s="25">
        <f t="shared" si="72"/>
        <v>32.840900149500349</v>
      </c>
      <c r="F131" s="26">
        <f t="shared" si="101"/>
        <v>21635</v>
      </c>
      <c r="G131" s="27">
        <f t="shared" si="102"/>
        <v>42.558423164686445</v>
      </c>
      <c r="H131" s="28">
        <f t="shared" si="103"/>
        <v>554</v>
      </c>
      <c r="I131" s="29">
        <f t="shared" si="104"/>
        <v>511</v>
      </c>
      <c r="J131" s="29">
        <f t="shared" si="105"/>
        <v>43</v>
      </c>
      <c r="K131" s="29">
        <f t="shared" si="106"/>
        <v>0</v>
      </c>
      <c r="L131" s="55">
        <v>0</v>
      </c>
      <c r="M131" s="30">
        <f t="shared" si="107"/>
        <v>1.0897788968447557</v>
      </c>
      <c r="N131" s="26">
        <f t="shared" si="70"/>
        <v>38884</v>
      </c>
      <c r="O131" s="32">
        <f t="shared" si="71"/>
        <v>76.489102211031565</v>
      </c>
      <c r="P131" s="26">
        <f t="shared" si="108"/>
        <v>422</v>
      </c>
      <c r="Q131" s="33">
        <f t="shared" si="109"/>
        <v>0.83012038712723268</v>
      </c>
      <c r="R131" s="34">
        <f t="shared" si="73"/>
        <v>11952</v>
      </c>
      <c r="S131" s="6">
        <f t="shared" si="74"/>
        <v>0.23510897788968446</v>
      </c>
      <c r="T131" s="35">
        <v>895</v>
      </c>
      <c r="U131" s="36">
        <v>22586</v>
      </c>
      <c r="V131" s="35">
        <v>895</v>
      </c>
      <c r="W131" s="36">
        <v>2222</v>
      </c>
      <c r="X131" s="56"/>
      <c r="Y131" s="57"/>
      <c r="AB131" s="58"/>
      <c r="AC131" s="59"/>
      <c r="AF131" s="20"/>
    </row>
    <row r="132" spans="1:35" ht="15" customHeight="1" outlineLevel="2" x14ac:dyDescent="0.2">
      <c r="A132" s="21">
        <v>88</v>
      </c>
      <c r="B132" s="22" t="s">
        <v>160</v>
      </c>
      <c r="C132" s="23">
        <f>VLOOKUP(A132,[12]DANE!$A$2:$D$126,4,0)</f>
        <v>464614</v>
      </c>
      <c r="D132" s="24">
        <f t="shared" si="100"/>
        <v>88678</v>
      </c>
      <c r="E132" s="25">
        <f t="shared" si="72"/>
        <v>19.086381383255777</v>
      </c>
      <c r="F132" s="26">
        <f t="shared" si="101"/>
        <v>301916</v>
      </c>
      <c r="G132" s="27">
        <f t="shared" si="102"/>
        <v>64.9821141851085</v>
      </c>
      <c r="H132" s="28">
        <f t="shared" si="103"/>
        <v>5268</v>
      </c>
      <c r="I132" s="29">
        <f t="shared" si="104"/>
        <v>4570</v>
      </c>
      <c r="J132" s="29">
        <f t="shared" si="105"/>
        <v>470</v>
      </c>
      <c r="K132" s="29">
        <f t="shared" si="106"/>
        <v>228</v>
      </c>
      <c r="L132" s="55">
        <v>0</v>
      </c>
      <c r="M132" s="30">
        <f t="shared" si="107"/>
        <v>1.1338444386092541</v>
      </c>
      <c r="N132" s="26">
        <f t="shared" si="70"/>
        <v>395862</v>
      </c>
      <c r="O132" s="32">
        <f t="shared" si="71"/>
        <v>85.202340006973543</v>
      </c>
      <c r="P132" s="26">
        <f t="shared" si="108"/>
        <v>7869</v>
      </c>
      <c r="Q132" s="33">
        <f t="shared" si="109"/>
        <v>1.6936639877403608</v>
      </c>
      <c r="R132" s="34">
        <f t="shared" si="73"/>
        <v>68752</v>
      </c>
      <c r="S132" s="6">
        <f t="shared" si="74"/>
        <v>0.14797659993026469</v>
      </c>
      <c r="AF132" s="20"/>
    </row>
    <row r="133" spans="1:35" ht="15" customHeight="1" outlineLevel="2" x14ac:dyDescent="0.2">
      <c r="A133" s="21">
        <v>129</v>
      </c>
      <c r="B133" s="22" t="s">
        <v>161</v>
      </c>
      <c r="C133" s="23">
        <f>VLOOKUP(A133,[12]DANE!$A$2:$D$126,4,0)</f>
        <v>78756</v>
      </c>
      <c r="D133" s="24">
        <f t="shared" si="100"/>
        <v>15344</v>
      </c>
      <c r="E133" s="25">
        <f t="shared" si="72"/>
        <v>19.482960028442278</v>
      </c>
      <c r="F133" s="26">
        <f t="shared" si="101"/>
        <v>69142</v>
      </c>
      <c r="G133" s="27">
        <f t="shared" si="102"/>
        <v>87.792676113565946</v>
      </c>
      <c r="H133" s="28">
        <f t="shared" si="103"/>
        <v>782</v>
      </c>
      <c r="I133" s="29">
        <f t="shared" si="104"/>
        <v>737</v>
      </c>
      <c r="J133" s="29">
        <f t="shared" si="105"/>
        <v>24</v>
      </c>
      <c r="K133" s="29">
        <f t="shared" si="106"/>
        <v>21</v>
      </c>
      <c r="L133" s="55">
        <v>0</v>
      </c>
      <c r="M133" s="30">
        <f t="shared" si="107"/>
        <v>0.99294022042764984</v>
      </c>
      <c r="N133" s="26">
        <f t="shared" ref="N133:N139" si="110">D133+F133+H133</f>
        <v>85268</v>
      </c>
      <c r="O133" s="32">
        <f t="shared" ref="O133:O139" si="111">E133+G133+M133</f>
        <v>108.26857636243588</v>
      </c>
      <c r="P133" s="26">
        <f t="shared" si="108"/>
        <v>1595</v>
      </c>
      <c r="Q133" s="33">
        <f t="shared" si="109"/>
        <v>2.0252425212047336</v>
      </c>
      <c r="R133" s="34">
        <f t="shared" si="73"/>
        <v>-6512</v>
      </c>
      <c r="S133" s="6">
        <f t="shared" si="74"/>
        <v>-8.2685763624358782E-2</v>
      </c>
      <c r="AF133" s="20"/>
    </row>
    <row r="134" spans="1:35" ht="15" customHeight="1" outlineLevel="2" x14ac:dyDescent="0.2">
      <c r="A134" s="21">
        <v>212</v>
      </c>
      <c r="B134" s="22" t="s">
        <v>162</v>
      </c>
      <c r="C134" s="23">
        <f>VLOOKUP(A134,[12]DANE!$A$2:$D$126,4,0)</f>
        <v>71035</v>
      </c>
      <c r="D134" s="24">
        <f t="shared" si="100"/>
        <v>15296</v>
      </c>
      <c r="E134" s="25">
        <f t="shared" ref="E134:E139" si="112">(D134/C134)*100</f>
        <v>21.53304708946294</v>
      </c>
      <c r="F134" s="26">
        <f t="shared" si="101"/>
        <v>42387</v>
      </c>
      <c r="G134" s="27">
        <f t="shared" si="102"/>
        <v>59.670584922925315</v>
      </c>
      <c r="H134" s="28">
        <f t="shared" si="103"/>
        <v>1251</v>
      </c>
      <c r="I134" s="29">
        <f t="shared" si="104"/>
        <v>1120</v>
      </c>
      <c r="J134" s="29">
        <f t="shared" si="105"/>
        <v>87</v>
      </c>
      <c r="K134" s="29">
        <f t="shared" si="106"/>
        <v>44</v>
      </c>
      <c r="L134" s="55">
        <v>0</v>
      </c>
      <c r="M134" s="30">
        <f t="shared" si="107"/>
        <v>1.7611036812838741</v>
      </c>
      <c r="N134" s="26">
        <f t="shared" si="110"/>
        <v>58934</v>
      </c>
      <c r="O134" s="32">
        <f t="shared" si="111"/>
        <v>82.964735693672125</v>
      </c>
      <c r="P134" s="26">
        <f t="shared" si="108"/>
        <v>1116</v>
      </c>
      <c r="Q134" s="33">
        <f t="shared" si="109"/>
        <v>1.5710565214330963</v>
      </c>
      <c r="R134" s="34">
        <f t="shared" ref="R134:R139" si="113">C134-D134-F134-H134</f>
        <v>12101</v>
      </c>
      <c r="S134" s="6">
        <f t="shared" ref="S134:S139" si="114">R134/C134</f>
        <v>0.17035264306327866</v>
      </c>
      <c r="AF134" s="20"/>
    </row>
    <row r="135" spans="1:35" ht="15" customHeight="1" outlineLevel="2" x14ac:dyDescent="0.2">
      <c r="A135" s="21">
        <v>266</v>
      </c>
      <c r="B135" s="22" t="s">
        <v>163</v>
      </c>
      <c r="C135" s="23">
        <f>VLOOKUP(A135,[12]DANE!$A$2:$D$126,4,0)</f>
        <v>227644</v>
      </c>
      <c r="D135" s="24">
        <f t="shared" si="100"/>
        <v>15869</v>
      </c>
      <c r="E135" s="25">
        <f t="shared" si="112"/>
        <v>6.9709722197817641</v>
      </c>
      <c r="F135" s="26">
        <f t="shared" si="101"/>
        <v>155766</v>
      </c>
      <c r="G135" s="27">
        <f t="shared" si="102"/>
        <v>68.425260494456253</v>
      </c>
      <c r="H135" s="28">
        <f t="shared" si="103"/>
        <v>3564</v>
      </c>
      <c r="I135" s="29">
        <f t="shared" si="104"/>
        <v>2766</v>
      </c>
      <c r="J135" s="29">
        <f t="shared" si="105"/>
        <v>562</v>
      </c>
      <c r="K135" s="29">
        <f t="shared" si="106"/>
        <v>235</v>
      </c>
      <c r="L135" s="55">
        <v>1</v>
      </c>
      <c r="M135" s="30">
        <f t="shared" si="107"/>
        <v>1.5656024318673016</v>
      </c>
      <c r="N135" s="26">
        <f t="shared" si="110"/>
        <v>175199</v>
      </c>
      <c r="O135" s="32">
        <f t="shared" si="111"/>
        <v>76.961835146105315</v>
      </c>
      <c r="P135" s="26">
        <f t="shared" si="108"/>
        <v>4189</v>
      </c>
      <c r="Q135" s="33">
        <f t="shared" si="109"/>
        <v>1.840153924548857</v>
      </c>
      <c r="R135" s="34">
        <f t="shared" si="113"/>
        <v>52445</v>
      </c>
      <c r="S135" s="6">
        <f t="shared" si="114"/>
        <v>0.23038164853894677</v>
      </c>
      <c r="AF135" s="20"/>
    </row>
    <row r="136" spans="1:35" ht="15" customHeight="1" outlineLevel="2" x14ac:dyDescent="0.2">
      <c r="A136" s="21">
        <v>308</v>
      </c>
      <c r="B136" s="38" t="s">
        <v>164</v>
      </c>
      <c r="C136" s="23">
        <f>VLOOKUP(A136,[12]DANE!$A$2:$D$126,4,0)</f>
        <v>55490</v>
      </c>
      <c r="D136" s="24">
        <f t="shared" si="100"/>
        <v>11900</v>
      </c>
      <c r="E136" s="25">
        <f t="shared" si="112"/>
        <v>21.445305460443322</v>
      </c>
      <c r="F136" s="26">
        <f t="shared" si="101"/>
        <v>33838</v>
      </c>
      <c r="G136" s="27">
        <f t="shared" si="102"/>
        <v>60.980356821048844</v>
      </c>
      <c r="H136" s="28">
        <f t="shared" si="103"/>
        <v>485</v>
      </c>
      <c r="I136" s="29">
        <f t="shared" si="104"/>
        <v>446</v>
      </c>
      <c r="J136" s="29">
        <f t="shared" si="105"/>
        <v>29</v>
      </c>
      <c r="K136" s="29">
        <f t="shared" si="106"/>
        <v>10</v>
      </c>
      <c r="L136" s="55">
        <v>0</v>
      </c>
      <c r="M136" s="30">
        <f t="shared" si="107"/>
        <v>0.87403135700126144</v>
      </c>
      <c r="N136" s="26">
        <f t="shared" si="110"/>
        <v>46223</v>
      </c>
      <c r="O136" s="32">
        <f t="shared" si="111"/>
        <v>83.299693638493423</v>
      </c>
      <c r="P136" s="26">
        <f t="shared" si="108"/>
        <v>743</v>
      </c>
      <c r="Q136" s="33">
        <f t="shared" si="109"/>
        <v>1.3389799963957469</v>
      </c>
      <c r="R136" s="34">
        <f t="shared" si="113"/>
        <v>9267</v>
      </c>
      <c r="S136" s="6">
        <f t="shared" si="114"/>
        <v>0.16700306361506578</v>
      </c>
      <c r="Z136" s="60"/>
      <c r="AA136" s="7"/>
      <c r="AF136" s="20"/>
    </row>
    <row r="137" spans="1:35" ht="15" customHeight="1" outlineLevel="2" x14ac:dyDescent="0.2">
      <c r="A137" s="21">
        <v>360</v>
      </c>
      <c r="B137" s="49" t="s">
        <v>165</v>
      </c>
      <c r="C137" s="23">
        <f>VLOOKUP(A137,[12]DANE!$A$2:$D$126,4,0)</f>
        <v>270903</v>
      </c>
      <c r="D137" s="24">
        <f t="shared" si="100"/>
        <v>40548</v>
      </c>
      <c r="E137" s="25">
        <f t="shared" si="112"/>
        <v>14.967719072878486</v>
      </c>
      <c r="F137" s="26">
        <f t="shared" si="101"/>
        <v>262977</v>
      </c>
      <c r="G137" s="27">
        <f t="shared" si="102"/>
        <v>97.074229521267767</v>
      </c>
      <c r="H137" s="28">
        <f t="shared" si="103"/>
        <v>3622</v>
      </c>
      <c r="I137" s="29">
        <f t="shared" si="104"/>
        <v>3412</v>
      </c>
      <c r="J137" s="29">
        <f t="shared" si="105"/>
        <v>143</v>
      </c>
      <c r="K137" s="29">
        <f t="shared" si="106"/>
        <v>67</v>
      </c>
      <c r="L137" s="55">
        <v>0</v>
      </c>
      <c r="M137" s="30">
        <f t="shared" si="107"/>
        <v>1.337009926062096</v>
      </c>
      <c r="N137" s="26">
        <f t="shared" si="110"/>
        <v>307147</v>
      </c>
      <c r="O137" s="32">
        <f t="shared" si="111"/>
        <v>113.37895852020834</v>
      </c>
      <c r="P137" s="26">
        <f t="shared" si="108"/>
        <v>7370</v>
      </c>
      <c r="Q137" s="33">
        <f t="shared" si="109"/>
        <v>2.7205309649579368</v>
      </c>
      <c r="R137" s="34">
        <f t="shared" si="113"/>
        <v>-36244</v>
      </c>
      <c r="S137" s="6">
        <f t="shared" si="114"/>
        <v>-0.13378958520208339</v>
      </c>
      <c r="AF137" s="20"/>
    </row>
    <row r="138" spans="1:35" ht="15" customHeight="1" outlineLevel="2" x14ac:dyDescent="0.2">
      <c r="A138" s="21">
        <v>380</v>
      </c>
      <c r="B138" s="38" t="s">
        <v>166</v>
      </c>
      <c r="C138" s="23">
        <f>VLOOKUP(A138,[12]DANE!$A$2:$D$126,4,0)</f>
        <v>63335</v>
      </c>
      <c r="D138" s="24">
        <f t="shared" si="100"/>
        <v>8627</v>
      </c>
      <c r="E138" s="25">
        <f t="shared" si="112"/>
        <v>13.621220494197523</v>
      </c>
      <c r="F138" s="26">
        <f t="shared" si="101"/>
        <v>10179</v>
      </c>
      <c r="G138" s="27">
        <f t="shared" si="102"/>
        <v>16.071682324149364</v>
      </c>
      <c r="H138" s="28">
        <f t="shared" si="103"/>
        <v>400</v>
      </c>
      <c r="I138" s="29">
        <f t="shared" si="104"/>
        <v>307</v>
      </c>
      <c r="J138" s="29">
        <f t="shared" si="105"/>
        <v>64</v>
      </c>
      <c r="K138" s="29">
        <f t="shared" si="106"/>
        <v>29</v>
      </c>
      <c r="L138" s="55">
        <v>0</v>
      </c>
      <c r="M138" s="30">
        <f t="shared" si="107"/>
        <v>0.63156232730717621</v>
      </c>
      <c r="N138" s="26">
        <f t="shared" si="110"/>
        <v>19206</v>
      </c>
      <c r="O138" s="32">
        <f t="shared" si="111"/>
        <v>30.324465145654063</v>
      </c>
      <c r="P138" s="26">
        <f t="shared" si="108"/>
        <v>29</v>
      </c>
      <c r="Q138" s="33">
        <f t="shared" si="109"/>
        <v>4.5788268729770272E-2</v>
      </c>
      <c r="R138" s="34">
        <f t="shared" si="113"/>
        <v>44129</v>
      </c>
      <c r="S138" s="6">
        <f t="shared" si="114"/>
        <v>0.69675534854345933</v>
      </c>
      <c r="AF138" s="20"/>
    </row>
    <row r="139" spans="1:35" ht="15" customHeight="1" outlineLevel="2" thickBot="1" x14ac:dyDescent="0.25">
      <c r="A139" s="21">
        <v>631</v>
      </c>
      <c r="B139" s="38" t="s">
        <v>167</v>
      </c>
      <c r="C139" s="23">
        <f>VLOOKUP(A139,[12]DANE!$A$2:$D$126,4,0)</f>
        <v>52554</v>
      </c>
      <c r="D139" s="61">
        <f t="shared" si="100"/>
        <v>4920</v>
      </c>
      <c r="E139" s="62">
        <f t="shared" si="112"/>
        <v>9.3617992921566398</v>
      </c>
      <c r="F139" s="26">
        <f t="shared" si="101"/>
        <v>48439</v>
      </c>
      <c r="G139" s="63">
        <f t="shared" si="102"/>
        <v>92.169958518856802</v>
      </c>
      <c r="H139" s="64">
        <f t="shared" si="103"/>
        <v>662</v>
      </c>
      <c r="I139" s="65">
        <f t="shared" si="104"/>
        <v>547</v>
      </c>
      <c r="J139" s="65">
        <f t="shared" si="105"/>
        <v>90</v>
      </c>
      <c r="K139" s="29">
        <f t="shared" si="106"/>
        <v>25</v>
      </c>
      <c r="L139" s="66">
        <v>0</v>
      </c>
      <c r="M139" s="67">
        <f t="shared" si="107"/>
        <v>1.2596567340259541</v>
      </c>
      <c r="N139" s="68">
        <f t="shared" si="110"/>
        <v>54021</v>
      </c>
      <c r="O139" s="69">
        <f t="shared" si="111"/>
        <v>102.7914145450394</v>
      </c>
      <c r="P139" s="26">
        <f t="shared" si="108"/>
        <v>1712</v>
      </c>
      <c r="Q139" s="33">
        <f t="shared" si="109"/>
        <v>3.2576017049130419</v>
      </c>
      <c r="R139" s="70">
        <f t="shared" si="113"/>
        <v>-1467</v>
      </c>
      <c r="S139" s="71">
        <f t="shared" si="114"/>
        <v>-2.791414545039388E-2</v>
      </c>
      <c r="AF139" s="20"/>
    </row>
    <row r="141" spans="1:35" ht="15" customHeight="1" x14ac:dyDescent="0.2">
      <c r="A141" s="73" t="s">
        <v>168</v>
      </c>
      <c r="B141" s="74" t="s">
        <v>169</v>
      </c>
    </row>
    <row r="142" spans="1:35" ht="15" customHeight="1" x14ac:dyDescent="0.2">
      <c r="B142" s="74" t="s">
        <v>170</v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6"/>
    </row>
    <row r="143" spans="1:35" ht="15" customHeight="1" x14ac:dyDescent="0.2">
      <c r="B143" s="77" t="s">
        <v>171</v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6"/>
    </row>
    <row r="144" spans="1:35" ht="15" customHeight="1" x14ac:dyDescent="0.2">
      <c r="C144" s="78"/>
    </row>
    <row r="145" spans="2:17" ht="15" customHeight="1" x14ac:dyDescent="0.2">
      <c r="B145" s="79"/>
    </row>
    <row r="146" spans="2:17" ht="15" customHeight="1" x14ac:dyDescent="0.2"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</row>
  </sheetData>
  <autoFilter ref="A3:C139"/>
  <mergeCells count="12">
    <mergeCell ref="A3:A4"/>
    <mergeCell ref="B3:B4"/>
    <mergeCell ref="C3:C4"/>
    <mergeCell ref="D3:E3"/>
    <mergeCell ref="F3:G3"/>
    <mergeCell ref="N3:O3"/>
    <mergeCell ref="P3:Q3"/>
    <mergeCell ref="B1:Q1"/>
    <mergeCell ref="R1:R4"/>
    <mergeCell ref="S1:S4"/>
    <mergeCell ref="D2:E2"/>
    <mergeCell ref="H3:M3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U117"/>
  <sheetViews>
    <sheetView topLeftCell="J1" zoomScaleNormal="100" workbookViewId="0">
      <selection activeCell="D2" sqref="D2"/>
    </sheetView>
  </sheetViews>
  <sheetFormatPr baseColWidth="10" defaultRowHeight="12.75" x14ac:dyDescent="0.2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10" max="10" width="19.7109375" customWidth="1"/>
    <col min="12" max="12" width="13.140625" customWidth="1"/>
  </cols>
  <sheetData>
    <row r="1" spans="1:7" ht="29.25" customHeight="1" x14ac:dyDescent="0.2">
      <c r="A1" s="298" t="s">
        <v>172</v>
      </c>
      <c r="B1" s="298"/>
      <c r="C1" s="298"/>
      <c r="D1" s="298"/>
    </row>
    <row r="2" spans="1:7" s="84" customFormat="1" ht="27.75" customHeight="1" x14ac:dyDescent="0.2">
      <c r="A2" s="81" t="s">
        <v>173</v>
      </c>
      <c r="B2" s="82" t="s">
        <v>174</v>
      </c>
      <c r="C2" s="83" t="s">
        <v>175</v>
      </c>
      <c r="D2" s="82" t="s">
        <v>176</v>
      </c>
    </row>
    <row r="3" spans="1:7" ht="18.75" customHeight="1" x14ac:dyDescent="0.2">
      <c r="A3" s="85" t="s">
        <v>177</v>
      </c>
      <c r="B3" s="86" t="s">
        <v>178</v>
      </c>
      <c r="C3" s="87">
        <f t="shared" ref="C3:C8" si="0">VLOOKUP(A3,$E$89:$F$110,2,0)</f>
        <v>1595688</v>
      </c>
      <c r="D3" s="88">
        <f t="shared" ref="D3:D10" si="1">+C3/$C$10*100</f>
        <v>76.187184013223643</v>
      </c>
      <c r="E3" s="17"/>
      <c r="F3" s="17"/>
      <c r="G3" s="18"/>
    </row>
    <row r="4" spans="1:7" ht="14.25" x14ac:dyDescent="0.2">
      <c r="A4" s="85" t="s">
        <v>179</v>
      </c>
      <c r="B4" s="86" t="s">
        <v>180</v>
      </c>
      <c r="C4" s="87">
        <f t="shared" si="0"/>
        <v>327391</v>
      </c>
      <c r="D4" s="88">
        <f t="shared" si="1"/>
        <v>15.631500870642192</v>
      </c>
      <c r="E4" s="89"/>
      <c r="F4" s="17"/>
      <c r="G4" s="18"/>
    </row>
    <row r="5" spans="1:7" ht="14.25" x14ac:dyDescent="0.2">
      <c r="A5" s="86" t="s">
        <v>181</v>
      </c>
      <c r="B5" s="90" t="s">
        <v>182</v>
      </c>
      <c r="C5" s="87">
        <f t="shared" si="0"/>
        <v>82639</v>
      </c>
      <c r="D5" s="88">
        <f t="shared" si="1"/>
        <v>3.9456539747549568</v>
      </c>
      <c r="E5" s="89"/>
      <c r="F5" s="17"/>
      <c r="G5" s="18"/>
    </row>
    <row r="6" spans="1:7" ht="14.25" x14ac:dyDescent="0.2">
      <c r="A6" s="85" t="s">
        <v>183</v>
      </c>
      <c r="B6" s="86" t="s">
        <v>184</v>
      </c>
      <c r="C6" s="87">
        <f t="shared" si="0"/>
        <v>47641</v>
      </c>
      <c r="D6" s="88">
        <f t="shared" si="1"/>
        <v>2.2746512059838686</v>
      </c>
      <c r="E6" s="89"/>
      <c r="F6" s="17"/>
      <c r="G6" s="18"/>
    </row>
    <row r="7" spans="1:7" ht="14.25" x14ac:dyDescent="0.2">
      <c r="A7" s="85" t="s">
        <v>185</v>
      </c>
      <c r="B7" s="91" t="s">
        <v>186</v>
      </c>
      <c r="C7" s="87">
        <f t="shared" si="0"/>
        <v>41068</v>
      </c>
      <c r="D7" s="88">
        <f t="shared" si="1"/>
        <v>1.9608189527370441</v>
      </c>
      <c r="E7" s="89"/>
      <c r="F7" s="17"/>
      <c r="G7" s="18"/>
    </row>
    <row r="8" spans="1:7" ht="17.25" customHeight="1" x14ac:dyDescent="0.2">
      <c r="A8" s="86" t="s">
        <v>187</v>
      </c>
      <c r="B8" s="86" t="s">
        <v>188</v>
      </c>
      <c r="C8" s="87">
        <f t="shared" si="0"/>
        <v>4</v>
      </c>
      <c r="D8" s="88">
        <f t="shared" si="1"/>
        <v>1.9098265829716997E-4</v>
      </c>
      <c r="E8" s="89"/>
      <c r="F8" s="17"/>
      <c r="G8" s="18"/>
    </row>
    <row r="9" spans="1:7" ht="17.25" customHeight="1" x14ac:dyDescent="0.2">
      <c r="A9" s="86" t="s">
        <v>189</v>
      </c>
      <c r="B9" s="91" t="s">
        <v>190</v>
      </c>
      <c r="C9" s="87">
        <f>IFERROR((VLOOKUP(A9,$E$89:$F$110,2,0)),0)</f>
        <v>0</v>
      </c>
      <c r="D9" s="88">
        <f t="shared" si="1"/>
        <v>0</v>
      </c>
      <c r="E9" s="89"/>
      <c r="F9" s="17"/>
      <c r="G9" s="18"/>
    </row>
    <row r="10" spans="1:7" ht="15.75" customHeight="1" x14ac:dyDescent="0.2">
      <c r="A10" s="92" t="s">
        <v>191</v>
      </c>
      <c r="B10" s="93"/>
      <c r="C10" s="94">
        <f>SUM(C3:C9)</f>
        <v>2094431</v>
      </c>
      <c r="D10" s="95">
        <f t="shared" si="1"/>
        <v>100</v>
      </c>
      <c r="E10" s="89"/>
      <c r="F10" s="17"/>
      <c r="G10" s="18"/>
    </row>
    <row r="11" spans="1:7" ht="17.25" customHeight="1" x14ac:dyDescent="0.25">
      <c r="A11" s="96" t="s">
        <v>192</v>
      </c>
      <c r="B11" s="97" t="s">
        <v>193</v>
      </c>
      <c r="C11" s="87">
        <f t="shared" ref="C11:C20" si="2">VLOOKUP(A11,$E$89:$F$110,2,0)</f>
        <v>40560</v>
      </c>
      <c r="D11" s="88">
        <f t="shared" ref="D11:D21" si="3">+C11/$C$21*100</f>
        <v>27.50520469541512</v>
      </c>
      <c r="E11" s="89"/>
      <c r="F11" s="17"/>
      <c r="G11" s="18"/>
    </row>
    <row r="12" spans="1:7" ht="17.25" customHeight="1" x14ac:dyDescent="0.25">
      <c r="A12" s="98" t="s">
        <v>194</v>
      </c>
      <c r="B12" s="97" t="s">
        <v>195</v>
      </c>
      <c r="C12" s="87">
        <f t="shared" si="2"/>
        <v>35489</v>
      </c>
      <c r="D12" s="88">
        <f t="shared" si="3"/>
        <v>24.066375972277793</v>
      </c>
      <c r="E12" s="89"/>
      <c r="F12" s="17"/>
      <c r="G12" s="18"/>
    </row>
    <row r="13" spans="1:7" ht="17.25" customHeight="1" x14ac:dyDescent="0.25">
      <c r="A13" s="96" t="s">
        <v>196</v>
      </c>
      <c r="B13" s="97" t="s">
        <v>197</v>
      </c>
      <c r="C13" s="87">
        <f t="shared" si="2"/>
        <v>29335</v>
      </c>
      <c r="D13" s="88">
        <f t="shared" si="3"/>
        <v>19.893125733234779</v>
      </c>
      <c r="E13" s="89"/>
      <c r="F13" s="17"/>
      <c r="G13" s="18"/>
    </row>
    <row r="14" spans="1:7" ht="17.25" customHeight="1" x14ac:dyDescent="0.25">
      <c r="A14" s="98" t="s">
        <v>198</v>
      </c>
      <c r="B14" s="97" t="s">
        <v>199</v>
      </c>
      <c r="C14" s="87">
        <f t="shared" si="2"/>
        <v>25130</v>
      </c>
      <c r="D14" s="88">
        <f t="shared" si="3"/>
        <v>17.041562968337821</v>
      </c>
      <c r="E14" s="89"/>
      <c r="F14" s="17"/>
      <c r="G14" s="18"/>
    </row>
    <row r="15" spans="1:7" ht="17.25" customHeight="1" x14ac:dyDescent="0.25">
      <c r="A15" s="98" t="s">
        <v>200</v>
      </c>
      <c r="B15" s="97" t="s">
        <v>201</v>
      </c>
      <c r="C15" s="87">
        <f t="shared" si="2"/>
        <v>13490</v>
      </c>
      <c r="D15" s="88">
        <f t="shared" si="3"/>
        <v>9.1480574788251978</v>
      </c>
      <c r="E15" s="89"/>
      <c r="F15" s="17"/>
      <c r="G15" s="18"/>
    </row>
    <row r="16" spans="1:7" ht="17.25" customHeight="1" x14ac:dyDescent="0.25">
      <c r="A16" s="98" t="s">
        <v>202</v>
      </c>
      <c r="B16" s="97" t="s">
        <v>203</v>
      </c>
      <c r="C16" s="87">
        <f t="shared" si="2"/>
        <v>2660</v>
      </c>
      <c r="D16" s="88">
        <f t="shared" si="3"/>
        <v>1.8038423197683486</v>
      </c>
      <c r="E16" s="89"/>
      <c r="F16" s="17"/>
      <c r="G16" s="18"/>
    </row>
    <row r="17" spans="1:17" ht="17.25" customHeight="1" x14ac:dyDescent="0.25">
      <c r="A17" s="98" t="s">
        <v>204</v>
      </c>
      <c r="B17" s="97" t="s">
        <v>205</v>
      </c>
      <c r="C17" s="87">
        <f t="shared" si="2"/>
        <v>561</v>
      </c>
      <c r="D17" s="88">
        <f t="shared" si="3"/>
        <v>0.38043441405640738</v>
      </c>
      <c r="E17" s="89"/>
      <c r="F17" s="17"/>
      <c r="G17" s="18"/>
    </row>
    <row r="18" spans="1:17" ht="17.25" customHeight="1" x14ac:dyDescent="0.25">
      <c r="A18" s="98" t="s">
        <v>206</v>
      </c>
      <c r="B18" s="97" t="s">
        <v>207</v>
      </c>
      <c r="C18" s="87">
        <f t="shared" si="2"/>
        <v>227</v>
      </c>
      <c r="D18" s="88">
        <f t="shared" si="3"/>
        <v>0.15393691976970494</v>
      </c>
      <c r="E18" s="89"/>
      <c r="F18" s="17"/>
      <c r="G18" s="18"/>
    </row>
    <row r="19" spans="1:17" ht="17.25" customHeight="1" x14ac:dyDescent="0.25">
      <c r="A19" s="98" t="s">
        <v>208</v>
      </c>
      <c r="B19" s="97" t="s">
        <v>209</v>
      </c>
      <c r="C19" s="87">
        <f t="shared" si="2"/>
        <v>10</v>
      </c>
      <c r="D19" s="88">
        <f t="shared" si="3"/>
        <v>6.7813621043922882E-3</v>
      </c>
      <c r="E19" s="89"/>
      <c r="F19" s="17"/>
      <c r="G19" s="18"/>
    </row>
    <row r="20" spans="1:17" ht="17.25" customHeight="1" x14ac:dyDescent="0.25">
      <c r="A20" s="98" t="s">
        <v>210</v>
      </c>
      <c r="B20" s="97" t="s">
        <v>211</v>
      </c>
      <c r="C20" s="87">
        <f t="shared" si="2"/>
        <v>1</v>
      </c>
      <c r="D20" s="88">
        <f t="shared" si="3"/>
        <v>6.7813621043922884E-4</v>
      </c>
      <c r="E20" s="89"/>
      <c r="F20" s="17"/>
      <c r="G20" s="18"/>
    </row>
    <row r="21" spans="1:17" ht="24" customHeight="1" x14ac:dyDescent="0.2">
      <c r="A21" s="92" t="s">
        <v>212</v>
      </c>
      <c r="B21" s="93"/>
      <c r="C21" s="94">
        <f>SUM(C11:C20)</f>
        <v>147463</v>
      </c>
      <c r="D21" s="99">
        <f t="shared" si="3"/>
        <v>100</v>
      </c>
      <c r="E21" s="89"/>
      <c r="F21" s="17"/>
      <c r="G21" s="18"/>
    </row>
    <row r="22" spans="1:17" ht="17.25" customHeight="1" x14ac:dyDescent="0.2">
      <c r="A22" s="301" t="s">
        <v>213</v>
      </c>
      <c r="B22" s="302"/>
      <c r="C22" s="303">
        <f>+C21+C10</f>
        <v>2241894</v>
      </c>
      <c r="D22" s="304"/>
      <c r="E22" s="89"/>
      <c r="F22" s="17"/>
      <c r="G22" s="18"/>
    </row>
    <row r="23" spans="1:17" ht="15.75" customHeight="1" x14ac:dyDescent="0.2">
      <c r="A23" s="100"/>
      <c r="B23" s="101"/>
      <c r="C23" s="102">
        <f xml:space="preserve"> C22-C8</f>
        <v>2241890</v>
      </c>
      <c r="D23" s="84"/>
      <c r="E23" s="89"/>
      <c r="F23" s="17"/>
      <c r="G23" s="18"/>
    </row>
    <row r="24" spans="1:17" ht="23.25" customHeight="1" x14ac:dyDescent="0.25">
      <c r="C24" s="103">
        <v>1614757</v>
      </c>
      <c r="D24" s="104">
        <f>SUM(C24:C24)</f>
        <v>1614757</v>
      </c>
      <c r="E24" s="89"/>
      <c r="F24" s="17"/>
      <c r="G24" s="18"/>
    </row>
    <row r="25" spans="1:17" x14ac:dyDescent="0.2">
      <c r="E25" s="89"/>
    </row>
    <row r="26" spans="1:17" ht="21.75" customHeight="1" x14ac:dyDescent="0.2">
      <c r="A26" s="298" t="s">
        <v>214</v>
      </c>
      <c r="B26" s="298"/>
      <c r="C26" s="298"/>
      <c r="D26" s="298"/>
      <c r="E26" s="89"/>
    </row>
    <row r="27" spans="1:17" ht="26.25" customHeight="1" x14ac:dyDescent="0.2">
      <c r="A27" s="81" t="s">
        <v>173</v>
      </c>
      <c r="B27" s="81" t="s">
        <v>215</v>
      </c>
      <c r="C27" s="81" t="s">
        <v>216</v>
      </c>
      <c r="D27" s="81" t="s">
        <v>217</v>
      </c>
    </row>
    <row r="28" spans="1:17" ht="18.75" customHeight="1" x14ac:dyDescent="0.2">
      <c r="A28" s="97" t="s">
        <v>218</v>
      </c>
      <c r="B28" s="97" t="s">
        <v>195</v>
      </c>
      <c r="C28" s="105">
        <f t="shared" ref="C28:C41" si="4">IFERROR(VLOOKUP(A28,$A$89:$B$115,2,0),0)</f>
        <v>1538148</v>
      </c>
      <c r="D28" s="106">
        <f t="shared" ref="D28:D42" si="5">(C28/C$42)*100</f>
        <v>42.520569212154186</v>
      </c>
    </row>
    <row r="29" spans="1:17" ht="14.25" x14ac:dyDescent="0.2">
      <c r="A29" s="97" t="s">
        <v>219</v>
      </c>
      <c r="B29" s="97" t="s">
        <v>197</v>
      </c>
      <c r="C29" s="105">
        <f t="shared" si="4"/>
        <v>640265</v>
      </c>
      <c r="D29" s="106">
        <f t="shared" si="5"/>
        <v>17.699488115980973</v>
      </c>
    </row>
    <row r="30" spans="1:17" ht="14.25" x14ac:dyDescent="0.2">
      <c r="A30" s="97" t="s">
        <v>220</v>
      </c>
      <c r="B30" s="97" t="s">
        <v>193</v>
      </c>
      <c r="C30" s="105">
        <f t="shared" si="4"/>
        <v>561310</v>
      </c>
      <c r="D30" s="106">
        <f t="shared" si="5"/>
        <v>15.516855793118911</v>
      </c>
    </row>
    <row r="31" spans="1:17" ht="14.25" x14ac:dyDescent="0.2">
      <c r="A31" s="97" t="s">
        <v>221</v>
      </c>
      <c r="B31" s="97" t="s">
        <v>199</v>
      </c>
      <c r="C31" s="105">
        <f t="shared" si="4"/>
        <v>440327</v>
      </c>
      <c r="D31" s="106">
        <f t="shared" si="5"/>
        <v>12.1724012770424</v>
      </c>
    </row>
    <row r="32" spans="1:17" ht="15" x14ac:dyDescent="0.25">
      <c r="A32" s="97" t="s">
        <v>222</v>
      </c>
      <c r="B32" s="97" t="s">
        <v>201</v>
      </c>
      <c r="C32" s="105">
        <f t="shared" si="4"/>
        <v>267472</v>
      </c>
      <c r="D32" s="106">
        <f t="shared" si="5"/>
        <v>7.3939969939910224</v>
      </c>
      <c r="F32" s="107"/>
      <c r="G32" s="107"/>
      <c r="P32" s="17"/>
      <c r="Q32" s="18"/>
    </row>
    <row r="33" spans="1:21" ht="15" x14ac:dyDescent="0.25">
      <c r="A33" s="97" t="s">
        <v>223</v>
      </c>
      <c r="B33" s="97" t="s">
        <v>203</v>
      </c>
      <c r="C33" s="105">
        <f t="shared" si="4"/>
        <v>75619</v>
      </c>
      <c r="D33" s="106">
        <f t="shared" si="5"/>
        <v>2.0904119260655589</v>
      </c>
      <c r="F33" s="107"/>
      <c r="G33" s="107"/>
      <c r="H33" s="108"/>
      <c r="I33" s="107"/>
      <c r="P33" s="17"/>
      <c r="Q33" s="18"/>
    </row>
    <row r="34" spans="1:21" ht="15" x14ac:dyDescent="0.25">
      <c r="A34" s="97" t="s">
        <v>224</v>
      </c>
      <c r="B34" s="97" t="s">
        <v>205</v>
      </c>
      <c r="C34" s="105">
        <f t="shared" si="4"/>
        <v>70152</v>
      </c>
      <c r="D34" s="106">
        <f t="shared" si="5"/>
        <v>1.9392821570947922</v>
      </c>
      <c r="F34" s="107"/>
      <c r="G34" s="107"/>
      <c r="H34" s="108"/>
      <c r="I34" s="107"/>
      <c r="P34" s="17"/>
      <c r="Q34" s="18"/>
    </row>
    <row r="35" spans="1:21" ht="15" x14ac:dyDescent="0.25">
      <c r="A35" s="97" t="s">
        <v>225</v>
      </c>
      <c r="B35" s="97" t="s">
        <v>207</v>
      </c>
      <c r="C35" s="105">
        <f t="shared" si="4"/>
        <v>11042</v>
      </c>
      <c r="D35" s="106">
        <f t="shared" si="5"/>
        <v>0.30524509035580871</v>
      </c>
      <c r="F35" s="107"/>
      <c r="G35" s="107"/>
      <c r="H35" s="108"/>
      <c r="I35" s="107"/>
      <c r="P35" s="17"/>
      <c r="Q35" s="18"/>
    </row>
    <row r="36" spans="1:21" ht="15" x14ac:dyDescent="0.25">
      <c r="A36" s="97" t="s">
        <v>226</v>
      </c>
      <c r="B36" s="97" t="s">
        <v>227</v>
      </c>
      <c r="C36" s="105">
        <f t="shared" si="4"/>
        <v>10084</v>
      </c>
      <c r="D36" s="106">
        <f t="shared" si="5"/>
        <v>0.27876213468103378</v>
      </c>
      <c r="F36" s="107"/>
      <c r="G36" s="107"/>
      <c r="H36" s="108"/>
      <c r="I36" s="107"/>
      <c r="P36" s="17"/>
      <c r="Q36" s="18"/>
    </row>
    <row r="37" spans="1:21" ht="15" x14ac:dyDescent="0.25">
      <c r="A37" s="97" t="s">
        <v>228</v>
      </c>
      <c r="B37" s="97" t="s">
        <v>229</v>
      </c>
      <c r="C37" s="105">
        <f t="shared" si="4"/>
        <v>2873</v>
      </c>
      <c r="D37" s="106">
        <f t="shared" si="5"/>
        <v>7.9421223020488915E-2</v>
      </c>
      <c r="F37" s="107"/>
      <c r="G37" s="107"/>
      <c r="H37" s="108"/>
      <c r="I37" s="107"/>
      <c r="P37" s="17"/>
      <c r="Q37" s="18"/>
    </row>
    <row r="38" spans="1:21" ht="15" x14ac:dyDescent="0.25">
      <c r="A38" s="97" t="s">
        <v>230</v>
      </c>
      <c r="B38" s="97" t="s">
        <v>209</v>
      </c>
      <c r="C38" s="105">
        <f t="shared" si="4"/>
        <v>97</v>
      </c>
      <c r="D38" s="106">
        <f t="shared" si="5"/>
        <v>2.6814683720805511E-3</v>
      </c>
      <c r="F38" s="107"/>
      <c r="G38" s="107"/>
      <c r="H38" s="108"/>
      <c r="I38" s="107"/>
      <c r="P38" s="17"/>
      <c r="Q38" s="18"/>
    </row>
    <row r="39" spans="1:21" ht="15" x14ac:dyDescent="0.25">
      <c r="A39" s="97" t="s">
        <v>231</v>
      </c>
      <c r="B39" s="97" t="s">
        <v>232</v>
      </c>
      <c r="C39" s="105">
        <f t="shared" si="4"/>
        <v>2</v>
      </c>
      <c r="D39" s="106">
        <f t="shared" si="5"/>
        <v>5.5288007671763944E-5</v>
      </c>
      <c r="F39" s="107"/>
      <c r="G39" s="107"/>
      <c r="H39" s="108"/>
      <c r="I39" s="107"/>
      <c r="P39" s="17"/>
      <c r="Q39" s="18"/>
    </row>
    <row r="40" spans="1:21" ht="15" x14ac:dyDescent="0.25">
      <c r="A40" s="97" t="s">
        <v>233</v>
      </c>
      <c r="B40" s="97" t="s">
        <v>234</v>
      </c>
      <c r="C40" s="105">
        <f t="shared" si="4"/>
        <v>1</v>
      </c>
      <c r="D40" s="106">
        <f t="shared" si="5"/>
        <v>2.7644003835881972E-5</v>
      </c>
      <c r="F40" s="107"/>
      <c r="G40" s="107"/>
      <c r="H40" s="108"/>
      <c r="I40" s="107"/>
      <c r="P40" s="17"/>
      <c r="Q40" s="18"/>
    </row>
    <row r="41" spans="1:21" ht="15" x14ac:dyDescent="0.25">
      <c r="A41" s="97" t="s">
        <v>235</v>
      </c>
      <c r="B41" s="97" t="s">
        <v>236</v>
      </c>
      <c r="C41" s="105">
        <f t="shared" si="4"/>
        <v>29</v>
      </c>
      <c r="D41" s="106">
        <f t="shared" si="5"/>
        <v>8.0167611124057727E-4</v>
      </c>
      <c r="F41" s="107"/>
      <c r="G41" s="107"/>
      <c r="H41" s="108"/>
      <c r="I41" s="107"/>
      <c r="P41" s="17"/>
      <c r="Q41" s="18"/>
    </row>
    <row r="42" spans="1:21" ht="15" x14ac:dyDescent="0.25">
      <c r="A42" s="92" t="s">
        <v>237</v>
      </c>
      <c r="B42" s="93"/>
      <c r="C42" s="109">
        <f>SUM(C28:C41)</f>
        <v>3617421</v>
      </c>
      <c r="D42" s="110">
        <f t="shared" si="5"/>
        <v>100</v>
      </c>
      <c r="E42" s="97"/>
      <c r="F42" s="97"/>
      <c r="G42" s="105">
        <f>IFERROR(VLOOKUP(E42,$A$89:$B$115,2,0),0)</f>
        <v>0</v>
      </c>
      <c r="H42" s="106">
        <f>(G42/C$42)*100</f>
        <v>0</v>
      </c>
      <c r="J42" s="107"/>
      <c r="K42" s="107"/>
      <c r="L42" s="108"/>
      <c r="M42" s="107"/>
      <c r="T42" s="17"/>
      <c r="U42" s="18"/>
    </row>
    <row r="43" spans="1:21" ht="15" x14ac:dyDescent="0.25">
      <c r="A43" s="97" t="s">
        <v>238</v>
      </c>
      <c r="B43" s="86" t="s">
        <v>178</v>
      </c>
      <c r="C43" s="105">
        <f t="shared" ref="C43:C53" si="6">IFERROR(VLOOKUP(A43,$A$89:$B$115,2,0),0)</f>
        <v>69569</v>
      </c>
      <c r="D43" s="106">
        <f t="shared" ref="D43:D54" si="7">(C43/C$54)*100</f>
        <v>88.407823003901328</v>
      </c>
      <c r="E43" s="107"/>
      <c r="F43" s="107"/>
      <c r="G43" s="107"/>
      <c r="H43" s="108"/>
      <c r="I43" s="107"/>
      <c r="P43" s="17"/>
      <c r="Q43" s="18"/>
    </row>
    <row r="44" spans="1:21" ht="14.25" customHeight="1" x14ac:dyDescent="0.25">
      <c r="A44" s="97" t="s">
        <v>239</v>
      </c>
      <c r="B44" s="86" t="s">
        <v>180</v>
      </c>
      <c r="C44" s="105">
        <f t="shared" si="6"/>
        <v>8243</v>
      </c>
      <c r="D44" s="106">
        <f t="shared" si="7"/>
        <v>10.475149635917704</v>
      </c>
      <c r="E44" s="107"/>
      <c r="F44" s="107"/>
      <c r="G44" s="107"/>
      <c r="H44" s="108"/>
      <c r="I44" s="107"/>
      <c r="P44" s="17"/>
      <c r="Q44" s="18"/>
    </row>
    <row r="45" spans="1:21" ht="15" x14ac:dyDescent="0.25">
      <c r="A45" s="97" t="s">
        <v>240</v>
      </c>
      <c r="B45" s="90" t="s">
        <v>182</v>
      </c>
      <c r="C45" s="105">
        <f t="shared" si="6"/>
        <v>561</v>
      </c>
      <c r="D45" s="106">
        <f t="shared" si="7"/>
        <v>0.712915072879999</v>
      </c>
      <c r="E45" s="107"/>
      <c r="F45" s="107"/>
      <c r="G45" s="107"/>
      <c r="H45" s="108"/>
      <c r="I45" s="107"/>
      <c r="P45" s="17"/>
      <c r="Q45" s="18"/>
    </row>
    <row r="46" spans="1:21" ht="15" x14ac:dyDescent="0.25">
      <c r="A46" s="97" t="s">
        <v>241</v>
      </c>
      <c r="B46" s="90" t="s">
        <v>184</v>
      </c>
      <c r="C46" s="105">
        <f t="shared" si="6"/>
        <v>239</v>
      </c>
      <c r="D46" s="106">
        <f t="shared" si="7"/>
        <v>0.30371961215386767</v>
      </c>
      <c r="E46" s="107"/>
      <c r="F46" s="107"/>
      <c r="G46" s="107"/>
      <c r="H46" s="108"/>
      <c r="I46" s="107"/>
      <c r="P46" s="17"/>
      <c r="Q46" s="18"/>
    </row>
    <row r="47" spans="1:21" ht="15" x14ac:dyDescent="0.25">
      <c r="A47" s="111" t="s">
        <v>242</v>
      </c>
      <c r="B47" s="97" t="s">
        <v>186</v>
      </c>
      <c r="C47" s="105">
        <f t="shared" si="6"/>
        <v>57</v>
      </c>
      <c r="D47" s="106">
        <f t="shared" si="7"/>
        <v>7.2435221308662992E-2</v>
      </c>
      <c r="E47" s="107"/>
      <c r="F47" s="107"/>
      <c r="G47" s="107"/>
      <c r="H47" s="108"/>
      <c r="I47" s="107"/>
      <c r="P47" s="17"/>
      <c r="Q47" s="18"/>
    </row>
    <row r="48" spans="1:21" ht="15" x14ac:dyDescent="0.25">
      <c r="A48" s="97" t="s">
        <v>243</v>
      </c>
      <c r="B48" s="97" t="s">
        <v>244</v>
      </c>
      <c r="C48" s="105">
        <f t="shared" si="6"/>
        <v>15</v>
      </c>
      <c r="D48" s="106">
        <f t="shared" si="7"/>
        <v>1.9061900344384999E-2</v>
      </c>
      <c r="E48" s="107"/>
      <c r="F48" s="107"/>
      <c r="G48" s="107"/>
      <c r="H48" s="108"/>
      <c r="I48" s="107"/>
      <c r="P48" s="17"/>
      <c r="Q48" s="18"/>
    </row>
    <row r="49" spans="1:17" ht="14.25" customHeight="1" x14ac:dyDescent="0.25">
      <c r="A49" s="111" t="s">
        <v>245</v>
      </c>
      <c r="B49" s="97" t="s">
        <v>246</v>
      </c>
      <c r="C49" s="105">
        <f t="shared" si="6"/>
        <v>3</v>
      </c>
      <c r="D49" s="106">
        <f t="shared" si="7"/>
        <v>3.8123800688770002E-3</v>
      </c>
      <c r="E49" s="107"/>
      <c r="F49" s="107"/>
      <c r="G49" s="107"/>
      <c r="H49" s="108"/>
      <c r="I49" s="107"/>
      <c r="P49" s="17"/>
      <c r="Q49" s="18"/>
    </row>
    <row r="50" spans="1:17" ht="15.75" customHeight="1" x14ac:dyDescent="0.2">
      <c r="A50" s="97" t="s">
        <v>247</v>
      </c>
      <c r="B50" s="90" t="s">
        <v>188</v>
      </c>
      <c r="C50" s="105">
        <f t="shared" si="6"/>
        <v>2</v>
      </c>
      <c r="D50" s="106">
        <f t="shared" si="7"/>
        <v>2.5415867125846664E-3</v>
      </c>
      <c r="F50" s="73"/>
    </row>
    <row r="51" spans="1:17" ht="18" customHeight="1" x14ac:dyDescent="0.2">
      <c r="A51" s="97" t="s">
        <v>248</v>
      </c>
      <c r="B51" s="90" t="s">
        <v>249</v>
      </c>
      <c r="C51" s="105">
        <f t="shared" si="6"/>
        <v>2</v>
      </c>
      <c r="D51" s="106">
        <f t="shared" si="7"/>
        <v>2.5415867125846664E-3</v>
      </c>
    </row>
    <row r="52" spans="1:17" ht="14.25" customHeight="1" x14ac:dyDescent="0.25">
      <c r="A52" s="111" t="s">
        <v>250</v>
      </c>
      <c r="B52" s="97" t="s">
        <v>251</v>
      </c>
      <c r="C52" s="105">
        <f t="shared" si="6"/>
        <v>0</v>
      </c>
      <c r="D52" s="106">
        <f t="shared" si="7"/>
        <v>0</v>
      </c>
    </row>
    <row r="53" spans="1:17" ht="15" x14ac:dyDescent="0.25">
      <c r="A53" s="111" t="s">
        <v>252</v>
      </c>
      <c r="B53" s="97" t="s">
        <v>253</v>
      </c>
      <c r="C53" s="105">
        <f t="shared" si="6"/>
        <v>0</v>
      </c>
      <c r="D53" s="106">
        <f t="shared" si="7"/>
        <v>0</v>
      </c>
    </row>
    <row r="54" spans="1:17" ht="25.5" x14ac:dyDescent="0.25">
      <c r="A54" s="112" t="s">
        <v>254</v>
      </c>
      <c r="B54" s="93"/>
      <c r="C54" s="109">
        <f>SUM(C43:C52)</f>
        <v>78691</v>
      </c>
      <c r="D54" s="110">
        <f t="shared" si="7"/>
        <v>100</v>
      </c>
    </row>
    <row r="55" spans="1:17" ht="15" x14ac:dyDescent="0.2">
      <c r="A55" s="299" t="s">
        <v>255</v>
      </c>
      <c r="B55" s="299"/>
      <c r="C55" s="303">
        <f>+C54+C42</f>
        <v>3696112</v>
      </c>
      <c r="D55" s="304"/>
    </row>
    <row r="56" spans="1:17" ht="18.75" customHeight="1" x14ac:dyDescent="0.2">
      <c r="A56" s="100"/>
      <c r="B56" s="101"/>
    </row>
    <row r="57" spans="1:17" ht="33" customHeight="1" x14ac:dyDescent="0.2">
      <c r="A57" s="100"/>
      <c r="B57" s="101"/>
    </row>
    <row r="58" spans="1:17" ht="15" x14ac:dyDescent="0.25">
      <c r="A58" s="100"/>
      <c r="B58" s="101"/>
      <c r="F58" s="107"/>
      <c r="G58" s="107"/>
      <c r="H58" s="108"/>
      <c r="I58" s="107"/>
      <c r="P58" s="17"/>
      <c r="Q58" s="18"/>
    </row>
    <row r="59" spans="1:17" ht="15" x14ac:dyDescent="0.25">
      <c r="A59" s="298" t="s">
        <v>256</v>
      </c>
      <c r="B59" s="298"/>
      <c r="C59" s="298"/>
      <c r="D59" s="298"/>
      <c r="F59" s="107"/>
      <c r="G59" s="107"/>
      <c r="H59" s="108"/>
      <c r="I59" s="107"/>
      <c r="P59" s="17"/>
      <c r="Q59" s="18"/>
    </row>
    <row r="60" spans="1:17" ht="22.5" x14ac:dyDescent="0.25">
      <c r="A60" s="81" t="s">
        <v>173</v>
      </c>
      <c r="B60" s="81" t="s">
        <v>215</v>
      </c>
      <c r="C60" s="81" t="s">
        <v>216</v>
      </c>
      <c r="D60" s="81" t="s">
        <v>217</v>
      </c>
      <c r="F60" s="107"/>
      <c r="G60" s="107"/>
      <c r="H60" s="108"/>
      <c r="I60" s="107"/>
      <c r="P60" s="17"/>
      <c r="Q60" s="18"/>
    </row>
    <row r="61" spans="1:17" ht="16.5" customHeight="1" x14ac:dyDescent="0.25">
      <c r="A61" s="97" t="s">
        <v>257</v>
      </c>
      <c r="B61" s="97" t="s">
        <v>15</v>
      </c>
      <c r="C61" s="105">
        <f>IFERROR(VLOOKUP(A61,$A$89:$B$115,2,0),0)</f>
        <v>100991</v>
      </c>
      <c r="D61" s="106">
        <f>(C61/C$65)*100</f>
        <v>88.231799477551306</v>
      </c>
      <c r="F61" s="107"/>
      <c r="G61" s="107"/>
      <c r="H61" s="108"/>
      <c r="I61" s="107"/>
      <c r="P61" s="17"/>
      <c r="Q61" s="18"/>
    </row>
    <row r="62" spans="1:17" ht="15" x14ac:dyDescent="0.25">
      <c r="A62" s="97" t="s">
        <v>258</v>
      </c>
      <c r="B62" s="97" t="s">
        <v>16</v>
      </c>
      <c r="C62" s="105">
        <f>IFERROR(VLOOKUP(A62,$A$89:$B$115,2,0),0)</f>
        <v>7671</v>
      </c>
      <c r="D62" s="106">
        <f>(C62/C$65)*100</f>
        <v>6.7018460436305816</v>
      </c>
      <c r="E62" s="107"/>
      <c r="F62" s="107"/>
      <c r="G62" s="107"/>
      <c r="H62" s="108"/>
      <c r="I62" s="107"/>
      <c r="P62" s="17"/>
      <c r="Q62" s="18"/>
    </row>
    <row r="63" spans="1:17" ht="14.25" x14ac:dyDescent="0.2">
      <c r="A63" s="97" t="s">
        <v>259</v>
      </c>
      <c r="B63" s="97" t="s">
        <v>17</v>
      </c>
      <c r="C63" s="105">
        <f>IFERROR(VLOOKUP(A63,$A$89:$B$115,2,0),0)</f>
        <v>3702</v>
      </c>
      <c r="D63" s="106">
        <f>(C63/C$65)*100</f>
        <v>3.2342894086195297</v>
      </c>
    </row>
    <row r="64" spans="1:17" ht="14.25" x14ac:dyDescent="0.2">
      <c r="A64" s="97" t="s">
        <v>260</v>
      </c>
      <c r="B64" s="97" t="s">
        <v>18</v>
      </c>
      <c r="C64" s="105">
        <f>IFERROR(VLOOKUP(A64,$A$89:$B$115,2,0),0)</f>
        <v>2097</v>
      </c>
      <c r="D64" s="106">
        <f>(C64/C$65)*100</f>
        <v>1.8320650701985828</v>
      </c>
      <c r="F64" s="73"/>
    </row>
    <row r="65" spans="1:4" ht="15" x14ac:dyDescent="0.25">
      <c r="A65" s="299" t="s">
        <v>255</v>
      </c>
      <c r="B65" s="299"/>
      <c r="C65" s="109">
        <f>SUM(C61:C64)</f>
        <v>114461</v>
      </c>
      <c r="D65" s="110">
        <f>(C65/C$65)*100</f>
        <v>100</v>
      </c>
    </row>
    <row r="66" spans="1:4" x14ac:dyDescent="0.2">
      <c r="A66" s="100"/>
      <c r="B66" s="101"/>
    </row>
    <row r="67" spans="1:4" x14ac:dyDescent="0.2">
      <c r="A67" s="100"/>
      <c r="B67" s="101"/>
    </row>
    <row r="68" spans="1:4" x14ac:dyDescent="0.2">
      <c r="A68" s="100"/>
      <c r="B68" s="101"/>
    </row>
    <row r="69" spans="1:4" x14ac:dyDescent="0.2">
      <c r="A69" s="100"/>
      <c r="B69" s="101"/>
    </row>
    <row r="70" spans="1:4" x14ac:dyDescent="0.2">
      <c r="A70" s="100"/>
      <c r="B70" s="101"/>
    </row>
    <row r="71" spans="1:4" x14ac:dyDescent="0.2">
      <c r="A71" s="100"/>
      <c r="B71" s="101"/>
    </row>
    <row r="72" spans="1:4" ht="15" x14ac:dyDescent="0.2">
      <c r="A72" s="300" t="s">
        <v>261</v>
      </c>
      <c r="B72" s="300"/>
      <c r="C72" s="300"/>
      <c r="D72" s="300"/>
    </row>
    <row r="73" spans="1:4" ht="22.5" x14ac:dyDescent="0.2">
      <c r="A73" s="81" t="s">
        <v>173</v>
      </c>
      <c r="B73" s="81" t="s">
        <v>215</v>
      </c>
      <c r="C73" s="81" t="s">
        <v>216</v>
      </c>
      <c r="D73" s="81" t="s">
        <v>217</v>
      </c>
    </row>
    <row r="74" spans="1:4" ht="14.25" x14ac:dyDescent="0.2">
      <c r="A74" s="97" t="s">
        <v>218</v>
      </c>
      <c r="B74" s="97" t="str">
        <f t="shared" ref="B74:B82" si="8">VLOOKUP(A74,$A$28:$B$52,2,0)</f>
        <v>SURA.</v>
      </c>
      <c r="C74" s="105">
        <f t="shared" ref="C74:C83" si="9">IFERROR((VLOOKUP(A74,$I$89:$J$97,2,0)),0)</f>
        <v>70113</v>
      </c>
      <c r="D74" s="106">
        <f t="shared" ref="D74:D84" si="10">(C74/C$84)*100</f>
        <v>82.414133577826362</v>
      </c>
    </row>
    <row r="75" spans="1:4" ht="14.25" x14ac:dyDescent="0.2">
      <c r="A75" s="97" t="s">
        <v>219</v>
      </c>
      <c r="B75" s="97" t="str">
        <f t="shared" si="8"/>
        <v>Coomeva S.A.</v>
      </c>
      <c r="C75" s="105">
        <f t="shared" si="9"/>
        <v>4745</v>
      </c>
      <c r="D75" s="106">
        <f t="shared" si="10"/>
        <v>5.5774972376989442</v>
      </c>
    </row>
    <row r="76" spans="1:4" ht="14.25" x14ac:dyDescent="0.2">
      <c r="A76" s="97" t="s">
        <v>222</v>
      </c>
      <c r="B76" s="97" t="str">
        <f t="shared" si="8"/>
        <v xml:space="preserve">Salud Total </v>
      </c>
      <c r="C76" s="105">
        <f t="shared" si="9"/>
        <v>4234</v>
      </c>
      <c r="D76" s="106">
        <f t="shared" si="10"/>
        <v>4.9768436890236734</v>
      </c>
    </row>
    <row r="77" spans="1:4" ht="14.25" x14ac:dyDescent="0.2">
      <c r="A77" s="97" t="s">
        <v>223</v>
      </c>
      <c r="B77" s="97" t="str">
        <f t="shared" si="8"/>
        <v xml:space="preserve">Cruz Blanca </v>
      </c>
      <c r="C77" s="105">
        <f t="shared" si="9"/>
        <v>3845</v>
      </c>
      <c r="D77" s="106">
        <f t="shared" si="10"/>
        <v>4.5195947057855514</v>
      </c>
    </row>
    <row r="78" spans="1:4" ht="14.25" x14ac:dyDescent="0.2">
      <c r="A78" s="97" t="s">
        <v>224</v>
      </c>
      <c r="B78" s="97" t="str">
        <f t="shared" si="8"/>
        <v>Sanitas S.A.</v>
      </c>
      <c r="C78" s="105">
        <f t="shared" si="9"/>
        <v>2100</v>
      </c>
      <c r="D78" s="106">
        <f t="shared" si="10"/>
        <v>2.4684392411312506</v>
      </c>
    </row>
    <row r="79" spans="1:4" ht="14.25" x14ac:dyDescent="0.2">
      <c r="A79" s="97" t="s">
        <v>220</v>
      </c>
      <c r="B79" s="97" t="str">
        <f t="shared" si="8"/>
        <v>Cafesalud EPS</v>
      </c>
      <c r="C79" s="105">
        <f t="shared" si="9"/>
        <v>23</v>
      </c>
      <c r="D79" s="106">
        <f t="shared" si="10"/>
        <v>2.7035286926675596E-2</v>
      </c>
    </row>
    <row r="80" spans="1:4" ht="14.25" x14ac:dyDescent="0.2">
      <c r="A80" s="97" t="s">
        <v>226</v>
      </c>
      <c r="B80" s="97" t="str">
        <f t="shared" si="8"/>
        <v>EPM</v>
      </c>
      <c r="C80" s="105">
        <f t="shared" si="9"/>
        <v>1</v>
      </c>
      <c r="D80" s="106">
        <f t="shared" si="10"/>
        <v>1.1754472576815478E-3</v>
      </c>
    </row>
    <row r="81" spans="1:13" ht="14.25" x14ac:dyDescent="0.2">
      <c r="A81" s="97" t="s">
        <v>230</v>
      </c>
      <c r="B81" s="97" t="str">
        <f t="shared" si="8"/>
        <v xml:space="preserve">Famisanar </v>
      </c>
      <c r="C81" s="105">
        <f t="shared" si="9"/>
        <v>1</v>
      </c>
      <c r="D81" s="106">
        <f t="shared" si="10"/>
        <v>1.1754472576815478E-3</v>
      </c>
    </row>
    <row r="82" spans="1:13" ht="14.25" x14ac:dyDescent="0.2">
      <c r="A82" s="97" t="s">
        <v>238</v>
      </c>
      <c r="B82" s="97" t="str">
        <f t="shared" si="8"/>
        <v>Savia Salud</v>
      </c>
      <c r="C82" s="105">
        <f t="shared" si="9"/>
        <v>12</v>
      </c>
      <c r="D82" s="106">
        <f t="shared" si="10"/>
        <v>1.4105367092178574E-2</v>
      </c>
    </row>
    <row r="83" spans="1:13" ht="14.25" x14ac:dyDescent="0.2">
      <c r="A83" s="97" t="s">
        <v>225</v>
      </c>
      <c r="B83" s="97" t="s">
        <v>207</v>
      </c>
      <c r="C83" s="105">
        <f t="shared" si="9"/>
        <v>0</v>
      </c>
      <c r="D83" s="106">
        <f t="shared" si="10"/>
        <v>0</v>
      </c>
    </row>
    <row r="84" spans="1:13" ht="15" x14ac:dyDescent="0.25">
      <c r="A84" s="299" t="s">
        <v>255</v>
      </c>
      <c r="B84" s="299"/>
      <c r="C84" s="109">
        <f>SUM(C74:C83)</f>
        <v>85074</v>
      </c>
      <c r="D84" s="110">
        <f t="shared" si="10"/>
        <v>100</v>
      </c>
    </row>
    <row r="85" spans="1:13" x14ac:dyDescent="0.2">
      <c r="A85" s="100"/>
      <c r="B85" s="101"/>
    </row>
    <row r="86" spans="1:13" ht="11.25" customHeight="1" x14ac:dyDescent="0.2">
      <c r="A86" s="100"/>
      <c r="B86" s="101"/>
    </row>
    <row r="87" spans="1:13" x14ac:dyDescent="0.2">
      <c r="A87" s="100"/>
      <c r="B87" s="101"/>
    </row>
    <row r="88" spans="1:13" ht="15.75" hidden="1" customHeight="1" x14ac:dyDescent="0.25">
      <c r="A88" s="113" t="s">
        <v>262</v>
      </c>
      <c r="B88" s="113" t="s">
        <v>30</v>
      </c>
      <c r="E88" s="113" t="s">
        <v>263</v>
      </c>
      <c r="F88" s="113" t="s">
        <v>28</v>
      </c>
      <c r="I88" s="113" t="s">
        <v>262</v>
      </c>
      <c r="J88" s="113" t="s">
        <v>30</v>
      </c>
      <c r="L88" s="113" t="s">
        <v>262</v>
      </c>
      <c r="M88" s="113" t="s">
        <v>30</v>
      </c>
    </row>
    <row r="89" spans="1:13" ht="16.5" hidden="1" customHeight="1" x14ac:dyDescent="0.25">
      <c r="A89" s="114" t="s">
        <v>245</v>
      </c>
      <c r="B89" s="115">
        <v>3</v>
      </c>
      <c r="C89" s="116" t="str">
        <f t="shared" ref="C89:C111" si="11">VLOOKUP(A89,$A$28:$B$52,1,0)</f>
        <v>CCFC55</v>
      </c>
      <c r="E89" s="114" t="s">
        <v>187</v>
      </c>
      <c r="F89" s="115">
        <v>4</v>
      </c>
      <c r="I89" s="114" t="s">
        <v>226</v>
      </c>
      <c r="J89" s="115">
        <v>1</v>
      </c>
      <c r="L89" s="114" t="s">
        <v>245</v>
      </c>
      <c r="M89" s="115">
        <v>3</v>
      </c>
    </row>
    <row r="90" spans="1:13" ht="15" hidden="1" x14ac:dyDescent="0.25">
      <c r="A90" s="114" t="s">
        <v>226</v>
      </c>
      <c r="B90" s="115">
        <v>10084</v>
      </c>
      <c r="C90" s="116" t="str">
        <f t="shared" si="11"/>
        <v>EAS016</v>
      </c>
      <c r="E90" s="114" t="s">
        <v>185</v>
      </c>
      <c r="F90" s="115">
        <v>41068</v>
      </c>
      <c r="I90" s="114" t="s">
        <v>222</v>
      </c>
      <c r="J90" s="115">
        <v>4234</v>
      </c>
      <c r="L90" s="114" t="s">
        <v>226</v>
      </c>
      <c r="M90" s="115">
        <v>10084</v>
      </c>
    </row>
    <row r="91" spans="1:13" ht="15" hidden="1" x14ac:dyDescent="0.25">
      <c r="A91" s="114" t="s">
        <v>228</v>
      </c>
      <c r="B91" s="115">
        <v>2873</v>
      </c>
      <c r="C91" s="116" t="str">
        <f t="shared" si="11"/>
        <v>EAS027</v>
      </c>
      <c r="E91" s="114" t="s">
        <v>192</v>
      </c>
      <c r="F91" s="115">
        <v>40560</v>
      </c>
      <c r="I91" s="114" t="s">
        <v>220</v>
      </c>
      <c r="J91" s="115">
        <v>23</v>
      </c>
      <c r="L91" s="114" t="s">
        <v>228</v>
      </c>
      <c r="M91" s="115">
        <v>2873</v>
      </c>
    </row>
    <row r="92" spans="1:13" ht="15" hidden="1" x14ac:dyDescent="0.25">
      <c r="A92" s="114" t="s">
        <v>233</v>
      </c>
      <c r="B92" s="115">
        <v>1</v>
      </c>
      <c r="C92" s="116" t="str">
        <f t="shared" si="11"/>
        <v>EPS001</v>
      </c>
      <c r="E92" s="114" t="s">
        <v>200</v>
      </c>
      <c r="F92" s="115">
        <v>13490</v>
      </c>
      <c r="I92" s="114" t="s">
        <v>224</v>
      </c>
      <c r="J92" s="115">
        <v>2100</v>
      </c>
      <c r="L92" s="114" t="s">
        <v>233</v>
      </c>
      <c r="M92" s="115">
        <v>1</v>
      </c>
    </row>
    <row r="93" spans="1:13" ht="15" hidden="1" x14ac:dyDescent="0.25">
      <c r="A93" s="114" t="s">
        <v>222</v>
      </c>
      <c r="B93" s="115">
        <v>267472</v>
      </c>
      <c r="C93" s="116" t="str">
        <f t="shared" si="11"/>
        <v>EPS002</v>
      </c>
      <c r="E93" s="114" t="s">
        <v>204</v>
      </c>
      <c r="F93" s="115">
        <v>561</v>
      </c>
      <c r="I93" s="114" t="s">
        <v>218</v>
      </c>
      <c r="J93" s="115">
        <v>70113</v>
      </c>
      <c r="L93" s="114" t="s">
        <v>222</v>
      </c>
      <c r="M93" s="115">
        <v>267472</v>
      </c>
    </row>
    <row r="94" spans="1:13" ht="15" hidden="1" x14ac:dyDescent="0.25">
      <c r="A94" s="114" t="s">
        <v>220</v>
      </c>
      <c r="B94" s="115">
        <v>561310</v>
      </c>
      <c r="C94" s="116" t="str">
        <f t="shared" si="11"/>
        <v>EPS003</v>
      </c>
      <c r="E94" s="114" t="s">
        <v>194</v>
      </c>
      <c r="F94" s="115">
        <v>35489</v>
      </c>
      <c r="I94" s="114" t="s">
        <v>219</v>
      </c>
      <c r="J94" s="115">
        <v>4745</v>
      </c>
      <c r="L94" s="114" t="s">
        <v>220</v>
      </c>
      <c r="M94" s="115">
        <v>561310</v>
      </c>
    </row>
    <row r="95" spans="1:13" ht="15" hidden="1" x14ac:dyDescent="0.25">
      <c r="A95" s="114" t="s">
        <v>224</v>
      </c>
      <c r="B95" s="115">
        <v>70152</v>
      </c>
      <c r="C95" s="116" t="str">
        <f t="shared" si="11"/>
        <v>EPS005</v>
      </c>
      <c r="E95" s="114" t="s">
        <v>196</v>
      </c>
      <c r="F95" s="115">
        <v>29335</v>
      </c>
      <c r="I95" s="114" t="s">
        <v>230</v>
      </c>
      <c r="J95" s="115">
        <v>1</v>
      </c>
      <c r="L95" s="114" t="s">
        <v>224</v>
      </c>
      <c r="M95" s="115">
        <v>70152</v>
      </c>
    </row>
    <row r="96" spans="1:13" ht="15" hidden="1" x14ac:dyDescent="0.25">
      <c r="A96" s="114" t="s">
        <v>235</v>
      </c>
      <c r="B96" s="115">
        <v>29</v>
      </c>
      <c r="C96" s="116" t="str">
        <f t="shared" si="11"/>
        <v>EPS008</v>
      </c>
      <c r="E96" s="114" t="s">
        <v>208</v>
      </c>
      <c r="F96" s="115">
        <v>10</v>
      </c>
      <c r="I96" s="114" t="s">
        <v>223</v>
      </c>
      <c r="J96" s="115">
        <v>3845</v>
      </c>
      <c r="L96" s="114" t="s">
        <v>235</v>
      </c>
      <c r="M96" s="115">
        <v>29</v>
      </c>
    </row>
    <row r="97" spans="1:13" ht="15" hidden="1" x14ac:dyDescent="0.25">
      <c r="A97" s="114" t="s">
        <v>218</v>
      </c>
      <c r="B97" s="115">
        <v>1538148</v>
      </c>
      <c r="C97" s="116" t="str">
        <f t="shared" si="11"/>
        <v>EPS010</v>
      </c>
      <c r="E97" s="114" t="s">
        <v>206</v>
      </c>
      <c r="F97" s="115">
        <v>227</v>
      </c>
      <c r="I97" s="114" t="s">
        <v>238</v>
      </c>
      <c r="J97" s="115">
        <v>12</v>
      </c>
      <c r="L97" s="114" t="s">
        <v>218</v>
      </c>
      <c r="M97" s="115">
        <v>1538148</v>
      </c>
    </row>
    <row r="98" spans="1:13" ht="15" hidden="1" x14ac:dyDescent="0.25">
      <c r="A98" s="114" t="s">
        <v>219</v>
      </c>
      <c r="B98" s="115">
        <v>640265</v>
      </c>
      <c r="C98" s="116" t="str">
        <f t="shared" si="11"/>
        <v>EPS016</v>
      </c>
      <c r="E98" s="114" t="s">
        <v>202</v>
      </c>
      <c r="F98" s="115">
        <v>2660</v>
      </c>
      <c r="I98" s="117"/>
      <c r="J98" s="118">
        <f>SUM(J89:J97)</f>
        <v>85074</v>
      </c>
      <c r="L98" s="114" t="s">
        <v>219</v>
      </c>
      <c r="M98" s="115">
        <v>640265</v>
      </c>
    </row>
    <row r="99" spans="1:13" ht="15" hidden="1" x14ac:dyDescent="0.25">
      <c r="A99" s="114" t="s">
        <v>230</v>
      </c>
      <c r="B99" s="115">
        <v>97</v>
      </c>
      <c r="C99" s="116" t="str">
        <f t="shared" si="11"/>
        <v>EPS017</v>
      </c>
      <c r="E99" s="114" t="s">
        <v>210</v>
      </c>
      <c r="F99" s="115">
        <v>1</v>
      </c>
      <c r="I99" s="117">
        <f>J98-190176</f>
        <v>-105102</v>
      </c>
      <c r="J99" s="118"/>
      <c r="L99" s="114" t="s">
        <v>230</v>
      </c>
      <c r="M99" s="115">
        <v>97</v>
      </c>
    </row>
    <row r="100" spans="1:13" ht="15" hidden="1" x14ac:dyDescent="0.25">
      <c r="A100" s="114" t="s">
        <v>225</v>
      </c>
      <c r="B100" s="115">
        <v>11042</v>
      </c>
      <c r="C100" s="116" t="str">
        <f t="shared" si="11"/>
        <v>EPS018</v>
      </c>
      <c r="E100" s="114" t="s">
        <v>198</v>
      </c>
      <c r="F100" s="115">
        <v>25130</v>
      </c>
      <c r="I100" s="117"/>
      <c r="J100" s="118"/>
      <c r="L100" s="114" t="s">
        <v>225</v>
      </c>
      <c r="M100" s="115">
        <v>11042</v>
      </c>
    </row>
    <row r="101" spans="1:13" ht="15" hidden="1" x14ac:dyDescent="0.25">
      <c r="A101" s="114" t="s">
        <v>223</v>
      </c>
      <c r="B101" s="115">
        <v>75619</v>
      </c>
      <c r="C101" s="116" t="str">
        <f t="shared" si="11"/>
        <v>EPS023</v>
      </c>
      <c r="E101" s="114" t="s">
        <v>177</v>
      </c>
      <c r="F101" s="115">
        <v>1595688</v>
      </c>
      <c r="I101" s="117"/>
      <c r="J101" s="118"/>
      <c r="L101" s="114" t="s">
        <v>223</v>
      </c>
      <c r="M101" s="115">
        <v>75619</v>
      </c>
    </row>
    <row r="102" spans="1:13" ht="15" hidden="1" x14ac:dyDescent="0.25">
      <c r="A102" s="114" t="s">
        <v>231</v>
      </c>
      <c r="B102" s="115">
        <v>2</v>
      </c>
      <c r="C102" s="116" t="str">
        <f t="shared" si="11"/>
        <v>EPS033</v>
      </c>
      <c r="E102" s="114" t="s">
        <v>181</v>
      </c>
      <c r="F102" s="115">
        <v>82639</v>
      </c>
      <c r="I102" s="117"/>
      <c r="J102" s="118"/>
      <c r="L102" s="114" t="s">
        <v>231</v>
      </c>
      <c r="M102" s="115">
        <v>2</v>
      </c>
    </row>
    <row r="103" spans="1:13" ht="15" hidden="1" x14ac:dyDescent="0.25">
      <c r="A103" s="114" t="s">
        <v>221</v>
      </c>
      <c r="B103" s="115">
        <v>440327</v>
      </c>
      <c r="C103" s="116" t="str">
        <f t="shared" si="11"/>
        <v>EPS037</v>
      </c>
      <c r="E103" s="114" t="s">
        <v>179</v>
      </c>
      <c r="F103" s="115">
        <v>327391</v>
      </c>
      <c r="I103" s="117"/>
      <c r="J103" s="118"/>
      <c r="L103" s="114" t="s">
        <v>221</v>
      </c>
      <c r="M103" s="115">
        <v>440327</v>
      </c>
    </row>
    <row r="104" spans="1:13" ht="15" hidden="1" x14ac:dyDescent="0.25">
      <c r="A104" s="114" t="s">
        <v>238</v>
      </c>
      <c r="B104" s="115">
        <v>69569</v>
      </c>
      <c r="C104" s="116" t="str">
        <f t="shared" si="11"/>
        <v>EPS040</v>
      </c>
      <c r="E104" s="114" t="s">
        <v>183</v>
      </c>
      <c r="F104" s="115">
        <v>47641</v>
      </c>
      <c r="I104" s="117"/>
      <c r="J104" s="118"/>
      <c r="L104" s="114" t="s">
        <v>238</v>
      </c>
      <c r="M104" s="115">
        <v>69569</v>
      </c>
    </row>
    <row r="105" spans="1:13" ht="15" hidden="1" x14ac:dyDescent="0.25">
      <c r="A105" s="114" t="s">
        <v>247</v>
      </c>
      <c r="B105" s="115">
        <v>2</v>
      </c>
      <c r="C105" s="116" t="str">
        <f t="shared" si="11"/>
        <v>EPSC20</v>
      </c>
      <c r="E105" s="114"/>
      <c r="F105" s="115"/>
      <c r="I105" s="117"/>
      <c r="J105" s="118"/>
      <c r="L105" s="114" t="s">
        <v>247</v>
      </c>
      <c r="M105" s="115">
        <v>2</v>
      </c>
    </row>
    <row r="106" spans="1:13" ht="15" hidden="1" x14ac:dyDescent="0.25">
      <c r="A106" s="114" t="s">
        <v>242</v>
      </c>
      <c r="B106" s="115">
        <v>57</v>
      </c>
      <c r="C106" s="116" t="str">
        <f t="shared" si="11"/>
        <v>EPSIC3</v>
      </c>
      <c r="E106" s="119"/>
      <c r="F106" s="120"/>
      <c r="I106" s="117"/>
      <c r="J106" s="118"/>
      <c r="L106" s="114" t="s">
        <v>242</v>
      </c>
      <c r="M106" s="115">
        <v>57</v>
      </c>
    </row>
    <row r="107" spans="1:13" ht="15" hidden="1" x14ac:dyDescent="0.25">
      <c r="A107" s="114" t="s">
        <v>240</v>
      </c>
      <c r="B107" s="115">
        <v>561</v>
      </c>
      <c r="C107" s="116" t="str">
        <f t="shared" si="11"/>
        <v>ESSC02</v>
      </c>
      <c r="E107" s="121"/>
      <c r="F107" s="122"/>
      <c r="I107" s="117"/>
      <c r="J107" s="118"/>
      <c r="L107" s="114" t="s">
        <v>240</v>
      </c>
      <c r="M107" s="115">
        <v>561</v>
      </c>
    </row>
    <row r="108" spans="1:13" ht="15" hidden="1" x14ac:dyDescent="0.25">
      <c r="A108" s="114" t="s">
        <v>248</v>
      </c>
      <c r="B108" s="115">
        <v>2</v>
      </c>
      <c r="C108" s="116" t="str">
        <f t="shared" si="11"/>
        <v>ESSC07</v>
      </c>
      <c r="I108" s="117"/>
      <c r="J108" s="118"/>
      <c r="L108" s="114" t="s">
        <v>248</v>
      </c>
      <c r="M108" s="115">
        <v>2</v>
      </c>
    </row>
    <row r="109" spans="1:13" ht="15" hidden="1" x14ac:dyDescent="0.25">
      <c r="A109" s="114" t="s">
        <v>239</v>
      </c>
      <c r="B109" s="115">
        <v>8243</v>
      </c>
      <c r="C109" s="116" t="str">
        <f t="shared" si="11"/>
        <v>ESSC24</v>
      </c>
      <c r="I109" s="117"/>
      <c r="J109" s="118"/>
      <c r="L109" s="114" t="s">
        <v>239</v>
      </c>
      <c r="M109" s="115">
        <v>8243</v>
      </c>
    </row>
    <row r="110" spans="1:13" ht="15" hidden="1" x14ac:dyDescent="0.25">
      <c r="A110" s="114" t="s">
        <v>243</v>
      </c>
      <c r="B110" s="115">
        <v>15</v>
      </c>
      <c r="C110" s="116" t="str">
        <f t="shared" si="11"/>
        <v>ESSC62</v>
      </c>
      <c r="I110" s="117"/>
      <c r="J110" s="118"/>
      <c r="L110" s="114" t="s">
        <v>243</v>
      </c>
      <c r="M110" s="115">
        <v>15</v>
      </c>
    </row>
    <row r="111" spans="1:13" ht="15" hidden="1" x14ac:dyDescent="0.25">
      <c r="A111" s="114" t="s">
        <v>241</v>
      </c>
      <c r="B111" s="115">
        <v>239</v>
      </c>
      <c r="C111" s="116" t="str">
        <f t="shared" si="11"/>
        <v>ESSC91</v>
      </c>
      <c r="I111" s="117"/>
      <c r="J111" s="118"/>
      <c r="L111" s="114" t="s">
        <v>241</v>
      </c>
      <c r="M111" s="115">
        <v>239</v>
      </c>
    </row>
    <row r="112" spans="1:13" ht="15" hidden="1" x14ac:dyDescent="0.25">
      <c r="A112" s="123" t="s">
        <v>257</v>
      </c>
      <c r="B112" s="124">
        <f>'[12]1.COBERTURA  DANE'!I5</f>
        <v>100991</v>
      </c>
      <c r="I112" s="117"/>
      <c r="J112" s="118"/>
    </row>
    <row r="113" spans="1:10" ht="15" hidden="1" x14ac:dyDescent="0.25">
      <c r="A113" s="123" t="s">
        <v>258</v>
      </c>
      <c r="B113" s="124">
        <f>'[12]1.COBERTURA  DANE'!J5</f>
        <v>7671</v>
      </c>
      <c r="I113" s="117"/>
      <c r="J113" s="118"/>
    </row>
    <row r="114" spans="1:10" ht="15" hidden="1" x14ac:dyDescent="0.25">
      <c r="A114" s="123" t="s">
        <v>259</v>
      </c>
      <c r="B114" s="124">
        <f>'[12]1.COBERTURA  DANE'!K5</f>
        <v>3702</v>
      </c>
      <c r="I114" s="117"/>
      <c r="J114" s="118"/>
    </row>
    <row r="115" spans="1:10" ht="15" hidden="1" x14ac:dyDescent="0.25">
      <c r="A115" s="123" t="s">
        <v>260</v>
      </c>
      <c r="B115" s="124">
        <f>'[12]1.COBERTURA  DANE'!L5</f>
        <v>2097</v>
      </c>
    </row>
    <row r="117" spans="1:10" x14ac:dyDescent="0.2">
      <c r="B117" s="125"/>
    </row>
  </sheetData>
  <mergeCells count="10">
    <mergeCell ref="A59:D59"/>
    <mergeCell ref="A65:B65"/>
    <mergeCell ref="A72:D72"/>
    <mergeCell ref="A84:B84"/>
    <mergeCell ref="A1:D1"/>
    <mergeCell ref="A22:B22"/>
    <mergeCell ref="C22:D22"/>
    <mergeCell ref="A26:D26"/>
    <mergeCell ref="A55:B55"/>
    <mergeCell ref="C55:D55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Z853"/>
  <sheetViews>
    <sheetView zoomScaleNormal="100" workbookViewId="0">
      <pane xSplit="22" ySplit="6" topLeftCell="W7" activePane="bottomRight" state="frozen"/>
      <selection pane="topRight" activeCell="W1" sqref="W1"/>
      <selection pane="bottomLeft" activeCell="A7" sqref="A7"/>
      <selection pane="bottomRight" activeCell="V26" sqref="V26"/>
    </sheetView>
  </sheetViews>
  <sheetFormatPr baseColWidth="10" defaultRowHeight="15" x14ac:dyDescent="0.25"/>
  <cols>
    <col min="1" max="1" width="11.42578125" style="154"/>
    <col min="2" max="3" width="10.140625" style="154" hidden="1" customWidth="1"/>
    <col min="4" max="4" width="9.7109375" style="154" hidden="1" customWidth="1"/>
    <col min="5" max="7" width="10" style="154" hidden="1" customWidth="1"/>
    <col min="8" max="8" width="14.7109375" style="154" hidden="1" customWidth="1"/>
    <col min="9" max="13" width="10.140625" style="154" hidden="1" customWidth="1"/>
    <col min="14" max="14" width="10.85546875" style="154" hidden="1" customWidth="1"/>
    <col min="15" max="19" width="10.140625" style="154" hidden="1" customWidth="1"/>
    <col min="20" max="20" width="38.42578125" style="154" bestFit="1" customWidth="1"/>
    <col min="21" max="21" width="17.42578125" style="154" customWidth="1"/>
    <col min="22" max="32" width="11.42578125" style="154" customWidth="1"/>
    <col min="33" max="33" width="11.42578125" style="154"/>
    <col min="34" max="40" width="11.42578125" style="154" customWidth="1"/>
    <col min="41" max="41" width="11.42578125" style="154"/>
    <col min="42" max="46" width="11.42578125" style="154" hidden="1" customWidth="1"/>
    <col min="47" max="47" width="11.42578125" style="154"/>
    <col min="48" max="48" width="23" style="154" customWidth="1"/>
    <col min="49" max="16384" width="11.42578125" style="154"/>
  </cols>
  <sheetData>
    <row r="1" spans="1:50" ht="42" customHeight="1" x14ac:dyDescent="0.25">
      <c r="A1" s="153"/>
      <c r="T1" s="305" t="s">
        <v>265</v>
      </c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W1" s="155" t="s">
        <v>266</v>
      </c>
      <c r="AX1" s="155" t="s">
        <v>267</v>
      </c>
    </row>
    <row r="2" spans="1:50" ht="17.25" customHeight="1" thickBot="1" x14ac:dyDescent="0.3">
      <c r="T2" s="306"/>
      <c r="U2" s="306"/>
      <c r="V2" s="306"/>
      <c r="AV2" s="156" t="s">
        <v>178</v>
      </c>
      <c r="AW2" s="156">
        <f>W6</f>
        <v>116</v>
      </c>
      <c r="AX2" s="157">
        <f t="shared" ref="AX2:AX7" si="0">(AW2/125)*100</f>
        <v>92.800000000000011</v>
      </c>
    </row>
    <row r="3" spans="1:50" ht="15" customHeight="1" x14ac:dyDescent="0.25">
      <c r="T3" s="158" t="s">
        <v>268</v>
      </c>
      <c r="U3" s="307" t="s">
        <v>3</v>
      </c>
      <c r="V3" s="308"/>
      <c r="W3" s="309" t="s">
        <v>269</v>
      </c>
      <c r="X3" s="310"/>
      <c r="Y3" s="310"/>
      <c r="Z3" s="310"/>
      <c r="AA3" s="310"/>
      <c r="AB3" s="311"/>
      <c r="AC3" s="159"/>
      <c r="AD3" s="312" t="s">
        <v>270</v>
      </c>
      <c r="AE3" s="310"/>
      <c r="AF3" s="310"/>
      <c r="AG3" s="310"/>
      <c r="AH3" s="310"/>
      <c r="AI3" s="310"/>
      <c r="AJ3" s="310"/>
      <c r="AK3" s="310"/>
      <c r="AL3" s="310"/>
      <c r="AM3" s="310"/>
      <c r="AN3" s="313"/>
      <c r="AO3" s="314" t="s">
        <v>271</v>
      </c>
      <c r="AV3" s="156" t="s">
        <v>180</v>
      </c>
      <c r="AW3" s="156">
        <f>AA6</f>
        <v>29</v>
      </c>
      <c r="AX3" s="157">
        <f t="shared" si="0"/>
        <v>23.200000000000003</v>
      </c>
    </row>
    <row r="4" spans="1:50" ht="38.25" x14ac:dyDescent="0.25">
      <c r="T4" s="317" t="s">
        <v>5</v>
      </c>
      <c r="U4" s="319" t="s">
        <v>272</v>
      </c>
      <c r="V4" s="321" t="s">
        <v>273</v>
      </c>
      <c r="W4" s="160" t="s">
        <v>178</v>
      </c>
      <c r="X4" s="161" t="s">
        <v>188</v>
      </c>
      <c r="Y4" s="161" t="s">
        <v>274</v>
      </c>
      <c r="Z4" s="161" t="s">
        <v>182</v>
      </c>
      <c r="AA4" s="161" t="s">
        <v>180</v>
      </c>
      <c r="AB4" s="162" t="s">
        <v>184</v>
      </c>
      <c r="AC4" s="162" t="s">
        <v>275</v>
      </c>
      <c r="AD4" s="163" t="s">
        <v>276</v>
      </c>
      <c r="AE4" s="161" t="s">
        <v>277</v>
      </c>
      <c r="AF4" s="161" t="s">
        <v>278</v>
      </c>
      <c r="AG4" s="161" t="s">
        <v>279</v>
      </c>
      <c r="AH4" s="161" t="s">
        <v>280</v>
      </c>
      <c r="AI4" s="161" t="s">
        <v>281</v>
      </c>
      <c r="AJ4" s="161" t="s">
        <v>282</v>
      </c>
      <c r="AK4" s="161" t="s">
        <v>283</v>
      </c>
      <c r="AL4" s="161" t="s">
        <v>284</v>
      </c>
      <c r="AM4" s="161" t="s">
        <v>285</v>
      </c>
      <c r="AN4" s="164" t="s">
        <v>286</v>
      </c>
      <c r="AO4" s="315"/>
      <c r="AV4" s="156" t="s">
        <v>184</v>
      </c>
      <c r="AW4" s="156">
        <f>AB6</f>
        <v>26</v>
      </c>
      <c r="AX4" s="157">
        <f t="shared" si="0"/>
        <v>20.8</v>
      </c>
    </row>
    <row r="5" spans="1:50" ht="15.75" thickBot="1" x14ac:dyDescent="0.3">
      <c r="T5" s="318"/>
      <c r="U5" s="320"/>
      <c r="V5" s="322"/>
      <c r="W5" s="165" t="s">
        <v>177</v>
      </c>
      <c r="X5" s="166" t="s">
        <v>187</v>
      </c>
      <c r="Y5" s="166" t="s">
        <v>185</v>
      </c>
      <c r="Z5" s="166" t="s">
        <v>181</v>
      </c>
      <c r="AA5" s="166" t="s">
        <v>179</v>
      </c>
      <c r="AB5" s="167" t="s">
        <v>183</v>
      </c>
      <c r="AC5" s="167" t="s">
        <v>189</v>
      </c>
      <c r="AD5" s="168" t="s">
        <v>194</v>
      </c>
      <c r="AE5" s="166" t="s">
        <v>196</v>
      </c>
      <c r="AF5" s="166" t="s">
        <v>198</v>
      </c>
      <c r="AG5" s="166" t="s">
        <v>200</v>
      </c>
      <c r="AH5" s="166" t="s">
        <v>202</v>
      </c>
      <c r="AI5" s="166" t="s">
        <v>192</v>
      </c>
      <c r="AJ5" s="166" t="s">
        <v>206</v>
      </c>
      <c r="AK5" s="166" t="s">
        <v>204</v>
      </c>
      <c r="AL5" s="166" t="s">
        <v>208</v>
      </c>
      <c r="AM5" s="166" t="s">
        <v>287</v>
      </c>
      <c r="AN5" s="169" t="s">
        <v>210</v>
      </c>
      <c r="AO5" s="315"/>
      <c r="AV5" s="156" t="s">
        <v>274</v>
      </c>
      <c r="AW5" s="156">
        <f>Y6</f>
        <v>19</v>
      </c>
      <c r="AX5" s="157">
        <f t="shared" si="0"/>
        <v>15.2</v>
      </c>
    </row>
    <row r="6" spans="1:50" ht="15.75" thickBot="1" x14ac:dyDescent="0.3">
      <c r="T6" s="170" t="s">
        <v>288</v>
      </c>
      <c r="U6" s="171"/>
      <c r="V6" s="172"/>
      <c r="W6" s="173">
        <f t="shared" ref="W6:AN6" si="1">(COUNTIF(W9:W14,"&gt;0")+ COUNTIF(W16:W21,"&gt;0")+ COUNTIF(W23:W33,"&gt;0") + COUNTIF(W35:W44,"&gt;0") + COUNTIF(W46:W64,"&gt;0")+ COUNTIF(W66:W82,"&gt;0") + COUNTIF(W84:W106, "&gt;0")+ COUNTIF(W108:W130, "&gt;0")+ COUNTIF(W132:W141,"&gt;0") )</f>
        <v>116</v>
      </c>
      <c r="X6" s="174">
        <f t="shared" si="1"/>
        <v>3</v>
      </c>
      <c r="Y6" s="174">
        <f t="shared" si="1"/>
        <v>19</v>
      </c>
      <c r="Z6" s="174">
        <f t="shared" si="1"/>
        <v>13</v>
      </c>
      <c r="AA6" s="174">
        <f t="shared" si="1"/>
        <v>29</v>
      </c>
      <c r="AB6" s="175">
        <f t="shared" si="1"/>
        <v>26</v>
      </c>
      <c r="AC6" s="175">
        <f t="shared" si="1"/>
        <v>0</v>
      </c>
      <c r="AD6" s="173">
        <f t="shared" si="1"/>
        <v>23</v>
      </c>
      <c r="AE6" s="174">
        <f t="shared" si="1"/>
        <v>70</v>
      </c>
      <c r="AF6" s="174">
        <f t="shared" si="1"/>
        <v>125</v>
      </c>
      <c r="AG6" s="174">
        <f t="shared" si="1"/>
        <v>27</v>
      </c>
      <c r="AH6" s="174">
        <f t="shared" si="1"/>
        <v>7</v>
      </c>
      <c r="AI6" s="174">
        <f t="shared" si="1"/>
        <v>123</v>
      </c>
      <c r="AJ6" s="174">
        <f t="shared" si="1"/>
        <v>7</v>
      </c>
      <c r="AK6" s="174">
        <f t="shared" si="1"/>
        <v>9</v>
      </c>
      <c r="AL6" s="174">
        <f t="shared" si="1"/>
        <v>3</v>
      </c>
      <c r="AM6" s="174">
        <f t="shared" si="1"/>
        <v>0</v>
      </c>
      <c r="AN6" s="176">
        <f t="shared" si="1"/>
        <v>1</v>
      </c>
      <c r="AO6" s="316"/>
      <c r="AV6" s="156" t="s">
        <v>182</v>
      </c>
      <c r="AW6" s="156">
        <f>Z6</f>
        <v>13</v>
      </c>
      <c r="AX6" s="157">
        <f t="shared" si="0"/>
        <v>10.4</v>
      </c>
    </row>
    <row r="7" spans="1:50" x14ac:dyDescent="0.25">
      <c r="T7" s="177" t="s">
        <v>289</v>
      </c>
      <c r="U7" s="178"/>
      <c r="V7" s="178"/>
      <c r="W7" s="179">
        <f>W8+W15+W22+W34+W45+W65+W83+W107+W131</f>
        <v>1595688</v>
      </c>
      <c r="X7" s="180">
        <f t="shared" ref="X7:AN7" si="2">+X8+X15+X22+X34+X45+X65+X83+X107+X131</f>
        <v>4</v>
      </c>
      <c r="Y7" s="180">
        <f t="shared" si="2"/>
        <v>41068</v>
      </c>
      <c r="Z7" s="180">
        <f t="shared" si="2"/>
        <v>82639</v>
      </c>
      <c r="AA7" s="180">
        <f t="shared" si="2"/>
        <v>327391</v>
      </c>
      <c r="AB7" s="181">
        <f t="shared" si="2"/>
        <v>47641</v>
      </c>
      <c r="AC7" s="181">
        <f t="shared" si="2"/>
        <v>0</v>
      </c>
      <c r="AD7" s="179">
        <f t="shared" si="2"/>
        <v>35489</v>
      </c>
      <c r="AE7" s="180">
        <f t="shared" si="2"/>
        <v>29335</v>
      </c>
      <c r="AF7" s="180">
        <f t="shared" si="2"/>
        <v>25130</v>
      </c>
      <c r="AG7" s="180">
        <f t="shared" si="2"/>
        <v>13490</v>
      </c>
      <c r="AH7" s="180">
        <f t="shared" si="2"/>
        <v>2660</v>
      </c>
      <c r="AI7" s="180">
        <f t="shared" si="2"/>
        <v>40560</v>
      </c>
      <c r="AJ7" s="180">
        <f t="shared" si="2"/>
        <v>227</v>
      </c>
      <c r="AK7" s="180">
        <f t="shared" si="2"/>
        <v>561</v>
      </c>
      <c r="AL7" s="180">
        <f t="shared" si="2"/>
        <v>10</v>
      </c>
      <c r="AM7" s="180">
        <f t="shared" si="2"/>
        <v>0</v>
      </c>
      <c r="AN7" s="182">
        <f t="shared" si="2"/>
        <v>1</v>
      </c>
      <c r="AO7" s="183">
        <f>+AO8+AO15+AO22+AO34+AO45+AO65+AO83+AO107+AO131</f>
        <v>2241894</v>
      </c>
      <c r="AV7" s="156" t="s">
        <v>188</v>
      </c>
      <c r="AW7" s="156">
        <f>X6</f>
        <v>3</v>
      </c>
      <c r="AX7" s="157">
        <f t="shared" si="0"/>
        <v>2.4</v>
      </c>
    </row>
    <row r="8" spans="1:50" x14ac:dyDescent="0.25">
      <c r="B8" s="165" t="s">
        <v>177</v>
      </c>
      <c r="C8" s="166" t="s">
        <v>187</v>
      </c>
      <c r="D8" s="166" t="s">
        <v>185</v>
      </c>
      <c r="E8" s="166" t="s">
        <v>181</v>
      </c>
      <c r="F8" s="166" t="s">
        <v>179</v>
      </c>
      <c r="G8" s="167" t="s">
        <v>183</v>
      </c>
      <c r="H8" s="167" t="s">
        <v>189</v>
      </c>
      <c r="I8" s="184" t="s">
        <v>194</v>
      </c>
      <c r="J8" s="185" t="s">
        <v>196</v>
      </c>
      <c r="K8" s="185" t="s">
        <v>198</v>
      </c>
      <c r="L8" s="185" t="s">
        <v>200</v>
      </c>
      <c r="M8" s="185" t="s">
        <v>202</v>
      </c>
      <c r="N8" s="185" t="s">
        <v>192</v>
      </c>
      <c r="O8" s="185" t="s">
        <v>206</v>
      </c>
      <c r="P8" s="185" t="s">
        <v>204</v>
      </c>
      <c r="Q8" s="185" t="s">
        <v>208</v>
      </c>
      <c r="R8" s="186" t="s">
        <v>287</v>
      </c>
      <c r="S8" s="186" t="s">
        <v>210</v>
      </c>
      <c r="T8" s="187" t="s">
        <v>290</v>
      </c>
      <c r="U8" s="188"/>
      <c r="V8" s="188"/>
      <c r="W8" s="189">
        <f t="shared" ref="W8:AN8" si="3">SUM(W9:W14)</f>
        <v>47926</v>
      </c>
      <c r="X8" s="190">
        <f t="shared" si="3"/>
        <v>0</v>
      </c>
      <c r="Y8" s="190">
        <f t="shared" si="3"/>
        <v>0</v>
      </c>
      <c r="Z8" s="190">
        <f t="shared" si="3"/>
        <v>3090</v>
      </c>
      <c r="AA8" s="190">
        <f t="shared" si="3"/>
        <v>0</v>
      </c>
      <c r="AB8" s="191">
        <f t="shared" si="3"/>
        <v>2772</v>
      </c>
      <c r="AC8" s="191">
        <f t="shared" si="3"/>
        <v>0</v>
      </c>
      <c r="AD8" s="189">
        <f t="shared" si="3"/>
        <v>0</v>
      </c>
      <c r="AE8" s="190">
        <f t="shared" si="3"/>
        <v>569</v>
      </c>
      <c r="AF8" s="190">
        <f t="shared" si="3"/>
        <v>582</v>
      </c>
      <c r="AG8" s="190">
        <f t="shared" si="3"/>
        <v>0</v>
      </c>
      <c r="AH8" s="190">
        <f t="shared" si="3"/>
        <v>0</v>
      </c>
      <c r="AI8" s="190">
        <f t="shared" si="3"/>
        <v>3301</v>
      </c>
      <c r="AJ8" s="190">
        <f t="shared" si="3"/>
        <v>0</v>
      </c>
      <c r="AK8" s="190">
        <f t="shared" si="3"/>
        <v>0</v>
      </c>
      <c r="AL8" s="190">
        <f t="shared" si="3"/>
        <v>0</v>
      </c>
      <c r="AM8" s="190">
        <f t="shared" si="3"/>
        <v>0</v>
      </c>
      <c r="AN8" s="192">
        <f t="shared" si="3"/>
        <v>0</v>
      </c>
      <c r="AO8" s="193">
        <f>SUM(AO9:AO14)</f>
        <v>58240</v>
      </c>
      <c r="AP8" s="155" t="s">
        <v>291</v>
      </c>
      <c r="AQ8" s="194" t="s">
        <v>292</v>
      </c>
      <c r="AR8" s="194" t="s">
        <v>27</v>
      </c>
      <c r="AS8" s="194" t="s">
        <v>263</v>
      </c>
      <c r="AT8" s="194" t="s">
        <v>28</v>
      </c>
    </row>
    <row r="9" spans="1:50" x14ac:dyDescent="0.25">
      <c r="B9" s="154" t="str">
        <f t="shared" ref="B9:B72" si="4">CONCATENATE(V9,$W$5)</f>
        <v>142EPSS40</v>
      </c>
      <c r="C9" s="154" t="str">
        <f t="shared" ref="C9:C72" si="5">CONCATENATE(V9,$X$5)</f>
        <v>142EPS020</v>
      </c>
      <c r="D9" s="154" t="str">
        <f t="shared" ref="D9:D72" si="6">CONCATENATE(V9,$Y$5)</f>
        <v>142EPSI03</v>
      </c>
      <c r="E9" s="154" t="str">
        <f t="shared" ref="E9:E72" si="7">CONCATENATE(V9,$Z$5)</f>
        <v>142ESS002</v>
      </c>
      <c r="F9" s="154" t="str">
        <f t="shared" ref="F9:F72" si="8">CONCATENATE(V9,$AA$5)</f>
        <v>142ESS024</v>
      </c>
      <c r="G9" s="154" t="str">
        <f t="shared" ref="G9:G72" si="9">CONCATENATE(V9,$AB$5)</f>
        <v>142ESS091</v>
      </c>
      <c r="H9" s="154" t="str">
        <f t="shared" ref="H9:H72" si="10">CONCATENATE(V9,$AC$5)</f>
        <v>142EPSS41</v>
      </c>
      <c r="I9" s="154" t="str">
        <f t="shared" ref="I9:I72" si="11">CONCATENATE(V9,$AD$5)</f>
        <v>142EPSS10</v>
      </c>
      <c r="J9" s="154" t="str">
        <f t="shared" ref="J9:J72" si="12">CONCATENATE(V9,$AE$5)</f>
        <v>142EPSS16</v>
      </c>
      <c r="K9" s="154" t="str">
        <f t="shared" ref="K9:K72" si="13">CONCATENATE(V9,$AF$5)</f>
        <v>142EPSS37</v>
      </c>
      <c r="L9" s="154" t="str">
        <f t="shared" ref="L9:L72" si="14">CONCATENATE(V9,$AG$5)</f>
        <v>142EPSS02</v>
      </c>
      <c r="M9" s="154" t="str">
        <f t="shared" ref="M9:M72" si="15">CONCATENATE(V9,$AH$5)</f>
        <v>142EPSS23</v>
      </c>
      <c r="N9" s="154" t="str">
        <f t="shared" ref="N9:N72" si="16">CONCATENATE(V9,$AI$5)</f>
        <v>142EPSM03</v>
      </c>
      <c r="O9" s="154" t="str">
        <f t="shared" ref="O9:O72" si="17">CONCATENATE(V9,$AJ$5)</f>
        <v>142EPSS18</v>
      </c>
      <c r="P9" s="154" t="str">
        <f t="shared" ref="P9:P72" si="18">CONCATENATE(V9,$AK$5)</f>
        <v>142EPSS05</v>
      </c>
      <c r="Q9" s="154" t="str">
        <f t="shared" ref="Q9:Q72" si="19">CONCATENATE(V9,$AL$5)</f>
        <v>142EPSS17</v>
      </c>
      <c r="R9" s="154" t="str">
        <f t="shared" ref="R9:R72" si="20">CONCATENATE(V9,$AM$5)</f>
        <v>142ESS118</v>
      </c>
      <c r="S9" s="154" t="str">
        <f t="shared" ref="S9:S72" si="21">CONCATENATE(V9,$AN$5)</f>
        <v>142EPSS33</v>
      </c>
      <c r="T9" s="22" t="s">
        <v>31</v>
      </c>
      <c r="U9" s="195" t="s">
        <v>293</v>
      </c>
      <c r="V9" s="196">
        <v>142</v>
      </c>
      <c r="W9" s="197">
        <f t="shared" ref="W9:AL14" si="22">IFERROR(VLOOKUP(B9,$AP$9:$AT$931,5,0),0)</f>
        <v>2760</v>
      </c>
      <c r="X9" s="198">
        <f t="shared" si="22"/>
        <v>0</v>
      </c>
      <c r="Y9" s="198">
        <f t="shared" si="22"/>
        <v>0</v>
      </c>
      <c r="Z9" s="198">
        <f t="shared" si="22"/>
        <v>0</v>
      </c>
      <c r="AA9" s="198">
        <f t="shared" si="22"/>
        <v>0</v>
      </c>
      <c r="AB9" s="199">
        <f t="shared" si="22"/>
        <v>0</v>
      </c>
      <c r="AC9" s="199">
        <f t="shared" si="22"/>
        <v>0</v>
      </c>
      <c r="AD9" s="197">
        <f t="shared" si="22"/>
        <v>0</v>
      </c>
      <c r="AE9" s="198">
        <f t="shared" si="22"/>
        <v>0</v>
      </c>
      <c r="AF9" s="198">
        <f t="shared" si="22"/>
        <v>32</v>
      </c>
      <c r="AG9" s="198">
        <f t="shared" si="22"/>
        <v>0</v>
      </c>
      <c r="AH9" s="198">
        <f t="shared" si="22"/>
        <v>0</v>
      </c>
      <c r="AI9" s="198">
        <f t="shared" si="22"/>
        <v>105</v>
      </c>
      <c r="AJ9" s="198">
        <f t="shared" si="22"/>
        <v>0</v>
      </c>
      <c r="AK9" s="198">
        <f t="shared" si="22"/>
        <v>0</v>
      </c>
      <c r="AL9" s="198">
        <f t="shared" si="22"/>
        <v>0</v>
      </c>
      <c r="AM9" s="198">
        <f t="shared" ref="AG9:AN14" si="23">IFERROR(VLOOKUP(R9,$AP$9:$AT$931,5,0),0)</f>
        <v>0</v>
      </c>
      <c r="AN9" s="200">
        <f t="shared" si="23"/>
        <v>0</v>
      </c>
      <c r="AO9" s="201">
        <f t="shared" ref="AO9:AO14" si="24">SUM(W9:AN9)</f>
        <v>2897</v>
      </c>
      <c r="AP9" s="154" t="str">
        <f>CONCATENATE(AR9,AS9)</f>
        <v>142EPSM03</v>
      </c>
      <c r="AQ9" s="202" t="s">
        <v>294</v>
      </c>
      <c r="AR9" s="203">
        <v>142</v>
      </c>
      <c r="AS9" s="202" t="s">
        <v>192</v>
      </c>
      <c r="AT9" s="204">
        <v>105</v>
      </c>
    </row>
    <row r="10" spans="1:50" x14ac:dyDescent="0.25">
      <c r="B10" s="154" t="str">
        <f t="shared" si="4"/>
        <v>425EPSS40</v>
      </c>
      <c r="C10" s="154" t="str">
        <f t="shared" si="5"/>
        <v>425EPS020</v>
      </c>
      <c r="D10" s="154" t="str">
        <f t="shared" si="6"/>
        <v>425EPSI03</v>
      </c>
      <c r="E10" s="154" t="str">
        <f t="shared" si="7"/>
        <v>425ESS002</v>
      </c>
      <c r="F10" s="154" t="str">
        <f t="shared" si="8"/>
        <v>425ESS024</v>
      </c>
      <c r="G10" s="154" t="str">
        <f t="shared" si="9"/>
        <v>425ESS091</v>
      </c>
      <c r="H10" s="154" t="str">
        <f t="shared" si="10"/>
        <v>425EPSS41</v>
      </c>
      <c r="I10" s="154" t="str">
        <f t="shared" si="11"/>
        <v>425EPSS10</v>
      </c>
      <c r="J10" s="154" t="str">
        <f t="shared" si="12"/>
        <v>425EPSS16</v>
      </c>
      <c r="K10" s="154" t="str">
        <f t="shared" si="13"/>
        <v>425EPSS37</v>
      </c>
      <c r="L10" s="154" t="str">
        <f t="shared" si="14"/>
        <v>425EPSS02</v>
      </c>
      <c r="M10" s="154" t="str">
        <f t="shared" si="15"/>
        <v>425EPSS23</v>
      </c>
      <c r="N10" s="154" t="str">
        <f t="shared" si="16"/>
        <v>425EPSM03</v>
      </c>
      <c r="O10" s="154" t="str">
        <f t="shared" si="17"/>
        <v>425EPSS18</v>
      </c>
      <c r="P10" s="154" t="str">
        <f t="shared" si="18"/>
        <v>425EPSS05</v>
      </c>
      <c r="Q10" s="154" t="str">
        <f t="shared" si="19"/>
        <v>425EPSS17</v>
      </c>
      <c r="R10" s="154" t="str">
        <f t="shared" si="20"/>
        <v>425ESS118</v>
      </c>
      <c r="S10" s="154" t="str">
        <f t="shared" si="21"/>
        <v>425EPSS33</v>
      </c>
      <c r="T10" s="38" t="s">
        <v>32</v>
      </c>
      <c r="U10" s="195" t="s">
        <v>293</v>
      </c>
      <c r="V10" s="196">
        <v>425</v>
      </c>
      <c r="W10" s="197">
        <f t="shared" si="22"/>
        <v>5210</v>
      </c>
      <c r="X10" s="198">
        <f t="shared" si="22"/>
        <v>0</v>
      </c>
      <c r="Y10" s="198">
        <f t="shared" si="22"/>
        <v>0</v>
      </c>
      <c r="Z10" s="198">
        <f t="shared" si="22"/>
        <v>0</v>
      </c>
      <c r="AA10" s="198">
        <f t="shared" si="22"/>
        <v>0</v>
      </c>
      <c r="AB10" s="199">
        <f t="shared" si="22"/>
        <v>0</v>
      </c>
      <c r="AC10" s="199">
        <f t="shared" si="22"/>
        <v>0</v>
      </c>
      <c r="AD10" s="197">
        <f t="shared" si="22"/>
        <v>0</v>
      </c>
      <c r="AE10" s="198">
        <f t="shared" si="22"/>
        <v>78</v>
      </c>
      <c r="AF10" s="198">
        <f t="shared" si="22"/>
        <v>63</v>
      </c>
      <c r="AG10" s="198">
        <f t="shared" si="23"/>
        <v>0</v>
      </c>
      <c r="AH10" s="198">
        <f t="shared" si="23"/>
        <v>0</v>
      </c>
      <c r="AI10" s="198">
        <f t="shared" si="23"/>
        <v>169</v>
      </c>
      <c r="AJ10" s="198">
        <f t="shared" si="23"/>
        <v>0</v>
      </c>
      <c r="AK10" s="198">
        <f t="shared" si="23"/>
        <v>0</v>
      </c>
      <c r="AL10" s="198">
        <f t="shared" si="23"/>
        <v>0</v>
      </c>
      <c r="AM10" s="198">
        <f t="shared" si="23"/>
        <v>0</v>
      </c>
      <c r="AN10" s="200">
        <f t="shared" si="23"/>
        <v>0</v>
      </c>
      <c r="AO10" s="201">
        <f t="shared" si="24"/>
        <v>5520</v>
      </c>
      <c r="AP10" s="154" t="str">
        <f t="shared" ref="AP10:AP73" si="25">CONCATENATE(AR10,AS10)</f>
        <v>142EPSS37</v>
      </c>
      <c r="AQ10" s="202" t="s">
        <v>294</v>
      </c>
      <c r="AR10" s="203">
        <v>142</v>
      </c>
      <c r="AS10" s="202" t="s">
        <v>198</v>
      </c>
      <c r="AT10" s="204">
        <v>32</v>
      </c>
      <c r="AV10" s="205" t="s">
        <v>276</v>
      </c>
      <c r="AW10" s="205">
        <f>AD6</f>
        <v>23</v>
      </c>
      <c r="AX10" s="206">
        <f t="shared" ref="AX10:AX20" si="26">(AW10/125)*100</f>
        <v>18.399999999999999</v>
      </c>
    </row>
    <row r="11" spans="1:50" x14ac:dyDescent="0.25">
      <c r="B11" s="154" t="str">
        <f t="shared" si="4"/>
        <v>579EPSS40</v>
      </c>
      <c r="C11" s="154" t="str">
        <f t="shared" si="5"/>
        <v>579EPS020</v>
      </c>
      <c r="D11" s="154" t="str">
        <f t="shared" si="6"/>
        <v>579EPSI03</v>
      </c>
      <c r="E11" s="154" t="str">
        <f t="shared" si="7"/>
        <v>579ESS002</v>
      </c>
      <c r="F11" s="154" t="str">
        <f t="shared" si="8"/>
        <v>579ESS024</v>
      </c>
      <c r="G11" s="154" t="str">
        <f t="shared" si="9"/>
        <v>579ESS091</v>
      </c>
      <c r="H11" s="154" t="str">
        <f t="shared" si="10"/>
        <v>579EPSS41</v>
      </c>
      <c r="I11" s="154" t="str">
        <f t="shared" si="11"/>
        <v>579EPSS10</v>
      </c>
      <c r="J11" s="154" t="str">
        <f t="shared" si="12"/>
        <v>579EPSS16</v>
      </c>
      <c r="K11" s="154" t="str">
        <f t="shared" si="13"/>
        <v>579EPSS37</v>
      </c>
      <c r="L11" s="154" t="str">
        <f t="shared" si="14"/>
        <v>579EPSS02</v>
      </c>
      <c r="M11" s="154" t="str">
        <f t="shared" si="15"/>
        <v>579EPSS23</v>
      </c>
      <c r="N11" s="154" t="str">
        <f t="shared" si="16"/>
        <v>579EPSM03</v>
      </c>
      <c r="O11" s="154" t="str">
        <f t="shared" si="17"/>
        <v>579EPSS18</v>
      </c>
      <c r="P11" s="154" t="str">
        <f t="shared" si="18"/>
        <v>579EPSS05</v>
      </c>
      <c r="Q11" s="154" t="str">
        <f t="shared" si="19"/>
        <v>579EPSS17</v>
      </c>
      <c r="R11" s="154" t="str">
        <f t="shared" si="20"/>
        <v>579ESS118</v>
      </c>
      <c r="S11" s="154" t="str">
        <f t="shared" si="21"/>
        <v>579EPSS33</v>
      </c>
      <c r="T11" s="21" t="s">
        <v>33</v>
      </c>
      <c r="U11" s="195" t="s">
        <v>293</v>
      </c>
      <c r="V11" s="196">
        <v>579</v>
      </c>
      <c r="W11" s="197">
        <f t="shared" si="22"/>
        <v>18408</v>
      </c>
      <c r="X11" s="198">
        <f t="shared" si="22"/>
        <v>0</v>
      </c>
      <c r="Y11" s="198">
        <f t="shared" si="22"/>
        <v>0</v>
      </c>
      <c r="Z11" s="198">
        <f t="shared" si="22"/>
        <v>3090</v>
      </c>
      <c r="AA11" s="198">
        <f t="shared" si="22"/>
        <v>0</v>
      </c>
      <c r="AB11" s="199">
        <f t="shared" si="22"/>
        <v>0</v>
      </c>
      <c r="AC11" s="199">
        <f t="shared" si="22"/>
        <v>0</v>
      </c>
      <c r="AD11" s="197">
        <f t="shared" si="22"/>
        <v>0</v>
      </c>
      <c r="AE11" s="198">
        <f t="shared" si="22"/>
        <v>409</v>
      </c>
      <c r="AF11" s="198">
        <f t="shared" si="22"/>
        <v>120</v>
      </c>
      <c r="AG11" s="198">
        <f t="shared" si="23"/>
        <v>0</v>
      </c>
      <c r="AH11" s="198">
        <f t="shared" si="23"/>
        <v>0</v>
      </c>
      <c r="AI11" s="198">
        <f t="shared" si="23"/>
        <v>2285</v>
      </c>
      <c r="AJ11" s="198">
        <f t="shared" si="23"/>
        <v>0</v>
      </c>
      <c r="AK11" s="198">
        <f t="shared" si="23"/>
        <v>0</v>
      </c>
      <c r="AL11" s="198">
        <f t="shared" si="23"/>
        <v>0</v>
      </c>
      <c r="AM11" s="198">
        <f t="shared" si="23"/>
        <v>0</v>
      </c>
      <c r="AN11" s="200">
        <f t="shared" si="23"/>
        <v>0</v>
      </c>
      <c r="AO11" s="201">
        <f t="shared" si="24"/>
        <v>24312</v>
      </c>
      <c r="AP11" s="154" t="str">
        <f t="shared" si="25"/>
        <v>142EPSS40</v>
      </c>
      <c r="AQ11" s="202" t="s">
        <v>294</v>
      </c>
      <c r="AR11" s="203">
        <v>142</v>
      </c>
      <c r="AS11" s="202" t="s">
        <v>177</v>
      </c>
      <c r="AT11" s="204">
        <v>2760</v>
      </c>
      <c r="AV11" s="205" t="s">
        <v>279</v>
      </c>
      <c r="AW11" s="205">
        <f>AG6</f>
        <v>27</v>
      </c>
      <c r="AX11" s="206">
        <f t="shared" si="26"/>
        <v>21.6</v>
      </c>
    </row>
    <row r="12" spans="1:50" x14ac:dyDescent="0.25">
      <c r="B12" s="154" t="str">
        <f t="shared" si="4"/>
        <v>585EPSS40</v>
      </c>
      <c r="C12" s="154" t="str">
        <f t="shared" si="5"/>
        <v>585EPS020</v>
      </c>
      <c r="D12" s="154" t="str">
        <f t="shared" si="6"/>
        <v>585EPSI03</v>
      </c>
      <c r="E12" s="154" t="str">
        <f t="shared" si="7"/>
        <v>585ESS002</v>
      </c>
      <c r="F12" s="154" t="str">
        <f t="shared" si="8"/>
        <v>585ESS024</v>
      </c>
      <c r="G12" s="154" t="str">
        <f t="shared" si="9"/>
        <v>585ESS091</v>
      </c>
      <c r="H12" s="154" t="str">
        <f t="shared" si="10"/>
        <v>585EPSS41</v>
      </c>
      <c r="I12" s="154" t="str">
        <f t="shared" si="11"/>
        <v>585EPSS10</v>
      </c>
      <c r="J12" s="154" t="str">
        <f t="shared" si="12"/>
        <v>585EPSS16</v>
      </c>
      <c r="K12" s="154" t="str">
        <f t="shared" si="13"/>
        <v>585EPSS37</v>
      </c>
      <c r="L12" s="154" t="str">
        <f t="shared" si="14"/>
        <v>585EPSS02</v>
      </c>
      <c r="M12" s="154" t="str">
        <f t="shared" si="15"/>
        <v>585EPSS23</v>
      </c>
      <c r="N12" s="154" t="str">
        <f t="shared" si="16"/>
        <v>585EPSM03</v>
      </c>
      <c r="O12" s="154" t="str">
        <f t="shared" si="17"/>
        <v>585EPSS18</v>
      </c>
      <c r="P12" s="154" t="str">
        <f t="shared" si="18"/>
        <v>585EPSS05</v>
      </c>
      <c r="Q12" s="154" t="str">
        <f t="shared" si="19"/>
        <v>585EPSS17</v>
      </c>
      <c r="R12" s="154" t="str">
        <f t="shared" si="20"/>
        <v>585ESS118</v>
      </c>
      <c r="S12" s="154" t="str">
        <f t="shared" si="21"/>
        <v>585EPSS33</v>
      </c>
      <c r="T12" s="22" t="s">
        <v>34</v>
      </c>
      <c r="U12" s="195" t="s">
        <v>293</v>
      </c>
      <c r="V12" s="196">
        <v>585</v>
      </c>
      <c r="W12" s="197">
        <f t="shared" si="22"/>
        <v>5302</v>
      </c>
      <c r="X12" s="198">
        <f t="shared" si="22"/>
        <v>0</v>
      </c>
      <c r="Y12" s="198">
        <f t="shared" si="22"/>
        <v>0</v>
      </c>
      <c r="Z12" s="198">
        <f t="shared" si="22"/>
        <v>0</v>
      </c>
      <c r="AA12" s="198">
        <f t="shared" si="22"/>
        <v>0</v>
      </c>
      <c r="AB12" s="199">
        <f t="shared" si="22"/>
        <v>1410</v>
      </c>
      <c r="AC12" s="199">
        <f t="shared" si="22"/>
        <v>0</v>
      </c>
      <c r="AD12" s="197">
        <f t="shared" si="22"/>
        <v>0</v>
      </c>
      <c r="AE12" s="198">
        <f t="shared" si="22"/>
        <v>41</v>
      </c>
      <c r="AF12" s="198">
        <f t="shared" si="22"/>
        <v>65</v>
      </c>
      <c r="AG12" s="198">
        <f t="shared" si="23"/>
        <v>0</v>
      </c>
      <c r="AH12" s="198">
        <f t="shared" si="23"/>
        <v>0</v>
      </c>
      <c r="AI12" s="198">
        <f t="shared" si="23"/>
        <v>480</v>
      </c>
      <c r="AJ12" s="198">
        <f t="shared" si="23"/>
        <v>0</v>
      </c>
      <c r="AK12" s="198">
        <f t="shared" si="23"/>
        <v>0</v>
      </c>
      <c r="AL12" s="198">
        <f t="shared" si="23"/>
        <v>0</v>
      </c>
      <c r="AM12" s="198">
        <f t="shared" si="23"/>
        <v>0</v>
      </c>
      <c r="AN12" s="200">
        <f t="shared" si="23"/>
        <v>0</v>
      </c>
      <c r="AO12" s="201">
        <f t="shared" si="24"/>
        <v>7298</v>
      </c>
      <c r="AP12" s="154" t="str">
        <f t="shared" si="25"/>
        <v>425EPSM03</v>
      </c>
      <c r="AQ12" s="202" t="s">
        <v>294</v>
      </c>
      <c r="AR12" s="203">
        <v>425</v>
      </c>
      <c r="AS12" s="202" t="s">
        <v>192</v>
      </c>
      <c r="AT12" s="204">
        <v>169</v>
      </c>
      <c r="AV12" s="205" t="s">
        <v>295</v>
      </c>
      <c r="AW12" s="205" t="e">
        <f>#REF!</f>
        <v>#REF!</v>
      </c>
      <c r="AX12" s="206" t="e">
        <f t="shared" si="26"/>
        <v>#REF!</v>
      </c>
    </row>
    <row r="13" spans="1:50" x14ac:dyDescent="0.25">
      <c r="B13" s="154" t="str">
        <f t="shared" si="4"/>
        <v>591EPSS40</v>
      </c>
      <c r="C13" s="154" t="str">
        <f t="shared" si="5"/>
        <v>591EPS020</v>
      </c>
      <c r="D13" s="154" t="str">
        <f t="shared" si="6"/>
        <v>591EPSI03</v>
      </c>
      <c r="E13" s="154" t="str">
        <f t="shared" si="7"/>
        <v>591ESS002</v>
      </c>
      <c r="F13" s="154" t="str">
        <f t="shared" si="8"/>
        <v>591ESS024</v>
      </c>
      <c r="G13" s="154" t="str">
        <f t="shared" si="9"/>
        <v>591ESS091</v>
      </c>
      <c r="H13" s="154" t="str">
        <f t="shared" si="10"/>
        <v>591EPSS41</v>
      </c>
      <c r="I13" s="154" t="str">
        <f t="shared" si="11"/>
        <v>591EPSS10</v>
      </c>
      <c r="J13" s="154" t="str">
        <f t="shared" si="12"/>
        <v>591EPSS16</v>
      </c>
      <c r="K13" s="154" t="str">
        <f t="shared" si="13"/>
        <v>591EPSS37</v>
      </c>
      <c r="L13" s="154" t="str">
        <f t="shared" si="14"/>
        <v>591EPSS02</v>
      </c>
      <c r="M13" s="154" t="str">
        <f t="shared" si="15"/>
        <v>591EPSS23</v>
      </c>
      <c r="N13" s="154" t="str">
        <f t="shared" si="16"/>
        <v>591EPSM03</v>
      </c>
      <c r="O13" s="154" t="str">
        <f t="shared" si="17"/>
        <v>591EPSS18</v>
      </c>
      <c r="P13" s="154" t="str">
        <f t="shared" si="18"/>
        <v>591EPSS05</v>
      </c>
      <c r="Q13" s="154" t="str">
        <f t="shared" si="19"/>
        <v>591EPSS17</v>
      </c>
      <c r="R13" s="154" t="str">
        <f t="shared" si="20"/>
        <v>591ESS118</v>
      </c>
      <c r="S13" s="154" t="str">
        <f t="shared" si="21"/>
        <v>591EPSS33</v>
      </c>
      <c r="T13" s="22" t="s">
        <v>35</v>
      </c>
      <c r="U13" s="195" t="s">
        <v>293</v>
      </c>
      <c r="V13" s="196">
        <v>591</v>
      </c>
      <c r="W13" s="197">
        <f t="shared" si="22"/>
        <v>6549</v>
      </c>
      <c r="X13" s="198">
        <f t="shared" si="22"/>
        <v>0</v>
      </c>
      <c r="Y13" s="198">
        <f t="shared" si="22"/>
        <v>0</v>
      </c>
      <c r="Z13" s="198">
        <f t="shared" si="22"/>
        <v>0</v>
      </c>
      <c r="AA13" s="198">
        <f t="shared" si="22"/>
        <v>0</v>
      </c>
      <c r="AB13" s="199">
        <f t="shared" si="22"/>
        <v>1362</v>
      </c>
      <c r="AC13" s="199">
        <f t="shared" si="22"/>
        <v>0</v>
      </c>
      <c r="AD13" s="197">
        <f t="shared" si="22"/>
        <v>0</v>
      </c>
      <c r="AE13" s="198">
        <f t="shared" si="22"/>
        <v>0</v>
      </c>
      <c r="AF13" s="198">
        <f t="shared" si="22"/>
        <v>228</v>
      </c>
      <c r="AG13" s="198">
        <f t="shared" si="23"/>
        <v>0</v>
      </c>
      <c r="AH13" s="198">
        <f t="shared" si="23"/>
        <v>0</v>
      </c>
      <c r="AI13" s="198">
        <f t="shared" si="23"/>
        <v>189</v>
      </c>
      <c r="AJ13" s="198">
        <f t="shared" si="23"/>
        <v>0</v>
      </c>
      <c r="AK13" s="198">
        <f t="shared" si="23"/>
        <v>0</v>
      </c>
      <c r="AL13" s="198">
        <f t="shared" si="23"/>
        <v>0</v>
      </c>
      <c r="AM13" s="198">
        <f t="shared" si="23"/>
        <v>0</v>
      </c>
      <c r="AN13" s="200">
        <f t="shared" si="23"/>
        <v>0</v>
      </c>
      <c r="AO13" s="201">
        <f t="shared" si="24"/>
        <v>8328</v>
      </c>
      <c r="AP13" s="154" t="str">
        <f t="shared" si="25"/>
        <v>425EPSS16</v>
      </c>
      <c r="AQ13" s="202" t="s">
        <v>294</v>
      </c>
      <c r="AR13" s="203">
        <v>425</v>
      </c>
      <c r="AS13" s="202" t="s">
        <v>196</v>
      </c>
      <c r="AT13" s="204">
        <v>78</v>
      </c>
      <c r="AV13" s="205" t="s">
        <v>283</v>
      </c>
      <c r="AW13" s="205">
        <f>AK6</f>
        <v>9</v>
      </c>
      <c r="AX13" s="206">
        <f t="shared" si="26"/>
        <v>7.1999999999999993</v>
      </c>
    </row>
    <row r="14" spans="1:50" x14ac:dyDescent="0.25">
      <c r="B14" s="154" t="str">
        <f t="shared" si="4"/>
        <v>893EPSS40</v>
      </c>
      <c r="C14" s="154" t="str">
        <f t="shared" si="5"/>
        <v>893EPS020</v>
      </c>
      <c r="D14" s="154" t="str">
        <f t="shared" si="6"/>
        <v>893EPSI03</v>
      </c>
      <c r="E14" s="154" t="str">
        <f t="shared" si="7"/>
        <v>893ESS002</v>
      </c>
      <c r="F14" s="154" t="str">
        <f t="shared" si="8"/>
        <v>893ESS024</v>
      </c>
      <c r="G14" s="154" t="str">
        <f t="shared" si="9"/>
        <v>893ESS091</v>
      </c>
      <c r="H14" s="154" t="str">
        <f t="shared" si="10"/>
        <v>893EPSS41</v>
      </c>
      <c r="I14" s="154" t="str">
        <f t="shared" si="11"/>
        <v>893EPSS10</v>
      </c>
      <c r="J14" s="154" t="str">
        <f t="shared" si="12"/>
        <v>893EPSS16</v>
      </c>
      <c r="K14" s="154" t="str">
        <f t="shared" si="13"/>
        <v>893EPSS37</v>
      </c>
      <c r="L14" s="154" t="str">
        <f t="shared" si="14"/>
        <v>893EPSS02</v>
      </c>
      <c r="M14" s="154" t="str">
        <f t="shared" si="15"/>
        <v>893EPSS23</v>
      </c>
      <c r="N14" s="154" t="str">
        <f t="shared" si="16"/>
        <v>893EPSM03</v>
      </c>
      <c r="O14" s="154" t="str">
        <f t="shared" si="17"/>
        <v>893EPSS18</v>
      </c>
      <c r="P14" s="154" t="str">
        <f t="shared" si="18"/>
        <v>893EPSS05</v>
      </c>
      <c r="Q14" s="154" t="str">
        <f t="shared" si="19"/>
        <v>893EPSS17</v>
      </c>
      <c r="R14" s="154" t="str">
        <f t="shared" si="20"/>
        <v>893ESS118</v>
      </c>
      <c r="S14" s="154" t="str">
        <f t="shared" si="21"/>
        <v>893EPSS33</v>
      </c>
      <c r="T14" s="38" t="s">
        <v>36</v>
      </c>
      <c r="U14" s="195" t="s">
        <v>293</v>
      </c>
      <c r="V14" s="196">
        <v>893</v>
      </c>
      <c r="W14" s="197">
        <f t="shared" si="22"/>
        <v>9697</v>
      </c>
      <c r="X14" s="198">
        <f t="shared" si="22"/>
        <v>0</v>
      </c>
      <c r="Y14" s="198">
        <f t="shared" si="22"/>
        <v>0</v>
      </c>
      <c r="Z14" s="198">
        <f t="shared" si="22"/>
        <v>0</v>
      </c>
      <c r="AA14" s="198">
        <f t="shared" si="22"/>
        <v>0</v>
      </c>
      <c r="AB14" s="199">
        <f t="shared" si="22"/>
        <v>0</v>
      </c>
      <c r="AC14" s="199">
        <f t="shared" si="22"/>
        <v>0</v>
      </c>
      <c r="AD14" s="197">
        <f t="shared" si="22"/>
        <v>0</v>
      </c>
      <c r="AE14" s="198">
        <f t="shared" si="22"/>
        <v>41</v>
      </c>
      <c r="AF14" s="198">
        <f t="shared" si="22"/>
        <v>74</v>
      </c>
      <c r="AG14" s="198">
        <f t="shared" si="23"/>
        <v>0</v>
      </c>
      <c r="AH14" s="198">
        <f t="shared" si="23"/>
        <v>0</v>
      </c>
      <c r="AI14" s="198">
        <f t="shared" si="23"/>
        <v>73</v>
      </c>
      <c r="AJ14" s="198">
        <f t="shared" si="23"/>
        <v>0</v>
      </c>
      <c r="AK14" s="198">
        <f t="shared" si="23"/>
        <v>0</v>
      </c>
      <c r="AL14" s="198">
        <f t="shared" si="23"/>
        <v>0</v>
      </c>
      <c r="AM14" s="198">
        <f t="shared" si="23"/>
        <v>0</v>
      </c>
      <c r="AN14" s="200">
        <f t="shared" si="23"/>
        <v>0</v>
      </c>
      <c r="AO14" s="201">
        <f t="shared" si="24"/>
        <v>9885</v>
      </c>
      <c r="AP14" s="154" t="str">
        <f t="shared" si="25"/>
        <v>425EPSS37</v>
      </c>
      <c r="AQ14" s="202" t="s">
        <v>294</v>
      </c>
      <c r="AR14" s="203">
        <v>425</v>
      </c>
      <c r="AS14" s="202" t="s">
        <v>198</v>
      </c>
      <c r="AT14" s="204">
        <v>63</v>
      </c>
      <c r="AV14" s="205" t="s">
        <v>280</v>
      </c>
      <c r="AW14" s="205" t="e">
        <f>#REF!</f>
        <v>#REF!</v>
      </c>
      <c r="AX14" s="206" t="e">
        <f t="shared" si="26"/>
        <v>#REF!</v>
      </c>
    </row>
    <row r="15" spans="1:50" x14ac:dyDescent="0.25">
      <c r="B15" s="154" t="str">
        <f t="shared" si="4"/>
        <v>EPSS40</v>
      </c>
      <c r="C15" s="154" t="str">
        <f t="shared" si="5"/>
        <v>EPS020</v>
      </c>
      <c r="D15" s="154" t="str">
        <f t="shared" si="6"/>
        <v>EPSI03</v>
      </c>
      <c r="E15" s="154" t="str">
        <f t="shared" si="7"/>
        <v>ESS002</v>
      </c>
      <c r="F15" s="154" t="str">
        <f t="shared" si="8"/>
        <v>ESS024</v>
      </c>
      <c r="G15" s="154" t="str">
        <f t="shared" si="9"/>
        <v>ESS091</v>
      </c>
      <c r="H15" s="154" t="str">
        <f t="shared" si="10"/>
        <v>EPSS41</v>
      </c>
      <c r="I15" s="154" t="str">
        <f t="shared" si="11"/>
        <v>EPSS10</v>
      </c>
      <c r="J15" s="154" t="str">
        <f t="shared" si="12"/>
        <v>EPSS16</v>
      </c>
      <c r="K15" s="154" t="str">
        <f t="shared" si="13"/>
        <v>EPSS37</v>
      </c>
      <c r="L15" s="154" t="str">
        <f t="shared" si="14"/>
        <v>EPSS02</v>
      </c>
      <c r="M15" s="154" t="str">
        <f t="shared" si="15"/>
        <v>EPSS23</v>
      </c>
      <c r="N15" s="154" t="str">
        <f t="shared" si="16"/>
        <v>EPSM03</v>
      </c>
      <c r="O15" s="154" t="str">
        <f t="shared" si="17"/>
        <v>EPSS18</v>
      </c>
      <c r="P15" s="154" t="str">
        <f t="shared" si="18"/>
        <v>EPSS05</v>
      </c>
      <c r="Q15" s="154" t="str">
        <f t="shared" si="19"/>
        <v>EPSS17</v>
      </c>
      <c r="R15" s="154" t="str">
        <f t="shared" si="20"/>
        <v>ESS118</v>
      </c>
      <c r="S15" s="154" t="str">
        <f t="shared" si="21"/>
        <v>EPSS33</v>
      </c>
      <c r="T15" s="207" t="s">
        <v>296</v>
      </c>
      <c r="U15" s="208"/>
      <c r="V15" s="209"/>
      <c r="W15" s="210">
        <f t="shared" ref="W15:AN15" si="27">SUM(W16:W21)</f>
        <v>42466</v>
      </c>
      <c r="X15" s="211">
        <f t="shared" si="27"/>
        <v>3</v>
      </c>
      <c r="Y15" s="211">
        <f t="shared" si="27"/>
        <v>11119</v>
      </c>
      <c r="Z15" s="211">
        <f t="shared" si="27"/>
        <v>720</v>
      </c>
      <c r="AA15" s="211">
        <f t="shared" si="27"/>
        <v>154151</v>
      </c>
      <c r="AB15" s="212">
        <f t="shared" si="27"/>
        <v>0</v>
      </c>
      <c r="AC15" s="212">
        <f t="shared" si="27"/>
        <v>0</v>
      </c>
      <c r="AD15" s="210">
        <f t="shared" si="27"/>
        <v>0</v>
      </c>
      <c r="AE15" s="211">
        <f t="shared" si="27"/>
        <v>986</v>
      </c>
      <c r="AF15" s="211">
        <f t="shared" si="27"/>
        <v>331</v>
      </c>
      <c r="AG15" s="211">
        <f t="shared" si="27"/>
        <v>0</v>
      </c>
      <c r="AH15" s="211">
        <f t="shared" si="27"/>
        <v>0</v>
      </c>
      <c r="AI15" s="211">
        <f t="shared" si="27"/>
        <v>4081</v>
      </c>
      <c r="AJ15" s="211">
        <f t="shared" si="27"/>
        <v>0</v>
      </c>
      <c r="AK15" s="211">
        <f t="shared" si="27"/>
        <v>0</v>
      </c>
      <c r="AL15" s="211">
        <f t="shared" si="27"/>
        <v>0</v>
      </c>
      <c r="AM15" s="211">
        <f t="shared" si="27"/>
        <v>0</v>
      </c>
      <c r="AN15" s="213">
        <f t="shared" si="27"/>
        <v>0</v>
      </c>
      <c r="AO15" s="193">
        <f>SUM(AO16:AO21)</f>
        <v>213857</v>
      </c>
      <c r="AP15" s="154" t="str">
        <f t="shared" si="25"/>
        <v>425EPSS40</v>
      </c>
      <c r="AQ15" s="202" t="s">
        <v>294</v>
      </c>
      <c r="AR15" s="203">
        <v>425</v>
      </c>
      <c r="AS15" s="202" t="s">
        <v>177</v>
      </c>
      <c r="AT15" s="204">
        <v>5210</v>
      </c>
      <c r="AV15" s="205" t="s">
        <v>284</v>
      </c>
      <c r="AW15" s="205">
        <f>AL6</f>
        <v>3</v>
      </c>
      <c r="AX15" s="206">
        <f t="shared" si="26"/>
        <v>2.4</v>
      </c>
    </row>
    <row r="16" spans="1:50" x14ac:dyDescent="0.25">
      <c r="B16" s="154" t="str">
        <f t="shared" si="4"/>
        <v>120EPSS40</v>
      </c>
      <c r="C16" s="154" t="str">
        <f t="shared" si="5"/>
        <v>120EPS020</v>
      </c>
      <c r="D16" s="154" t="str">
        <f t="shared" si="6"/>
        <v>120EPSI03</v>
      </c>
      <c r="E16" s="154" t="str">
        <f t="shared" si="7"/>
        <v>120ESS002</v>
      </c>
      <c r="F16" s="154" t="str">
        <f t="shared" si="8"/>
        <v>120ESS024</v>
      </c>
      <c r="G16" s="154" t="str">
        <f t="shared" si="9"/>
        <v>120ESS091</v>
      </c>
      <c r="H16" s="154" t="str">
        <f t="shared" si="10"/>
        <v>120EPSS41</v>
      </c>
      <c r="I16" s="154" t="str">
        <f t="shared" si="11"/>
        <v>120EPSS10</v>
      </c>
      <c r="J16" s="154" t="str">
        <f t="shared" si="12"/>
        <v>120EPSS16</v>
      </c>
      <c r="K16" s="154" t="str">
        <f t="shared" si="13"/>
        <v>120EPSS37</v>
      </c>
      <c r="L16" s="154" t="str">
        <f t="shared" si="14"/>
        <v>120EPSS02</v>
      </c>
      <c r="M16" s="154" t="str">
        <f t="shared" si="15"/>
        <v>120EPSS23</v>
      </c>
      <c r="N16" s="154" t="str">
        <f t="shared" si="16"/>
        <v>120EPSM03</v>
      </c>
      <c r="O16" s="154" t="str">
        <f t="shared" si="17"/>
        <v>120EPSS18</v>
      </c>
      <c r="P16" s="154" t="str">
        <f t="shared" si="18"/>
        <v>120EPSS05</v>
      </c>
      <c r="Q16" s="154" t="str">
        <f t="shared" si="19"/>
        <v>120EPSS17</v>
      </c>
      <c r="R16" s="154" t="str">
        <f t="shared" si="20"/>
        <v>120ESS118</v>
      </c>
      <c r="S16" s="154" t="str">
        <f t="shared" si="21"/>
        <v>120EPSS33</v>
      </c>
      <c r="T16" s="38" t="s">
        <v>38</v>
      </c>
      <c r="U16" s="195" t="s">
        <v>297</v>
      </c>
      <c r="V16" s="196">
        <v>120</v>
      </c>
      <c r="W16" s="197">
        <f t="shared" ref="W16:AL21" si="28">IFERROR(VLOOKUP(B16,$AP$9:$AT$931,5,0),0)</f>
        <v>0</v>
      </c>
      <c r="X16" s="198">
        <f t="shared" si="28"/>
        <v>2</v>
      </c>
      <c r="Y16" s="198">
        <f t="shared" si="28"/>
        <v>2960</v>
      </c>
      <c r="Z16" s="198">
        <f t="shared" si="28"/>
        <v>0</v>
      </c>
      <c r="AA16" s="198">
        <f t="shared" si="28"/>
        <v>21530</v>
      </c>
      <c r="AB16" s="199">
        <f t="shared" si="28"/>
        <v>0</v>
      </c>
      <c r="AC16" s="199">
        <f t="shared" si="28"/>
        <v>0</v>
      </c>
      <c r="AD16" s="197">
        <f t="shared" si="28"/>
        <v>0</v>
      </c>
      <c r="AE16" s="198">
        <f t="shared" si="28"/>
        <v>0</v>
      </c>
      <c r="AF16" s="198">
        <f t="shared" si="28"/>
        <v>19</v>
      </c>
      <c r="AG16" s="198">
        <f t="shared" si="28"/>
        <v>0</v>
      </c>
      <c r="AH16" s="198">
        <f t="shared" si="28"/>
        <v>0</v>
      </c>
      <c r="AI16" s="198">
        <f t="shared" si="28"/>
        <v>100</v>
      </c>
      <c r="AJ16" s="198">
        <f t="shared" si="28"/>
        <v>0</v>
      </c>
      <c r="AK16" s="198">
        <f t="shared" si="28"/>
        <v>0</v>
      </c>
      <c r="AL16" s="198">
        <f t="shared" si="28"/>
        <v>0</v>
      </c>
      <c r="AM16" s="198">
        <f t="shared" ref="AG16:AN21" si="29">IFERROR(VLOOKUP(R16,$AP$9:$AT$931,5,0),0)</f>
        <v>0</v>
      </c>
      <c r="AN16" s="200">
        <f t="shared" si="29"/>
        <v>0</v>
      </c>
      <c r="AO16" s="201">
        <f t="shared" ref="AO16:AO21" si="30">SUM(W16:AN16)</f>
        <v>24611</v>
      </c>
      <c r="AP16" s="154" t="str">
        <f t="shared" si="25"/>
        <v>579EPSM03</v>
      </c>
      <c r="AQ16" s="202" t="s">
        <v>294</v>
      </c>
      <c r="AR16" s="203">
        <v>579</v>
      </c>
      <c r="AS16" s="202" t="s">
        <v>192</v>
      </c>
      <c r="AT16" s="204">
        <v>2285</v>
      </c>
      <c r="AV16" s="205" t="s">
        <v>281</v>
      </c>
      <c r="AW16" s="205" t="e">
        <f>#REF!</f>
        <v>#REF!</v>
      </c>
      <c r="AX16" s="206" t="e">
        <f t="shared" si="26"/>
        <v>#REF!</v>
      </c>
    </row>
    <row r="17" spans="2:52" x14ac:dyDescent="0.25">
      <c r="B17" s="154" t="str">
        <f t="shared" si="4"/>
        <v>154EPSS40</v>
      </c>
      <c r="C17" s="154" t="str">
        <f t="shared" si="5"/>
        <v>154EPS020</v>
      </c>
      <c r="D17" s="154" t="str">
        <f t="shared" si="6"/>
        <v>154EPSI03</v>
      </c>
      <c r="E17" s="154" t="str">
        <f t="shared" si="7"/>
        <v>154ESS002</v>
      </c>
      <c r="F17" s="154" t="str">
        <f t="shared" si="8"/>
        <v>154ESS024</v>
      </c>
      <c r="G17" s="154" t="str">
        <f t="shared" si="9"/>
        <v>154ESS091</v>
      </c>
      <c r="H17" s="154" t="str">
        <f t="shared" si="10"/>
        <v>154EPSS41</v>
      </c>
      <c r="I17" s="154" t="str">
        <f t="shared" si="11"/>
        <v>154EPSS10</v>
      </c>
      <c r="J17" s="154" t="str">
        <f t="shared" si="12"/>
        <v>154EPSS16</v>
      </c>
      <c r="K17" s="154" t="str">
        <f t="shared" si="13"/>
        <v>154EPSS37</v>
      </c>
      <c r="L17" s="154" t="str">
        <f t="shared" si="14"/>
        <v>154EPSS02</v>
      </c>
      <c r="M17" s="154" t="str">
        <f t="shared" si="15"/>
        <v>154EPSS23</v>
      </c>
      <c r="N17" s="154" t="str">
        <f t="shared" si="16"/>
        <v>154EPSM03</v>
      </c>
      <c r="O17" s="154" t="str">
        <f t="shared" si="17"/>
        <v>154EPSS18</v>
      </c>
      <c r="P17" s="154" t="str">
        <f t="shared" si="18"/>
        <v>154EPSS05</v>
      </c>
      <c r="Q17" s="154" t="str">
        <f t="shared" si="19"/>
        <v>154EPSS17</v>
      </c>
      <c r="R17" s="154" t="str">
        <f t="shared" si="20"/>
        <v>154ESS118</v>
      </c>
      <c r="S17" s="154" t="str">
        <f t="shared" si="21"/>
        <v>154EPSS33</v>
      </c>
      <c r="T17" s="22" t="s">
        <v>39</v>
      </c>
      <c r="U17" s="195" t="s">
        <v>297</v>
      </c>
      <c r="V17" s="196">
        <v>154</v>
      </c>
      <c r="W17" s="197">
        <f t="shared" si="28"/>
        <v>27417</v>
      </c>
      <c r="X17" s="198">
        <f t="shared" si="28"/>
        <v>0</v>
      </c>
      <c r="Y17" s="198">
        <f t="shared" si="28"/>
        <v>3114</v>
      </c>
      <c r="Z17" s="198">
        <f t="shared" si="28"/>
        <v>336</v>
      </c>
      <c r="AA17" s="198">
        <f t="shared" si="28"/>
        <v>32666</v>
      </c>
      <c r="AB17" s="199">
        <f t="shared" si="28"/>
        <v>0</v>
      </c>
      <c r="AC17" s="199">
        <f t="shared" si="28"/>
        <v>0</v>
      </c>
      <c r="AD17" s="197">
        <f t="shared" si="28"/>
        <v>0</v>
      </c>
      <c r="AE17" s="198">
        <f t="shared" si="28"/>
        <v>893</v>
      </c>
      <c r="AF17" s="198">
        <f t="shared" si="28"/>
        <v>176</v>
      </c>
      <c r="AG17" s="198">
        <f t="shared" si="29"/>
        <v>0</v>
      </c>
      <c r="AH17" s="198">
        <f t="shared" si="29"/>
        <v>0</v>
      </c>
      <c r="AI17" s="198">
        <f t="shared" si="29"/>
        <v>2775</v>
      </c>
      <c r="AJ17" s="198">
        <f t="shared" si="29"/>
        <v>0</v>
      </c>
      <c r="AK17" s="198">
        <f t="shared" si="29"/>
        <v>0</v>
      </c>
      <c r="AL17" s="198">
        <f t="shared" si="29"/>
        <v>0</v>
      </c>
      <c r="AM17" s="198">
        <f t="shared" si="29"/>
        <v>0</v>
      </c>
      <c r="AN17" s="200">
        <f t="shared" si="29"/>
        <v>0</v>
      </c>
      <c r="AO17" s="201">
        <f t="shared" si="30"/>
        <v>67377</v>
      </c>
      <c r="AP17" s="154" t="str">
        <f t="shared" si="25"/>
        <v>579EPSS16</v>
      </c>
      <c r="AQ17" s="202" t="s">
        <v>294</v>
      </c>
      <c r="AR17" s="203">
        <v>579</v>
      </c>
      <c r="AS17" s="202" t="s">
        <v>196</v>
      </c>
      <c r="AT17" s="204">
        <v>409</v>
      </c>
      <c r="AV17" s="205" t="s">
        <v>286</v>
      </c>
      <c r="AW17" s="205">
        <f>AN6</f>
        <v>1</v>
      </c>
      <c r="AX17" s="206">
        <f t="shared" si="26"/>
        <v>0.8</v>
      </c>
    </row>
    <row r="18" spans="2:52" x14ac:dyDescent="0.25">
      <c r="B18" s="154" t="str">
        <f t="shared" si="4"/>
        <v>250EPSS40</v>
      </c>
      <c r="C18" s="154" t="str">
        <f t="shared" si="5"/>
        <v>250EPS020</v>
      </c>
      <c r="D18" s="154" t="str">
        <f t="shared" si="6"/>
        <v>250EPSI03</v>
      </c>
      <c r="E18" s="154" t="str">
        <f t="shared" si="7"/>
        <v>250ESS002</v>
      </c>
      <c r="F18" s="154" t="str">
        <f t="shared" si="8"/>
        <v>250ESS024</v>
      </c>
      <c r="G18" s="154" t="str">
        <f t="shared" si="9"/>
        <v>250ESS091</v>
      </c>
      <c r="H18" s="154" t="str">
        <f t="shared" si="10"/>
        <v>250EPSS41</v>
      </c>
      <c r="I18" s="154" t="str">
        <f t="shared" si="11"/>
        <v>250EPSS10</v>
      </c>
      <c r="J18" s="154" t="str">
        <f t="shared" si="12"/>
        <v>250EPSS16</v>
      </c>
      <c r="K18" s="154" t="str">
        <f t="shared" si="13"/>
        <v>250EPSS37</v>
      </c>
      <c r="L18" s="154" t="str">
        <f t="shared" si="14"/>
        <v>250EPSS02</v>
      </c>
      <c r="M18" s="154" t="str">
        <f t="shared" si="15"/>
        <v>250EPSS23</v>
      </c>
      <c r="N18" s="154" t="str">
        <f t="shared" si="16"/>
        <v>250EPSM03</v>
      </c>
      <c r="O18" s="154" t="str">
        <f t="shared" si="17"/>
        <v>250EPSS18</v>
      </c>
      <c r="P18" s="154" t="str">
        <f t="shared" si="18"/>
        <v>250EPSS05</v>
      </c>
      <c r="Q18" s="154" t="str">
        <f t="shared" si="19"/>
        <v>250EPSS17</v>
      </c>
      <c r="R18" s="154" t="str">
        <f t="shared" si="20"/>
        <v>250ESS118</v>
      </c>
      <c r="S18" s="154" t="str">
        <f t="shared" si="21"/>
        <v>250EPSS33</v>
      </c>
      <c r="T18" s="22" t="s">
        <v>40</v>
      </c>
      <c r="U18" s="195" t="s">
        <v>297</v>
      </c>
      <c r="V18" s="196">
        <v>250</v>
      </c>
      <c r="W18" s="197">
        <f t="shared" si="28"/>
        <v>3588</v>
      </c>
      <c r="X18" s="198">
        <f t="shared" si="28"/>
        <v>1</v>
      </c>
      <c r="Y18" s="198">
        <f t="shared" si="28"/>
        <v>2234</v>
      </c>
      <c r="Z18" s="198">
        <f t="shared" si="28"/>
        <v>0</v>
      </c>
      <c r="AA18" s="198">
        <f t="shared" si="28"/>
        <v>38719</v>
      </c>
      <c r="AB18" s="199">
        <f t="shared" si="28"/>
        <v>0</v>
      </c>
      <c r="AC18" s="199">
        <f t="shared" si="28"/>
        <v>0</v>
      </c>
      <c r="AD18" s="197">
        <f t="shared" si="28"/>
        <v>0</v>
      </c>
      <c r="AE18" s="198">
        <f t="shared" si="28"/>
        <v>93</v>
      </c>
      <c r="AF18" s="198">
        <f t="shared" si="28"/>
        <v>50</v>
      </c>
      <c r="AG18" s="198">
        <f t="shared" si="29"/>
        <v>0</v>
      </c>
      <c r="AH18" s="198">
        <f t="shared" si="29"/>
        <v>0</v>
      </c>
      <c r="AI18" s="198">
        <f t="shared" si="29"/>
        <v>596</v>
      </c>
      <c r="AJ18" s="198">
        <f t="shared" si="29"/>
        <v>0</v>
      </c>
      <c r="AK18" s="198">
        <f t="shared" si="29"/>
        <v>0</v>
      </c>
      <c r="AL18" s="198">
        <f t="shared" si="29"/>
        <v>0</v>
      </c>
      <c r="AM18" s="198">
        <f t="shared" si="29"/>
        <v>0</v>
      </c>
      <c r="AN18" s="200">
        <f t="shared" si="29"/>
        <v>0</v>
      </c>
      <c r="AO18" s="201">
        <f t="shared" si="30"/>
        <v>45281</v>
      </c>
      <c r="AP18" s="154" t="str">
        <f t="shared" si="25"/>
        <v>579EPSS37</v>
      </c>
      <c r="AQ18" s="202" t="s">
        <v>294</v>
      </c>
      <c r="AR18" s="203">
        <v>579</v>
      </c>
      <c r="AS18" s="202" t="s">
        <v>198</v>
      </c>
      <c r="AT18" s="204">
        <v>120</v>
      </c>
      <c r="AV18" s="205" t="s">
        <v>197</v>
      </c>
      <c r="AW18" s="205" t="e">
        <f>#REF!</f>
        <v>#REF!</v>
      </c>
      <c r="AX18" s="206" t="e">
        <f t="shared" si="26"/>
        <v>#REF!</v>
      </c>
      <c r="AZ18" s="155"/>
    </row>
    <row r="19" spans="2:52" x14ac:dyDescent="0.25">
      <c r="B19" s="154" t="str">
        <f t="shared" si="4"/>
        <v>495EPSS40</v>
      </c>
      <c r="C19" s="154" t="str">
        <f t="shared" si="5"/>
        <v>495EPS020</v>
      </c>
      <c r="D19" s="154" t="str">
        <f t="shared" si="6"/>
        <v>495EPSI03</v>
      </c>
      <c r="E19" s="154" t="str">
        <f t="shared" si="7"/>
        <v>495ESS002</v>
      </c>
      <c r="F19" s="154" t="str">
        <f t="shared" si="8"/>
        <v>495ESS024</v>
      </c>
      <c r="G19" s="154" t="str">
        <f t="shared" si="9"/>
        <v>495ESS091</v>
      </c>
      <c r="H19" s="154" t="str">
        <f t="shared" si="10"/>
        <v>495EPSS41</v>
      </c>
      <c r="I19" s="154" t="str">
        <f t="shared" si="11"/>
        <v>495EPSS10</v>
      </c>
      <c r="J19" s="154" t="str">
        <f t="shared" si="12"/>
        <v>495EPSS16</v>
      </c>
      <c r="K19" s="154" t="str">
        <f t="shared" si="13"/>
        <v>495EPSS37</v>
      </c>
      <c r="L19" s="154" t="str">
        <f t="shared" si="14"/>
        <v>495EPSS02</v>
      </c>
      <c r="M19" s="154" t="str">
        <f t="shared" si="15"/>
        <v>495EPSS23</v>
      </c>
      <c r="N19" s="154" t="str">
        <f t="shared" si="16"/>
        <v>495EPSM03</v>
      </c>
      <c r="O19" s="154" t="str">
        <f t="shared" si="17"/>
        <v>495EPSS18</v>
      </c>
      <c r="P19" s="154" t="str">
        <f t="shared" si="18"/>
        <v>495EPSS05</v>
      </c>
      <c r="Q19" s="154" t="str">
        <f t="shared" si="19"/>
        <v>495EPSS17</v>
      </c>
      <c r="R19" s="154" t="str">
        <f t="shared" si="20"/>
        <v>495ESS118</v>
      </c>
      <c r="S19" s="154" t="str">
        <f t="shared" si="21"/>
        <v>495EPSS33</v>
      </c>
      <c r="T19" s="22" t="s">
        <v>41</v>
      </c>
      <c r="U19" s="195" t="s">
        <v>297</v>
      </c>
      <c r="V19" s="196">
        <v>495</v>
      </c>
      <c r="W19" s="197">
        <f t="shared" si="28"/>
        <v>0</v>
      </c>
      <c r="X19" s="198">
        <f t="shared" si="28"/>
        <v>0</v>
      </c>
      <c r="Y19" s="198">
        <f t="shared" si="28"/>
        <v>0</v>
      </c>
      <c r="Z19" s="198">
        <f t="shared" si="28"/>
        <v>384</v>
      </c>
      <c r="AA19" s="198">
        <f t="shared" si="28"/>
        <v>22534</v>
      </c>
      <c r="AB19" s="199">
        <f t="shared" si="28"/>
        <v>0</v>
      </c>
      <c r="AC19" s="199">
        <f t="shared" si="28"/>
        <v>0</v>
      </c>
      <c r="AD19" s="197">
        <f t="shared" si="28"/>
        <v>0</v>
      </c>
      <c r="AE19" s="198">
        <f t="shared" si="28"/>
        <v>0</v>
      </c>
      <c r="AF19" s="198">
        <f t="shared" si="28"/>
        <v>14</v>
      </c>
      <c r="AG19" s="198">
        <f t="shared" si="29"/>
        <v>0</v>
      </c>
      <c r="AH19" s="198">
        <f t="shared" si="29"/>
        <v>0</v>
      </c>
      <c r="AI19" s="198">
        <f t="shared" si="29"/>
        <v>174</v>
      </c>
      <c r="AJ19" s="198">
        <f t="shared" si="29"/>
        <v>0</v>
      </c>
      <c r="AK19" s="198">
        <f t="shared" si="29"/>
        <v>0</v>
      </c>
      <c r="AL19" s="198">
        <f t="shared" si="29"/>
        <v>0</v>
      </c>
      <c r="AM19" s="198">
        <f t="shared" si="29"/>
        <v>0</v>
      </c>
      <c r="AN19" s="200">
        <f t="shared" si="29"/>
        <v>0</v>
      </c>
      <c r="AO19" s="201">
        <f t="shared" si="30"/>
        <v>23106</v>
      </c>
      <c r="AP19" s="154" t="str">
        <f t="shared" si="25"/>
        <v>579EPSS40</v>
      </c>
      <c r="AQ19" s="202" t="s">
        <v>294</v>
      </c>
      <c r="AR19" s="203">
        <v>579</v>
      </c>
      <c r="AS19" s="202" t="s">
        <v>177</v>
      </c>
      <c r="AT19" s="204">
        <v>18408</v>
      </c>
      <c r="AV19" s="205" t="s">
        <v>207</v>
      </c>
      <c r="AW19" s="205" t="e">
        <f>#REF!</f>
        <v>#REF!</v>
      </c>
      <c r="AX19" s="206" t="e">
        <f t="shared" si="26"/>
        <v>#REF!</v>
      </c>
    </row>
    <row r="20" spans="2:52" x14ac:dyDescent="0.25">
      <c r="B20" s="154" t="str">
        <f t="shared" si="4"/>
        <v>790EPSS40</v>
      </c>
      <c r="C20" s="154" t="str">
        <f t="shared" si="5"/>
        <v>790EPS020</v>
      </c>
      <c r="D20" s="154" t="str">
        <f t="shared" si="6"/>
        <v>790EPSI03</v>
      </c>
      <c r="E20" s="154" t="str">
        <f t="shared" si="7"/>
        <v>790ESS002</v>
      </c>
      <c r="F20" s="154" t="str">
        <f t="shared" si="8"/>
        <v>790ESS024</v>
      </c>
      <c r="G20" s="154" t="str">
        <f t="shared" si="9"/>
        <v>790ESS091</v>
      </c>
      <c r="H20" s="154" t="str">
        <f t="shared" si="10"/>
        <v>790EPSS41</v>
      </c>
      <c r="I20" s="154" t="str">
        <f t="shared" si="11"/>
        <v>790EPSS10</v>
      </c>
      <c r="J20" s="154" t="str">
        <f t="shared" si="12"/>
        <v>790EPSS16</v>
      </c>
      <c r="K20" s="154" t="str">
        <f t="shared" si="13"/>
        <v>790EPSS37</v>
      </c>
      <c r="L20" s="154" t="str">
        <f t="shared" si="14"/>
        <v>790EPSS02</v>
      </c>
      <c r="M20" s="154" t="str">
        <f t="shared" si="15"/>
        <v>790EPSS23</v>
      </c>
      <c r="N20" s="154" t="str">
        <f t="shared" si="16"/>
        <v>790EPSM03</v>
      </c>
      <c r="O20" s="154" t="str">
        <f t="shared" si="17"/>
        <v>790EPSS18</v>
      </c>
      <c r="P20" s="154" t="str">
        <f t="shared" si="18"/>
        <v>790EPSS05</v>
      </c>
      <c r="Q20" s="154" t="str">
        <f t="shared" si="19"/>
        <v>790EPSS17</v>
      </c>
      <c r="R20" s="154" t="str">
        <f t="shared" si="20"/>
        <v>790ESS118</v>
      </c>
      <c r="S20" s="154" t="str">
        <f t="shared" si="21"/>
        <v>790EPSS33</v>
      </c>
      <c r="T20" s="22" t="s">
        <v>42</v>
      </c>
      <c r="U20" s="195" t="s">
        <v>297</v>
      </c>
      <c r="V20" s="196">
        <v>790</v>
      </c>
      <c r="W20" s="197">
        <f t="shared" si="28"/>
        <v>7967</v>
      </c>
      <c r="X20" s="198">
        <f t="shared" si="28"/>
        <v>0</v>
      </c>
      <c r="Y20" s="198">
        <f t="shared" si="28"/>
        <v>0</v>
      </c>
      <c r="Z20" s="198">
        <f t="shared" si="28"/>
        <v>0</v>
      </c>
      <c r="AA20" s="198">
        <f t="shared" si="28"/>
        <v>22680</v>
      </c>
      <c r="AB20" s="199">
        <f t="shared" si="28"/>
        <v>0</v>
      </c>
      <c r="AC20" s="199">
        <f t="shared" si="28"/>
        <v>0</v>
      </c>
      <c r="AD20" s="197">
        <f t="shared" si="28"/>
        <v>0</v>
      </c>
      <c r="AE20" s="198">
        <f t="shared" si="28"/>
        <v>0</v>
      </c>
      <c r="AF20" s="198">
        <f t="shared" si="28"/>
        <v>41</v>
      </c>
      <c r="AG20" s="198">
        <f t="shared" si="29"/>
        <v>0</v>
      </c>
      <c r="AH20" s="198">
        <f t="shared" si="29"/>
        <v>0</v>
      </c>
      <c r="AI20" s="198">
        <f t="shared" si="29"/>
        <v>208</v>
      </c>
      <c r="AJ20" s="198">
        <f t="shared" si="29"/>
        <v>0</v>
      </c>
      <c r="AK20" s="198">
        <f t="shared" si="29"/>
        <v>0</v>
      </c>
      <c r="AL20" s="198">
        <f t="shared" si="29"/>
        <v>0</v>
      </c>
      <c r="AM20" s="198">
        <f t="shared" si="29"/>
        <v>0</v>
      </c>
      <c r="AN20" s="200">
        <f t="shared" si="29"/>
        <v>0</v>
      </c>
      <c r="AO20" s="201">
        <f t="shared" si="30"/>
        <v>30896</v>
      </c>
      <c r="AP20" s="154" t="str">
        <f t="shared" si="25"/>
        <v>579ESS002</v>
      </c>
      <c r="AQ20" s="202" t="s">
        <v>294</v>
      </c>
      <c r="AR20" s="203">
        <v>579</v>
      </c>
      <c r="AS20" s="202" t="s">
        <v>181</v>
      </c>
      <c r="AT20" s="204">
        <v>3090</v>
      </c>
      <c r="AV20" s="205" t="s">
        <v>278</v>
      </c>
      <c r="AW20" s="205" t="e">
        <f>#REF!</f>
        <v>#REF!</v>
      </c>
      <c r="AX20" s="206" t="e">
        <f t="shared" si="26"/>
        <v>#REF!</v>
      </c>
    </row>
    <row r="21" spans="2:52" x14ac:dyDescent="0.25">
      <c r="B21" s="154" t="str">
        <f t="shared" si="4"/>
        <v>895EPSS40</v>
      </c>
      <c r="C21" s="154" t="str">
        <f t="shared" si="5"/>
        <v>895EPS020</v>
      </c>
      <c r="D21" s="154" t="str">
        <f t="shared" si="6"/>
        <v>895EPSI03</v>
      </c>
      <c r="E21" s="154" t="str">
        <f t="shared" si="7"/>
        <v>895ESS002</v>
      </c>
      <c r="F21" s="154" t="str">
        <f t="shared" si="8"/>
        <v>895ESS024</v>
      </c>
      <c r="G21" s="154" t="str">
        <f t="shared" si="9"/>
        <v>895ESS091</v>
      </c>
      <c r="H21" s="154" t="str">
        <f t="shared" si="10"/>
        <v>895EPSS41</v>
      </c>
      <c r="I21" s="154" t="str">
        <f t="shared" si="11"/>
        <v>895EPSS10</v>
      </c>
      <c r="J21" s="154" t="str">
        <f t="shared" si="12"/>
        <v>895EPSS16</v>
      </c>
      <c r="K21" s="154" t="str">
        <f t="shared" si="13"/>
        <v>895EPSS37</v>
      </c>
      <c r="L21" s="154" t="str">
        <f t="shared" si="14"/>
        <v>895EPSS02</v>
      </c>
      <c r="M21" s="154" t="str">
        <f t="shared" si="15"/>
        <v>895EPSS23</v>
      </c>
      <c r="N21" s="154" t="str">
        <f t="shared" si="16"/>
        <v>895EPSM03</v>
      </c>
      <c r="O21" s="154" t="str">
        <f t="shared" si="17"/>
        <v>895EPSS18</v>
      </c>
      <c r="P21" s="154" t="str">
        <f t="shared" si="18"/>
        <v>895EPSS05</v>
      </c>
      <c r="Q21" s="154" t="str">
        <f t="shared" si="19"/>
        <v>895EPSS17</v>
      </c>
      <c r="R21" s="154" t="str">
        <f t="shared" si="20"/>
        <v>895ESS118</v>
      </c>
      <c r="S21" s="154" t="str">
        <f t="shared" si="21"/>
        <v>895EPSS33</v>
      </c>
      <c r="T21" s="44" t="s">
        <v>43</v>
      </c>
      <c r="U21" s="195" t="s">
        <v>297</v>
      </c>
      <c r="V21" s="196">
        <v>895</v>
      </c>
      <c r="W21" s="197">
        <f t="shared" si="28"/>
        <v>3494</v>
      </c>
      <c r="X21" s="198">
        <f t="shared" si="28"/>
        <v>0</v>
      </c>
      <c r="Y21" s="198">
        <f t="shared" si="28"/>
        <v>2811</v>
      </c>
      <c r="Z21" s="198">
        <f t="shared" si="28"/>
        <v>0</v>
      </c>
      <c r="AA21" s="198">
        <f t="shared" si="28"/>
        <v>16022</v>
      </c>
      <c r="AB21" s="199">
        <f t="shared" si="28"/>
        <v>0</v>
      </c>
      <c r="AC21" s="199">
        <f t="shared" si="28"/>
        <v>0</v>
      </c>
      <c r="AD21" s="197">
        <f t="shared" si="28"/>
        <v>0</v>
      </c>
      <c r="AE21" s="198">
        <f t="shared" si="28"/>
        <v>0</v>
      </c>
      <c r="AF21" s="198">
        <f t="shared" si="28"/>
        <v>31</v>
      </c>
      <c r="AG21" s="198">
        <f t="shared" si="29"/>
        <v>0</v>
      </c>
      <c r="AH21" s="198">
        <f t="shared" si="29"/>
        <v>0</v>
      </c>
      <c r="AI21" s="198">
        <f t="shared" si="29"/>
        <v>228</v>
      </c>
      <c r="AJ21" s="198">
        <f t="shared" si="29"/>
        <v>0</v>
      </c>
      <c r="AK21" s="198">
        <f t="shared" si="29"/>
        <v>0</v>
      </c>
      <c r="AL21" s="198">
        <f t="shared" si="29"/>
        <v>0</v>
      </c>
      <c r="AM21" s="198">
        <f t="shared" si="29"/>
        <v>0</v>
      </c>
      <c r="AN21" s="200">
        <f t="shared" si="29"/>
        <v>0</v>
      </c>
      <c r="AO21" s="201">
        <f t="shared" si="30"/>
        <v>22586</v>
      </c>
      <c r="AP21" s="154" t="str">
        <f t="shared" si="25"/>
        <v>585EPSM03</v>
      </c>
      <c r="AQ21" s="202" t="s">
        <v>294</v>
      </c>
      <c r="AR21" s="203">
        <v>585</v>
      </c>
      <c r="AS21" s="202" t="s">
        <v>192</v>
      </c>
      <c r="AT21" s="204">
        <v>480</v>
      </c>
    </row>
    <row r="22" spans="2:52" x14ac:dyDescent="0.25">
      <c r="B22" s="154" t="str">
        <f t="shared" si="4"/>
        <v>EPSS40</v>
      </c>
      <c r="C22" s="154" t="str">
        <f t="shared" si="5"/>
        <v>EPS020</v>
      </c>
      <c r="D22" s="154" t="str">
        <f t="shared" si="6"/>
        <v>EPSI03</v>
      </c>
      <c r="E22" s="154" t="str">
        <f t="shared" si="7"/>
        <v>ESS002</v>
      </c>
      <c r="F22" s="154" t="str">
        <f t="shared" si="8"/>
        <v>ESS024</v>
      </c>
      <c r="G22" s="154" t="str">
        <f t="shared" si="9"/>
        <v>ESS091</v>
      </c>
      <c r="H22" s="154" t="str">
        <f t="shared" si="10"/>
        <v>EPSS41</v>
      </c>
      <c r="I22" s="154" t="str">
        <f t="shared" si="11"/>
        <v>EPSS10</v>
      </c>
      <c r="J22" s="154" t="str">
        <f t="shared" si="12"/>
        <v>EPSS16</v>
      </c>
      <c r="K22" s="154" t="str">
        <f t="shared" si="13"/>
        <v>EPSS37</v>
      </c>
      <c r="L22" s="154" t="str">
        <f t="shared" si="14"/>
        <v>EPSS02</v>
      </c>
      <c r="M22" s="154" t="str">
        <f t="shared" si="15"/>
        <v>EPSS23</v>
      </c>
      <c r="N22" s="154" t="str">
        <f t="shared" si="16"/>
        <v>EPSM03</v>
      </c>
      <c r="O22" s="154" t="str">
        <f t="shared" si="17"/>
        <v>EPSS18</v>
      </c>
      <c r="P22" s="154" t="str">
        <f t="shared" si="18"/>
        <v>EPSS05</v>
      </c>
      <c r="Q22" s="154" t="str">
        <f t="shared" si="19"/>
        <v>EPSS17</v>
      </c>
      <c r="R22" s="154" t="str">
        <f t="shared" si="20"/>
        <v>ESS118</v>
      </c>
      <c r="S22" s="154" t="str">
        <f t="shared" si="21"/>
        <v>EPSS33</v>
      </c>
      <c r="T22" s="207" t="s">
        <v>298</v>
      </c>
      <c r="U22" s="208"/>
      <c r="V22" s="209"/>
      <c r="W22" s="210">
        <f>SUM(W23:W33)</f>
        <v>230964</v>
      </c>
      <c r="X22" s="211">
        <f t="shared" ref="X22:AN22" si="31">SUM(X23:X33)</f>
        <v>0</v>
      </c>
      <c r="Y22" s="211">
        <f t="shared" si="31"/>
        <v>19335</v>
      </c>
      <c r="Z22" s="211">
        <f t="shared" si="31"/>
        <v>77110</v>
      </c>
      <c r="AA22" s="211">
        <f t="shared" si="31"/>
        <v>0</v>
      </c>
      <c r="AB22" s="212">
        <f t="shared" si="31"/>
        <v>0</v>
      </c>
      <c r="AC22" s="212">
        <f t="shared" si="31"/>
        <v>0</v>
      </c>
      <c r="AD22" s="210">
        <f t="shared" si="31"/>
        <v>1036</v>
      </c>
      <c r="AE22" s="211">
        <f t="shared" si="31"/>
        <v>8694</v>
      </c>
      <c r="AF22" s="211">
        <f t="shared" si="31"/>
        <v>3594</v>
      </c>
      <c r="AG22" s="211">
        <f t="shared" si="31"/>
        <v>1</v>
      </c>
      <c r="AH22" s="211">
        <f t="shared" si="31"/>
        <v>0</v>
      </c>
      <c r="AI22" s="211">
        <f t="shared" si="31"/>
        <v>3989</v>
      </c>
      <c r="AJ22" s="211">
        <f t="shared" si="31"/>
        <v>0</v>
      </c>
      <c r="AK22" s="211">
        <f t="shared" si="31"/>
        <v>0</v>
      </c>
      <c r="AL22" s="211">
        <f t="shared" si="31"/>
        <v>1</v>
      </c>
      <c r="AM22" s="211">
        <f t="shared" si="31"/>
        <v>0</v>
      </c>
      <c r="AN22" s="213">
        <f t="shared" si="31"/>
        <v>0</v>
      </c>
      <c r="AO22" s="193">
        <f>SUM(AO23:AO33)</f>
        <v>344724</v>
      </c>
      <c r="AP22" s="154" t="str">
        <f t="shared" si="25"/>
        <v>585EPSS16</v>
      </c>
      <c r="AQ22" s="202" t="s">
        <v>294</v>
      </c>
      <c r="AR22" s="203">
        <v>585</v>
      </c>
      <c r="AS22" s="202" t="s">
        <v>196</v>
      </c>
      <c r="AT22" s="204">
        <v>41</v>
      </c>
      <c r="AV22" s="155" t="s">
        <v>299</v>
      </c>
    </row>
    <row r="23" spans="2:52" x14ac:dyDescent="0.25">
      <c r="B23" s="154" t="str">
        <f t="shared" si="4"/>
        <v>45EPSS40</v>
      </c>
      <c r="C23" s="154" t="str">
        <f t="shared" si="5"/>
        <v>45EPS020</v>
      </c>
      <c r="D23" s="154" t="str">
        <f t="shared" si="6"/>
        <v>45EPSI03</v>
      </c>
      <c r="E23" s="154" t="str">
        <f t="shared" si="7"/>
        <v>45ESS002</v>
      </c>
      <c r="F23" s="154" t="str">
        <f t="shared" si="8"/>
        <v>45ESS024</v>
      </c>
      <c r="G23" s="154" t="str">
        <f t="shared" si="9"/>
        <v>45ESS091</v>
      </c>
      <c r="H23" s="154" t="str">
        <f t="shared" si="10"/>
        <v>45EPSS41</v>
      </c>
      <c r="I23" s="154" t="str">
        <f t="shared" si="11"/>
        <v>45EPSS10</v>
      </c>
      <c r="J23" s="154" t="str">
        <f t="shared" si="12"/>
        <v>45EPSS16</v>
      </c>
      <c r="K23" s="154" t="str">
        <f t="shared" si="13"/>
        <v>45EPSS37</v>
      </c>
      <c r="L23" s="154" t="str">
        <f t="shared" si="14"/>
        <v>45EPSS02</v>
      </c>
      <c r="M23" s="154" t="str">
        <f t="shared" si="15"/>
        <v>45EPSS23</v>
      </c>
      <c r="N23" s="154" t="str">
        <f t="shared" si="16"/>
        <v>45EPSM03</v>
      </c>
      <c r="O23" s="154" t="str">
        <f t="shared" si="17"/>
        <v>45EPSS18</v>
      </c>
      <c r="P23" s="154" t="str">
        <f t="shared" si="18"/>
        <v>45EPSS05</v>
      </c>
      <c r="Q23" s="154" t="str">
        <f t="shared" si="19"/>
        <v>45EPSS17</v>
      </c>
      <c r="R23" s="154" t="str">
        <f t="shared" si="20"/>
        <v>45ESS118</v>
      </c>
      <c r="S23" s="154" t="str">
        <f t="shared" si="21"/>
        <v>45EPSS33</v>
      </c>
      <c r="T23" s="22" t="s">
        <v>45</v>
      </c>
      <c r="U23" s="214" t="s">
        <v>300</v>
      </c>
      <c r="V23" s="196">
        <v>45</v>
      </c>
      <c r="W23" s="197">
        <f t="shared" ref="W23:AL33" si="32">IFERROR(VLOOKUP(B23,$AP$9:$AT$931,5,0),0)</f>
        <v>39806</v>
      </c>
      <c r="X23" s="198">
        <f t="shared" si="32"/>
        <v>0</v>
      </c>
      <c r="Y23" s="198">
        <f t="shared" si="32"/>
        <v>1257</v>
      </c>
      <c r="Z23" s="198">
        <f t="shared" si="32"/>
        <v>0</v>
      </c>
      <c r="AA23" s="198">
        <f t="shared" si="32"/>
        <v>0</v>
      </c>
      <c r="AB23" s="199">
        <f t="shared" si="32"/>
        <v>0</v>
      </c>
      <c r="AC23" s="199">
        <f t="shared" si="32"/>
        <v>0</v>
      </c>
      <c r="AD23" s="197">
        <f t="shared" si="32"/>
        <v>439</v>
      </c>
      <c r="AE23" s="198">
        <f t="shared" si="32"/>
        <v>2664</v>
      </c>
      <c r="AF23" s="198">
        <f t="shared" si="32"/>
        <v>1429</v>
      </c>
      <c r="AG23" s="198">
        <f t="shared" si="32"/>
        <v>0</v>
      </c>
      <c r="AH23" s="198">
        <f t="shared" si="32"/>
        <v>0</v>
      </c>
      <c r="AI23" s="198">
        <f t="shared" si="32"/>
        <v>1490</v>
      </c>
      <c r="AJ23" s="198">
        <f t="shared" si="32"/>
        <v>0</v>
      </c>
      <c r="AK23" s="198">
        <f t="shared" si="32"/>
        <v>0</v>
      </c>
      <c r="AL23" s="198">
        <f t="shared" si="32"/>
        <v>0</v>
      </c>
      <c r="AM23" s="198">
        <f t="shared" ref="AM23:AN33" si="33">IFERROR(VLOOKUP(R23,$AP$9:$AT$931,5,0),0)</f>
        <v>0</v>
      </c>
      <c r="AN23" s="200">
        <f t="shared" si="33"/>
        <v>0</v>
      </c>
      <c r="AO23" s="201">
        <f t="shared" ref="AO23:AO33" si="34">SUM(W23:AN23)</f>
        <v>47085</v>
      </c>
      <c r="AP23" s="154" t="str">
        <f t="shared" si="25"/>
        <v>585EPSS37</v>
      </c>
      <c r="AQ23" s="202" t="s">
        <v>294</v>
      </c>
      <c r="AR23" s="203">
        <v>585</v>
      </c>
      <c r="AS23" s="202" t="s">
        <v>198</v>
      </c>
      <c r="AT23" s="204">
        <v>65</v>
      </c>
    </row>
    <row r="24" spans="2:52" x14ac:dyDescent="0.25">
      <c r="B24" s="154" t="str">
        <f t="shared" si="4"/>
        <v>51EPSS40</v>
      </c>
      <c r="C24" s="154" t="str">
        <f t="shared" si="5"/>
        <v>51EPS020</v>
      </c>
      <c r="D24" s="154" t="str">
        <f t="shared" si="6"/>
        <v>51EPSI03</v>
      </c>
      <c r="E24" s="154" t="str">
        <f t="shared" si="7"/>
        <v>51ESS002</v>
      </c>
      <c r="F24" s="154" t="str">
        <f t="shared" si="8"/>
        <v>51ESS024</v>
      </c>
      <c r="G24" s="154" t="str">
        <f t="shared" si="9"/>
        <v>51ESS091</v>
      </c>
      <c r="H24" s="154" t="str">
        <f t="shared" si="10"/>
        <v>51EPSS41</v>
      </c>
      <c r="I24" s="154" t="str">
        <f t="shared" si="11"/>
        <v>51EPSS10</v>
      </c>
      <c r="J24" s="154" t="str">
        <f t="shared" si="12"/>
        <v>51EPSS16</v>
      </c>
      <c r="K24" s="154" t="str">
        <f t="shared" si="13"/>
        <v>51EPSS37</v>
      </c>
      <c r="L24" s="154" t="str">
        <f t="shared" si="14"/>
        <v>51EPSS02</v>
      </c>
      <c r="M24" s="154" t="str">
        <f t="shared" si="15"/>
        <v>51EPSS23</v>
      </c>
      <c r="N24" s="154" t="str">
        <f t="shared" si="16"/>
        <v>51EPSM03</v>
      </c>
      <c r="O24" s="154" t="str">
        <f t="shared" si="17"/>
        <v>51EPSS18</v>
      </c>
      <c r="P24" s="154" t="str">
        <f t="shared" si="18"/>
        <v>51EPSS05</v>
      </c>
      <c r="Q24" s="154" t="str">
        <f t="shared" si="19"/>
        <v>51EPSS17</v>
      </c>
      <c r="R24" s="154" t="str">
        <f t="shared" si="20"/>
        <v>51ESS118</v>
      </c>
      <c r="S24" s="154" t="str">
        <f t="shared" si="21"/>
        <v>51EPSS33</v>
      </c>
      <c r="T24" s="22" t="s">
        <v>46</v>
      </c>
      <c r="U24" s="214" t="s">
        <v>300</v>
      </c>
      <c r="V24" s="196">
        <v>51</v>
      </c>
      <c r="W24" s="197">
        <f t="shared" si="32"/>
        <v>19456</v>
      </c>
      <c r="X24" s="198">
        <f t="shared" si="32"/>
        <v>0</v>
      </c>
      <c r="Y24" s="198">
        <f t="shared" si="32"/>
        <v>1539</v>
      </c>
      <c r="Z24" s="198">
        <f t="shared" si="32"/>
        <v>3899</v>
      </c>
      <c r="AA24" s="198">
        <f t="shared" si="32"/>
        <v>0</v>
      </c>
      <c r="AB24" s="199">
        <f t="shared" si="32"/>
        <v>0</v>
      </c>
      <c r="AC24" s="199">
        <f t="shared" si="32"/>
        <v>0</v>
      </c>
      <c r="AD24" s="197">
        <f t="shared" si="32"/>
        <v>0</v>
      </c>
      <c r="AE24" s="198">
        <f t="shared" si="32"/>
        <v>433</v>
      </c>
      <c r="AF24" s="198">
        <f t="shared" si="32"/>
        <v>33</v>
      </c>
      <c r="AG24" s="198">
        <f t="shared" si="32"/>
        <v>0</v>
      </c>
      <c r="AH24" s="198">
        <f t="shared" si="32"/>
        <v>0</v>
      </c>
      <c r="AI24" s="198">
        <f t="shared" si="32"/>
        <v>151</v>
      </c>
      <c r="AJ24" s="198">
        <f t="shared" si="32"/>
        <v>0</v>
      </c>
      <c r="AK24" s="198">
        <f t="shared" si="32"/>
        <v>0</v>
      </c>
      <c r="AL24" s="198">
        <f t="shared" si="32"/>
        <v>0</v>
      </c>
      <c r="AM24" s="198">
        <f t="shared" si="33"/>
        <v>0</v>
      </c>
      <c r="AN24" s="200">
        <f t="shared" si="33"/>
        <v>0</v>
      </c>
      <c r="AO24" s="201">
        <f t="shared" si="34"/>
        <v>25511</v>
      </c>
      <c r="AP24" s="154" t="str">
        <f t="shared" si="25"/>
        <v>585EPSS40</v>
      </c>
      <c r="AQ24" s="202" t="s">
        <v>294</v>
      </c>
      <c r="AR24" s="203">
        <v>585</v>
      </c>
      <c r="AS24" s="202" t="s">
        <v>177</v>
      </c>
      <c r="AT24" s="204">
        <v>5302</v>
      </c>
    </row>
    <row r="25" spans="2:52" x14ac:dyDescent="0.25">
      <c r="B25" s="154" t="str">
        <f t="shared" si="4"/>
        <v>147EPSS40</v>
      </c>
      <c r="C25" s="154" t="str">
        <f t="shared" si="5"/>
        <v>147EPS020</v>
      </c>
      <c r="D25" s="154" t="str">
        <f t="shared" si="6"/>
        <v>147EPSI03</v>
      </c>
      <c r="E25" s="154" t="str">
        <f t="shared" si="7"/>
        <v>147ESS002</v>
      </c>
      <c r="F25" s="154" t="str">
        <f t="shared" si="8"/>
        <v>147ESS024</v>
      </c>
      <c r="G25" s="154" t="str">
        <f t="shared" si="9"/>
        <v>147ESS091</v>
      </c>
      <c r="H25" s="154" t="str">
        <f t="shared" si="10"/>
        <v>147EPSS41</v>
      </c>
      <c r="I25" s="154" t="str">
        <f t="shared" si="11"/>
        <v>147EPSS10</v>
      </c>
      <c r="J25" s="154" t="str">
        <f t="shared" si="12"/>
        <v>147EPSS16</v>
      </c>
      <c r="K25" s="154" t="str">
        <f t="shared" si="13"/>
        <v>147EPSS37</v>
      </c>
      <c r="L25" s="154" t="str">
        <f t="shared" si="14"/>
        <v>147EPSS02</v>
      </c>
      <c r="M25" s="154" t="str">
        <f t="shared" si="15"/>
        <v>147EPSS23</v>
      </c>
      <c r="N25" s="154" t="str">
        <f t="shared" si="16"/>
        <v>147EPSM03</v>
      </c>
      <c r="O25" s="154" t="str">
        <f t="shared" si="17"/>
        <v>147EPSS18</v>
      </c>
      <c r="P25" s="154" t="str">
        <f t="shared" si="18"/>
        <v>147EPSS05</v>
      </c>
      <c r="Q25" s="154" t="str">
        <f t="shared" si="19"/>
        <v>147EPSS17</v>
      </c>
      <c r="R25" s="154" t="str">
        <f t="shared" si="20"/>
        <v>147ESS118</v>
      </c>
      <c r="S25" s="154" t="str">
        <f t="shared" si="21"/>
        <v>147EPSS33</v>
      </c>
      <c r="T25" s="22" t="s">
        <v>47</v>
      </c>
      <c r="U25" s="214" t="s">
        <v>300</v>
      </c>
      <c r="V25" s="196">
        <v>147</v>
      </c>
      <c r="W25" s="197">
        <f t="shared" si="32"/>
        <v>20023</v>
      </c>
      <c r="X25" s="198">
        <f t="shared" si="32"/>
        <v>0</v>
      </c>
      <c r="Y25" s="198">
        <f t="shared" si="32"/>
        <v>0</v>
      </c>
      <c r="Z25" s="198">
        <f t="shared" si="32"/>
        <v>1372</v>
      </c>
      <c r="AA25" s="198">
        <f t="shared" si="32"/>
        <v>0</v>
      </c>
      <c r="AB25" s="199">
        <f t="shared" si="32"/>
        <v>0</v>
      </c>
      <c r="AC25" s="199">
        <f t="shared" si="32"/>
        <v>0</v>
      </c>
      <c r="AD25" s="197">
        <f t="shared" si="32"/>
        <v>98</v>
      </c>
      <c r="AE25" s="198">
        <f t="shared" si="32"/>
        <v>857</v>
      </c>
      <c r="AF25" s="198">
        <f t="shared" si="32"/>
        <v>469</v>
      </c>
      <c r="AG25" s="198">
        <f t="shared" si="32"/>
        <v>0</v>
      </c>
      <c r="AH25" s="198">
        <f t="shared" si="32"/>
        <v>0</v>
      </c>
      <c r="AI25" s="198">
        <f t="shared" si="32"/>
        <v>377</v>
      </c>
      <c r="AJ25" s="198">
        <f t="shared" si="32"/>
        <v>0</v>
      </c>
      <c r="AK25" s="198">
        <f t="shared" si="32"/>
        <v>0</v>
      </c>
      <c r="AL25" s="198">
        <f t="shared" si="32"/>
        <v>0</v>
      </c>
      <c r="AM25" s="198">
        <f t="shared" si="33"/>
        <v>0</v>
      </c>
      <c r="AN25" s="200">
        <f t="shared" si="33"/>
        <v>0</v>
      </c>
      <c r="AO25" s="201">
        <f t="shared" si="34"/>
        <v>23196</v>
      </c>
      <c r="AP25" s="154" t="str">
        <f t="shared" si="25"/>
        <v>585ESS091</v>
      </c>
      <c r="AQ25" s="202" t="s">
        <v>294</v>
      </c>
      <c r="AR25" s="203">
        <v>585</v>
      </c>
      <c r="AS25" s="202" t="s">
        <v>183</v>
      </c>
      <c r="AT25" s="204">
        <v>1410</v>
      </c>
    </row>
    <row r="26" spans="2:52" x14ac:dyDescent="0.25">
      <c r="B26" s="154" t="str">
        <f t="shared" si="4"/>
        <v>172EPSS40</v>
      </c>
      <c r="C26" s="154" t="str">
        <f t="shared" si="5"/>
        <v>172EPS020</v>
      </c>
      <c r="D26" s="154" t="str">
        <f t="shared" si="6"/>
        <v>172EPSI03</v>
      </c>
      <c r="E26" s="154" t="str">
        <f t="shared" si="7"/>
        <v>172ESS002</v>
      </c>
      <c r="F26" s="154" t="str">
        <f t="shared" si="8"/>
        <v>172ESS024</v>
      </c>
      <c r="G26" s="154" t="str">
        <f t="shared" si="9"/>
        <v>172ESS091</v>
      </c>
      <c r="H26" s="154" t="str">
        <f t="shared" si="10"/>
        <v>172EPSS41</v>
      </c>
      <c r="I26" s="154" t="str">
        <f t="shared" si="11"/>
        <v>172EPSS10</v>
      </c>
      <c r="J26" s="154" t="str">
        <f t="shared" si="12"/>
        <v>172EPSS16</v>
      </c>
      <c r="K26" s="154" t="str">
        <f t="shared" si="13"/>
        <v>172EPSS37</v>
      </c>
      <c r="L26" s="154" t="str">
        <f t="shared" si="14"/>
        <v>172EPSS02</v>
      </c>
      <c r="M26" s="154" t="str">
        <f t="shared" si="15"/>
        <v>172EPSS23</v>
      </c>
      <c r="N26" s="154" t="str">
        <f t="shared" si="16"/>
        <v>172EPSM03</v>
      </c>
      <c r="O26" s="154" t="str">
        <f t="shared" si="17"/>
        <v>172EPSS18</v>
      </c>
      <c r="P26" s="154" t="str">
        <f t="shared" si="18"/>
        <v>172EPSS05</v>
      </c>
      <c r="Q26" s="154" t="str">
        <f t="shared" si="19"/>
        <v>172EPSS17</v>
      </c>
      <c r="R26" s="154" t="str">
        <f t="shared" si="20"/>
        <v>172ESS118</v>
      </c>
      <c r="S26" s="154" t="str">
        <f t="shared" si="21"/>
        <v>172EPSS33</v>
      </c>
      <c r="T26" s="38" t="s">
        <v>48</v>
      </c>
      <c r="U26" s="214" t="s">
        <v>300</v>
      </c>
      <c r="V26" s="196">
        <v>172</v>
      </c>
      <c r="W26" s="197">
        <f t="shared" si="32"/>
        <v>27023</v>
      </c>
      <c r="X26" s="198">
        <f t="shared" si="32"/>
        <v>0</v>
      </c>
      <c r="Y26" s="198">
        <f t="shared" si="32"/>
        <v>2958</v>
      </c>
      <c r="Z26" s="198">
        <f t="shared" si="32"/>
        <v>1732</v>
      </c>
      <c r="AA26" s="198">
        <f t="shared" si="32"/>
        <v>0</v>
      </c>
      <c r="AB26" s="199">
        <f t="shared" si="32"/>
        <v>0</v>
      </c>
      <c r="AC26" s="199">
        <f t="shared" si="32"/>
        <v>0</v>
      </c>
      <c r="AD26" s="197">
        <f t="shared" si="32"/>
        <v>137</v>
      </c>
      <c r="AE26" s="198">
        <f t="shared" si="32"/>
        <v>1023</v>
      </c>
      <c r="AF26" s="198">
        <f t="shared" si="32"/>
        <v>513</v>
      </c>
      <c r="AG26" s="198">
        <f t="shared" si="32"/>
        <v>0</v>
      </c>
      <c r="AH26" s="198">
        <f t="shared" si="32"/>
        <v>0</v>
      </c>
      <c r="AI26" s="198">
        <f t="shared" si="32"/>
        <v>444</v>
      </c>
      <c r="AJ26" s="198">
        <f t="shared" si="32"/>
        <v>0</v>
      </c>
      <c r="AK26" s="198">
        <f t="shared" si="32"/>
        <v>0</v>
      </c>
      <c r="AL26" s="198">
        <f t="shared" si="32"/>
        <v>1</v>
      </c>
      <c r="AM26" s="198">
        <f t="shared" si="33"/>
        <v>0</v>
      </c>
      <c r="AN26" s="200">
        <f t="shared" si="33"/>
        <v>0</v>
      </c>
      <c r="AO26" s="201">
        <f t="shared" si="34"/>
        <v>33831</v>
      </c>
      <c r="AP26" s="154" t="str">
        <f t="shared" si="25"/>
        <v>591EPSM03</v>
      </c>
      <c r="AQ26" s="202" t="s">
        <v>294</v>
      </c>
      <c r="AR26" s="203">
        <v>591</v>
      </c>
      <c r="AS26" s="202" t="s">
        <v>192</v>
      </c>
      <c r="AT26" s="204">
        <v>189</v>
      </c>
    </row>
    <row r="27" spans="2:52" x14ac:dyDescent="0.25">
      <c r="B27" s="154" t="str">
        <f t="shared" si="4"/>
        <v>475EPSS40</v>
      </c>
      <c r="C27" s="154" t="str">
        <f t="shared" si="5"/>
        <v>475EPS020</v>
      </c>
      <c r="D27" s="154" t="str">
        <f t="shared" si="6"/>
        <v>475EPSI03</v>
      </c>
      <c r="E27" s="154" t="str">
        <f t="shared" si="7"/>
        <v>475ESS002</v>
      </c>
      <c r="F27" s="154" t="str">
        <f t="shared" si="8"/>
        <v>475ESS024</v>
      </c>
      <c r="G27" s="154" t="str">
        <f t="shared" si="9"/>
        <v>475ESS091</v>
      </c>
      <c r="H27" s="154" t="str">
        <f t="shared" si="10"/>
        <v>475EPSS41</v>
      </c>
      <c r="I27" s="154" t="str">
        <f t="shared" si="11"/>
        <v>475EPSS10</v>
      </c>
      <c r="J27" s="154" t="str">
        <f t="shared" si="12"/>
        <v>475EPSS16</v>
      </c>
      <c r="K27" s="154" t="str">
        <f t="shared" si="13"/>
        <v>475EPSS37</v>
      </c>
      <c r="L27" s="154" t="str">
        <f t="shared" si="14"/>
        <v>475EPSS02</v>
      </c>
      <c r="M27" s="154" t="str">
        <f t="shared" si="15"/>
        <v>475EPSS23</v>
      </c>
      <c r="N27" s="154" t="str">
        <f t="shared" si="16"/>
        <v>475EPSM03</v>
      </c>
      <c r="O27" s="154" t="str">
        <f t="shared" si="17"/>
        <v>475EPSS18</v>
      </c>
      <c r="P27" s="154" t="str">
        <f t="shared" si="18"/>
        <v>475EPSS05</v>
      </c>
      <c r="Q27" s="154" t="str">
        <f t="shared" si="19"/>
        <v>475EPSS17</v>
      </c>
      <c r="R27" s="154" t="str">
        <f t="shared" si="20"/>
        <v>475ESS118</v>
      </c>
      <c r="S27" s="154" t="str">
        <f t="shared" si="21"/>
        <v>475EPSS33</v>
      </c>
      <c r="T27" s="38" t="s">
        <v>49</v>
      </c>
      <c r="U27" s="214" t="s">
        <v>300</v>
      </c>
      <c r="V27" s="196">
        <v>475</v>
      </c>
      <c r="W27" s="197">
        <f t="shared" si="32"/>
        <v>2141</v>
      </c>
      <c r="X27" s="198">
        <f t="shared" si="32"/>
        <v>0</v>
      </c>
      <c r="Y27" s="198">
        <f t="shared" si="32"/>
        <v>1804</v>
      </c>
      <c r="Z27" s="198">
        <f t="shared" si="32"/>
        <v>0</v>
      </c>
      <c r="AA27" s="198">
        <f t="shared" si="32"/>
        <v>0</v>
      </c>
      <c r="AB27" s="199">
        <f t="shared" si="32"/>
        <v>0</v>
      </c>
      <c r="AC27" s="199">
        <f t="shared" si="32"/>
        <v>0</v>
      </c>
      <c r="AD27" s="197">
        <f t="shared" si="32"/>
        <v>0</v>
      </c>
      <c r="AE27" s="198">
        <f t="shared" si="32"/>
        <v>0</v>
      </c>
      <c r="AF27" s="198">
        <f t="shared" si="32"/>
        <v>87</v>
      </c>
      <c r="AG27" s="198">
        <f t="shared" si="32"/>
        <v>0</v>
      </c>
      <c r="AH27" s="198">
        <f t="shared" si="32"/>
        <v>0</v>
      </c>
      <c r="AI27" s="198">
        <f t="shared" si="32"/>
        <v>0</v>
      </c>
      <c r="AJ27" s="198">
        <f t="shared" si="32"/>
        <v>0</v>
      </c>
      <c r="AK27" s="198">
        <f t="shared" si="32"/>
        <v>0</v>
      </c>
      <c r="AL27" s="198">
        <f t="shared" si="32"/>
        <v>0</v>
      </c>
      <c r="AM27" s="198">
        <f t="shared" si="33"/>
        <v>0</v>
      </c>
      <c r="AN27" s="200">
        <f t="shared" si="33"/>
        <v>0</v>
      </c>
      <c r="AO27" s="201">
        <f t="shared" si="34"/>
        <v>4032</v>
      </c>
      <c r="AP27" s="154" t="str">
        <f t="shared" si="25"/>
        <v>591EPSS37</v>
      </c>
      <c r="AQ27" s="202" t="s">
        <v>294</v>
      </c>
      <c r="AR27" s="203">
        <v>591</v>
      </c>
      <c r="AS27" s="202" t="s">
        <v>198</v>
      </c>
      <c r="AT27" s="204">
        <v>228</v>
      </c>
    </row>
    <row r="28" spans="2:52" x14ac:dyDescent="0.25">
      <c r="B28" s="154" t="str">
        <f t="shared" si="4"/>
        <v>480EPSS40</v>
      </c>
      <c r="C28" s="154" t="str">
        <f t="shared" si="5"/>
        <v>480EPS020</v>
      </c>
      <c r="D28" s="154" t="str">
        <f t="shared" si="6"/>
        <v>480EPSI03</v>
      </c>
      <c r="E28" s="154" t="str">
        <f t="shared" si="7"/>
        <v>480ESS002</v>
      </c>
      <c r="F28" s="154" t="str">
        <f t="shared" si="8"/>
        <v>480ESS024</v>
      </c>
      <c r="G28" s="154" t="str">
        <f t="shared" si="9"/>
        <v>480ESS091</v>
      </c>
      <c r="H28" s="154" t="str">
        <f t="shared" si="10"/>
        <v>480EPSS41</v>
      </c>
      <c r="I28" s="154" t="str">
        <f t="shared" si="11"/>
        <v>480EPSS10</v>
      </c>
      <c r="J28" s="154" t="str">
        <f t="shared" si="12"/>
        <v>480EPSS16</v>
      </c>
      <c r="K28" s="154" t="str">
        <f t="shared" si="13"/>
        <v>480EPSS37</v>
      </c>
      <c r="L28" s="154" t="str">
        <f t="shared" si="14"/>
        <v>480EPSS02</v>
      </c>
      <c r="M28" s="154" t="str">
        <f t="shared" si="15"/>
        <v>480EPSS23</v>
      </c>
      <c r="N28" s="154" t="str">
        <f t="shared" si="16"/>
        <v>480EPSM03</v>
      </c>
      <c r="O28" s="154" t="str">
        <f t="shared" si="17"/>
        <v>480EPSS18</v>
      </c>
      <c r="P28" s="154" t="str">
        <f t="shared" si="18"/>
        <v>480EPSS05</v>
      </c>
      <c r="Q28" s="154" t="str">
        <f t="shared" si="19"/>
        <v>480EPSS17</v>
      </c>
      <c r="R28" s="154" t="str">
        <f t="shared" si="20"/>
        <v>480ESS118</v>
      </c>
      <c r="S28" s="154" t="str">
        <f t="shared" si="21"/>
        <v>480EPSS33</v>
      </c>
      <c r="T28" s="38" t="s">
        <v>50</v>
      </c>
      <c r="U28" s="214" t="s">
        <v>300</v>
      </c>
      <c r="V28" s="196">
        <v>480</v>
      </c>
      <c r="W28" s="197">
        <f t="shared" si="32"/>
        <v>13987</v>
      </c>
      <c r="X28" s="198">
        <f t="shared" si="32"/>
        <v>0</v>
      </c>
      <c r="Y28" s="198">
        <f t="shared" si="32"/>
        <v>2508</v>
      </c>
      <c r="Z28" s="198">
        <f t="shared" si="32"/>
        <v>730</v>
      </c>
      <c r="AA28" s="198">
        <f t="shared" si="32"/>
        <v>0</v>
      </c>
      <c r="AB28" s="199">
        <f t="shared" si="32"/>
        <v>0</v>
      </c>
      <c r="AC28" s="199">
        <f t="shared" si="32"/>
        <v>0</v>
      </c>
      <c r="AD28" s="197">
        <f t="shared" si="32"/>
        <v>0</v>
      </c>
      <c r="AE28" s="198">
        <f t="shared" si="32"/>
        <v>160</v>
      </c>
      <c r="AF28" s="198">
        <f t="shared" si="32"/>
        <v>80</v>
      </c>
      <c r="AG28" s="198">
        <f t="shared" si="32"/>
        <v>0</v>
      </c>
      <c r="AH28" s="198">
        <f t="shared" si="32"/>
        <v>0</v>
      </c>
      <c r="AI28" s="198">
        <f t="shared" si="32"/>
        <v>140</v>
      </c>
      <c r="AJ28" s="198">
        <f t="shared" si="32"/>
        <v>0</v>
      </c>
      <c r="AK28" s="198">
        <f t="shared" si="32"/>
        <v>0</v>
      </c>
      <c r="AL28" s="198">
        <f t="shared" si="32"/>
        <v>0</v>
      </c>
      <c r="AM28" s="198">
        <f t="shared" si="33"/>
        <v>0</v>
      </c>
      <c r="AN28" s="200">
        <f t="shared" si="33"/>
        <v>0</v>
      </c>
      <c r="AO28" s="201">
        <f t="shared" si="34"/>
        <v>17605</v>
      </c>
      <c r="AP28" s="154" t="str">
        <f t="shared" si="25"/>
        <v>591EPSS40</v>
      </c>
      <c r="AQ28" s="202" t="s">
        <v>294</v>
      </c>
      <c r="AR28" s="203">
        <v>591</v>
      </c>
      <c r="AS28" s="202" t="s">
        <v>177</v>
      </c>
      <c r="AT28" s="204">
        <v>6549</v>
      </c>
    </row>
    <row r="29" spans="2:52" x14ac:dyDescent="0.25">
      <c r="B29" s="154" t="str">
        <f t="shared" si="4"/>
        <v>490EPSS40</v>
      </c>
      <c r="C29" s="154" t="str">
        <f t="shared" si="5"/>
        <v>490EPS020</v>
      </c>
      <c r="D29" s="154" t="str">
        <f t="shared" si="6"/>
        <v>490EPSI03</v>
      </c>
      <c r="E29" s="154" t="str">
        <f t="shared" si="7"/>
        <v>490ESS002</v>
      </c>
      <c r="F29" s="154" t="str">
        <f t="shared" si="8"/>
        <v>490ESS024</v>
      </c>
      <c r="G29" s="154" t="str">
        <f t="shared" si="9"/>
        <v>490ESS091</v>
      </c>
      <c r="H29" s="154" t="str">
        <f t="shared" si="10"/>
        <v>490EPSS41</v>
      </c>
      <c r="I29" s="154" t="str">
        <f t="shared" si="11"/>
        <v>490EPSS10</v>
      </c>
      <c r="J29" s="154" t="str">
        <f t="shared" si="12"/>
        <v>490EPSS16</v>
      </c>
      <c r="K29" s="154" t="str">
        <f t="shared" si="13"/>
        <v>490EPSS37</v>
      </c>
      <c r="L29" s="154" t="str">
        <f t="shared" si="14"/>
        <v>490EPSS02</v>
      </c>
      <c r="M29" s="154" t="str">
        <f t="shared" si="15"/>
        <v>490EPSS23</v>
      </c>
      <c r="N29" s="154" t="str">
        <f t="shared" si="16"/>
        <v>490EPSM03</v>
      </c>
      <c r="O29" s="154" t="str">
        <f t="shared" si="17"/>
        <v>490EPSS18</v>
      </c>
      <c r="P29" s="154" t="str">
        <f t="shared" si="18"/>
        <v>490EPSS05</v>
      </c>
      <c r="Q29" s="154" t="str">
        <f t="shared" si="19"/>
        <v>490EPSS17</v>
      </c>
      <c r="R29" s="154" t="str">
        <f t="shared" si="20"/>
        <v>490ESS118</v>
      </c>
      <c r="S29" s="154" t="str">
        <f t="shared" si="21"/>
        <v>490EPSS33</v>
      </c>
      <c r="T29" s="22" t="s">
        <v>51</v>
      </c>
      <c r="U29" s="214" t="s">
        <v>300</v>
      </c>
      <c r="V29" s="196">
        <v>490</v>
      </c>
      <c r="W29" s="197">
        <f t="shared" si="32"/>
        <v>19401</v>
      </c>
      <c r="X29" s="198">
        <f t="shared" si="32"/>
        <v>0</v>
      </c>
      <c r="Y29" s="198">
        <f t="shared" si="32"/>
        <v>2919</v>
      </c>
      <c r="Z29" s="198">
        <f t="shared" si="32"/>
        <v>22598</v>
      </c>
      <c r="AA29" s="198">
        <f t="shared" si="32"/>
        <v>0</v>
      </c>
      <c r="AB29" s="199">
        <f t="shared" si="32"/>
        <v>0</v>
      </c>
      <c r="AC29" s="199">
        <f t="shared" si="32"/>
        <v>0</v>
      </c>
      <c r="AD29" s="197">
        <f t="shared" si="32"/>
        <v>0</v>
      </c>
      <c r="AE29" s="198">
        <f t="shared" si="32"/>
        <v>617</v>
      </c>
      <c r="AF29" s="198">
        <f t="shared" si="32"/>
        <v>132</v>
      </c>
      <c r="AG29" s="198">
        <f t="shared" si="32"/>
        <v>0</v>
      </c>
      <c r="AH29" s="198">
        <f t="shared" si="32"/>
        <v>0</v>
      </c>
      <c r="AI29" s="198">
        <f t="shared" si="32"/>
        <v>254</v>
      </c>
      <c r="AJ29" s="198">
        <f t="shared" si="32"/>
        <v>0</v>
      </c>
      <c r="AK29" s="198">
        <f t="shared" si="32"/>
        <v>0</v>
      </c>
      <c r="AL29" s="198">
        <f t="shared" si="32"/>
        <v>0</v>
      </c>
      <c r="AM29" s="198">
        <f t="shared" si="33"/>
        <v>0</v>
      </c>
      <c r="AN29" s="200">
        <f t="shared" si="33"/>
        <v>0</v>
      </c>
      <c r="AO29" s="201">
        <f t="shared" si="34"/>
        <v>45921</v>
      </c>
      <c r="AP29" s="154" t="str">
        <f t="shared" si="25"/>
        <v>591ESS091</v>
      </c>
      <c r="AQ29" s="202" t="s">
        <v>294</v>
      </c>
      <c r="AR29" s="203">
        <v>591</v>
      </c>
      <c r="AS29" s="202" t="s">
        <v>183</v>
      </c>
      <c r="AT29" s="204">
        <v>1362</v>
      </c>
    </row>
    <row r="30" spans="2:52" x14ac:dyDescent="0.25">
      <c r="B30" s="154" t="str">
        <f t="shared" si="4"/>
        <v>659EPSS40</v>
      </c>
      <c r="C30" s="154" t="str">
        <f t="shared" si="5"/>
        <v>659EPS020</v>
      </c>
      <c r="D30" s="154" t="str">
        <f t="shared" si="6"/>
        <v>659EPSI03</v>
      </c>
      <c r="E30" s="154" t="str">
        <f t="shared" si="7"/>
        <v>659ESS002</v>
      </c>
      <c r="F30" s="154" t="str">
        <f t="shared" si="8"/>
        <v>659ESS024</v>
      </c>
      <c r="G30" s="154" t="str">
        <f t="shared" si="9"/>
        <v>659ESS091</v>
      </c>
      <c r="H30" s="154" t="str">
        <f t="shared" si="10"/>
        <v>659EPSS41</v>
      </c>
      <c r="I30" s="154" t="str">
        <f t="shared" si="11"/>
        <v>659EPSS10</v>
      </c>
      <c r="J30" s="154" t="str">
        <f t="shared" si="12"/>
        <v>659EPSS16</v>
      </c>
      <c r="K30" s="154" t="str">
        <f t="shared" si="13"/>
        <v>659EPSS37</v>
      </c>
      <c r="L30" s="154" t="str">
        <f t="shared" si="14"/>
        <v>659EPSS02</v>
      </c>
      <c r="M30" s="154" t="str">
        <f t="shared" si="15"/>
        <v>659EPSS23</v>
      </c>
      <c r="N30" s="154" t="str">
        <f t="shared" si="16"/>
        <v>659EPSM03</v>
      </c>
      <c r="O30" s="154" t="str">
        <f t="shared" si="17"/>
        <v>659EPSS18</v>
      </c>
      <c r="P30" s="154" t="str">
        <f t="shared" si="18"/>
        <v>659EPSS05</v>
      </c>
      <c r="Q30" s="154" t="str">
        <f t="shared" si="19"/>
        <v>659EPSS17</v>
      </c>
      <c r="R30" s="154" t="str">
        <f t="shared" si="20"/>
        <v>659ESS118</v>
      </c>
      <c r="S30" s="154" t="str">
        <f t="shared" si="21"/>
        <v>659EPSS33</v>
      </c>
      <c r="T30" s="38" t="s">
        <v>52</v>
      </c>
      <c r="U30" s="214" t="s">
        <v>300</v>
      </c>
      <c r="V30" s="196">
        <v>659</v>
      </c>
      <c r="W30" s="197">
        <f t="shared" si="32"/>
        <v>15213</v>
      </c>
      <c r="X30" s="198">
        <f t="shared" si="32"/>
        <v>0</v>
      </c>
      <c r="Y30" s="198">
        <f t="shared" si="32"/>
        <v>1359</v>
      </c>
      <c r="Z30" s="198">
        <f t="shared" si="32"/>
        <v>3044</v>
      </c>
      <c r="AA30" s="198">
        <f t="shared" si="32"/>
        <v>0</v>
      </c>
      <c r="AB30" s="199">
        <f t="shared" si="32"/>
        <v>0</v>
      </c>
      <c r="AC30" s="199">
        <f t="shared" si="32"/>
        <v>0</v>
      </c>
      <c r="AD30" s="197">
        <f t="shared" si="32"/>
        <v>0</v>
      </c>
      <c r="AE30" s="198">
        <f t="shared" si="32"/>
        <v>165</v>
      </c>
      <c r="AF30" s="198">
        <f t="shared" si="32"/>
        <v>19</v>
      </c>
      <c r="AG30" s="198">
        <f t="shared" si="32"/>
        <v>0</v>
      </c>
      <c r="AH30" s="198">
        <f t="shared" si="32"/>
        <v>0</v>
      </c>
      <c r="AI30" s="198">
        <f t="shared" si="32"/>
        <v>135</v>
      </c>
      <c r="AJ30" s="198">
        <f t="shared" si="32"/>
        <v>0</v>
      </c>
      <c r="AK30" s="198">
        <f t="shared" si="32"/>
        <v>0</v>
      </c>
      <c r="AL30" s="198">
        <f t="shared" si="32"/>
        <v>0</v>
      </c>
      <c r="AM30" s="198">
        <f t="shared" si="33"/>
        <v>0</v>
      </c>
      <c r="AN30" s="200">
        <f t="shared" si="33"/>
        <v>0</v>
      </c>
      <c r="AO30" s="201">
        <f t="shared" si="34"/>
        <v>19935</v>
      </c>
      <c r="AP30" s="154" t="str">
        <f t="shared" si="25"/>
        <v>893EPSM03</v>
      </c>
      <c r="AQ30" s="202" t="s">
        <v>294</v>
      </c>
      <c r="AR30" s="203">
        <v>893</v>
      </c>
      <c r="AS30" s="202" t="s">
        <v>192</v>
      </c>
      <c r="AT30" s="204">
        <v>73</v>
      </c>
    </row>
    <row r="31" spans="2:52" x14ac:dyDescent="0.25">
      <c r="B31" s="154" t="str">
        <f t="shared" si="4"/>
        <v>665EPSS40</v>
      </c>
      <c r="C31" s="154" t="str">
        <f t="shared" si="5"/>
        <v>665EPS020</v>
      </c>
      <c r="D31" s="154" t="str">
        <f t="shared" si="6"/>
        <v>665EPSI03</v>
      </c>
      <c r="E31" s="154" t="str">
        <f t="shared" si="7"/>
        <v>665ESS002</v>
      </c>
      <c r="F31" s="154" t="str">
        <f t="shared" si="8"/>
        <v>665ESS024</v>
      </c>
      <c r="G31" s="154" t="str">
        <f t="shared" si="9"/>
        <v>665ESS091</v>
      </c>
      <c r="H31" s="154" t="str">
        <f t="shared" si="10"/>
        <v>665EPSS41</v>
      </c>
      <c r="I31" s="154" t="str">
        <f t="shared" si="11"/>
        <v>665EPSS10</v>
      </c>
      <c r="J31" s="154" t="str">
        <f t="shared" si="12"/>
        <v>665EPSS16</v>
      </c>
      <c r="K31" s="154" t="str">
        <f t="shared" si="13"/>
        <v>665EPSS37</v>
      </c>
      <c r="L31" s="154" t="str">
        <f t="shared" si="14"/>
        <v>665EPSS02</v>
      </c>
      <c r="M31" s="154" t="str">
        <f t="shared" si="15"/>
        <v>665EPSS23</v>
      </c>
      <c r="N31" s="154" t="str">
        <f t="shared" si="16"/>
        <v>665EPSM03</v>
      </c>
      <c r="O31" s="154" t="str">
        <f t="shared" si="17"/>
        <v>665EPSS18</v>
      </c>
      <c r="P31" s="154" t="str">
        <f t="shared" si="18"/>
        <v>665EPSS05</v>
      </c>
      <c r="Q31" s="154" t="str">
        <f t="shared" si="19"/>
        <v>665EPSS17</v>
      </c>
      <c r="R31" s="154" t="str">
        <f t="shared" si="20"/>
        <v>665ESS118</v>
      </c>
      <c r="S31" s="154" t="str">
        <f t="shared" si="21"/>
        <v>665EPSS33</v>
      </c>
      <c r="T31" s="22" t="s">
        <v>53</v>
      </c>
      <c r="U31" s="214" t="s">
        <v>300</v>
      </c>
      <c r="V31" s="196">
        <v>665</v>
      </c>
      <c r="W31" s="197">
        <f t="shared" si="32"/>
        <v>28220</v>
      </c>
      <c r="X31" s="198">
        <f t="shared" si="32"/>
        <v>0</v>
      </c>
      <c r="Y31" s="198">
        <f t="shared" si="32"/>
        <v>0</v>
      </c>
      <c r="Z31" s="198">
        <f t="shared" si="32"/>
        <v>939</v>
      </c>
      <c r="AA31" s="198">
        <f t="shared" si="32"/>
        <v>0</v>
      </c>
      <c r="AB31" s="199">
        <f t="shared" si="32"/>
        <v>0</v>
      </c>
      <c r="AC31" s="199">
        <f t="shared" si="32"/>
        <v>0</v>
      </c>
      <c r="AD31" s="197">
        <f t="shared" si="32"/>
        <v>0</v>
      </c>
      <c r="AE31" s="198">
        <f t="shared" si="32"/>
        <v>216</v>
      </c>
      <c r="AF31" s="198">
        <f t="shared" si="32"/>
        <v>31</v>
      </c>
      <c r="AG31" s="198">
        <f t="shared" si="32"/>
        <v>0</v>
      </c>
      <c r="AH31" s="198">
        <f t="shared" si="32"/>
        <v>0</v>
      </c>
      <c r="AI31" s="198">
        <f t="shared" si="32"/>
        <v>217</v>
      </c>
      <c r="AJ31" s="198">
        <f t="shared" si="32"/>
        <v>0</v>
      </c>
      <c r="AK31" s="198">
        <f t="shared" si="32"/>
        <v>0</v>
      </c>
      <c r="AL31" s="198">
        <f t="shared" si="32"/>
        <v>0</v>
      </c>
      <c r="AM31" s="198">
        <f t="shared" si="33"/>
        <v>0</v>
      </c>
      <c r="AN31" s="200">
        <f t="shared" si="33"/>
        <v>0</v>
      </c>
      <c r="AO31" s="201">
        <f t="shared" si="34"/>
        <v>29623</v>
      </c>
      <c r="AP31" s="154" t="str">
        <f t="shared" si="25"/>
        <v>893EPSS16</v>
      </c>
      <c r="AQ31" s="202" t="s">
        <v>294</v>
      </c>
      <c r="AR31" s="203">
        <v>893</v>
      </c>
      <c r="AS31" s="202" t="s">
        <v>196</v>
      </c>
      <c r="AT31" s="204">
        <v>41</v>
      </c>
    </row>
    <row r="32" spans="2:52" x14ac:dyDescent="0.25">
      <c r="B32" s="154" t="str">
        <f t="shared" si="4"/>
        <v>837EPSS40</v>
      </c>
      <c r="C32" s="154" t="str">
        <f t="shared" si="5"/>
        <v>837EPS020</v>
      </c>
      <c r="D32" s="154" t="str">
        <f t="shared" si="6"/>
        <v>837EPSI03</v>
      </c>
      <c r="E32" s="154" t="str">
        <f t="shared" si="7"/>
        <v>837ESS002</v>
      </c>
      <c r="F32" s="154" t="str">
        <f t="shared" si="8"/>
        <v>837ESS024</v>
      </c>
      <c r="G32" s="154" t="str">
        <f t="shared" si="9"/>
        <v>837ESS091</v>
      </c>
      <c r="H32" s="154" t="str">
        <f t="shared" si="10"/>
        <v>837EPSS41</v>
      </c>
      <c r="I32" s="154" t="str">
        <f t="shared" si="11"/>
        <v>837EPSS10</v>
      </c>
      <c r="J32" s="154" t="str">
        <f t="shared" si="12"/>
        <v>837EPSS16</v>
      </c>
      <c r="K32" s="154" t="str">
        <f t="shared" si="13"/>
        <v>837EPSS37</v>
      </c>
      <c r="L32" s="154" t="str">
        <f t="shared" si="14"/>
        <v>837EPSS02</v>
      </c>
      <c r="M32" s="154" t="str">
        <f t="shared" si="15"/>
        <v>837EPSS23</v>
      </c>
      <c r="N32" s="154" t="str">
        <f t="shared" si="16"/>
        <v>837EPSM03</v>
      </c>
      <c r="O32" s="154" t="str">
        <f t="shared" si="17"/>
        <v>837EPSS18</v>
      </c>
      <c r="P32" s="154" t="str">
        <f t="shared" si="18"/>
        <v>837EPSS05</v>
      </c>
      <c r="Q32" s="154" t="str">
        <f t="shared" si="19"/>
        <v>837EPSS17</v>
      </c>
      <c r="R32" s="154" t="str">
        <f t="shared" si="20"/>
        <v>837ESS118</v>
      </c>
      <c r="S32" s="154" t="str">
        <f t="shared" si="21"/>
        <v>837EPSS33</v>
      </c>
      <c r="T32" s="38" t="s">
        <v>54</v>
      </c>
      <c r="U32" s="214" t="s">
        <v>300</v>
      </c>
      <c r="V32" s="196">
        <v>837</v>
      </c>
      <c r="W32" s="197">
        <f t="shared" si="32"/>
        <v>39985</v>
      </c>
      <c r="X32" s="198">
        <f t="shared" si="32"/>
        <v>0</v>
      </c>
      <c r="Y32" s="198">
        <f t="shared" si="32"/>
        <v>4124</v>
      </c>
      <c r="Z32" s="198">
        <f t="shared" si="32"/>
        <v>42796</v>
      </c>
      <c r="AA32" s="198">
        <f t="shared" si="32"/>
        <v>0</v>
      </c>
      <c r="AB32" s="199">
        <f t="shared" si="32"/>
        <v>0</v>
      </c>
      <c r="AC32" s="199">
        <f t="shared" si="32"/>
        <v>0</v>
      </c>
      <c r="AD32" s="197">
        <f t="shared" si="32"/>
        <v>362</v>
      </c>
      <c r="AE32" s="198">
        <f t="shared" si="32"/>
        <v>2559</v>
      </c>
      <c r="AF32" s="198">
        <f t="shared" si="32"/>
        <v>755</v>
      </c>
      <c r="AG32" s="198">
        <f t="shared" si="32"/>
        <v>1</v>
      </c>
      <c r="AH32" s="198">
        <f t="shared" si="32"/>
        <v>0</v>
      </c>
      <c r="AI32" s="198">
        <f t="shared" si="32"/>
        <v>781</v>
      </c>
      <c r="AJ32" s="198">
        <f t="shared" si="32"/>
        <v>0</v>
      </c>
      <c r="AK32" s="198">
        <f t="shared" si="32"/>
        <v>0</v>
      </c>
      <c r="AL32" s="198">
        <f t="shared" si="32"/>
        <v>0</v>
      </c>
      <c r="AM32" s="198">
        <f t="shared" si="33"/>
        <v>0</v>
      </c>
      <c r="AN32" s="200">
        <f t="shared" si="33"/>
        <v>0</v>
      </c>
      <c r="AO32" s="201">
        <f t="shared" si="34"/>
        <v>91363</v>
      </c>
      <c r="AP32" s="154" t="str">
        <f t="shared" si="25"/>
        <v>893EPSS37</v>
      </c>
      <c r="AQ32" s="202" t="s">
        <v>294</v>
      </c>
      <c r="AR32" s="203">
        <v>893</v>
      </c>
      <c r="AS32" s="202" t="s">
        <v>198</v>
      </c>
      <c r="AT32" s="204">
        <v>74</v>
      </c>
    </row>
    <row r="33" spans="2:46" x14ac:dyDescent="0.25">
      <c r="B33" s="154" t="str">
        <f t="shared" si="4"/>
        <v>873EPSS40</v>
      </c>
      <c r="C33" s="154" t="str">
        <f t="shared" si="5"/>
        <v>873EPS020</v>
      </c>
      <c r="D33" s="154" t="str">
        <f t="shared" si="6"/>
        <v>873EPSI03</v>
      </c>
      <c r="E33" s="154" t="str">
        <f t="shared" si="7"/>
        <v>873ESS002</v>
      </c>
      <c r="F33" s="154" t="str">
        <f t="shared" si="8"/>
        <v>873ESS024</v>
      </c>
      <c r="G33" s="154" t="str">
        <f t="shared" si="9"/>
        <v>873ESS091</v>
      </c>
      <c r="H33" s="154" t="str">
        <f t="shared" si="10"/>
        <v>873EPSS41</v>
      </c>
      <c r="I33" s="154" t="str">
        <f t="shared" si="11"/>
        <v>873EPSS10</v>
      </c>
      <c r="J33" s="154" t="str">
        <f t="shared" si="12"/>
        <v>873EPSS16</v>
      </c>
      <c r="K33" s="154" t="str">
        <f t="shared" si="13"/>
        <v>873EPSS37</v>
      </c>
      <c r="L33" s="154" t="str">
        <f t="shared" si="14"/>
        <v>873EPSS02</v>
      </c>
      <c r="M33" s="154" t="str">
        <f t="shared" si="15"/>
        <v>873EPSS23</v>
      </c>
      <c r="N33" s="154" t="str">
        <f t="shared" si="16"/>
        <v>873EPSM03</v>
      </c>
      <c r="O33" s="154" t="str">
        <f t="shared" si="17"/>
        <v>873EPSS18</v>
      </c>
      <c r="P33" s="154" t="str">
        <f t="shared" si="18"/>
        <v>873EPSS05</v>
      </c>
      <c r="Q33" s="154" t="str">
        <f t="shared" si="19"/>
        <v>873EPSS17</v>
      </c>
      <c r="R33" s="154" t="str">
        <f t="shared" si="20"/>
        <v>873ESS118</v>
      </c>
      <c r="S33" s="154" t="str">
        <f t="shared" si="21"/>
        <v>873EPSS33</v>
      </c>
      <c r="T33" s="22" t="s">
        <v>55</v>
      </c>
      <c r="U33" s="214" t="s">
        <v>300</v>
      </c>
      <c r="V33" s="196">
        <v>873</v>
      </c>
      <c r="W33" s="197">
        <f t="shared" si="32"/>
        <v>5709</v>
      </c>
      <c r="X33" s="198">
        <f t="shared" si="32"/>
        <v>0</v>
      </c>
      <c r="Y33" s="198">
        <f t="shared" si="32"/>
        <v>867</v>
      </c>
      <c r="Z33" s="198">
        <f t="shared" si="32"/>
        <v>0</v>
      </c>
      <c r="AA33" s="198">
        <f t="shared" si="32"/>
        <v>0</v>
      </c>
      <c r="AB33" s="199">
        <f t="shared" si="32"/>
        <v>0</v>
      </c>
      <c r="AC33" s="199">
        <f t="shared" si="32"/>
        <v>0</v>
      </c>
      <c r="AD33" s="197">
        <f t="shared" si="32"/>
        <v>0</v>
      </c>
      <c r="AE33" s="198">
        <f t="shared" si="32"/>
        <v>0</v>
      </c>
      <c r="AF33" s="198">
        <f t="shared" si="32"/>
        <v>46</v>
      </c>
      <c r="AG33" s="198">
        <f t="shared" si="32"/>
        <v>0</v>
      </c>
      <c r="AH33" s="198">
        <f t="shared" si="32"/>
        <v>0</v>
      </c>
      <c r="AI33" s="198">
        <f t="shared" si="32"/>
        <v>0</v>
      </c>
      <c r="AJ33" s="198">
        <f t="shared" si="32"/>
        <v>0</v>
      </c>
      <c r="AK33" s="198">
        <f t="shared" si="32"/>
        <v>0</v>
      </c>
      <c r="AL33" s="198">
        <f t="shared" si="32"/>
        <v>0</v>
      </c>
      <c r="AM33" s="198">
        <f t="shared" si="33"/>
        <v>0</v>
      </c>
      <c r="AN33" s="200">
        <f t="shared" si="33"/>
        <v>0</v>
      </c>
      <c r="AO33" s="201">
        <f t="shared" si="34"/>
        <v>6622</v>
      </c>
      <c r="AP33" s="154" t="str">
        <f t="shared" si="25"/>
        <v>893EPSS40</v>
      </c>
      <c r="AQ33" s="202" t="s">
        <v>294</v>
      </c>
      <c r="AR33" s="203">
        <v>893</v>
      </c>
      <c r="AS33" s="202" t="s">
        <v>177</v>
      </c>
      <c r="AT33" s="204">
        <v>9697</v>
      </c>
    </row>
    <row r="34" spans="2:46" x14ac:dyDescent="0.25">
      <c r="B34" s="154" t="str">
        <f t="shared" si="4"/>
        <v>EPSS40</v>
      </c>
      <c r="C34" s="154" t="str">
        <f t="shared" si="5"/>
        <v>EPS020</v>
      </c>
      <c r="D34" s="154" t="str">
        <f t="shared" si="6"/>
        <v>EPSI03</v>
      </c>
      <c r="E34" s="154" t="str">
        <f t="shared" si="7"/>
        <v>ESS002</v>
      </c>
      <c r="F34" s="154" t="str">
        <f t="shared" si="8"/>
        <v>ESS024</v>
      </c>
      <c r="G34" s="154" t="str">
        <f t="shared" si="9"/>
        <v>ESS091</v>
      </c>
      <c r="H34" s="154" t="str">
        <f t="shared" si="10"/>
        <v>EPSS41</v>
      </c>
      <c r="I34" s="154" t="str">
        <f t="shared" si="11"/>
        <v>EPSS10</v>
      </c>
      <c r="J34" s="154" t="str">
        <f t="shared" si="12"/>
        <v>EPSS16</v>
      </c>
      <c r="K34" s="154" t="str">
        <f t="shared" si="13"/>
        <v>EPSS37</v>
      </c>
      <c r="L34" s="154" t="str">
        <f t="shared" si="14"/>
        <v>EPSS02</v>
      </c>
      <c r="M34" s="154" t="str">
        <f t="shared" si="15"/>
        <v>EPSS23</v>
      </c>
      <c r="N34" s="154" t="str">
        <f t="shared" si="16"/>
        <v>EPSM03</v>
      </c>
      <c r="O34" s="154" t="str">
        <f t="shared" si="17"/>
        <v>EPSS18</v>
      </c>
      <c r="P34" s="154" t="str">
        <f t="shared" si="18"/>
        <v>EPSS05</v>
      </c>
      <c r="Q34" s="154" t="str">
        <f t="shared" si="19"/>
        <v>EPSS17</v>
      </c>
      <c r="R34" s="154" t="str">
        <f t="shared" si="20"/>
        <v>ESS118</v>
      </c>
      <c r="S34" s="154" t="str">
        <f t="shared" si="21"/>
        <v>EPSS33</v>
      </c>
      <c r="T34" s="207" t="s">
        <v>301</v>
      </c>
      <c r="U34" s="208"/>
      <c r="V34" s="209"/>
      <c r="W34" s="210">
        <f t="shared" ref="W34:AN34" si="35">SUM(W35:W44)</f>
        <v>64636</v>
      </c>
      <c r="X34" s="211">
        <f t="shared" si="35"/>
        <v>0</v>
      </c>
      <c r="Y34" s="211">
        <f t="shared" si="35"/>
        <v>1819</v>
      </c>
      <c r="Z34" s="211">
        <f t="shared" si="35"/>
        <v>1530</v>
      </c>
      <c r="AA34" s="211">
        <f t="shared" si="35"/>
        <v>51857</v>
      </c>
      <c r="AB34" s="212">
        <f t="shared" si="35"/>
        <v>0</v>
      </c>
      <c r="AC34" s="212">
        <f t="shared" si="35"/>
        <v>0</v>
      </c>
      <c r="AD34" s="210">
        <f t="shared" si="35"/>
        <v>0</v>
      </c>
      <c r="AE34" s="211">
        <f t="shared" si="35"/>
        <v>961</v>
      </c>
      <c r="AF34" s="211">
        <f t="shared" si="35"/>
        <v>904</v>
      </c>
      <c r="AG34" s="211">
        <f t="shared" si="35"/>
        <v>1</v>
      </c>
      <c r="AH34" s="211">
        <f t="shared" si="35"/>
        <v>0</v>
      </c>
      <c r="AI34" s="211">
        <f t="shared" si="35"/>
        <v>3088</v>
      </c>
      <c r="AJ34" s="211">
        <f t="shared" si="35"/>
        <v>0</v>
      </c>
      <c r="AK34" s="211">
        <f t="shared" si="35"/>
        <v>0</v>
      </c>
      <c r="AL34" s="211">
        <f t="shared" si="35"/>
        <v>0</v>
      </c>
      <c r="AM34" s="211">
        <f t="shared" si="35"/>
        <v>0</v>
      </c>
      <c r="AN34" s="213">
        <f t="shared" si="35"/>
        <v>0</v>
      </c>
      <c r="AO34" s="193">
        <f>SUM(AO35:AO44)</f>
        <v>124796</v>
      </c>
      <c r="AP34" s="154" t="str">
        <f t="shared" si="25"/>
        <v>120EPS020</v>
      </c>
      <c r="AQ34" s="202" t="s">
        <v>302</v>
      </c>
      <c r="AR34" s="203">
        <v>120</v>
      </c>
      <c r="AS34" s="202" t="s">
        <v>187</v>
      </c>
      <c r="AT34" s="204">
        <v>2</v>
      </c>
    </row>
    <row r="35" spans="2:46" x14ac:dyDescent="0.25">
      <c r="B35" s="154" t="str">
        <f t="shared" si="4"/>
        <v>31EPSS40</v>
      </c>
      <c r="C35" s="154" t="str">
        <f t="shared" si="5"/>
        <v>31EPS020</v>
      </c>
      <c r="D35" s="154" t="str">
        <f t="shared" si="6"/>
        <v>31EPSI03</v>
      </c>
      <c r="E35" s="154" t="str">
        <f t="shared" si="7"/>
        <v>31ESS002</v>
      </c>
      <c r="F35" s="154" t="str">
        <f t="shared" si="8"/>
        <v>31ESS024</v>
      </c>
      <c r="G35" s="154" t="str">
        <f t="shared" si="9"/>
        <v>31ESS091</v>
      </c>
      <c r="H35" s="154" t="str">
        <f t="shared" si="10"/>
        <v>31EPSS41</v>
      </c>
      <c r="I35" s="154" t="str">
        <f t="shared" si="11"/>
        <v>31EPSS10</v>
      </c>
      <c r="J35" s="154" t="str">
        <f t="shared" si="12"/>
        <v>31EPSS16</v>
      </c>
      <c r="K35" s="154" t="str">
        <f t="shared" si="13"/>
        <v>31EPSS37</v>
      </c>
      <c r="L35" s="154" t="str">
        <f t="shared" si="14"/>
        <v>31EPSS02</v>
      </c>
      <c r="M35" s="154" t="str">
        <f t="shared" si="15"/>
        <v>31EPSS23</v>
      </c>
      <c r="N35" s="154" t="str">
        <f t="shared" si="16"/>
        <v>31EPSM03</v>
      </c>
      <c r="O35" s="154" t="str">
        <f t="shared" si="17"/>
        <v>31EPSS18</v>
      </c>
      <c r="P35" s="154" t="str">
        <f t="shared" si="18"/>
        <v>31EPSS05</v>
      </c>
      <c r="Q35" s="154" t="str">
        <f t="shared" si="19"/>
        <v>31EPSS17</v>
      </c>
      <c r="R35" s="154" t="str">
        <f t="shared" si="20"/>
        <v>31ESS118</v>
      </c>
      <c r="S35" s="154" t="str">
        <f t="shared" si="21"/>
        <v>31EPSS33</v>
      </c>
      <c r="T35" s="22" t="s">
        <v>58</v>
      </c>
      <c r="U35" s="214" t="s">
        <v>303</v>
      </c>
      <c r="V35" s="196">
        <v>31</v>
      </c>
      <c r="W35" s="197">
        <f t="shared" ref="W35:AL44" si="36">IFERROR(VLOOKUP(B35,$AP$9:$AT$931,5,0),0)</f>
        <v>4704</v>
      </c>
      <c r="X35" s="198">
        <f t="shared" si="36"/>
        <v>0</v>
      </c>
      <c r="Y35" s="198">
        <f t="shared" si="36"/>
        <v>0</v>
      </c>
      <c r="Z35" s="198">
        <f t="shared" si="36"/>
        <v>0</v>
      </c>
      <c r="AA35" s="198">
        <f t="shared" si="36"/>
        <v>10846</v>
      </c>
      <c r="AB35" s="199">
        <f t="shared" si="36"/>
        <v>0</v>
      </c>
      <c r="AC35" s="199">
        <f t="shared" si="36"/>
        <v>0</v>
      </c>
      <c r="AD35" s="197">
        <f t="shared" si="36"/>
        <v>0</v>
      </c>
      <c r="AE35" s="198">
        <f t="shared" si="36"/>
        <v>0</v>
      </c>
      <c r="AF35" s="198">
        <f t="shared" si="36"/>
        <v>102</v>
      </c>
      <c r="AG35" s="198">
        <f t="shared" si="36"/>
        <v>0</v>
      </c>
      <c r="AH35" s="198">
        <f t="shared" si="36"/>
        <v>0</v>
      </c>
      <c r="AI35" s="198">
        <f t="shared" si="36"/>
        <v>319</v>
      </c>
      <c r="AJ35" s="198">
        <f t="shared" si="36"/>
        <v>0</v>
      </c>
      <c r="AK35" s="198">
        <f t="shared" si="36"/>
        <v>0</v>
      </c>
      <c r="AL35" s="198">
        <f t="shared" si="36"/>
        <v>0</v>
      </c>
      <c r="AM35" s="198">
        <f t="shared" ref="AM35:AN44" si="37">IFERROR(VLOOKUP(R35,$AP$9:$AT$931,5,0),0)</f>
        <v>0</v>
      </c>
      <c r="AN35" s="200">
        <f t="shared" si="37"/>
        <v>0</v>
      </c>
      <c r="AO35" s="201">
        <f t="shared" ref="AO35:AO44" si="38">SUM(W35:AN35)</f>
        <v>15971</v>
      </c>
      <c r="AP35" s="154" t="str">
        <f t="shared" si="25"/>
        <v>120EPSI03</v>
      </c>
      <c r="AQ35" s="202" t="s">
        <v>302</v>
      </c>
      <c r="AR35" s="203">
        <v>120</v>
      </c>
      <c r="AS35" s="202" t="s">
        <v>185</v>
      </c>
      <c r="AT35" s="204">
        <v>2960</v>
      </c>
    </row>
    <row r="36" spans="2:46" x14ac:dyDescent="0.25">
      <c r="B36" s="154" t="str">
        <f t="shared" si="4"/>
        <v>40EPSS40</v>
      </c>
      <c r="C36" s="154" t="str">
        <f t="shared" si="5"/>
        <v>40EPS020</v>
      </c>
      <c r="D36" s="154" t="str">
        <f t="shared" si="6"/>
        <v>40EPSI03</v>
      </c>
      <c r="E36" s="154" t="str">
        <f t="shared" si="7"/>
        <v>40ESS002</v>
      </c>
      <c r="F36" s="154" t="str">
        <f t="shared" si="8"/>
        <v>40ESS024</v>
      </c>
      <c r="G36" s="154" t="str">
        <f t="shared" si="9"/>
        <v>40ESS091</v>
      </c>
      <c r="H36" s="154" t="str">
        <f t="shared" si="10"/>
        <v>40EPSS41</v>
      </c>
      <c r="I36" s="154" t="str">
        <f t="shared" si="11"/>
        <v>40EPSS10</v>
      </c>
      <c r="J36" s="154" t="str">
        <f t="shared" si="12"/>
        <v>40EPSS16</v>
      </c>
      <c r="K36" s="154" t="str">
        <f t="shared" si="13"/>
        <v>40EPSS37</v>
      </c>
      <c r="L36" s="154" t="str">
        <f t="shared" si="14"/>
        <v>40EPSS02</v>
      </c>
      <c r="M36" s="154" t="str">
        <f t="shared" si="15"/>
        <v>40EPSS23</v>
      </c>
      <c r="N36" s="154" t="str">
        <f t="shared" si="16"/>
        <v>40EPSM03</v>
      </c>
      <c r="O36" s="154" t="str">
        <f t="shared" si="17"/>
        <v>40EPSS18</v>
      </c>
      <c r="P36" s="154" t="str">
        <f t="shared" si="18"/>
        <v>40EPSS05</v>
      </c>
      <c r="Q36" s="154" t="str">
        <f t="shared" si="19"/>
        <v>40EPSS17</v>
      </c>
      <c r="R36" s="154" t="str">
        <f t="shared" si="20"/>
        <v>40ESS118</v>
      </c>
      <c r="S36" s="154" t="str">
        <f t="shared" si="21"/>
        <v>40EPSS33</v>
      </c>
      <c r="T36" s="22" t="s">
        <v>60</v>
      </c>
      <c r="U36" s="214" t="s">
        <v>303</v>
      </c>
      <c r="V36" s="196">
        <v>40</v>
      </c>
      <c r="W36" s="197">
        <f t="shared" si="36"/>
        <v>3024</v>
      </c>
      <c r="X36" s="198">
        <f t="shared" si="36"/>
        <v>0</v>
      </c>
      <c r="Y36" s="198">
        <f t="shared" si="36"/>
        <v>0</v>
      </c>
      <c r="Z36" s="198">
        <f t="shared" si="36"/>
        <v>0</v>
      </c>
      <c r="AA36" s="198">
        <f t="shared" si="36"/>
        <v>10327</v>
      </c>
      <c r="AB36" s="199">
        <f t="shared" si="36"/>
        <v>0</v>
      </c>
      <c r="AC36" s="199">
        <f t="shared" si="36"/>
        <v>0</v>
      </c>
      <c r="AD36" s="197">
        <f t="shared" si="36"/>
        <v>0</v>
      </c>
      <c r="AE36" s="198">
        <f t="shared" si="36"/>
        <v>0</v>
      </c>
      <c r="AF36" s="198">
        <f t="shared" si="36"/>
        <v>46</v>
      </c>
      <c r="AG36" s="198">
        <f t="shared" si="36"/>
        <v>0</v>
      </c>
      <c r="AH36" s="198">
        <f t="shared" si="36"/>
        <v>0</v>
      </c>
      <c r="AI36" s="198">
        <f t="shared" si="36"/>
        <v>127</v>
      </c>
      <c r="AJ36" s="198">
        <f t="shared" si="36"/>
        <v>0</v>
      </c>
      <c r="AK36" s="198">
        <f t="shared" si="36"/>
        <v>0</v>
      </c>
      <c r="AL36" s="198">
        <f t="shared" si="36"/>
        <v>0</v>
      </c>
      <c r="AM36" s="198">
        <f t="shared" si="37"/>
        <v>0</v>
      </c>
      <c r="AN36" s="200">
        <f t="shared" si="37"/>
        <v>0</v>
      </c>
      <c r="AO36" s="201">
        <f t="shared" si="38"/>
        <v>13524</v>
      </c>
      <c r="AP36" s="154" t="str">
        <f t="shared" si="25"/>
        <v>120EPSM03</v>
      </c>
      <c r="AQ36" s="202" t="s">
        <v>302</v>
      </c>
      <c r="AR36" s="203">
        <v>120</v>
      </c>
      <c r="AS36" s="202" t="s">
        <v>192</v>
      </c>
      <c r="AT36" s="204">
        <v>100</v>
      </c>
    </row>
    <row r="37" spans="2:46" x14ac:dyDescent="0.25">
      <c r="B37" s="154" t="str">
        <f t="shared" si="4"/>
        <v>190EPSS40</v>
      </c>
      <c r="C37" s="154" t="str">
        <f t="shared" si="5"/>
        <v>190EPS020</v>
      </c>
      <c r="D37" s="154" t="str">
        <f t="shared" si="6"/>
        <v>190EPSI03</v>
      </c>
      <c r="E37" s="154" t="str">
        <f t="shared" si="7"/>
        <v>190ESS002</v>
      </c>
      <c r="F37" s="154" t="str">
        <f t="shared" si="8"/>
        <v>190ESS024</v>
      </c>
      <c r="G37" s="154" t="str">
        <f t="shared" si="9"/>
        <v>190ESS091</v>
      </c>
      <c r="H37" s="154" t="str">
        <f t="shared" si="10"/>
        <v>190EPSS41</v>
      </c>
      <c r="I37" s="154" t="str">
        <f t="shared" si="11"/>
        <v>190EPSS10</v>
      </c>
      <c r="J37" s="154" t="str">
        <f t="shared" si="12"/>
        <v>190EPSS16</v>
      </c>
      <c r="K37" s="154" t="str">
        <f t="shared" si="13"/>
        <v>190EPSS37</v>
      </c>
      <c r="L37" s="154" t="str">
        <f t="shared" si="14"/>
        <v>190EPSS02</v>
      </c>
      <c r="M37" s="154" t="str">
        <f t="shared" si="15"/>
        <v>190EPSS23</v>
      </c>
      <c r="N37" s="154" t="str">
        <f t="shared" si="16"/>
        <v>190EPSM03</v>
      </c>
      <c r="O37" s="154" t="str">
        <f t="shared" si="17"/>
        <v>190EPSS18</v>
      </c>
      <c r="P37" s="154" t="str">
        <f t="shared" si="18"/>
        <v>190EPSS05</v>
      </c>
      <c r="Q37" s="154" t="str">
        <f t="shared" si="19"/>
        <v>190EPSS17</v>
      </c>
      <c r="R37" s="154" t="str">
        <f t="shared" si="20"/>
        <v>190ESS118</v>
      </c>
      <c r="S37" s="154" t="str">
        <f t="shared" si="21"/>
        <v>190EPSS33</v>
      </c>
      <c r="T37" s="22" t="s">
        <v>62</v>
      </c>
      <c r="U37" s="214" t="s">
        <v>303</v>
      </c>
      <c r="V37" s="196">
        <v>190</v>
      </c>
      <c r="W37" s="197">
        <f t="shared" si="36"/>
        <v>6227</v>
      </c>
      <c r="X37" s="198">
        <f t="shared" si="36"/>
        <v>0</v>
      </c>
      <c r="Y37" s="198">
        <f t="shared" si="36"/>
        <v>0</v>
      </c>
      <c r="Z37" s="198">
        <f t="shared" si="36"/>
        <v>0</v>
      </c>
      <c r="AA37" s="198">
        <f t="shared" si="36"/>
        <v>0</v>
      </c>
      <c r="AB37" s="199">
        <f t="shared" si="36"/>
        <v>0</v>
      </c>
      <c r="AC37" s="199">
        <f t="shared" si="36"/>
        <v>0</v>
      </c>
      <c r="AD37" s="197">
        <f t="shared" si="36"/>
        <v>0</v>
      </c>
      <c r="AE37" s="198">
        <f t="shared" si="36"/>
        <v>62</v>
      </c>
      <c r="AF37" s="198">
        <f t="shared" si="36"/>
        <v>77</v>
      </c>
      <c r="AG37" s="198">
        <f t="shared" si="36"/>
        <v>0</v>
      </c>
      <c r="AH37" s="198">
        <f t="shared" si="36"/>
        <v>0</v>
      </c>
      <c r="AI37" s="198">
        <f t="shared" si="36"/>
        <v>140</v>
      </c>
      <c r="AJ37" s="198">
        <f t="shared" si="36"/>
        <v>0</v>
      </c>
      <c r="AK37" s="198">
        <f t="shared" si="36"/>
        <v>0</v>
      </c>
      <c r="AL37" s="198">
        <f t="shared" si="36"/>
        <v>0</v>
      </c>
      <c r="AM37" s="198">
        <f t="shared" si="37"/>
        <v>0</v>
      </c>
      <c r="AN37" s="200">
        <f t="shared" si="37"/>
        <v>0</v>
      </c>
      <c r="AO37" s="201">
        <f t="shared" si="38"/>
        <v>6506</v>
      </c>
      <c r="AP37" s="154" t="str">
        <f t="shared" si="25"/>
        <v>120EPSS37</v>
      </c>
      <c r="AQ37" s="202" t="s">
        <v>302</v>
      </c>
      <c r="AR37" s="203">
        <v>120</v>
      </c>
      <c r="AS37" s="202" t="s">
        <v>198</v>
      </c>
      <c r="AT37" s="204">
        <v>19</v>
      </c>
    </row>
    <row r="38" spans="2:46" x14ac:dyDescent="0.25">
      <c r="B38" s="154" t="str">
        <f t="shared" si="4"/>
        <v>604EPSS40</v>
      </c>
      <c r="C38" s="154" t="str">
        <f t="shared" si="5"/>
        <v>604EPS020</v>
      </c>
      <c r="D38" s="154" t="str">
        <f t="shared" si="6"/>
        <v>604EPSI03</v>
      </c>
      <c r="E38" s="154" t="str">
        <f t="shared" si="7"/>
        <v>604ESS002</v>
      </c>
      <c r="F38" s="154" t="str">
        <f t="shared" si="8"/>
        <v>604ESS024</v>
      </c>
      <c r="G38" s="154" t="str">
        <f t="shared" si="9"/>
        <v>604ESS091</v>
      </c>
      <c r="H38" s="154" t="str">
        <f t="shared" si="10"/>
        <v>604EPSS41</v>
      </c>
      <c r="I38" s="154" t="str">
        <f t="shared" si="11"/>
        <v>604EPSS10</v>
      </c>
      <c r="J38" s="154" t="str">
        <f t="shared" si="12"/>
        <v>604EPSS16</v>
      </c>
      <c r="K38" s="154" t="str">
        <f t="shared" si="13"/>
        <v>604EPSS37</v>
      </c>
      <c r="L38" s="154" t="str">
        <f t="shared" si="14"/>
        <v>604EPSS02</v>
      </c>
      <c r="M38" s="154" t="str">
        <f t="shared" si="15"/>
        <v>604EPSS23</v>
      </c>
      <c r="N38" s="154" t="str">
        <f t="shared" si="16"/>
        <v>604EPSM03</v>
      </c>
      <c r="O38" s="154" t="str">
        <f t="shared" si="17"/>
        <v>604EPSS18</v>
      </c>
      <c r="P38" s="154" t="str">
        <f t="shared" si="18"/>
        <v>604EPSS05</v>
      </c>
      <c r="Q38" s="154" t="str">
        <f t="shared" si="19"/>
        <v>604EPSS17</v>
      </c>
      <c r="R38" s="154" t="str">
        <f t="shared" si="20"/>
        <v>604ESS118</v>
      </c>
      <c r="S38" s="154" t="str">
        <f t="shared" si="21"/>
        <v>604EPSS33</v>
      </c>
      <c r="T38" s="22" t="s">
        <v>64</v>
      </c>
      <c r="U38" s="214" t="s">
        <v>303</v>
      </c>
      <c r="V38" s="196">
        <v>604</v>
      </c>
      <c r="W38" s="197">
        <f t="shared" si="36"/>
        <v>3882</v>
      </c>
      <c r="X38" s="198">
        <f t="shared" si="36"/>
        <v>0</v>
      </c>
      <c r="Y38" s="198">
        <f t="shared" si="36"/>
        <v>0</v>
      </c>
      <c r="Z38" s="198">
        <f t="shared" si="36"/>
        <v>0</v>
      </c>
      <c r="AA38" s="198">
        <f t="shared" si="36"/>
        <v>13164</v>
      </c>
      <c r="AB38" s="199">
        <f t="shared" si="36"/>
        <v>0</v>
      </c>
      <c r="AC38" s="199">
        <f t="shared" si="36"/>
        <v>0</v>
      </c>
      <c r="AD38" s="197">
        <f t="shared" si="36"/>
        <v>0</v>
      </c>
      <c r="AE38" s="198">
        <f t="shared" si="36"/>
        <v>112</v>
      </c>
      <c r="AF38" s="198">
        <f t="shared" si="36"/>
        <v>76</v>
      </c>
      <c r="AG38" s="198">
        <f t="shared" si="36"/>
        <v>0</v>
      </c>
      <c r="AH38" s="198">
        <f t="shared" si="36"/>
        <v>0</v>
      </c>
      <c r="AI38" s="198">
        <f t="shared" si="36"/>
        <v>308</v>
      </c>
      <c r="AJ38" s="198">
        <f t="shared" si="36"/>
        <v>0</v>
      </c>
      <c r="AK38" s="198">
        <f t="shared" si="36"/>
        <v>0</v>
      </c>
      <c r="AL38" s="198">
        <f t="shared" si="36"/>
        <v>0</v>
      </c>
      <c r="AM38" s="198">
        <f t="shared" si="37"/>
        <v>0</v>
      </c>
      <c r="AN38" s="200">
        <f t="shared" si="37"/>
        <v>0</v>
      </c>
      <c r="AO38" s="201">
        <f t="shared" si="38"/>
        <v>17542</v>
      </c>
      <c r="AP38" s="154" t="str">
        <f t="shared" si="25"/>
        <v>120ESS024</v>
      </c>
      <c r="AQ38" s="202" t="s">
        <v>302</v>
      </c>
      <c r="AR38" s="203">
        <v>120</v>
      </c>
      <c r="AS38" s="202" t="s">
        <v>179</v>
      </c>
      <c r="AT38" s="204">
        <v>21530</v>
      </c>
    </row>
    <row r="39" spans="2:46" x14ac:dyDescent="0.25">
      <c r="B39" s="154" t="str">
        <f t="shared" si="4"/>
        <v>670EPSS40</v>
      </c>
      <c r="C39" s="154" t="str">
        <f t="shared" si="5"/>
        <v>670EPS020</v>
      </c>
      <c r="D39" s="154" t="str">
        <f t="shared" si="6"/>
        <v>670EPSI03</v>
      </c>
      <c r="E39" s="154" t="str">
        <f t="shared" si="7"/>
        <v>670ESS002</v>
      </c>
      <c r="F39" s="154" t="str">
        <f t="shared" si="8"/>
        <v>670ESS024</v>
      </c>
      <c r="G39" s="154" t="str">
        <f t="shared" si="9"/>
        <v>670ESS091</v>
      </c>
      <c r="H39" s="154" t="str">
        <f t="shared" si="10"/>
        <v>670EPSS41</v>
      </c>
      <c r="I39" s="154" t="str">
        <f t="shared" si="11"/>
        <v>670EPSS10</v>
      </c>
      <c r="J39" s="154" t="str">
        <f t="shared" si="12"/>
        <v>670EPSS16</v>
      </c>
      <c r="K39" s="154" t="str">
        <f t="shared" si="13"/>
        <v>670EPSS37</v>
      </c>
      <c r="L39" s="154" t="str">
        <f t="shared" si="14"/>
        <v>670EPSS02</v>
      </c>
      <c r="M39" s="154" t="str">
        <f t="shared" si="15"/>
        <v>670EPSS23</v>
      </c>
      <c r="N39" s="154" t="str">
        <f t="shared" si="16"/>
        <v>670EPSM03</v>
      </c>
      <c r="O39" s="154" t="str">
        <f t="shared" si="17"/>
        <v>670EPSS18</v>
      </c>
      <c r="P39" s="154" t="str">
        <f t="shared" si="18"/>
        <v>670EPSS05</v>
      </c>
      <c r="Q39" s="154" t="str">
        <f t="shared" si="19"/>
        <v>670EPSS17</v>
      </c>
      <c r="R39" s="154" t="str">
        <f t="shared" si="20"/>
        <v>670ESS118</v>
      </c>
      <c r="S39" s="154" t="str">
        <f t="shared" si="21"/>
        <v>670EPSS33</v>
      </c>
      <c r="T39" s="22" t="s">
        <v>65</v>
      </c>
      <c r="U39" s="214" t="s">
        <v>303</v>
      </c>
      <c r="V39" s="196">
        <v>670</v>
      </c>
      <c r="W39" s="197">
        <f t="shared" si="36"/>
        <v>12318</v>
      </c>
      <c r="X39" s="198">
        <f t="shared" si="36"/>
        <v>0</v>
      </c>
      <c r="Y39" s="198">
        <f t="shared" si="36"/>
        <v>0</v>
      </c>
      <c r="Z39" s="198">
        <f t="shared" si="36"/>
        <v>0</v>
      </c>
      <c r="AA39" s="198">
        <f t="shared" si="36"/>
        <v>0</v>
      </c>
      <c r="AB39" s="199">
        <f t="shared" si="36"/>
        <v>0</v>
      </c>
      <c r="AC39" s="199">
        <f t="shared" si="36"/>
        <v>0</v>
      </c>
      <c r="AD39" s="197">
        <f t="shared" si="36"/>
        <v>0</v>
      </c>
      <c r="AE39" s="198">
        <f t="shared" si="36"/>
        <v>154</v>
      </c>
      <c r="AF39" s="198">
        <f t="shared" si="36"/>
        <v>107</v>
      </c>
      <c r="AG39" s="198">
        <f t="shared" si="36"/>
        <v>0</v>
      </c>
      <c r="AH39" s="198">
        <f t="shared" si="36"/>
        <v>0</v>
      </c>
      <c r="AI39" s="198">
        <f t="shared" si="36"/>
        <v>380</v>
      </c>
      <c r="AJ39" s="198">
        <f t="shared" si="36"/>
        <v>0</v>
      </c>
      <c r="AK39" s="198">
        <f t="shared" si="36"/>
        <v>0</v>
      </c>
      <c r="AL39" s="198">
        <f t="shared" si="36"/>
        <v>0</v>
      </c>
      <c r="AM39" s="198">
        <f t="shared" si="37"/>
        <v>0</v>
      </c>
      <c r="AN39" s="200">
        <f t="shared" si="37"/>
        <v>0</v>
      </c>
      <c r="AO39" s="201">
        <f t="shared" si="38"/>
        <v>12959</v>
      </c>
      <c r="AP39" s="154" t="str">
        <f t="shared" si="25"/>
        <v>154EPSI03</v>
      </c>
      <c r="AQ39" s="202" t="s">
        <v>302</v>
      </c>
      <c r="AR39" s="203">
        <v>154</v>
      </c>
      <c r="AS39" s="202" t="s">
        <v>185</v>
      </c>
      <c r="AT39" s="204">
        <v>3114</v>
      </c>
    </row>
    <row r="40" spans="2:46" x14ac:dyDescent="0.25">
      <c r="B40" s="154" t="str">
        <f t="shared" si="4"/>
        <v>690EPSS40</v>
      </c>
      <c r="C40" s="154" t="str">
        <f t="shared" si="5"/>
        <v>690EPS020</v>
      </c>
      <c r="D40" s="154" t="str">
        <f t="shared" si="6"/>
        <v>690EPSI03</v>
      </c>
      <c r="E40" s="154" t="str">
        <f t="shared" si="7"/>
        <v>690ESS002</v>
      </c>
      <c r="F40" s="154" t="str">
        <f t="shared" si="8"/>
        <v>690ESS024</v>
      </c>
      <c r="G40" s="154" t="str">
        <f t="shared" si="9"/>
        <v>690ESS091</v>
      </c>
      <c r="H40" s="154" t="str">
        <f t="shared" si="10"/>
        <v>690EPSS41</v>
      </c>
      <c r="I40" s="154" t="str">
        <f t="shared" si="11"/>
        <v>690EPSS10</v>
      </c>
      <c r="J40" s="154" t="str">
        <f t="shared" si="12"/>
        <v>690EPSS16</v>
      </c>
      <c r="K40" s="154" t="str">
        <f t="shared" si="13"/>
        <v>690EPSS37</v>
      </c>
      <c r="L40" s="154" t="str">
        <f t="shared" si="14"/>
        <v>690EPSS02</v>
      </c>
      <c r="M40" s="154" t="str">
        <f t="shared" si="15"/>
        <v>690EPSS23</v>
      </c>
      <c r="N40" s="154" t="str">
        <f t="shared" si="16"/>
        <v>690EPSM03</v>
      </c>
      <c r="O40" s="154" t="str">
        <f t="shared" si="17"/>
        <v>690EPSS18</v>
      </c>
      <c r="P40" s="154" t="str">
        <f t="shared" si="18"/>
        <v>690EPSS05</v>
      </c>
      <c r="Q40" s="154" t="str">
        <f t="shared" si="19"/>
        <v>690EPSS17</v>
      </c>
      <c r="R40" s="154" t="str">
        <f t="shared" si="20"/>
        <v>690ESS118</v>
      </c>
      <c r="S40" s="154" t="str">
        <f t="shared" si="21"/>
        <v>690EPSS33</v>
      </c>
      <c r="T40" s="38" t="s">
        <v>66</v>
      </c>
      <c r="U40" s="214" t="s">
        <v>303</v>
      </c>
      <c r="V40" s="196">
        <v>690</v>
      </c>
      <c r="W40" s="197">
        <f t="shared" si="36"/>
        <v>6069</v>
      </c>
      <c r="X40" s="198">
        <f t="shared" si="36"/>
        <v>0</v>
      </c>
      <c r="Y40" s="198">
        <f t="shared" si="36"/>
        <v>0</v>
      </c>
      <c r="Z40" s="198">
        <f t="shared" si="36"/>
        <v>0</v>
      </c>
      <c r="AA40" s="198">
        <f t="shared" si="36"/>
        <v>0</v>
      </c>
      <c r="AB40" s="199">
        <f t="shared" si="36"/>
        <v>0</v>
      </c>
      <c r="AC40" s="199">
        <f t="shared" si="36"/>
        <v>0</v>
      </c>
      <c r="AD40" s="197">
        <f t="shared" si="36"/>
        <v>0</v>
      </c>
      <c r="AE40" s="198">
        <f t="shared" si="36"/>
        <v>0</v>
      </c>
      <c r="AF40" s="198">
        <f t="shared" si="36"/>
        <v>91</v>
      </c>
      <c r="AG40" s="198">
        <f t="shared" si="36"/>
        <v>0</v>
      </c>
      <c r="AH40" s="198">
        <f t="shared" si="36"/>
        <v>0</v>
      </c>
      <c r="AI40" s="198">
        <f t="shared" si="36"/>
        <v>101</v>
      </c>
      <c r="AJ40" s="198">
        <f t="shared" si="36"/>
        <v>0</v>
      </c>
      <c r="AK40" s="198">
        <f t="shared" si="36"/>
        <v>0</v>
      </c>
      <c r="AL40" s="198">
        <f t="shared" si="36"/>
        <v>0</v>
      </c>
      <c r="AM40" s="198">
        <f t="shared" si="37"/>
        <v>0</v>
      </c>
      <c r="AN40" s="200">
        <f t="shared" si="37"/>
        <v>0</v>
      </c>
      <c r="AO40" s="201">
        <f t="shared" si="38"/>
        <v>6261</v>
      </c>
      <c r="AP40" s="154" t="str">
        <f t="shared" si="25"/>
        <v>154EPSM03</v>
      </c>
      <c r="AQ40" s="202" t="s">
        <v>302</v>
      </c>
      <c r="AR40" s="203">
        <v>154</v>
      </c>
      <c r="AS40" s="202" t="s">
        <v>192</v>
      </c>
      <c r="AT40" s="204">
        <v>2775</v>
      </c>
    </row>
    <row r="41" spans="2:46" x14ac:dyDescent="0.25">
      <c r="B41" s="154" t="str">
        <f t="shared" si="4"/>
        <v>736EPSS40</v>
      </c>
      <c r="C41" s="154" t="str">
        <f t="shared" si="5"/>
        <v>736EPS020</v>
      </c>
      <c r="D41" s="154" t="str">
        <f t="shared" si="6"/>
        <v>736EPSI03</v>
      </c>
      <c r="E41" s="154" t="str">
        <f t="shared" si="7"/>
        <v>736ESS002</v>
      </c>
      <c r="F41" s="154" t="str">
        <f t="shared" si="8"/>
        <v>736ESS024</v>
      </c>
      <c r="G41" s="154" t="str">
        <f t="shared" si="9"/>
        <v>736ESS091</v>
      </c>
      <c r="H41" s="154" t="str">
        <f t="shared" si="10"/>
        <v>736EPSS41</v>
      </c>
      <c r="I41" s="154" t="str">
        <f t="shared" si="11"/>
        <v>736EPSS10</v>
      </c>
      <c r="J41" s="154" t="str">
        <f t="shared" si="12"/>
        <v>736EPSS16</v>
      </c>
      <c r="K41" s="154" t="str">
        <f t="shared" si="13"/>
        <v>736EPSS37</v>
      </c>
      <c r="L41" s="154" t="str">
        <f t="shared" si="14"/>
        <v>736EPSS02</v>
      </c>
      <c r="M41" s="154" t="str">
        <f t="shared" si="15"/>
        <v>736EPSS23</v>
      </c>
      <c r="N41" s="154" t="str">
        <f t="shared" si="16"/>
        <v>736EPSM03</v>
      </c>
      <c r="O41" s="154" t="str">
        <f t="shared" si="17"/>
        <v>736EPSS18</v>
      </c>
      <c r="P41" s="154" t="str">
        <f t="shared" si="18"/>
        <v>736EPSS05</v>
      </c>
      <c r="Q41" s="154" t="str">
        <f t="shared" si="19"/>
        <v>736EPSS17</v>
      </c>
      <c r="R41" s="154" t="str">
        <f t="shared" si="20"/>
        <v>736ESS118</v>
      </c>
      <c r="S41" s="154" t="str">
        <f t="shared" si="21"/>
        <v>736EPSS33</v>
      </c>
      <c r="T41" s="22" t="s">
        <v>67</v>
      </c>
      <c r="U41" s="214" t="s">
        <v>303</v>
      </c>
      <c r="V41" s="196">
        <v>736</v>
      </c>
      <c r="W41" s="197">
        <f t="shared" si="36"/>
        <v>6836</v>
      </c>
      <c r="X41" s="198">
        <f t="shared" si="36"/>
        <v>0</v>
      </c>
      <c r="Y41" s="198">
        <f t="shared" si="36"/>
        <v>1819</v>
      </c>
      <c r="Z41" s="198">
        <f t="shared" si="36"/>
        <v>0</v>
      </c>
      <c r="AA41" s="198">
        <f t="shared" si="36"/>
        <v>11763</v>
      </c>
      <c r="AB41" s="199">
        <f t="shared" si="36"/>
        <v>0</v>
      </c>
      <c r="AC41" s="199">
        <f t="shared" si="36"/>
        <v>0</v>
      </c>
      <c r="AD41" s="197">
        <f t="shared" si="36"/>
        <v>0</v>
      </c>
      <c r="AE41" s="198">
        <f t="shared" si="36"/>
        <v>508</v>
      </c>
      <c r="AF41" s="198">
        <f t="shared" si="36"/>
        <v>90</v>
      </c>
      <c r="AG41" s="198">
        <f t="shared" si="36"/>
        <v>0</v>
      </c>
      <c r="AH41" s="198">
        <f t="shared" si="36"/>
        <v>0</v>
      </c>
      <c r="AI41" s="198">
        <f t="shared" si="36"/>
        <v>1140</v>
      </c>
      <c r="AJ41" s="198">
        <f t="shared" si="36"/>
        <v>0</v>
      </c>
      <c r="AK41" s="198">
        <f t="shared" si="36"/>
        <v>0</v>
      </c>
      <c r="AL41" s="198">
        <f t="shared" si="36"/>
        <v>0</v>
      </c>
      <c r="AM41" s="198">
        <f t="shared" si="37"/>
        <v>0</v>
      </c>
      <c r="AN41" s="200">
        <f t="shared" si="37"/>
        <v>0</v>
      </c>
      <c r="AO41" s="201">
        <f t="shared" si="38"/>
        <v>22156</v>
      </c>
      <c r="AP41" s="154" t="str">
        <f t="shared" si="25"/>
        <v>154EPSS16</v>
      </c>
      <c r="AQ41" s="202" t="s">
        <v>302</v>
      </c>
      <c r="AR41" s="203">
        <v>154</v>
      </c>
      <c r="AS41" s="202" t="s">
        <v>196</v>
      </c>
      <c r="AT41" s="204">
        <v>893</v>
      </c>
    </row>
    <row r="42" spans="2:46" x14ac:dyDescent="0.25">
      <c r="B42" s="154" t="str">
        <f t="shared" si="4"/>
        <v>858EPSS40</v>
      </c>
      <c r="C42" s="154" t="str">
        <f t="shared" si="5"/>
        <v>858EPS020</v>
      </c>
      <c r="D42" s="154" t="str">
        <f t="shared" si="6"/>
        <v>858EPSI03</v>
      </c>
      <c r="E42" s="154" t="str">
        <f t="shared" si="7"/>
        <v>858ESS002</v>
      </c>
      <c r="F42" s="154" t="str">
        <f t="shared" si="8"/>
        <v>858ESS024</v>
      </c>
      <c r="G42" s="154" t="str">
        <f t="shared" si="9"/>
        <v>858ESS091</v>
      </c>
      <c r="H42" s="154" t="str">
        <f t="shared" si="10"/>
        <v>858EPSS41</v>
      </c>
      <c r="I42" s="154" t="str">
        <f t="shared" si="11"/>
        <v>858EPSS10</v>
      </c>
      <c r="J42" s="154" t="str">
        <f t="shared" si="12"/>
        <v>858EPSS16</v>
      </c>
      <c r="K42" s="154" t="str">
        <f t="shared" si="13"/>
        <v>858EPSS37</v>
      </c>
      <c r="L42" s="154" t="str">
        <f t="shared" si="14"/>
        <v>858EPSS02</v>
      </c>
      <c r="M42" s="154" t="str">
        <f t="shared" si="15"/>
        <v>858EPSS23</v>
      </c>
      <c r="N42" s="154" t="str">
        <f t="shared" si="16"/>
        <v>858EPSM03</v>
      </c>
      <c r="O42" s="154" t="str">
        <f t="shared" si="17"/>
        <v>858EPSS18</v>
      </c>
      <c r="P42" s="154" t="str">
        <f t="shared" si="18"/>
        <v>858EPSS05</v>
      </c>
      <c r="Q42" s="154" t="str">
        <f t="shared" si="19"/>
        <v>858EPSS17</v>
      </c>
      <c r="R42" s="154" t="str">
        <f t="shared" si="20"/>
        <v>858ESS118</v>
      </c>
      <c r="S42" s="154" t="str">
        <f t="shared" si="21"/>
        <v>858EPSS33</v>
      </c>
      <c r="T42" s="22" t="s">
        <v>68</v>
      </c>
      <c r="U42" s="214" t="s">
        <v>303</v>
      </c>
      <c r="V42" s="196">
        <v>858</v>
      </c>
      <c r="W42" s="197">
        <f t="shared" si="36"/>
        <v>9816</v>
      </c>
      <c r="X42" s="198">
        <f t="shared" si="36"/>
        <v>0</v>
      </c>
      <c r="Y42" s="198">
        <f t="shared" si="36"/>
        <v>0</v>
      </c>
      <c r="Z42" s="198">
        <f t="shared" si="36"/>
        <v>0</v>
      </c>
      <c r="AA42" s="198">
        <f t="shared" si="36"/>
        <v>0</v>
      </c>
      <c r="AB42" s="199">
        <f t="shared" si="36"/>
        <v>0</v>
      </c>
      <c r="AC42" s="199">
        <f t="shared" si="36"/>
        <v>0</v>
      </c>
      <c r="AD42" s="197">
        <f t="shared" si="36"/>
        <v>0</v>
      </c>
      <c r="AE42" s="198">
        <f t="shared" si="36"/>
        <v>125</v>
      </c>
      <c r="AF42" s="198">
        <f t="shared" si="36"/>
        <v>108</v>
      </c>
      <c r="AG42" s="198">
        <f t="shared" si="36"/>
        <v>1</v>
      </c>
      <c r="AH42" s="198">
        <f t="shared" si="36"/>
        <v>0</v>
      </c>
      <c r="AI42" s="198">
        <f t="shared" si="36"/>
        <v>182</v>
      </c>
      <c r="AJ42" s="198">
        <f t="shared" si="36"/>
        <v>0</v>
      </c>
      <c r="AK42" s="198">
        <f t="shared" si="36"/>
        <v>0</v>
      </c>
      <c r="AL42" s="198">
        <f t="shared" si="36"/>
        <v>0</v>
      </c>
      <c r="AM42" s="198">
        <f t="shared" si="37"/>
        <v>0</v>
      </c>
      <c r="AN42" s="200">
        <f t="shared" si="37"/>
        <v>0</v>
      </c>
      <c r="AO42" s="201">
        <f t="shared" si="38"/>
        <v>10232</v>
      </c>
      <c r="AP42" s="154" t="str">
        <f t="shared" si="25"/>
        <v>154EPSS37</v>
      </c>
      <c r="AQ42" s="202" t="s">
        <v>302</v>
      </c>
      <c r="AR42" s="203">
        <v>154</v>
      </c>
      <c r="AS42" s="202" t="s">
        <v>198</v>
      </c>
      <c r="AT42" s="204">
        <v>176</v>
      </c>
    </row>
    <row r="43" spans="2:46" x14ac:dyDescent="0.25">
      <c r="B43" s="154" t="str">
        <f t="shared" si="4"/>
        <v>885EPSS40</v>
      </c>
      <c r="C43" s="154" t="str">
        <f t="shared" si="5"/>
        <v>885EPS020</v>
      </c>
      <c r="D43" s="154" t="str">
        <f t="shared" si="6"/>
        <v>885EPSI03</v>
      </c>
      <c r="E43" s="154" t="str">
        <f t="shared" si="7"/>
        <v>885ESS002</v>
      </c>
      <c r="F43" s="154" t="str">
        <f t="shared" si="8"/>
        <v>885ESS024</v>
      </c>
      <c r="G43" s="154" t="str">
        <f t="shared" si="9"/>
        <v>885ESS091</v>
      </c>
      <c r="H43" s="154" t="str">
        <f t="shared" si="10"/>
        <v>885EPSS41</v>
      </c>
      <c r="I43" s="154" t="str">
        <f t="shared" si="11"/>
        <v>885EPSS10</v>
      </c>
      <c r="J43" s="154" t="str">
        <f t="shared" si="12"/>
        <v>885EPSS16</v>
      </c>
      <c r="K43" s="154" t="str">
        <f t="shared" si="13"/>
        <v>885EPSS37</v>
      </c>
      <c r="L43" s="154" t="str">
        <f t="shared" si="14"/>
        <v>885EPSS02</v>
      </c>
      <c r="M43" s="154" t="str">
        <f t="shared" si="15"/>
        <v>885EPSS23</v>
      </c>
      <c r="N43" s="154" t="str">
        <f t="shared" si="16"/>
        <v>885EPSM03</v>
      </c>
      <c r="O43" s="154" t="str">
        <f t="shared" si="17"/>
        <v>885EPSS18</v>
      </c>
      <c r="P43" s="154" t="str">
        <f t="shared" si="18"/>
        <v>885EPSS05</v>
      </c>
      <c r="Q43" s="154" t="str">
        <f t="shared" si="19"/>
        <v>885EPSS17</v>
      </c>
      <c r="R43" s="154" t="str">
        <f t="shared" si="20"/>
        <v>885ESS118</v>
      </c>
      <c r="S43" s="154" t="str">
        <f t="shared" si="21"/>
        <v>885EPSS33</v>
      </c>
      <c r="T43" s="22" t="s">
        <v>69</v>
      </c>
      <c r="U43" s="214" t="s">
        <v>303</v>
      </c>
      <c r="V43" s="196">
        <v>885</v>
      </c>
      <c r="W43" s="197">
        <f t="shared" si="36"/>
        <v>3527</v>
      </c>
      <c r="X43" s="198">
        <f t="shared" si="36"/>
        <v>0</v>
      </c>
      <c r="Y43" s="198">
        <f t="shared" si="36"/>
        <v>0</v>
      </c>
      <c r="Z43" s="198">
        <f t="shared" si="36"/>
        <v>1530</v>
      </c>
      <c r="AA43" s="198">
        <f t="shared" si="36"/>
        <v>0</v>
      </c>
      <c r="AB43" s="199">
        <f t="shared" si="36"/>
        <v>0</v>
      </c>
      <c r="AC43" s="199">
        <f t="shared" si="36"/>
        <v>0</v>
      </c>
      <c r="AD43" s="197">
        <f t="shared" si="36"/>
        <v>0</v>
      </c>
      <c r="AE43" s="198">
        <f t="shared" si="36"/>
        <v>0</v>
      </c>
      <c r="AF43" s="198">
        <f t="shared" si="36"/>
        <v>54</v>
      </c>
      <c r="AG43" s="198">
        <f t="shared" si="36"/>
        <v>0</v>
      </c>
      <c r="AH43" s="198">
        <f t="shared" si="36"/>
        <v>0</v>
      </c>
      <c r="AI43" s="198">
        <f t="shared" si="36"/>
        <v>131</v>
      </c>
      <c r="AJ43" s="198">
        <f t="shared" si="36"/>
        <v>0</v>
      </c>
      <c r="AK43" s="198">
        <f t="shared" si="36"/>
        <v>0</v>
      </c>
      <c r="AL43" s="198">
        <f t="shared" si="36"/>
        <v>0</v>
      </c>
      <c r="AM43" s="198">
        <f t="shared" si="37"/>
        <v>0</v>
      </c>
      <c r="AN43" s="200">
        <f t="shared" si="37"/>
        <v>0</v>
      </c>
      <c r="AO43" s="201">
        <f t="shared" si="38"/>
        <v>5242</v>
      </c>
      <c r="AP43" s="154" t="str">
        <f t="shared" si="25"/>
        <v>154EPSS40</v>
      </c>
      <c r="AQ43" s="202" t="s">
        <v>302</v>
      </c>
      <c r="AR43" s="203">
        <v>154</v>
      </c>
      <c r="AS43" s="202" t="s">
        <v>177</v>
      </c>
      <c r="AT43" s="204">
        <v>27417</v>
      </c>
    </row>
    <row r="44" spans="2:46" x14ac:dyDescent="0.25">
      <c r="B44" s="154" t="str">
        <f t="shared" si="4"/>
        <v>890EPSS40</v>
      </c>
      <c r="C44" s="154" t="str">
        <f t="shared" si="5"/>
        <v>890EPS020</v>
      </c>
      <c r="D44" s="154" t="str">
        <f t="shared" si="6"/>
        <v>890EPSI03</v>
      </c>
      <c r="E44" s="154" t="str">
        <f t="shared" si="7"/>
        <v>890ESS002</v>
      </c>
      <c r="F44" s="154" t="str">
        <f t="shared" si="8"/>
        <v>890ESS024</v>
      </c>
      <c r="G44" s="154" t="str">
        <f t="shared" si="9"/>
        <v>890ESS091</v>
      </c>
      <c r="H44" s="154" t="str">
        <f t="shared" si="10"/>
        <v>890EPSS41</v>
      </c>
      <c r="I44" s="154" t="str">
        <f t="shared" si="11"/>
        <v>890EPSS10</v>
      </c>
      <c r="J44" s="154" t="str">
        <f t="shared" si="12"/>
        <v>890EPSS16</v>
      </c>
      <c r="K44" s="154" t="str">
        <f t="shared" si="13"/>
        <v>890EPSS37</v>
      </c>
      <c r="L44" s="154" t="str">
        <f t="shared" si="14"/>
        <v>890EPSS02</v>
      </c>
      <c r="M44" s="154" t="str">
        <f t="shared" si="15"/>
        <v>890EPSS23</v>
      </c>
      <c r="N44" s="154" t="str">
        <f t="shared" si="16"/>
        <v>890EPSM03</v>
      </c>
      <c r="O44" s="154" t="str">
        <f t="shared" si="17"/>
        <v>890EPSS18</v>
      </c>
      <c r="P44" s="154" t="str">
        <f t="shared" si="18"/>
        <v>890EPSS05</v>
      </c>
      <c r="Q44" s="154" t="str">
        <f t="shared" si="19"/>
        <v>890EPSS17</v>
      </c>
      <c r="R44" s="154" t="str">
        <f t="shared" si="20"/>
        <v>890ESS118</v>
      </c>
      <c r="S44" s="154" t="str">
        <f t="shared" si="21"/>
        <v>890EPSS33</v>
      </c>
      <c r="T44" s="22" t="s">
        <v>70</v>
      </c>
      <c r="U44" s="214" t="s">
        <v>303</v>
      </c>
      <c r="V44" s="196">
        <v>890</v>
      </c>
      <c r="W44" s="197">
        <f t="shared" si="36"/>
        <v>8233</v>
      </c>
      <c r="X44" s="198">
        <f t="shared" si="36"/>
        <v>0</v>
      </c>
      <c r="Y44" s="198">
        <f t="shared" si="36"/>
        <v>0</v>
      </c>
      <c r="Z44" s="198">
        <f t="shared" si="36"/>
        <v>0</v>
      </c>
      <c r="AA44" s="198">
        <f t="shared" si="36"/>
        <v>5757</v>
      </c>
      <c r="AB44" s="199">
        <f t="shared" si="36"/>
        <v>0</v>
      </c>
      <c r="AC44" s="199">
        <f t="shared" si="36"/>
        <v>0</v>
      </c>
      <c r="AD44" s="197">
        <f t="shared" si="36"/>
        <v>0</v>
      </c>
      <c r="AE44" s="198">
        <f t="shared" si="36"/>
        <v>0</v>
      </c>
      <c r="AF44" s="198">
        <f t="shared" si="36"/>
        <v>153</v>
      </c>
      <c r="AG44" s="198">
        <f t="shared" si="36"/>
        <v>0</v>
      </c>
      <c r="AH44" s="198">
        <f t="shared" si="36"/>
        <v>0</v>
      </c>
      <c r="AI44" s="198">
        <f t="shared" si="36"/>
        <v>260</v>
      </c>
      <c r="AJ44" s="198">
        <f t="shared" si="36"/>
        <v>0</v>
      </c>
      <c r="AK44" s="198">
        <f t="shared" si="36"/>
        <v>0</v>
      </c>
      <c r="AL44" s="198">
        <f t="shared" si="36"/>
        <v>0</v>
      </c>
      <c r="AM44" s="198">
        <f t="shared" si="37"/>
        <v>0</v>
      </c>
      <c r="AN44" s="200">
        <f t="shared" si="37"/>
        <v>0</v>
      </c>
      <c r="AO44" s="201">
        <f t="shared" si="38"/>
        <v>14403</v>
      </c>
      <c r="AP44" s="154" t="str">
        <f t="shared" si="25"/>
        <v>154ESS002</v>
      </c>
      <c r="AQ44" s="202" t="s">
        <v>302</v>
      </c>
      <c r="AR44" s="203">
        <v>154</v>
      </c>
      <c r="AS44" s="202" t="s">
        <v>181</v>
      </c>
      <c r="AT44" s="204">
        <v>336</v>
      </c>
    </row>
    <row r="45" spans="2:46" x14ac:dyDescent="0.25">
      <c r="B45" s="154" t="str">
        <f t="shared" si="4"/>
        <v>EPSS40</v>
      </c>
      <c r="C45" s="154" t="str">
        <f t="shared" si="5"/>
        <v>EPS020</v>
      </c>
      <c r="D45" s="154" t="str">
        <f t="shared" si="6"/>
        <v>EPSI03</v>
      </c>
      <c r="E45" s="154" t="str">
        <f t="shared" si="7"/>
        <v>ESS002</v>
      </c>
      <c r="F45" s="154" t="str">
        <f t="shared" si="8"/>
        <v>ESS024</v>
      </c>
      <c r="G45" s="154" t="str">
        <f t="shared" si="9"/>
        <v>ESS091</v>
      </c>
      <c r="H45" s="154" t="str">
        <f t="shared" si="10"/>
        <v>EPSS41</v>
      </c>
      <c r="I45" s="154" t="str">
        <f t="shared" si="11"/>
        <v>EPSS10</v>
      </c>
      <c r="J45" s="154" t="str">
        <f t="shared" si="12"/>
        <v>EPSS16</v>
      </c>
      <c r="K45" s="154" t="str">
        <f t="shared" si="13"/>
        <v>EPSS37</v>
      </c>
      <c r="L45" s="154" t="str">
        <f t="shared" si="14"/>
        <v>EPSS02</v>
      </c>
      <c r="M45" s="154" t="str">
        <f t="shared" si="15"/>
        <v>EPSS23</v>
      </c>
      <c r="N45" s="154" t="str">
        <f t="shared" si="16"/>
        <v>EPSM03</v>
      </c>
      <c r="O45" s="154" t="str">
        <f t="shared" si="17"/>
        <v>EPSS18</v>
      </c>
      <c r="P45" s="154" t="str">
        <f t="shared" si="18"/>
        <v>EPSS05</v>
      </c>
      <c r="Q45" s="154" t="str">
        <f t="shared" si="19"/>
        <v>EPSS17</v>
      </c>
      <c r="R45" s="154" t="str">
        <f t="shared" si="20"/>
        <v>ESS118</v>
      </c>
      <c r="S45" s="154" t="str">
        <f t="shared" si="21"/>
        <v>EPSS33</v>
      </c>
      <c r="T45" s="207" t="s">
        <v>304</v>
      </c>
      <c r="U45" s="208"/>
      <c r="V45" s="209"/>
      <c r="W45" s="210">
        <f t="shared" ref="W45:AN45" si="39">SUM(W46:W64)</f>
        <v>77569</v>
      </c>
      <c r="X45" s="211">
        <f t="shared" si="39"/>
        <v>0</v>
      </c>
      <c r="Y45" s="211">
        <f t="shared" si="39"/>
        <v>8238</v>
      </c>
      <c r="Z45" s="211">
        <f t="shared" si="39"/>
        <v>0</v>
      </c>
      <c r="AA45" s="211">
        <f t="shared" si="39"/>
        <v>46255</v>
      </c>
      <c r="AB45" s="212">
        <f t="shared" si="39"/>
        <v>6018</v>
      </c>
      <c r="AC45" s="212">
        <f t="shared" si="39"/>
        <v>0</v>
      </c>
      <c r="AD45" s="210">
        <f t="shared" si="39"/>
        <v>0</v>
      </c>
      <c r="AE45" s="211">
        <f t="shared" si="39"/>
        <v>404</v>
      </c>
      <c r="AF45" s="211">
        <f t="shared" si="39"/>
        <v>1022</v>
      </c>
      <c r="AG45" s="211">
        <f t="shared" si="39"/>
        <v>4</v>
      </c>
      <c r="AH45" s="211">
        <f t="shared" si="39"/>
        <v>0</v>
      </c>
      <c r="AI45" s="211">
        <f t="shared" si="39"/>
        <v>4482</v>
      </c>
      <c r="AJ45" s="211">
        <f t="shared" si="39"/>
        <v>0</v>
      </c>
      <c r="AK45" s="211">
        <f t="shared" si="39"/>
        <v>0</v>
      </c>
      <c r="AL45" s="211">
        <f t="shared" si="39"/>
        <v>0</v>
      </c>
      <c r="AM45" s="211">
        <f t="shared" si="39"/>
        <v>0</v>
      </c>
      <c r="AN45" s="213">
        <f t="shared" si="39"/>
        <v>1</v>
      </c>
      <c r="AO45" s="193">
        <f>SUM(AO46:AO64)</f>
        <v>143993</v>
      </c>
      <c r="AP45" s="154" t="str">
        <f t="shared" si="25"/>
        <v>154ESS024</v>
      </c>
      <c r="AQ45" s="202" t="s">
        <v>302</v>
      </c>
      <c r="AR45" s="203">
        <v>154</v>
      </c>
      <c r="AS45" s="202" t="s">
        <v>179</v>
      </c>
      <c r="AT45" s="204">
        <v>32666</v>
      </c>
    </row>
    <row r="46" spans="2:46" x14ac:dyDescent="0.25">
      <c r="B46" s="154" t="str">
        <f t="shared" si="4"/>
        <v>4EPSS40</v>
      </c>
      <c r="C46" s="154" t="str">
        <f t="shared" si="5"/>
        <v>4EPS020</v>
      </c>
      <c r="D46" s="154" t="str">
        <f t="shared" si="6"/>
        <v>4EPSI03</v>
      </c>
      <c r="E46" s="154" t="str">
        <f t="shared" si="7"/>
        <v>4ESS002</v>
      </c>
      <c r="F46" s="154" t="str">
        <f t="shared" si="8"/>
        <v>4ESS024</v>
      </c>
      <c r="G46" s="154" t="str">
        <f t="shared" si="9"/>
        <v>4ESS091</v>
      </c>
      <c r="H46" s="154" t="str">
        <f t="shared" si="10"/>
        <v>4EPSS41</v>
      </c>
      <c r="I46" s="154" t="str">
        <f t="shared" si="11"/>
        <v>4EPSS10</v>
      </c>
      <c r="J46" s="154" t="str">
        <f t="shared" si="12"/>
        <v>4EPSS16</v>
      </c>
      <c r="K46" s="154" t="str">
        <f t="shared" si="13"/>
        <v>4EPSS37</v>
      </c>
      <c r="L46" s="154" t="str">
        <f t="shared" si="14"/>
        <v>4EPSS02</v>
      </c>
      <c r="M46" s="154" t="str">
        <f t="shared" si="15"/>
        <v>4EPSS23</v>
      </c>
      <c r="N46" s="154" t="str">
        <f t="shared" si="16"/>
        <v>4EPSM03</v>
      </c>
      <c r="O46" s="154" t="str">
        <f t="shared" si="17"/>
        <v>4EPSS18</v>
      </c>
      <c r="P46" s="154" t="str">
        <f t="shared" si="18"/>
        <v>4EPSS05</v>
      </c>
      <c r="Q46" s="154" t="str">
        <f t="shared" si="19"/>
        <v>4EPSS17</v>
      </c>
      <c r="R46" s="154" t="str">
        <f t="shared" si="20"/>
        <v>4ESS118</v>
      </c>
      <c r="S46" s="154" t="str">
        <f t="shared" si="21"/>
        <v>4EPSS33</v>
      </c>
      <c r="T46" s="38" t="s">
        <v>72</v>
      </c>
      <c r="U46" s="214" t="s">
        <v>305</v>
      </c>
      <c r="V46" s="196">
        <v>4</v>
      </c>
      <c r="W46" s="197">
        <f t="shared" ref="W46:AL61" si="40">IFERROR(VLOOKUP(B46,$AP$9:$AT$931,5,0),0)</f>
        <v>1307</v>
      </c>
      <c r="X46" s="198">
        <f t="shared" si="40"/>
        <v>0</v>
      </c>
      <c r="Y46" s="198">
        <f t="shared" si="40"/>
        <v>0</v>
      </c>
      <c r="Z46" s="198">
        <f t="shared" si="40"/>
        <v>0</v>
      </c>
      <c r="AA46" s="198">
        <f t="shared" si="40"/>
        <v>0</v>
      </c>
      <c r="AB46" s="199">
        <f t="shared" si="40"/>
        <v>0</v>
      </c>
      <c r="AC46" s="199">
        <f t="shared" si="40"/>
        <v>0</v>
      </c>
      <c r="AD46" s="197">
        <f t="shared" si="40"/>
        <v>0</v>
      </c>
      <c r="AE46" s="198">
        <f t="shared" si="40"/>
        <v>0</v>
      </c>
      <c r="AF46" s="198">
        <f t="shared" si="40"/>
        <v>1</v>
      </c>
      <c r="AG46" s="198">
        <f t="shared" si="40"/>
        <v>0</v>
      </c>
      <c r="AH46" s="198">
        <f t="shared" si="40"/>
        <v>0</v>
      </c>
      <c r="AI46" s="198">
        <f t="shared" si="40"/>
        <v>55</v>
      </c>
      <c r="AJ46" s="198">
        <f t="shared" si="40"/>
        <v>0</v>
      </c>
      <c r="AK46" s="198">
        <f t="shared" si="40"/>
        <v>0</v>
      </c>
      <c r="AL46" s="198">
        <f t="shared" si="40"/>
        <v>0</v>
      </c>
      <c r="AM46" s="198">
        <f t="shared" ref="AM46:AN64" si="41">IFERROR(VLOOKUP(R46,$AP$9:$AT$931,5,0),0)</f>
        <v>0</v>
      </c>
      <c r="AN46" s="200">
        <f t="shared" si="41"/>
        <v>0</v>
      </c>
      <c r="AO46" s="201">
        <f t="shared" ref="AO46:AO64" si="42">SUM(W46:AN46)</f>
        <v>1363</v>
      </c>
      <c r="AP46" s="154" t="str">
        <f t="shared" si="25"/>
        <v>250EPS020</v>
      </c>
      <c r="AQ46" s="202" t="s">
        <v>302</v>
      </c>
      <c r="AR46" s="203">
        <v>250</v>
      </c>
      <c r="AS46" s="202" t="s">
        <v>187</v>
      </c>
      <c r="AT46" s="204">
        <v>1</v>
      </c>
    </row>
    <row r="47" spans="2:46" x14ac:dyDescent="0.25">
      <c r="B47" s="154" t="str">
        <f t="shared" si="4"/>
        <v>42EPSS40</v>
      </c>
      <c r="C47" s="154" t="str">
        <f t="shared" si="5"/>
        <v>42EPS020</v>
      </c>
      <c r="D47" s="154" t="str">
        <f t="shared" si="6"/>
        <v>42EPSI03</v>
      </c>
      <c r="E47" s="154" t="str">
        <f t="shared" si="7"/>
        <v>42ESS002</v>
      </c>
      <c r="F47" s="154" t="str">
        <f t="shared" si="8"/>
        <v>42ESS024</v>
      </c>
      <c r="G47" s="154" t="str">
        <f t="shared" si="9"/>
        <v>42ESS091</v>
      </c>
      <c r="H47" s="154" t="str">
        <f t="shared" si="10"/>
        <v>42EPSS41</v>
      </c>
      <c r="I47" s="154" t="str">
        <f t="shared" si="11"/>
        <v>42EPSS10</v>
      </c>
      <c r="J47" s="154" t="str">
        <f t="shared" si="12"/>
        <v>42EPSS16</v>
      </c>
      <c r="K47" s="154" t="str">
        <f t="shared" si="13"/>
        <v>42EPSS37</v>
      </c>
      <c r="L47" s="154" t="str">
        <f t="shared" si="14"/>
        <v>42EPSS02</v>
      </c>
      <c r="M47" s="154" t="str">
        <f t="shared" si="15"/>
        <v>42EPSS23</v>
      </c>
      <c r="N47" s="154" t="str">
        <f t="shared" si="16"/>
        <v>42EPSM03</v>
      </c>
      <c r="O47" s="154" t="str">
        <f t="shared" si="17"/>
        <v>42EPSS18</v>
      </c>
      <c r="P47" s="154" t="str">
        <f t="shared" si="18"/>
        <v>42EPSS05</v>
      </c>
      <c r="Q47" s="154" t="str">
        <f t="shared" si="19"/>
        <v>42EPSS17</v>
      </c>
      <c r="R47" s="154" t="str">
        <f t="shared" si="20"/>
        <v>42ESS118</v>
      </c>
      <c r="S47" s="154" t="str">
        <f t="shared" si="21"/>
        <v>42EPSS33</v>
      </c>
      <c r="T47" s="48" t="s">
        <v>73</v>
      </c>
      <c r="U47" s="214" t="s">
        <v>305</v>
      </c>
      <c r="V47" s="196">
        <v>42</v>
      </c>
      <c r="W47" s="197">
        <f t="shared" si="40"/>
        <v>6588</v>
      </c>
      <c r="X47" s="198">
        <f t="shared" si="40"/>
        <v>0</v>
      </c>
      <c r="Y47" s="198">
        <f t="shared" si="40"/>
        <v>0</v>
      </c>
      <c r="Z47" s="198">
        <f t="shared" si="40"/>
        <v>0</v>
      </c>
      <c r="AA47" s="198">
        <f t="shared" si="40"/>
        <v>8772</v>
      </c>
      <c r="AB47" s="199">
        <f t="shared" si="40"/>
        <v>161</v>
      </c>
      <c r="AC47" s="199">
        <f t="shared" si="40"/>
        <v>0</v>
      </c>
      <c r="AD47" s="197">
        <f t="shared" si="40"/>
        <v>0</v>
      </c>
      <c r="AE47" s="198">
        <f t="shared" si="40"/>
        <v>229</v>
      </c>
      <c r="AF47" s="198">
        <f t="shared" si="40"/>
        <v>169</v>
      </c>
      <c r="AG47" s="198">
        <f t="shared" si="40"/>
        <v>0</v>
      </c>
      <c r="AH47" s="198">
        <f t="shared" si="40"/>
        <v>0</v>
      </c>
      <c r="AI47" s="198">
        <f t="shared" si="40"/>
        <v>844</v>
      </c>
      <c r="AJ47" s="198">
        <f t="shared" si="40"/>
        <v>0</v>
      </c>
      <c r="AK47" s="198">
        <f t="shared" si="40"/>
        <v>0</v>
      </c>
      <c r="AL47" s="198">
        <f t="shared" si="40"/>
        <v>0</v>
      </c>
      <c r="AM47" s="198">
        <f t="shared" si="41"/>
        <v>0</v>
      </c>
      <c r="AN47" s="200">
        <f t="shared" si="41"/>
        <v>0</v>
      </c>
      <c r="AO47" s="201">
        <f t="shared" si="42"/>
        <v>16763</v>
      </c>
      <c r="AP47" s="154" t="str">
        <f t="shared" si="25"/>
        <v>250EPSI03</v>
      </c>
      <c r="AQ47" s="202" t="s">
        <v>302</v>
      </c>
      <c r="AR47" s="203">
        <v>250</v>
      </c>
      <c r="AS47" s="202" t="s">
        <v>185</v>
      </c>
      <c r="AT47" s="204">
        <v>2234</v>
      </c>
    </row>
    <row r="48" spans="2:46" x14ac:dyDescent="0.25">
      <c r="B48" s="154" t="str">
        <f t="shared" si="4"/>
        <v>44EPSS40</v>
      </c>
      <c r="C48" s="154" t="str">
        <f t="shared" si="5"/>
        <v>44EPS020</v>
      </c>
      <c r="D48" s="154" t="str">
        <f t="shared" si="6"/>
        <v>44EPSI03</v>
      </c>
      <c r="E48" s="154" t="str">
        <f t="shared" si="7"/>
        <v>44ESS002</v>
      </c>
      <c r="F48" s="154" t="str">
        <f t="shared" si="8"/>
        <v>44ESS024</v>
      </c>
      <c r="G48" s="154" t="str">
        <f t="shared" si="9"/>
        <v>44ESS091</v>
      </c>
      <c r="H48" s="154" t="str">
        <f t="shared" si="10"/>
        <v>44EPSS41</v>
      </c>
      <c r="I48" s="154" t="str">
        <f t="shared" si="11"/>
        <v>44EPSS10</v>
      </c>
      <c r="J48" s="154" t="str">
        <f t="shared" si="12"/>
        <v>44EPSS16</v>
      </c>
      <c r="K48" s="154" t="str">
        <f t="shared" si="13"/>
        <v>44EPSS37</v>
      </c>
      <c r="L48" s="154" t="str">
        <f t="shared" si="14"/>
        <v>44EPSS02</v>
      </c>
      <c r="M48" s="154" t="str">
        <f t="shared" si="15"/>
        <v>44EPSS23</v>
      </c>
      <c r="N48" s="154" t="str">
        <f t="shared" si="16"/>
        <v>44EPSM03</v>
      </c>
      <c r="O48" s="154" t="str">
        <f t="shared" si="17"/>
        <v>44EPSS18</v>
      </c>
      <c r="P48" s="154" t="str">
        <f t="shared" si="18"/>
        <v>44EPSS05</v>
      </c>
      <c r="Q48" s="154" t="str">
        <f t="shared" si="19"/>
        <v>44EPSS17</v>
      </c>
      <c r="R48" s="154" t="str">
        <f t="shared" si="20"/>
        <v>44ESS118</v>
      </c>
      <c r="S48" s="154" t="str">
        <f t="shared" si="21"/>
        <v>44EPSS33</v>
      </c>
      <c r="T48" s="22" t="s">
        <v>74</v>
      </c>
      <c r="U48" s="214" t="s">
        <v>305</v>
      </c>
      <c r="V48" s="196">
        <v>44</v>
      </c>
      <c r="W48" s="197">
        <f t="shared" si="40"/>
        <v>5029</v>
      </c>
      <c r="X48" s="198">
        <f t="shared" si="40"/>
        <v>0</v>
      </c>
      <c r="Y48" s="198">
        <f t="shared" si="40"/>
        <v>0</v>
      </c>
      <c r="Z48" s="198">
        <f t="shared" si="40"/>
        <v>0</v>
      </c>
      <c r="AA48" s="198">
        <f t="shared" si="40"/>
        <v>0</v>
      </c>
      <c r="AB48" s="199">
        <f t="shared" si="40"/>
        <v>0</v>
      </c>
      <c r="AC48" s="199">
        <f t="shared" si="40"/>
        <v>0</v>
      </c>
      <c r="AD48" s="197">
        <f t="shared" si="40"/>
        <v>0</v>
      </c>
      <c r="AE48" s="198">
        <f t="shared" si="40"/>
        <v>0</v>
      </c>
      <c r="AF48" s="198">
        <f t="shared" si="40"/>
        <v>6</v>
      </c>
      <c r="AG48" s="198">
        <f t="shared" si="40"/>
        <v>0</v>
      </c>
      <c r="AH48" s="198">
        <f t="shared" si="40"/>
        <v>0</v>
      </c>
      <c r="AI48" s="198">
        <f t="shared" si="40"/>
        <v>288</v>
      </c>
      <c r="AJ48" s="198">
        <f t="shared" si="40"/>
        <v>0</v>
      </c>
      <c r="AK48" s="198">
        <f t="shared" si="40"/>
        <v>0</v>
      </c>
      <c r="AL48" s="198">
        <f t="shared" si="40"/>
        <v>0</v>
      </c>
      <c r="AM48" s="198">
        <f t="shared" si="41"/>
        <v>0</v>
      </c>
      <c r="AN48" s="200">
        <f t="shared" si="41"/>
        <v>0</v>
      </c>
      <c r="AO48" s="201">
        <f t="shared" si="42"/>
        <v>5323</v>
      </c>
      <c r="AP48" s="154" t="str">
        <f t="shared" si="25"/>
        <v>250EPSM03</v>
      </c>
      <c r="AQ48" s="202" t="s">
        <v>302</v>
      </c>
      <c r="AR48" s="203">
        <v>250</v>
      </c>
      <c r="AS48" s="202" t="s">
        <v>192</v>
      </c>
      <c r="AT48" s="204">
        <v>596</v>
      </c>
    </row>
    <row r="49" spans="2:46" x14ac:dyDescent="0.25">
      <c r="B49" s="154" t="str">
        <f t="shared" si="4"/>
        <v>59EPSS40</v>
      </c>
      <c r="C49" s="154" t="str">
        <f t="shared" si="5"/>
        <v>59EPS020</v>
      </c>
      <c r="D49" s="154" t="str">
        <f t="shared" si="6"/>
        <v>59EPSI03</v>
      </c>
      <c r="E49" s="154" t="str">
        <f t="shared" si="7"/>
        <v>59ESS002</v>
      </c>
      <c r="F49" s="154" t="str">
        <f t="shared" si="8"/>
        <v>59ESS024</v>
      </c>
      <c r="G49" s="154" t="str">
        <f t="shared" si="9"/>
        <v>59ESS091</v>
      </c>
      <c r="H49" s="154" t="str">
        <f t="shared" si="10"/>
        <v>59EPSS41</v>
      </c>
      <c r="I49" s="154" t="str">
        <f t="shared" si="11"/>
        <v>59EPSS10</v>
      </c>
      <c r="J49" s="154" t="str">
        <f t="shared" si="12"/>
        <v>59EPSS16</v>
      </c>
      <c r="K49" s="154" t="str">
        <f t="shared" si="13"/>
        <v>59EPSS37</v>
      </c>
      <c r="L49" s="154" t="str">
        <f t="shared" si="14"/>
        <v>59EPSS02</v>
      </c>
      <c r="M49" s="154" t="str">
        <f t="shared" si="15"/>
        <v>59EPSS23</v>
      </c>
      <c r="N49" s="154" t="str">
        <f t="shared" si="16"/>
        <v>59EPSM03</v>
      </c>
      <c r="O49" s="154" t="str">
        <f t="shared" si="17"/>
        <v>59EPSS18</v>
      </c>
      <c r="P49" s="154" t="str">
        <f t="shared" si="18"/>
        <v>59EPSS05</v>
      </c>
      <c r="Q49" s="154" t="str">
        <f t="shared" si="19"/>
        <v>59EPSS17</v>
      </c>
      <c r="R49" s="154" t="str">
        <f t="shared" si="20"/>
        <v>59ESS118</v>
      </c>
      <c r="S49" s="154" t="str">
        <f t="shared" si="21"/>
        <v>59EPSS33</v>
      </c>
      <c r="T49" s="22" t="s">
        <v>75</v>
      </c>
      <c r="U49" s="214" t="s">
        <v>305</v>
      </c>
      <c r="V49" s="196">
        <v>59</v>
      </c>
      <c r="W49" s="197">
        <f t="shared" si="40"/>
        <v>691</v>
      </c>
      <c r="X49" s="198">
        <f t="shared" si="40"/>
        <v>0</v>
      </c>
      <c r="Y49" s="198">
        <f t="shared" si="40"/>
        <v>0</v>
      </c>
      <c r="Z49" s="198">
        <f t="shared" si="40"/>
        <v>0</v>
      </c>
      <c r="AA49" s="198">
        <f t="shared" si="40"/>
        <v>2055</v>
      </c>
      <c r="AB49" s="199">
        <f t="shared" si="40"/>
        <v>0</v>
      </c>
      <c r="AC49" s="199">
        <f t="shared" si="40"/>
        <v>0</v>
      </c>
      <c r="AD49" s="197">
        <f t="shared" si="40"/>
        <v>0</v>
      </c>
      <c r="AE49" s="198">
        <f t="shared" si="40"/>
        <v>12</v>
      </c>
      <c r="AF49" s="198">
        <f t="shared" si="40"/>
        <v>8</v>
      </c>
      <c r="AG49" s="198">
        <f t="shared" si="40"/>
        <v>3</v>
      </c>
      <c r="AH49" s="198">
        <f t="shared" si="40"/>
        <v>0</v>
      </c>
      <c r="AI49" s="198">
        <f t="shared" si="40"/>
        <v>159</v>
      </c>
      <c r="AJ49" s="198">
        <f t="shared" si="40"/>
        <v>0</v>
      </c>
      <c r="AK49" s="198">
        <f t="shared" si="40"/>
        <v>0</v>
      </c>
      <c r="AL49" s="198">
        <f t="shared" si="40"/>
        <v>0</v>
      </c>
      <c r="AM49" s="198">
        <f t="shared" si="41"/>
        <v>0</v>
      </c>
      <c r="AN49" s="200">
        <f t="shared" si="41"/>
        <v>0</v>
      </c>
      <c r="AO49" s="201">
        <f t="shared" si="42"/>
        <v>2928</v>
      </c>
      <c r="AP49" s="154" t="str">
        <f t="shared" si="25"/>
        <v>250EPSS16</v>
      </c>
      <c r="AQ49" s="202" t="s">
        <v>302</v>
      </c>
      <c r="AR49" s="203">
        <v>250</v>
      </c>
      <c r="AS49" s="202" t="s">
        <v>196</v>
      </c>
      <c r="AT49" s="204">
        <v>93</v>
      </c>
    </row>
    <row r="50" spans="2:46" x14ac:dyDescent="0.25">
      <c r="B50" s="154" t="str">
        <f t="shared" si="4"/>
        <v>113EPSS40</v>
      </c>
      <c r="C50" s="154" t="str">
        <f t="shared" si="5"/>
        <v>113EPS020</v>
      </c>
      <c r="D50" s="154" t="str">
        <f t="shared" si="6"/>
        <v>113EPSI03</v>
      </c>
      <c r="E50" s="154" t="str">
        <f t="shared" si="7"/>
        <v>113ESS002</v>
      </c>
      <c r="F50" s="154" t="str">
        <f t="shared" si="8"/>
        <v>113ESS024</v>
      </c>
      <c r="G50" s="154" t="str">
        <f t="shared" si="9"/>
        <v>113ESS091</v>
      </c>
      <c r="H50" s="154" t="str">
        <f t="shared" si="10"/>
        <v>113EPSS41</v>
      </c>
      <c r="I50" s="154" t="str">
        <f t="shared" si="11"/>
        <v>113EPSS10</v>
      </c>
      <c r="J50" s="154" t="str">
        <f t="shared" si="12"/>
        <v>113EPSS16</v>
      </c>
      <c r="K50" s="154" t="str">
        <f t="shared" si="13"/>
        <v>113EPSS37</v>
      </c>
      <c r="L50" s="154" t="str">
        <f t="shared" si="14"/>
        <v>113EPSS02</v>
      </c>
      <c r="M50" s="154" t="str">
        <f t="shared" si="15"/>
        <v>113EPSS23</v>
      </c>
      <c r="N50" s="154" t="str">
        <f t="shared" si="16"/>
        <v>113EPSM03</v>
      </c>
      <c r="O50" s="154" t="str">
        <f t="shared" si="17"/>
        <v>113EPSS18</v>
      </c>
      <c r="P50" s="154" t="str">
        <f t="shared" si="18"/>
        <v>113EPSS05</v>
      </c>
      <c r="Q50" s="154" t="str">
        <f t="shared" si="19"/>
        <v>113EPSS17</v>
      </c>
      <c r="R50" s="154" t="str">
        <f t="shared" si="20"/>
        <v>113ESS118</v>
      </c>
      <c r="S50" s="154" t="str">
        <f t="shared" si="21"/>
        <v>113EPSS33</v>
      </c>
      <c r="T50" s="22" t="s">
        <v>76</v>
      </c>
      <c r="U50" s="214" t="s">
        <v>305</v>
      </c>
      <c r="V50" s="196">
        <v>113</v>
      </c>
      <c r="W50" s="197">
        <f t="shared" si="40"/>
        <v>4491</v>
      </c>
      <c r="X50" s="198">
        <f t="shared" si="40"/>
        <v>0</v>
      </c>
      <c r="Y50" s="198">
        <f t="shared" si="40"/>
        <v>0</v>
      </c>
      <c r="Z50" s="198">
        <f t="shared" si="40"/>
        <v>0</v>
      </c>
      <c r="AA50" s="198">
        <f t="shared" si="40"/>
        <v>0</v>
      </c>
      <c r="AB50" s="199">
        <f t="shared" si="40"/>
        <v>616</v>
      </c>
      <c r="AC50" s="199">
        <f t="shared" si="40"/>
        <v>0</v>
      </c>
      <c r="AD50" s="197">
        <f t="shared" si="40"/>
        <v>0</v>
      </c>
      <c r="AE50" s="198">
        <f t="shared" si="40"/>
        <v>0</v>
      </c>
      <c r="AF50" s="198">
        <f t="shared" si="40"/>
        <v>259</v>
      </c>
      <c r="AG50" s="198">
        <f t="shared" si="40"/>
        <v>0</v>
      </c>
      <c r="AH50" s="198">
        <f t="shared" si="40"/>
        <v>0</v>
      </c>
      <c r="AI50" s="198">
        <f t="shared" si="40"/>
        <v>347</v>
      </c>
      <c r="AJ50" s="198">
        <f t="shared" si="40"/>
        <v>0</v>
      </c>
      <c r="AK50" s="198">
        <f t="shared" si="40"/>
        <v>0</v>
      </c>
      <c r="AL50" s="198">
        <f t="shared" si="40"/>
        <v>0</v>
      </c>
      <c r="AM50" s="198">
        <f t="shared" si="41"/>
        <v>0</v>
      </c>
      <c r="AN50" s="200">
        <f t="shared" si="41"/>
        <v>0</v>
      </c>
      <c r="AO50" s="201">
        <f t="shared" si="42"/>
        <v>5713</v>
      </c>
      <c r="AP50" s="154" t="str">
        <f t="shared" si="25"/>
        <v>250EPSS37</v>
      </c>
      <c r="AQ50" s="202" t="s">
        <v>302</v>
      </c>
      <c r="AR50" s="203">
        <v>250</v>
      </c>
      <c r="AS50" s="202" t="s">
        <v>198</v>
      </c>
      <c r="AT50" s="204">
        <v>50</v>
      </c>
    </row>
    <row r="51" spans="2:46" x14ac:dyDescent="0.25">
      <c r="B51" s="154" t="str">
        <f t="shared" si="4"/>
        <v>125EPSS40</v>
      </c>
      <c r="C51" s="154" t="str">
        <f t="shared" si="5"/>
        <v>125EPS020</v>
      </c>
      <c r="D51" s="154" t="str">
        <f t="shared" si="6"/>
        <v>125EPSI03</v>
      </c>
      <c r="E51" s="154" t="str">
        <f t="shared" si="7"/>
        <v>125ESS002</v>
      </c>
      <c r="F51" s="154" t="str">
        <f t="shared" si="8"/>
        <v>125ESS024</v>
      </c>
      <c r="G51" s="154" t="str">
        <f t="shared" si="9"/>
        <v>125ESS091</v>
      </c>
      <c r="H51" s="154" t="str">
        <f t="shared" si="10"/>
        <v>125EPSS41</v>
      </c>
      <c r="I51" s="154" t="str">
        <f t="shared" si="11"/>
        <v>125EPSS10</v>
      </c>
      <c r="J51" s="154" t="str">
        <f t="shared" si="12"/>
        <v>125EPSS16</v>
      </c>
      <c r="K51" s="154" t="str">
        <f t="shared" si="13"/>
        <v>125EPSS37</v>
      </c>
      <c r="L51" s="154" t="str">
        <f t="shared" si="14"/>
        <v>125EPSS02</v>
      </c>
      <c r="M51" s="154" t="str">
        <f t="shared" si="15"/>
        <v>125EPSS23</v>
      </c>
      <c r="N51" s="154" t="str">
        <f t="shared" si="16"/>
        <v>125EPSM03</v>
      </c>
      <c r="O51" s="154" t="str">
        <f t="shared" si="17"/>
        <v>125EPSS18</v>
      </c>
      <c r="P51" s="154" t="str">
        <f t="shared" si="18"/>
        <v>125EPSS05</v>
      </c>
      <c r="Q51" s="154" t="str">
        <f t="shared" si="19"/>
        <v>125EPSS17</v>
      </c>
      <c r="R51" s="154" t="str">
        <f t="shared" si="20"/>
        <v>125ESS118</v>
      </c>
      <c r="S51" s="154" t="str">
        <f t="shared" si="21"/>
        <v>125EPSS33</v>
      </c>
      <c r="T51" s="22" t="s">
        <v>77</v>
      </c>
      <c r="U51" s="214" t="s">
        <v>305</v>
      </c>
      <c r="V51" s="196">
        <v>125</v>
      </c>
      <c r="W51" s="197">
        <f t="shared" si="40"/>
        <v>6416</v>
      </c>
      <c r="X51" s="198">
        <f t="shared" si="40"/>
        <v>0</v>
      </c>
      <c r="Y51" s="198">
        <f t="shared" si="40"/>
        <v>0</v>
      </c>
      <c r="Z51" s="198">
        <f t="shared" si="40"/>
        <v>0</v>
      </c>
      <c r="AA51" s="198">
        <f t="shared" si="40"/>
        <v>0</v>
      </c>
      <c r="AB51" s="199">
        <f t="shared" si="40"/>
        <v>0</v>
      </c>
      <c r="AC51" s="199">
        <f t="shared" si="40"/>
        <v>0</v>
      </c>
      <c r="AD51" s="197">
        <f t="shared" si="40"/>
        <v>0</v>
      </c>
      <c r="AE51" s="198">
        <f t="shared" si="40"/>
        <v>0</v>
      </c>
      <c r="AF51" s="198">
        <f t="shared" si="40"/>
        <v>16</v>
      </c>
      <c r="AG51" s="198">
        <f t="shared" si="40"/>
        <v>0</v>
      </c>
      <c r="AH51" s="198">
        <f t="shared" si="40"/>
        <v>0</v>
      </c>
      <c r="AI51" s="198">
        <f t="shared" si="40"/>
        <v>123</v>
      </c>
      <c r="AJ51" s="198">
        <f t="shared" si="40"/>
        <v>0</v>
      </c>
      <c r="AK51" s="198">
        <f t="shared" si="40"/>
        <v>0</v>
      </c>
      <c r="AL51" s="198">
        <f t="shared" si="40"/>
        <v>0</v>
      </c>
      <c r="AM51" s="198">
        <f t="shared" si="41"/>
        <v>0</v>
      </c>
      <c r="AN51" s="200">
        <f t="shared" si="41"/>
        <v>0</v>
      </c>
      <c r="AO51" s="201">
        <f t="shared" si="42"/>
        <v>6555</v>
      </c>
      <c r="AP51" s="154" t="str">
        <f t="shared" si="25"/>
        <v>250EPSS40</v>
      </c>
      <c r="AQ51" s="202" t="s">
        <v>302</v>
      </c>
      <c r="AR51" s="203">
        <v>250</v>
      </c>
      <c r="AS51" s="202" t="s">
        <v>177</v>
      </c>
      <c r="AT51" s="204">
        <v>3588</v>
      </c>
    </row>
    <row r="52" spans="2:46" x14ac:dyDescent="0.25">
      <c r="B52" s="154" t="str">
        <f t="shared" si="4"/>
        <v>138EPSS40</v>
      </c>
      <c r="C52" s="154" t="str">
        <f t="shared" si="5"/>
        <v>138EPS020</v>
      </c>
      <c r="D52" s="154" t="str">
        <f t="shared" si="6"/>
        <v>138EPSI03</v>
      </c>
      <c r="E52" s="154" t="str">
        <f t="shared" si="7"/>
        <v>138ESS002</v>
      </c>
      <c r="F52" s="154" t="str">
        <f t="shared" si="8"/>
        <v>138ESS024</v>
      </c>
      <c r="G52" s="154" t="str">
        <f t="shared" si="9"/>
        <v>138ESS091</v>
      </c>
      <c r="H52" s="154" t="str">
        <f t="shared" si="10"/>
        <v>138EPSS41</v>
      </c>
      <c r="I52" s="154" t="str">
        <f t="shared" si="11"/>
        <v>138EPSS10</v>
      </c>
      <c r="J52" s="154" t="str">
        <f t="shared" si="12"/>
        <v>138EPSS16</v>
      </c>
      <c r="K52" s="154" t="str">
        <f t="shared" si="13"/>
        <v>138EPSS37</v>
      </c>
      <c r="L52" s="154" t="str">
        <f t="shared" si="14"/>
        <v>138EPSS02</v>
      </c>
      <c r="M52" s="154" t="str">
        <f t="shared" si="15"/>
        <v>138EPSS23</v>
      </c>
      <c r="N52" s="154" t="str">
        <f t="shared" si="16"/>
        <v>138EPSM03</v>
      </c>
      <c r="O52" s="154" t="str">
        <f t="shared" si="17"/>
        <v>138EPSS18</v>
      </c>
      <c r="P52" s="154" t="str">
        <f t="shared" si="18"/>
        <v>138EPSS05</v>
      </c>
      <c r="Q52" s="154" t="str">
        <f t="shared" si="19"/>
        <v>138EPSS17</v>
      </c>
      <c r="R52" s="154" t="str">
        <f t="shared" si="20"/>
        <v>138ESS118</v>
      </c>
      <c r="S52" s="154" t="str">
        <f t="shared" si="21"/>
        <v>138EPSS33</v>
      </c>
      <c r="T52" s="22" t="s">
        <v>78</v>
      </c>
      <c r="U52" s="214" t="s">
        <v>305</v>
      </c>
      <c r="V52" s="196">
        <v>138</v>
      </c>
      <c r="W52" s="197">
        <f t="shared" si="40"/>
        <v>11226</v>
      </c>
      <c r="X52" s="198">
        <f t="shared" si="40"/>
        <v>0</v>
      </c>
      <c r="Y52" s="198">
        <f t="shared" si="40"/>
        <v>0</v>
      </c>
      <c r="Z52" s="198">
        <f t="shared" si="40"/>
        <v>0</v>
      </c>
      <c r="AA52" s="198">
        <f t="shared" si="40"/>
        <v>0</v>
      </c>
      <c r="AB52" s="199">
        <f t="shared" si="40"/>
        <v>0</v>
      </c>
      <c r="AC52" s="199">
        <f t="shared" si="40"/>
        <v>0</v>
      </c>
      <c r="AD52" s="197">
        <f t="shared" si="40"/>
        <v>0</v>
      </c>
      <c r="AE52" s="198">
        <f t="shared" si="40"/>
        <v>0</v>
      </c>
      <c r="AF52" s="198">
        <f t="shared" si="40"/>
        <v>84</v>
      </c>
      <c r="AG52" s="198">
        <f t="shared" si="40"/>
        <v>0</v>
      </c>
      <c r="AH52" s="198">
        <f t="shared" si="40"/>
        <v>0</v>
      </c>
      <c r="AI52" s="198">
        <f t="shared" si="40"/>
        <v>254</v>
      </c>
      <c r="AJ52" s="198">
        <f t="shared" si="40"/>
        <v>0</v>
      </c>
      <c r="AK52" s="198">
        <f t="shared" si="40"/>
        <v>0</v>
      </c>
      <c r="AL52" s="198">
        <f t="shared" si="40"/>
        <v>0</v>
      </c>
      <c r="AM52" s="198">
        <f t="shared" si="41"/>
        <v>0</v>
      </c>
      <c r="AN52" s="200">
        <f t="shared" si="41"/>
        <v>0</v>
      </c>
      <c r="AO52" s="201">
        <f t="shared" si="42"/>
        <v>11564</v>
      </c>
      <c r="AP52" s="154" t="str">
        <f t="shared" si="25"/>
        <v>250ESS024</v>
      </c>
      <c r="AQ52" s="202" t="s">
        <v>302</v>
      </c>
      <c r="AR52" s="203">
        <v>250</v>
      </c>
      <c r="AS52" s="202" t="s">
        <v>179</v>
      </c>
      <c r="AT52" s="204">
        <v>38719</v>
      </c>
    </row>
    <row r="53" spans="2:46" x14ac:dyDescent="0.25">
      <c r="B53" s="154" t="str">
        <f t="shared" si="4"/>
        <v>234EPSS40</v>
      </c>
      <c r="C53" s="154" t="str">
        <f t="shared" si="5"/>
        <v>234EPS020</v>
      </c>
      <c r="D53" s="154" t="str">
        <f t="shared" si="6"/>
        <v>234EPSI03</v>
      </c>
      <c r="E53" s="154" t="str">
        <f t="shared" si="7"/>
        <v>234ESS002</v>
      </c>
      <c r="F53" s="154" t="str">
        <f t="shared" si="8"/>
        <v>234ESS024</v>
      </c>
      <c r="G53" s="154" t="str">
        <f t="shared" si="9"/>
        <v>234ESS091</v>
      </c>
      <c r="H53" s="154" t="str">
        <f t="shared" si="10"/>
        <v>234EPSS41</v>
      </c>
      <c r="I53" s="154" t="str">
        <f t="shared" si="11"/>
        <v>234EPSS10</v>
      </c>
      <c r="J53" s="154" t="str">
        <f t="shared" si="12"/>
        <v>234EPSS16</v>
      </c>
      <c r="K53" s="154" t="str">
        <f t="shared" si="13"/>
        <v>234EPSS37</v>
      </c>
      <c r="L53" s="154" t="str">
        <f t="shared" si="14"/>
        <v>234EPSS02</v>
      </c>
      <c r="M53" s="154" t="str">
        <f t="shared" si="15"/>
        <v>234EPSS23</v>
      </c>
      <c r="N53" s="154" t="str">
        <f t="shared" si="16"/>
        <v>234EPSM03</v>
      </c>
      <c r="O53" s="154" t="str">
        <f t="shared" si="17"/>
        <v>234EPSS18</v>
      </c>
      <c r="P53" s="154" t="str">
        <f t="shared" si="18"/>
        <v>234EPSS05</v>
      </c>
      <c r="Q53" s="154" t="str">
        <f t="shared" si="19"/>
        <v>234EPSS17</v>
      </c>
      <c r="R53" s="154" t="str">
        <f t="shared" si="20"/>
        <v>234ESS118</v>
      </c>
      <c r="S53" s="154" t="str">
        <f t="shared" si="21"/>
        <v>234EPSS33</v>
      </c>
      <c r="T53" s="22" t="s">
        <v>79</v>
      </c>
      <c r="U53" s="214" t="s">
        <v>305</v>
      </c>
      <c r="V53" s="196">
        <v>234</v>
      </c>
      <c r="W53" s="197">
        <f t="shared" si="40"/>
        <v>0</v>
      </c>
      <c r="X53" s="198">
        <f t="shared" si="40"/>
        <v>0</v>
      </c>
      <c r="Y53" s="198">
        <f t="shared" si="40"/>
        <v>4125</v>
      </c>
      <c r="Z53" s="198">
        <f t="shared" si="40"/>
        <v>0</v>
      </c>
      <c r="AA53" s="198">
        <f t="shared" si="40"/>
        <v>14829</v>
      </c>
      <c r="AB53" s="199">
        <f t="shared" si="40"/>
        <v>0</v>
      </c>
      <c r="AC53" s="199">
        <f t="shared" si="40"/>
        <v>0</v>
      </c>
      <c r="AD53" s="197">
        <f t="shared" si="40"/>
        <v>0</v>
      </c>
      <c r="AE53" s="198">
        <f t="shared" si="40"/>
        <v>0</v>
      </c>
      <c r="AF53" s="198">
        <f t="shared" si="40"/>
        <v>50</v>
      </c>
      <c r="AG53" s="198">
        <f t="shared" si="40"/>
        <v>0</v>
      </c>
      <c r="AH53" s="198">
        <f t="shared" si="40"/>
        <v>0</v>
      </c>
      <c r="AI53" s="198">
        <f t="shared" si="40"/>
        <v>107</v>
      </c>
      <c r="AJ53" s="198">
        <f t="shared" si="40"/>
        <v>0</v>
      </c>
      <c r="AK53" s="198">
        <f t="shared" si="40"/>
        <v>0</v>
      </c>
      <c r="AL53" s="198">
        <f t="shared" si="40"/>
        <v>0</v>
      </c>
      <c r="AM53" s="198">
        <f t="shared" si="41"/>
        <v>0</v>
      </c>
      <c r="AN53" s="200">
        <f t="shared" si="41"/>
        <v>0</v>
      </c>
      <c r="AO53" s="201">
        <f t="shared" si="42"/>
        <v>19111</v>
      </c>
      <c r="AP53" s="154" t="str">
        <f t="shared" si="25"/>
        <v>495EPSM03</v>
      </c>
      <c r="AQ53" s="202" t="s">
        <v>302</v>
      </c>
      <c r="AR53" s="203">
        <v>495</v>
      </c>
      <c r="AS53" s="202" t="s">
        <v>192</v>
      </c>
      <c r="AT53" s="204">
        <v>174</v>
      </c>
    </row>
    <row r="54" spans="2:46" x14ac:dyDescent="0.25">
      <c r="B54" s="154" t="str">
        <f t="shared" si="4"/>
        <v>240EPSS40</v>
      </c>
      <c r="C54" s="154" t="str">
        <f t="shared" si="5"/>
        <v>240EPS020</v>
      </c>
      <c r="D54" s="154" t="str">
        <f t="shared" si="6"/>
        <v>240EPSI03</v>
      </c>
      <c r="E54" s="154" t="str">
        <f t="shared" si="7"/>
        <v>240ESS002</v>
      </c>
      <c r="F54" s="154" t="str">
        <f t="shared" si="8"/>
        <v>240ESS024</v>
      </c>
      <c r="G54" s="154" t="str">
        <f t="shared" si="9"/>
        <v>240ESS091</v>
      </c>
      <c r="H54" s="154" t="str">
        <f t="shared" si="10"/>
        <v>240EPSS41</v>
      </c>
      <c r="I54" s="154" t="str">
        <f t="shared" si="11"/>
        <v>240EPSS10</v>
      </c>
      <c r="J54" s="154" t="str">
        <f t="shared" si="12"/>
        <v>240EPSS16</v>
      </c>
      <c r="K54" s="154" t="str">
        <f t="shared" si="13"/>
        <v>240EPSS37</v>
      </c>
      <c r="L54" s="154" t="str">
        <f t="shared" si="14"/>
        <v>240EPSS02</v>
      </c>
      <c r="M54" s="154" t="str">
        <f t="shared" si="15"/>
        <v>240EPSS23</v>
      </c>
      <c r="N54" s="154" t="str">
        <f t="shared" si="16"/>
        <v>240EPSM03</v>
      </c>
      <c r="O54" s="154" t="str">
        <f t="shared" si="17"/>
        <v>240EPSS18</v>
      </c>
      <c r="P54" s="154" t="str">
        <f t="shared" si="18"/>
        <v>240EPSS05</v>
      </c>
      <c r="Q54" s="154" t="str">
        <f t="shared" si="19"/>
        <v>240EPSS17</v>
      </c>
      <c r="R54" s="154" t="str">
        <f t="shared" si="20"/>
        <v>240ESS118</v>
      </c>
      <c r="S54" s="154" t="str">
        <f t="shared" si="21"/>
        <v>240EPSS33</v>
      </c>
      <c r="T54" s="22" t="s">
        <v>80</v>
      </c>
      <c r="U54" s="214" t="s">
        <v>305</v>
      </c>
      <c r="V54" s="196">
        <v>240</v>
      </c>
      <c r="W54" s="197">
        <f t="shared" si="40"/>
        <v>6982</v>
      </c>
      <c r="X54" s="198">
        <f t="shared" si="40"/>
        <v>0</v>
      </c>
      <c r="Y54" s="198">
        <f t="shared" si="40"/>
        <v>0</v>
      </c>
      <c r="Z54" s="198">
        <f t="shared" si="40"/>
        <v>0</v>
      </c>
      <c r="AA54" s="198">
        <f t="shared" si="40"/>
        <v>0</v>
      </c>
      <c r="AB54" s="199">
        <f t="shared" si="40"/>
        <v>0</v>
      </c>
      <c r="AC54" s="199">
        <f t="shared" si="40"/>
        <v>0</v>
      </c>
      <c r="AD54" s="197">
        <f t="shared" si="40"/>
        <v>0</v>
      </c>
      <c r="AE54" s="198">
        <f t="shared" si="40"/>
        <v>0</v>
      </c>
      <c r="AF54" s="198">
        <f t="shared" si="40"/>
        <v>75</v>
      </c>
      <c r="AG54" s="198">
        <f t="shared" si="40"/>
        <v>1</v>
      </c>
      <c r="AH54" s="198">
        <f t="shared" si="40"/>
        <v>0</v>
      </c>
      <c r="AI54" s="198">
        <f t="shared" si="40"/>
        <v>177</v>
      </c>
      <c r="AJ54" s="198">
        <f t="shared" si="40"/>
        <v>0</v>
      </c>
      <c r="AK54" s="198">
        <f t="shared" si="40"/>
        <v>0</v>
      </c>
      <c r="AL54" s="198">
        <f t="shared" si="40"/>
        <v>0</v>
      </c>
      <c r="AM54" s="198">
        <f t="shared" si="41"/>
        <v>0</v>
      </c>
      <c r="AN54" s="200">
        <f t="shared" si="41"/>
        <v>0</v>
      </c>
      <c r="AO54" s="201">
        <f t="shared" si="42"/>
        <v>7235</v>
      </c>
      <c r="AP54" s="154" t="str">
        <f t="shared" si="25"/>
        <v>495EPSS37</v>
      </c>
      <c r="AQ54" s="202" t="s">
        <v>302</v>
      </c>
      <c r="AR54" s="203">
        <v>495</v>
      </c>
      <c r="AS54" s="202" t="s">
        <v>198</v>
      </c>
      <c r="AT54" s="204">
        <v>14</v>
      </c>
    </row>
    <row r="55" spans="2:46" x14ac:dyDescent="0.25">
      <c r="B55" s="154" t="str">
        <f t="shared" si="4"/>
        <v>284EPSS40</v>
      </c>
      <c r="C55" s="154" t="str">
        <f t="shared" si="5"/>
        <v>284EPS020</v>
      </c>
      <c r="D55" s="154" t="str">
        <f t="shared" si="6"/>
        <v>284EPSI03</v>
      </c>
      <c r="E55" s="154" t="str">
        <f t="shared" si="7"/>
        <v>284ESS002</v>
      </c>
      <c r="F55" s="154" t="str">
        <f t="shared" si="8"/>
        <v>284ESS024</v>
      </c>
      <c r="G55" s="154" t="str">
        <f t="shared" si="9"/>
        <v>284ESS091</v>
      </c>
      <c r="H55" s="154" t="str">
        <f t="shared" si="10"/>
        <v>284EPSS41</v>
      </c>
      <c r="I55" s="154" t="str">
        <f t="shared" si="11"/>
        <v>284EPSS10</v>
      </c>
      <c r="J55" s="154" t="str">
        <f t="shared" si="12"/>
        <v>284EPSS16</v>
      </c>
      <c r="K55" s="154" t="str">
        <f t="shared" si="13"/>
        <v>284EPSS37</v>
      </c>
      <c r="L55" s="154" t="str">
        <f t="shared" si="14"/>
        <v>284EPSS02</v>
      </c>
      <c r="M55" s="154" t="str">
        <f t="shared" si="15"/>
        <v>284EPSS23</v>
      </c>
      <c r="N55" s="154" t="str">
        <f t="shared" si="16"/>
        <v>284EPSM03</v>
      </c>
      <c r="O55" s="154" t="str">
        <f t="shared" si="17"/>
        <v>284EPSS18</v>
      </c>
      <c r="P55" s="154" t="str">
        <f t="shared" si="18"/>
        <v>284EPSS05</v>
      </c>
      <c r="Q55" s="154" t="str">
        <f t="shared" si="19"/>
        <v>284EPSS17</v>
      </c>
      <c r="R55" s="154" t="str">
        <f t="shared" si="20"/>
        <v>284ESS118</v>
      </c>
      <c r="S55" s="154" t="str">
        <f t="shared" si="21"/>
        <v>284EPSS33</v>
      </c>
      <c r="T55" s="22" t="s">
        <v>81</v>
      </c>
      <c r="U55" s="214" t="s">
        <v>305</v>
      </c>
      <c r="V55" s="196">
        <v>284</v>
      </c>
      <c r="W55" s="197">
        <f t="shared" si="40"/>
        <v>3049</v>
      </c>
      <c r="X55" s="198">
        <f t="shared" si="40"/>
        <v>0</v>
      </c>
      <c r="Y55" s="198">
        <f t="shared" si="40"/>
        <v>3822</v>
      </c>
      <c r="Z55" s="198">
        <f t="shared" si="40"/>
        <v>0</v>
      </c>
      <c r="AA55" s="198">
        <f t="shared" si="40"/>
        <v>11342</v>
      </c>
      <c r="AB55" s="199">
        <f t="shared" si="40"/>
        <v>0</v>
      </c>
      <c r="AC55" s="199">
        <f t="shared" si="40"/>
        <v>0</v>
      </c>
      <c r="AD55" s="197">
        <f t="shared" si="40"/>
        <v>0</v>
      </c>
      <c r="AE55" s="198">
        <f t="shared" si="40"/>
        <v>0</v>
      </c>
      <c r="AF55" s="198">
        <f t="shared" si="40"/>
        <v>27</v>
      </c>
      <c r="AG55" s="198">
        <f t="shared" si="40"/>
        <v>0</v>
      </c>
      <c r="AH55" s="198">
        <f t="shared" si="40"/>
        <v>0</v>
      </c>
      <c r="AI55" s="198">
        <f t="shared" si="40"/>
        <v>454</v>
      </c>
      <c r="AJ55" s="198">
        <f t="shared" si="40"/>
        <v>0</v>
      </c>
      <c r="AK55" s="198">
        <f t="shared" si="40"/>
        <v>0</v>
      </c>
      <c r="AL55" s="198">
        <f t="shared" si="40"/>
        <v>0</v>
      </c>
      <c r="AM55" s="198">
        <f t="shared" si="41"/>
        <v>0</v>
      </c>
      <c r="AN55" s="200">
        <f t="shared" si="41"/>
        <v>0</v>
      </c>
      <c r="AO55" s="201">
        <f t="shared" si="42"/>
        <v>18694</v>
      </c>
      <c r="AP55" s="154" t="str">
        <f t="shared" si="25"/>
        <v>495ESS002</v>
      </c>
      <c r="AQ55" s="202" t="s">
        <v>302</v>
      </c>
      <c r="AR55" s="203">
        <v>495</v>
      </c>
      <c r="AS55" s="202" t="s">
        <v>181</v>
      </c>
      <c r="AT55" s="204">
        <v>384</v>
      </c>
    </row>
    <row r="56" spans="2:46" x14ac:dyDescent="0.25">
      <c r="B56" s="154" t="str">
        <f t="shared" si="4"/>
        <v>306EPSS40</v>
      </c>
      <c r="C56" s="154" t="str">
        <f t="shared" si="5"/>
        <v>306EPS020</v>
      </c>
      <c r="D56" s="154" t="str">
        <f t="shared" si="6"/>
        <v>306EPSI03</v>
      </c>
      <c r="E56" s="154" t="str">
        <f t="shared" si="7"/>
        <v>306ESS002</v>
      </c>
      <c r="F56" s="154" t="str">
        <f t="shared" si="8"/>
        <v>306ESS024</v>
      </c>
      <c r="G56" s="154" t="str">
        <f t="shared" si="9"/>
        <v>306ESS091</v>
      </c>
      <c r="H56" s="154" t="str">
        <f t="shared" si="10"/>
        <v>306EPSS41</v>
      </c>
      <c r="I56" s="154" t="str">
        <f t="shared" si="11"/>
        <v>306EPSS10</v>
      </c>
      <c r="J56" s="154" t="str">
        <f t="shared" si="12"/>
        <v>306EPSS16</v>
      </c>
      <c r="K56" s="154" t="str">
        <f t="shared" si="13"/>
        <v>306EPSS37</v>
      </c>
      <c r="L56" s="154" t="str">
        <f t="shared" si="14"/>
        <v>306EPSS02</v>
      </c>
      <c r="M56" s="154" t="str">
        <f t="shared" si="15"/>
        <v>306EPSS23</v>
      </c>
      <c r="N56" s="154" t="str">
        <f t="shared" si="16"/>
        <v>306EPSM03</v>
      </c>
      <c r="O56" s="154" t="str">
        <f t="shared" si="17"/>
        <v>306EPSS18</v>
      </c>
      <c r="P56" s="154" t="str">
        <f t="shared" si="18"/>
        <v>306EPSS05</v>
      </c>
      <c r="Q56" s="154" t="str">
        <f t="shared" si="19"/>
        <v>306EPSS17</v>
      </c>
      <c r="R56" s="154" t="str">
        <f t="shared" si="20"/>
        <v>306ESS118</v>
      </c>
      <c r="S56" s="154" t="str">
        <f t="shared" si="21"/>
        <v>306EPSS33</v>
      </c>
      <c r="T56" s="22" t="s">
        <v>82</v>
      </c>
      <c r="U56" s="214" t="s">
        <v>305</v>
      </c>
      <c r="V56" s="196">
        <v>306</v>
      </c>
      <c r="W56" s="197">
        <f t="shared" si="40"/>
        <v>0</v>
      </c>
      <c r="X56" s="198">
        <f t="shared" si="40"/>
        <v>0</v>
      </c>
      <c r="Y56" s="198">
        <f t="shared" si="40"/>
        <v>0</v>
      </c>
      <c r="Z56" s="198">
        <f t="shared" si="40"/>
        <v>0</v>
      </c>
      <c r="AA56" s="198">
        <f t="shared" si="40"/>
        <v>0</v>
      </c>
      <c r="AB56" s="199">
        <f t="shared" si="40"/>
        <v>3341</v>
      </c>
      <c r="AC56" s="199">
        <f t="shared" si="40"/>
        <v>0</v>
      </c>
      <c r="AD56" s="197">
        <f t="shared" si="40"/>
        <v>0</v>
      </c>
      <c r="AE56" s="198">
        <f t="shared" si="40"/>
        <v>0</v>
      </c>
      <c r="AF56" s="198">
        <f t="shared" si="40"/>
        <v>22</v>
      </c>
      <c r="AG56" s="198">
        <f t="shared" si="40"/>
        <v>0</v>
      </c>
      <c r="AH56" s="198">
        <f t="shared" si="40"/>
        <v>0</v>
      </c>
      <c r="AI56" s="198">
        <f t="shared" si="40"/>
        <v>126</v>
      </c>
      <c r="AJ56" s="198">
        <f t="shared" si="40"/>
        <v>0</v>
      </c>
      <c r="AK56" s="198">
        <f t="shared" si="40"/>
        <v>0</v>
      </c>
      <c r="AL56" s="198">
        <f t="shared" si="40"/>
        <v>0</v>
      </c>
      <c r="AM56" s="198">
        <f t="shared" si="41"/>
        <v>0</v>
      </c>
      <c r="AN56" s="200">
        <f t="shared" si="41"/>
        <v>0</v>
      </c>
      <c r="AO56" s="201">
        <f t="shared" si="42"/>
        <v>3489</v>
      </c>
      <c r="AP56" s="154" t="str">
        <f t="shared" si="25"/>
        <v>495ESS024</v>
      </c>
      <c r="AQ56" s="202" t="s">
        <v>302</v>
      </c>
      <c r="AR56" s="203">
        <v>495</v>
      </c>
      <c r="AS56" s="202" t="s">
        <v>179</v>
      </c>
      <c r="AT56" s="204">
        <v>22534</v>
      </c>
    </row>
    <row r="57" spans="2:46" x14ac:dyDescent="0.25">
      <c r="B57" s="154" t="str">
        <f t="shared" si="4"/>
        <v>347EPSS40</v>
      </c>
      <c r="C57" s="154" t="str">
        <f t="shared" si="5"/>
        <v>347EPS020</v>
      </c>
      <c r="D57" s="154" t="str">
        <f t="shared" si="6"/>
        <v>347EPSI03</v>
      </c>
      <c r="E57" s="154" t="str">
        <f t="shared" si="7"/>
        <v>347ESS002</v>
      </c>
      <c r="F57" s="154" t="str">
        <f t="shared" si="8"/>
        <v>347ESS024</v>
      </c>
      <c r="G57" s="154" t="str">
        <f t="shared" si="9"/>
        <v>347ESS091</v>
      </c>
      <c r="H57" s="154" t="str">
        <f t="shared" si="10"/>
        <v>347EPSS41</v>
      </c>
      <c r="I57" s="154" t="str">
        <f t="shared" si="11"/>
        <v>347EPSS10</v>
      </c>
      <c r="J57" s="154" t="str">
        <f t="shared" si="12"/>
        <v>347EPSS16</v>
      </c>
      <c r="K57" s="154" t="str">
        <f t="shared" si="13"/>
        <v>347EPSS37</v>
      </c>
      <c r="L57" s="154" t="str">
        <f t="shared" si="14"/>
        <v>347EPSS02</v>
      </c>
      <c r="M57" s="154" t="str">
        <f t="shared" si="15"/>
        <v>347EPSS23</v>
      </c>
      <c r="N57" s="154" t="str">
        <f t="shared" si="16"/>
        <v>347EPSM03</v>
      </c>
      <c r="O57" s="154" t="str">
        <f t="shared" si="17"/>
        <v>347EPSS18</v>
      </c>
      <c r="P57" s="154" t="str">
        <f t="shared" si="18"/>
        <v>347EPSS05</v>
      </c>
      <c r="Q57" s="154" t="str">
        <f t="shared" si="19"/>
        <v>347EPSS17</v>
      </c>
      <c r="R57" s="154" t="str">
        <f t="shared" si="20"/>
        <v>347ESS118</v>
      </c>
      <c r="S57" s="154" t="str">
        <f t="shared" si="21"/>
        <v>347EPSS33</v>
      </c>
      <c r="T57" s="38" t="s">
        <v>83</v>
      </c>
      <c r="U57" s="214" t="s">
        <v>305</v>
      </c>
      <c r="V57" s="196">
        <v>347</v>
      </c>
      <c r="W57" s="197">
        <f t="shared" si="40"/>
        <v>3514</v>
      </c>
      <c r="X57" s="198">
        <f t="shared" si="40"/>
        <v>0</v>
      </c>
      <c r="Y57" s="198">
        <f t="shared" si="40"/>
        <v>0</v>
      </c>
      <c r="Z57" s="198">
        <f t="shared" si="40"/>
        <v>0</v>
      </c>
      <c r="AA57" s="198">
        <f t="shared" si="40"/>
        <v>0</v>
      </c>
      <c r="AB57" s="199">
        <f t="shared" si="40"/>
        <v>0</v>
      </c>
      <c r="AC57" s="199">
        <f t="shared" si="40"/>
        <v>0</v>
      </c>
      <c r="AD57" s="197">
        <f t="shared" si="40"/>
        <v>0</v>
      </c>
      <c r="AE57" s="198">
        <f t="shared" si="40"/>
        <v>0</v>
      </c>
      <c r="AF57" s="198">
        <f t="shared" si="40"/>
        <v>32</v>
      </c>
      <c r="AG57" s="198">
        <f t="shared" si="40"/>
        <v>0</v>
      </c>
      <c r="AH57" s="198">
        <f t="shared" si="40"/>
        <v>0</v>
      </c>
      <c r="AI57" s="198">
        <f t="shared" si="40"/>
        <v>74</v>
      </c>
      <c r="AJ57" s="198">
        <f t="shared" si="40"/>
        <v>0</v>
      </c>
      <c r="AK57" s="198">
        <f t="shared" si="40"/>
        <v>0</v>
      </c>
      <c r="AL57" s="198">
        <f t="shared" si="40"/>
        <v>0</v>
      </c>
      <c r="AM57" s="198">
        <f t="shared" si="41"/>
        <v>0</v>
      </c>
      <c r="AN57" s="200">
        <f t="shared" si="41"/>
        <v>0</v>
      </c>
      <c r="AO57" s="201">
        <f t="shared" si="42"/>
        <v>3620</v>
      </c>
      <c r="AP57" s="154" t="str">
        <f t="shared" si="25"/>
        <v>790EPSM03</v>
      </c>
      <c r="AQ57" s="202" t="s">
        <v>302</v>
      </c>
      <c r="AR57" s="203">
        <v>790</v>
      </c>
      <c r="AS57" s="202" t="s">
        <v>192</v>
      </c>
      <c r="AT57" s="204">
        <v>208</v>
      </c>
    </row>
    <row r="58" spans="2:46" x14ac:dyDescent="0.25">
      <c r="B58" s="154" t="str">
        <f t="shared" si="4"/>
        <v>411EPSS40</v>
      </c>
      <c r="C58" s="154" t="str">
        <f t="shared" si="5"/>
        <v>411EPS020</v>
      </c>
      <c r="D58" s="154" t="str">
        <f t="shared" si="6"/>
        <v>411EPSI03</v>
      </c>
      <c r="E58" s="154" t="str">
        <f t="shared" si="7"/>
        <v>411ESS002</v>
      </c>
      <c r="F58" s="154" t="str">
        <f t="shared" si="8"/>
        <v>411ESS024</v>
      </c>
      <c r="G58" s="154" t="str">
        <f t="shared" si="9"/>
        <v>411ESS091</v>
      </c>
      <c r="H58" s="154" t="str">
        <f t="shared" si="10"/>
        <v>411EPSS41</v>
      </c>
      <c r="I58" s="154" t="str">
        <f t="shared" si="11"/>
        <v>411EPSS10</v>
      </c>
      <c r="J58" s="154" t="str">
        <f t="shared" si="12"/>
        <v>411EPSS16</v>
      </c>
      <c r="K58" s="154" t="str">
        <f t="shared" si="13"/>
        <v>411EPSS37</v>
      </c>
      <c r="L58" s="154" t="str">
        <f t="shared" si="14"/>
        <v>411EPSS02</v>
      </c>
      <c r="M58" s="154" t="str">
        <f t="shared" si="15"/>
        <v>411EPSS23</v>
      </c>
      <c r="N58" s="154" t="str">
        <f t="shared" si="16"/>
        <v>411EPSM03</v>
      </c>
      <c r="O58" s="154" t="str">
        <f t="shared" si="17"/>
        <v>411EPSS18</v>
      </c>
      <c r="P58" s="154" t="str">
        <f t="shared" si="18"/>
        <v>411EPSS05</v>
      </c>
      <c r="Q58" s="154" t="str">
        <f t="shared" si="19"/>
        <v>411EPSS17</v>
      </c>
      <c r="R58" s="154" t="str">
        <f t="shared" si="20"/>
        <v>411ESS118</v>
      </c>
      <c r="S58" s="154" t="str">
        <f t="shared" si="21"/>
        <v>411EPSS33</v>
      </c>
      <c r="T58" s="38" t="s">
        <v>84</v>
      </c>
      <c r="U58" s="214" t="s">
        <v>305</v>
      </c>
      <c r="V58" s="196">
        <v>411</v>
      </c>
      <c r="W58" s="197">
        <f t="shared" si="40"/>
        <v>6904</v>
      </c>
      <c r="X58" s="198">
        <f t="shared" si="40"/>
        <v>0</v>
      </c>
      <c r="Y58" s="198">
        <f t="shared" si="40"/>
        <v>0</v>
      </c>
      <c r="Z58" s="198">
        <f t="shared" si="40"/>
        <v>0</v>
      </c>
      <c r="AA58" s="198">
        <f t="shared" si="40"/>
        <v>0</v>
      </c>
      <c r="AB58" s="199">
        <f t="shared" si="40"/>
        <v>0</v>
      </c>
      <c r="AC58" s="199">
        <f t="shared" si="40"/>
        <v>0</v>
      </c>
      <c r="AD58" s="197">
        <f t="shared" si="40"/>
        <v>0</v>
      </c>
      <c r="AE58" s="198">
        <f t="shared" si="40"/>
        <v>2</v>
      </c>
      <c r="AF58" s="198">
        <f t="shared" si="40"/>
        <v>47</v>
      </c>
      <c r="AG58" s="198">
        <f t="shared" si="40"/>
        <v>0</v>
      </c>
      <c r="AH58" s="198">
        <f t="shared" si="40"/>
        <v>0</v>
      </c>
      <c r="AI58" s="198">
        <f t="shared" si="40"/>
        <v>227</v>
      </c>
      <c r="AJ58" s="198">
        <f t="shared" si="40"/>
        <v>0</v>
      </c>
      <c r="AK58" s="198">
        <f t="shared" si="40"/>
        <v>0</v>
      </c>
      <c r="AL58" s="198">
        <f t="shared" si="40"/>
        <v>0</v>
      </c>
      <c r="AM58" s="198">
        <f t="shared" si="41"/>
        <v>0</v>
      </c>
      <c r="AN58" s="200">
        <f t="shared" si="41"/>
        <v>0</v>
      </c>
      <c r="AO58" s="201">
        <f t="shared" si="42"/>
        <v>7180</v>
      </c>
      <c r="AP58" s="154" t="str">
        <f t="shared" si="25"/>
        <v>790EPSS37</v>
      </c>
      <c r="AQ58" s="202" t="s">
        <v>302</v>
      </c>
      <c r="AR58" s="203">
        <v>790</v>
      </c>
      <c r="AS58" s="202" t="s">
        <v>198</v>
      </c>
      <c r="AT58" s="204">
        <v>41</v>
      </c>
    </row>
    <row r="59" spans="2:46" x14ac:dyDescent="0.25">
      <c r="B59" s="154" t="str">
        <f t="shared" si="4"/>
        <v>501EPSS40</v>
      </c>
      <c r="C59" s="154" t="str">
        <f t="shared" si="5"/>
        <v>501EPS020</v>
      </c>
      <c r="D59" s="154" t="str">
        <f t="shared" si="6"/>
        <v>501EPSI03</v>
      </c>
      <c r="E59" s="154" t="str">
        <f t="shared" si="7"/>
        <v>501ESS002</v>
      </c>
      <c r="F59" s="154" t="str">
        <f t="shared" si="8"/>
        <v>501ESS024</v>
      </c>
      <c r="G59" s="154" t="str">
        <f t="shared" si="9"/>
        <v>501ESS091</v>
      </c>
      <c r="H59" s="154" t="str">
        <f t="shared" si="10"/>
        <v>501EPSS41</v>
      </c>
      <c r="I59" s="154" t="str">
        <f t="shared" si="11"/>
        <v>501EPSS10</v>
      </c>
      <c r="J59" s="154" t="str">
        <f t="shared" si="12"/>
        <v>501EPSS16</v>
      </c>
      <c r="K59" s="154" t="str">
        <f t="shared" si="13"/>
        <v>501EPSS37</v>
      </c>
      <c r="L59" s="154" t="str">
        <f t="shared" si="14"/>
        <v>501EPSS02</v>
      </c>
      <c r="M59" s="154" t="str">
        <f t="shared" si="15"/>
        <v>501EPSS23</v>
      </c>
      <c r="N59" s="154" t="str">
        <f t="shared" si="16"/>
        <v>501EPSM03</v>
      </c>
      <c r="O59" s="154" t="str">
        <f t="shared" si="17"/>
        <v>501EPSS18</v>
      </c>
      <c r="P59" s="154" t="str">
        <f t="shared" si="18"/>
        <v>501EPSS05</v>
      </c>
      <c r="Q59" s="154" t="str">
        <f t="shared" si="19"/>
        <v>501EPSS17</v>
      </c>
      <c r="R59" s="154" t="str">
        <f t="shared" si="20"/>
        <v>501ESS118</v>
      </c>
      <c r="S59" s="154" t="str">
        <f t="shared" si="21"/>
        <v>501EPSS33</v>
      </c>
      <c r="T59" s="38" t="s">
        <v>85</v>
      </c>
      <c r="U59" s="214" t="s">
        <v>305</v>
      </c>
      <c r="V59" s="196">
        <v>501</v>
      </c>
      <c r="W59" s="197">
        <f t="shared" si="40"/>
        <v>1714</v>
      </c>
      <c r="X59" s="198">
        <f t="shared" si="40"/>
        <v>0</v>
      </c>
      <c r="Y59" s="198">
        <f t="shared" si="40"/>
        <v>0</v>
      </c>
      <c r="Z59" s="198">
        <f t="shared" si="40"/>
        <v>0</v>
      </c>
      <c r="AA59" s="198">
        <f t="shared" si="40"/>
        <v>0</v>
      </c>
      <c r="AB59" s="199">
        <f t="shared" si="40"/>
        <v>0</v>
      </c>
      <c r="AC59" s="199">
        <f t="shared" si="40"/>
        <v>0</v>
      </c>
      <c r="AD59" s="197">
        <f t="shared" si="40"/>
        <v>0</v>
      </c>
      <c r="AE59" s="198">
        <f t="shared" si="40"/>
        <v>0</v>
      </c>
      <c r="AF59" s="198">
        <f t="shared" si="40"/>
        <v>52</v>
      </c>
      <c r="AG59" s="198">
        <f t="shared" si="40"/>
        <v>0</v>
      </c>
      <c r="AH59" s="198">
        <f t="shared" si="40"/>
        <v>0</v>
      </c>
      <c r="AI59" s="198">
        <f t="shared" si="40"/>
        <v>1</v>
      </c>
      <c r="AJ59" s="198">
        <f t="shared" si="40"/>
        <v>0</v>
      </c>
      <c r="AK59" s="198">
        <f t="shared" si="40"/>
        <v>0</v>
      </c>
      <c r="AL59" s="198">
        <f t="shared" si="40"/>
        <v>0</v>
      </c>
      <c r="AM59" s="198">
        <f t="shared" si="41"/>
        <v>0</v>
      </c>
      <c r="AN59" s="200">
        <f t="shared" si="41"/>
        <v>0</v>
      </c>
      <c r="AO59" s="201">
        <f t="shared" si="42"/>
        <v>1767</v>
      </c>
      <c r="AP59" s="154" t="str">
        <f t="shared" si="25"/>
        <v>790EPSS40</v>
      </c>
      <c r="AQ59" s="202" t="s">
        <v>302</v>
      </c>
      <c r="AR59" s="203">
        <v>790</v>
      </c>
      <c r="AS59" s="202" t="s">
        <v>177</v>
      </c>
      <c r="AT59" s="204">
        <v>7967</v>
      </c>
    </row>
    <row r="60" spans="2:46" x14ac:dyDescent="0.25">
      <c r="B60" s="154" t="str">
        <f t="shared" si="4"/>
        <v>543EPSS40</v>
      </c>
      <c r="C60" s="154" t="str">
        <f t="shared" si="5"/>
        <v>543EPS020</v>
      </c>
      <c r="D60" s="154" t="str">
        <f t="shared" si="6"/>
        <v>543EPSI03</v>
      </c>
      <c r="E60" s="154" t="str">
        <f t="shared" si="7"/>
        <v>543ESS002</v>
      </c>
      <c r="F60" s="154" t="str">
        <f t="shared" si="8"/>
        <v>543ESS024</v>
      </c>
      <c r="G60" s="154" t="str">
        <f t="shared" si="9"/>
        <v>543ESS091</v>
      </c>
      <c r="H60" s="154" t="str">
        <f t="shared" si="10"/>
        <v>543EPSS41</v>
      </c>
      <c r="I60" s="154" t="str">
        <f t="shared" si="11"/>
        <v>543EPSS10</v>
      </c>
      <c r="J60" s="154" t="str">
        <f t="shared" si="12"/>
        <v>543EPSS16</v>
      </c>
      <c r="K60" s="154" t="str">
        <f t="shared" si="13"/>
        <v>543EPSS37</v>
      </c>
      <c r="L60" s="154" t="str">
        <f t="shared" si="14"/>
        <v>543EPSS02</v>
      </c>
      <c r="M60" s="154" t="str">
        <f t="shared" si="15"/>
        <v>543EPSS23</v>
      </c>
      <c r="N60" s="154" t="str">
        <f t="shared" si="16"/>
        <v>543EPSM03</v>
      </c>
      <c r="O60" s="154" t="str">
        <f t="shared" si="17"/>
        <v>543EPSS18</v>
      </c>
      <c r="P60" s="154" t="str">
        <f t="shared" si="18"/>
        <v>543EPSS05</v>
      </c>
      <c r="Q60" s="154" t="str">
        <f t="shared" si="19"/>
        <v>543EPSS17</v>
      </c>
      <c r="R60" s="154" t="str">
        <f t="shared" si="20"/>
        <v>543ESS118</v>
      </c>
      <c r="S60" s="154" t="str">
        <f t="shared" si="21"/>
        <v>543EPSS33</v>
      </c>
      <c r="T60" s="22" t="s">
        <v>86</v>
      </c>
      <c r="U60" s="214" t="s">
        <v>305</v>
      </c>
      <c r="V60" s="196">
        <v>543</v>
      </c>
      <c r="W60" s="197">
        <f t="shared" si="40"/>
        <v>2295</v>
      </c>
      <c r="X60" s="198">
        <f t="shared" si="40"/>
        <v>0</v>
      </c>
      <c r="Y60" s="198">
        <f t="shared" si="40"/>
        <v>0</v>
      </c>
      <c r="Z60" s="198">
        <f t="shared" si="40"/>
        <v>0</v>
      </c>
      <c r="AA60" s="198">
        <f t="shared" si="40"/>
        <v>4008</v>
      </c>
      <c r="AB60" s="199">
        <f t="shared" si="40"/>
        <v>0</v>
      </c>
      <c r="AC60" s="199">
        <f t="shared" si="40"/>
        <v>0</v>
      </c>
      <c r="AD60" s="197">
        <f t="shared" si="40"/>
        <v>0</v>
      </c>
      <c r="AE60" s="198">
        <f t="shared" si="40"/>
        <v>0</v>
      </c>
      <c r="AF60" s="198">
        <f t="shared" si="40"/>
        <v>12</v>
      </c>
      <c r="AG60" s="198">
        <f t="shared" si="40"/>
        <v>0</v>
      </c>
      <c r="AH60" s="198">
        <f t="shared" si="40"/>
        <v>0</v>
      </c>
      <c r="AI60" s="198">
        <f t="shared" si="40"/>
        <v>198</v>
      </c>
      <c r="AJ60" s="198">
        <f t="shared" si="40"/>
        <v>0</v>
      </c>
      <c r="AK60" s="198">
        <f t="shared" si="40"/>
        <v>0</v>
      </c>
      <c r="AL60" s="198">
        <f t="shared" si="40"/>
        <v>0</v>
      </c>
      <c r="AM60" s="198">
        <f t="shared" si="41"/>
        <v>0</v>
      </c>
      <c r="AN60" s="200">
        <f t="shared" si="41"/>
        <v>0</v>
      </c>
      <c r="AO60" s="201">
        <f t="shared" si="42"/>
        <v>6513</v>
      </c>
      <c r="AP60" s="154" t="str">
        <f t="shared" si="25"/>
        <v>790ESS024</v>
      </c>
      <c r="AQ60" s="202" t="s">
        <v>302</v>
      </c>
      <c r="AR60" s="203">
        <v>790</v>
      </c>
      <c r="AS60" s="202" t="s">
        <v>179</v>
      </c>
      <c r="AT60" s="204">
        <v>22680</v>
      </c>
    </row>
    <row r="61" spans="2:46" x14ac:dyDescent="0.25">
      <c r="B61" s="154" t="str">
        <f t="shared" si="4"/>
        <v>628EPSS40</v>
      </c>
      <c r="C61" s="154" t="str">
        <f t="shared" si="5"/>
        <v>628EPS020</v>
      </c>
      <c r="D61" s="154" t="str">
        <f t="shared" si="6"/>
        <v>628EPSI03</v>
      </c>
      <c r="E61" s="154" t="str">
        <f t="shared" si="7"/>
        <v>628ESS002</v>
      </c>
      <c r="F61" s="154" t="str">
        <f t="shared" si="8"/>
        <v>628ESS024</v>
      </c>
      <c r="G61" s="154" t="str">
        <f t="shared" si="9"/>
        <v>628ESS091</v>
      </c>
      <c r="H61" s="154" t="str">
        <f t="shared" si="10"/>
        <v>628EPSS41</v>
      </c>
      <c r="I61" s="154" t="str">
        <f t="shared" si="11"/>
        <v>628EPSS10</v>
      </c>
      <c r="J61" s="154" t="str">
        <f t="shared" si="12"/>
        <v>628EPSS16</v>
      </c>
      <c r="K61" s="154" t="str">
        <f t="shared" si="13"/>
        <v>628EPSS37</v>
      </c>
      <c r="L61" s="154" t="str">
        <f t="shared" si="14"/>
        <v>628EPSS02</v>
      </c>
      <c r="M61" s="154" t="str">
        <f t="shared" si="15"/>
        <v>628EPSS23</v>
      </c>
      <c r="N61" s="154" t="str">
        <f t="shared" si="16"/>
        <v>628EPSM03</v>
      </c>
      <c r="O61" s="154" t="str">
        <f t="shared" si="17"/>
        <v>628EPSS18</v>
      </c>
      <c r="P61" s="154" t="str">
        <f t="shared" si="18"/>
        <v>628EPSS05</v>
      </c>
      <c r="Q61" s="154" t="str">
        <f t="shared" si="19"/>
        <v>628EPSS17</v>
      </c>
      <c r="R61" s="154" t="str">
        <f t="shared" si="20"/>
        <v>628ESS118</v>
      </c>
      <c r="S61" s="154" t="str">
        <f t="shared" si="21"/>
        <v>628EPSS33</v>
      </c>
      <c r="T61" s="38" t="s">
        <v>87</v>
      </c>
      <c r="U61" s="214" t="s">
        <v>305</v>
      </c>
      <c r="V61" s="196">
        <v>628</v>
      </c>
      <c r="W61" s="197">
        <f t="shared" si="40"/>
        <v>6444</v>
      </c>
      <c r="X61" s="198">
        <f t="shared" si="40"/>
        <v>0</v>
      </c>
      <c r="Y61" s="198">
        <f t="shared" si="40"/>
        <v>0</v>
      </c>
      <c r="Z61" s="198">
        <f t="shared" si="40"/>
        <v>0</v>
      </c>
      <c r="AA61" s="198">
        <f t="shared" si="40"/>
        <v>0</v>
      </c>
      <c r="AB61" s="199">
        <f t="shared" si="40"/>
        <v>342</v>
      </c>
      <c r="AC61" s="199">
        <f t="shared" si="40"/>
        <v>0</v>
      </c>
      <c r="AD61" s="197">
        <f t="shared" si="40"/>
        <v>0</v>
      </c>
      <c r="AE61" s="198">
        <f t="shared" si="40"/>
        <v>0</v>
      </c>
      <c r="AF61" s="198">
        <f t="shared" si="40"/>
        <v>54</v>
      </c>
      <c r="AG61" s="198">
        <f t="shared" si="40"/>
        <v>0</v>
      </c>
      <c r="AH61" s="198">
        <f t="shared" si="40"/>
        <v>0</v>
      </c>
      <c r="AI61" s="198">
        <f t="shared" si="40"/>
        <v>260</v>
      </c>
      <c r="AJ61" s="198">
        <f t="shared" si="40"/>
        <v>0</v>
      </c>
      <c r="AK61" s="198">
        <f t="shared" si="40"/>
        <v>0</v>
      </c>
      <c r="AL61" s="198">
        <f t="shared" ref="AL61:AL64" si="43">IFERROR(VLOOKUP(Q61,$AP$9:$AT$931,5,0),0)</f>
        <v>0</v>
      </c>
      <c r="AM61" s="198">
        <f t="shared" si="41"/>
        <v>0</v>
      </c>
      <c r="AN61" s="200">
        <f t="shared" si="41"/>
        <v>1</v>
      </c>
      <c r="AO61" s="201">
        <f t="shared" si="42"/>
        <v>7101</v>
      </c>
      <c r="AP61" s="154" t="str">
        <f t="shared" si="25"/>
        <v>895EPSI03</v>
      </c>
      <c r="AQ61" s="202" t="s">
        <v>302</v>
      </c>
      <c r="AR61" s="203">
        <v>895</v>
      </c>
      <c r="AS61" s="202" t="s">
        <v>185</v>
      </c>
      <c r="AT61" s="204">
        <v>2811</v>
      </c>
    </row>
    <row r="62" spans="2:46" x14ac:dyDescent="0.25">
      <c r="B62" s="154" t="str">
        <f t="shared" si="4"/>
        <v>656EPSS40</v>
      </c>
      <c r="C62" s="154" t="str">
        <f t="shared" si="5"/>
        <v>656EPS020</v>
      </c>
      <c r="D62" s="154" t="str">
        <f t="shared" si="6"/>
        <v>656EPSI03</v>
      </c>
      <c r="E62" s="154" t="str">
        <f t="shared" si="7"/>
        <v>656ESS002</v>
      </c>
      <c r="F62" s="154" t="str">
        <f t="shared" si="8"/>
        <v>656ESS024</v>
      </c>
      <c r="G62" s="154" t="str">
        <f t="shared" si="9"/>
        <v>656ESS091</v>
      </c>
      <c r="H62" s="154" t="str">
        <f t="shared" si="10"/>
        <v>656EPSS41</v>
      </c>
      <c r="I62" s="154" t="str">
        <f t="shared" si="11"/>
        <v>656EPSS10</v>
      </c>
      <c r="J62" s="154" t="str">
        <f t="shared" si="12"/>
        <v>656EPSS16</v>
      </c>
      <c r="K62" s="154" t="str">
        <f t="shared" si="13"/>
        <v>656EPSS37</v>
      </c>
      <c r="L62" s="154" t="str">
        <f t="shared" si="14"/>
        <v>656EPSS02</v>
      </c>
      <c r="M62" s="154" t="str">
        <f t="shared" si="15"/>
        <v>656EPSS23</v>
      </c>
      <c r="N62" s="154" t="str">
        <f t="shared" si="16"/>
        <v>656EPSM03</v>
      </c>
      <c r="O62" s="154" t="str">
        <f t="shared" si="17"/>
        <v>656EPSS18</v>
      </c>
      <c r="P62" s="154" t="str">
        <f t="shared" si="18"/>
        <v>656EPSS05</v>
      </c>
      <c r="Q62" s="154" t="str">
        <f t="shared" si="19"/>
        <v>656EPSS17</v>
      </c>
      <c r="R62" s="154" t="str">
        <f t="shared" si="20"/>
        <v>656ESS118</v>
      </c>
      <c r="S62" s="154" t="str">
        <f t="shared" si="21"/>
        <v>656EPSS33</v>
      </c>
      <c r="T62" s="44" t="s">
        <v>88</v>
      </c>
      <c r="U62" s="214" t="s">
        <v>305</v>
      </c>
      <c r="V62" s="196">
        <v>656</v>
      </c>
      <c r="W62" s="197">
        <f t="shared" ref="W62:AK64" si="44">IFERROR(VLOOKUP(B62,$AP$9:$AT$931,5,0),0)</f>
        <v>4055</v>
      </c>
      <c r="X62" s="198">
        <f t="shared" si="44"/>
        <v>0</v>
      </c>
      <c r="Y62" s="198">
        <f t="shared" si="44"/>
        <v>0</v>
      </c>
      <c r="Z62" s="198">
        <f t="shared" si="44"/>
        <v>0</v>
      </c>
      <c r="AA62" s="198">
        <f t="shared" si="44"/>
        <v>0</v>
      </c>
      <c r="AB62" s="199">
        <f t="shared" si="44"/>
        <v>1558</v>
      </c>
      <c r="AC62" s="199">
        <f t="shared" si="44"/>
        <v>0</v>
      </c>
      <c r="AD62" s="197">
        <f t="shared" si="44"/>
        <v>0</v>
      </c>
      <c r="AE62" s="198">
        <f t="shared" si="44"/>
        <v>96</v>
      </c>
      <c r="AF62" s="198">
        <f t="shared" si="44"/>
        <v>59</v>
      </c>
      <c r="AG62" s="198">
        <f t="shared" si="44"/>
        <v>0</v>
      </c>
      <c r="AH62" s="198">
        <f t="shared" si="44"/>
        <v>0</v>
      </c>
      <c r="AI62" s="198">
        <f t="shared" si="44"/>
        <v>304</v>
      </c>
      <c r="AJ62" s="198">
        <f t="shared" si="44"/>
        <v>0</v>
      </c>
      <c r="AK62" s="198">
        <f t="shared" si="44"/>
        <v>0</v>
      </c>
      <c r="AL62" s="198">
        <f t="shared" si="43"/>
        <v>0</v>
      </c>
      <c r="AM62" s="198">
        <f t="shared" si="41"/>
        <v>0</v>
      </c>
      <c r="AN62" s="200">
        <f t="shared" si="41"/>
        <v>0</v>
      </c>
      <c r="AO62" s="201">
        <f t="shared" si="42"/>
        <v>6072</v>
      </c>
      <c r="AP62" s="154" t="str">
        <f t="shared" si="25"/>
        <v>895EPSM03</v>
      </c>
      <c r="AQ62" s="202" t="s">
        <v>302</v>
      </c>
      <c r="AR62" s="203">
        <v>895</v>
      </c>
      <c r="AS62" s="202" t="s">
        <v>192</v>
      </c>
      <c r="AT62" s="204">
        <v>228</v>
      </c>
    </row>
    <row r="63" spans="2:46" x14ac:dyDescent="0.25">
      <c r="B63" s="154" t="str">
        <f t="shared" si="4"/>
        <v>761EPSS40</v>
      </c>
      <c r="C63" s="154" t="str">
        <f t="shared" si="5"/>
        <v>761EPS020</v>
      </c>
      <c r="D63" s="154" t="str">
        <f t="shared" si="6"/>
        <v>761EPSI03</v>
      </c>
      <c r="E63" s="154" t="str">
        <f t="shared" si="7"/>
        <v>761ESS002</v>
      </c>
      <c r="F63" s="154" t="str">
        <f t="shared" si="8"/>
        <v>761ESS024</v>
      </c>
      <c r="G63" s="154" t="str">
        <f t="shared" si="9"/>
        <v>761ESS091</v>
      </c>
      <c r="H63" s="154" t="str">
        <f t="shared" si="10"/>
        <v>761EPSS41</v>
      </c>
      <c r="I63" s="154" t="str">
        <f t="shared" si="11"/>
        <v>761EPSS10</v>
      </c>
      <c r="J63" s="154" t="str">
        <f t="shared" si="12"/>
        <v>761EPSS16</v>
      </c>
      <c r="K63" s="154" t="str">
        <f t="shared" si="13"/>
        <v>761EPSS37</v>
      </c>
      <c r="L63" s="154" t="str">
        <f t="shared" si="14"/>
        <v>761EPSS02</v>
      </c>
      <c r="M63" s="154" t="str">
        <f t="shared" si="15"/>
        <v>761EPSS23</v>
      </c>
      <c r="N63" s="154" t="str">
        <f t="shared" si="16"/>
        <v>761EPSM03</v>
      </c>
      <c r="O63" s="154" t="str">
        <f t="shared" si="17"/>
        <v>761EPSS18</v>
      </c>
      <c r="P63" s="154" t="str">
        <f t="shared" si="18"/>
        <v>761EPSS05</v>
      </c>
      <c r="Q63" s="154" t="str">
        <f t="shared" si="19"/>
        <v>761EPSS17</v>
      </c>
      <c r="R63" s="154" t="str">
        <f t="shared" si="20"/>
        <v>761ESS118</v>
      </c>
      <c r="S63" s="154" t="str">
        <f t="shared" si="21"/>
        <v>761EPSS33</v>
      </c>
      <c r="T63" s="22" t="s">
        <v>89</v>
      </c>
      <c r="U63" s="214" t="s">
        <v>305</v>
      </c>
      <c r="V63" s="196">
        <v>761</v>
      </c>
      <c r="W63" s="197">
        <f t="shared" si="44"/>
        <v>6864</v>
      </c>
      <c r="X63" s="198">
        <f t="shared" si="44"/>
        <v>0</v>
      </c>
      <c r="Y63" s="198">
        <f t="shared" si="44"/>
        <v>0</v>
      </c>
      <c r="Z63" s="198">
        <f t="shared" si="44"/>
        <v>0</v>
      </c>
      <c r="AA63" s="198">
        <f t="shared" si="44"/>
        <v>0</v>
      </c>
      <c r="AB63" s="199">
        <f t="shared" si="44"/>
        <v>0</v>
      </c>
      <c r="AC63" s="199">
        <f t="shared" si="44"/>
        <v>0</v>
      </c>
      <c r="AD63" s="197">
        <f t="shared" si="44"/>
        <v>0</v>
      </c>
      <c r="AE63" s="198">
        <f t="shared" si="44"/>
        <v>65</v>
      </c>
      <c r="AF63" s="198">
        <f t="shared" si="44"/>
        <v>45</v>
      </c>
      <c r="AG63" s="198">
        <f t="shared" si="44"/>
        <v>0</v>
      </c>
      <c r="AH63" s="198">
        <f t="shared" si="44"/>
        <v>0</v>
      </c>
      <c r="AI63" s="198">
        <f t="shared" si="44"/>
        <v>368</v>
      </c>
      <c r="AJ63" s="198">
        <f t="shared" si="44"/>
        <v>0</v>
      </c>
      <c r="AK63" s="198">
        <f t="shared" si="44"/>
        <v>0</v>
      </c>
      <c r="AL63" s="198">
        <f t="shared" si="43"/>
        <v>0</v>
      </c>
      <c r="AM63" s="198">
        <f t="shared" si="41"/>
        <v>0</v>
      </c>
      <c r="AN63" s="200">
        <f t="shared" si="41"/>
        <v>0</v>
      </c>
      <c r="AO63" s="201">
        <f t="shared" si="42"/>
        <v>7342</v>
      </c>
      <c r="AP63" s="154" t="str">
        <f t="shared" si="25"/>
        <v>895EPSS37</v>
      </c>
      <c r="AQ63" s="202" t="s">
        <v>302</v>
      </c>
      <c r="AR63" s="203">
        <v>895</v>
      </c>
      <c r="AS63" s="202" t="s">
        <v>198</v>
      </c>
      <c r="AT63" s="204">
        <v>31</v>
      </c>
    </row>
    <row r="64" spans="2:46" x14ac:dyDescent="0.25">
      <c r="B64" s="154" t="str">
        <f t="shared" si="4"/>
        <v>842EPSS40</v>
      </c>
      <c r="C64" s="154" t="str">
        <f t="shared" si="5"/>
        <v>842EPS020</v>
      </c>
      <c r="D64" s="154" t="str">
        <f t="shared" si="6"/>
        <v>842EPSI03</v>
      </c>
      <c r="E64" s="154" t="str">
        <f t="shared" si="7"/>
        <v>842ESS002</v>
      </c>
      <c r="F64" s="154" t="str">
        <f t="shared" si="8"/>
        <v>842ESS024</v>
      </c>
      <c r="G64" s="154" t="str">
        <f t="shared" si="9"/>
        <v>842ESS091</v>
      </c>
      <c r="H64" s="154" t="str">
        <f t="shared" si="10"/>
        <v>842EPSS41</v>
      </c>
      <c r="I64" s="154" t="str">
        <f t="shared" si="11"/>
        <v>842EPSS10</v>
      </c>
      <c r="J64" s="154" t="str">
        <f t="shared" si="12"/>
        <v>842EPSS16</v>
      </c>
      <c r="K64" s="154" t="str">
        <f t="shared" si="13"/>
        <v>842EPSS37</v>
      </c>
      <c r="L64" s="154" t="str">
        <f t="shared" si="14"/>
        <v>842EPSS02</v>
      </c>
      <c r="M64" s="154" t="str">
        <f t="shared" si="15"/>
        <v>842EPSS23</v>
      </c>
      <c r="N64" s="154" t="str">
        <f t="shared" si="16"/>
        <v>842EPSM03</v>
      </c>
      <c r="O64" s="154" t="str">
        <f t="shared" si="17"/>
        <v>842EPSS18</v>
      </c>
      <c r="P64" s="154" t="str">
        <f t="shared" si="18"/>
        <v>842EPSS05</v>
      </c>
      <c r="Q64" s="154" t="str">
        <f t="shared" si="19"/>
        <v>842EPSS17</v>
      </c>
      <c r="R64" s="154" t="str">
        <f t="shared" si="20"/>
        <v>842ESS118</v>
      </c>
      <c r="S64" s="154" t="str">
        <f t="shared" si="21"/>
        <v>842EPSS33</v>
      </c>
      <c r="T64" s="38" t="s">
        <v>90</v>
      </c>
      <c r="U64" s="214" t="s">
        <v>305</v>
      </c>
      <c r="V64" s="196">
        <v>842</v>
      </c>
      <c r="W64" s="197">
        <f t="shared" si="44"/>
        <v>0</v>
      </c>
      <c r="X64" s="198">
        <f t="shared" si="44"/>
        <v>0</v>
      </c>
      <c r="Y64" s="198">
        <f t="shared" si="44"/>
        <v>291</v>
      </c>
      <c r="Z64" s="198">
        <f t="shared" si="44"/>
        <v>0</v>
      </c>
      <c r="AA64" s="198">
        <f t="shared" si="44"/>
        <v>5249</v>
      </c>
      <c r="AB64" s="199">
        <f t="shared" si="44"/>
        <v>0</v>
      </c>
      <c r="AC64" s="199">
        <f t="shared" si="44"/>
        <v>0</v>
      </c>
      <c r="AD64" s="197">
        <f t="shared" si="44"/>
        <v>0</v>
      </c>
      <c r="AE64" s="198">
        <f t="shared" si="44"/>
        <v>0</v>
      </c>
      <c r="AF64" s="198">
        <f t="shared" si="44"/>
        <v>4</v>
      </c>
      <c r="AG64" s="198">
        <f t="shared" si="44"/>
        <v>0</v>
      </c>
      <c r="AH64" s="198">
        <f t="shared" si="44"/>
        <v>0</v>
      </c>
      <c r="AI64" s="198">
        <f t="shared" si="44"/>
        <v>116</v>
      </c>
      <c r="AJ64" s="198">
        <f t="shared" si="44"/>
        <v>0</v>
      </c>
      <c r="AK64" s="198">
        <f t="shared" si="44"/>
        <v>0</v>
      </c>
      <c r="AL64" s="198">
        <f t="shared" si="43"/>
        <v>0</v>
      </c>
      <c r="AM64" s="198">
        <f t="shared" si="41"/>
        <v>0</v>
      </c>
      <c r="AN64" s="200">
        <f t="shared" si="41"/>
        <v>0</v>
      </c>
      <c r="AO64" s="201">
        <f t="shared" si="42"/>
        <v>5660</v>
      </c>
      <c r="AP64" s="154" t="str">
        <f t="shared" si="25"/>
        <v>895EPSS40</v>
      </c>
      <c r="AQ64" s="202" t="s">
        <v>302</v>
      </c>
      <c r="AR64" s="203">
        <v>895</v>
      </c>
      <c r="AS64" s="202" t="s">
        <v>177</v>
      </c>
      <c r="AT64" s="204">
        <v>3494</v>
      </c>
    </row>
    <row r="65" spans="2:46" x14ac:dyDescent="0.25">
      <c r="B65" s="154" t="str">
        <f t="shared" si="4"/>
        <v>EPSS40</v>
      </c>
      <c r="C65" s="154" t="str">
        <f t="shared" si="5"/>
        <v>EPS020</v>
      </c>
      <c r="D65" s="154" t="str">
        <f t="shared" si="6"/>
        <v>EPSI03</v>
      </c>
      <c r="E65" s="154" t="str">
        <f t="shared" si="7"/>
        <v>ESS002</v>
      </c>
      <c r="F65" s="154" t="str">
        <f t="shared" si="8"/>
        <v>ESS024</v>
      </c>
      <c r="G65" s="154" t="str">
        <f t="shared" si="9"/>
        <v>ESS091</v>
      </c>
      <c r="H65" s="154" t="str">
        <f t="shared" si="10"/>
        <v>EPSS41</v>
      </c>
      <c r="I65" s="154" t="str">
        <f t="shared" si="11"/>
        <v>EPSS10</v>
      </c>
      <c r="J65" s="154" t="str">
        <f t="shared" si="12"/>
        <v>EPSS16</v>
      </c>
      <c r="K65" s="154" t="str">
        <f t="shared" si="13"/>
        <v>EPSS37</v>
      </c>
      <c r="L65" s="154" t="str">
        <f t="shared" si="14"/>
        <v>EPSS02</v>
      </c>
      <c r="M65" s="154" t="str">
        <f t="shared" si="15"/>
        <v>EPSS23</v>
      </c>
      <c r="N65" s="154" t="str">
        <f t="shared" si="16"/>
        <v>EPSM03</v>
      </c>
      <c r="O65" s="154" t="str">
        <f t="shared" si="17"/>
        <v>EPSS18</v>
      </c>
      <c r="P65" s="154" t="str">
        <f t="shared" si="18"/>
        <v>EPSS05</v>
      </c>
      <c r="Q65" s="154" t="str">
        <f t="shared" si="19"/>
        <v>EPSS17</v>
      </c>
      <c r="R65" s="154" t="str">
        <f t="shared" si="20"/>
        <v>ESS118</v>
      </c>
      <c r="S65" s="154" t="str">
        <f t="shared" si="21"/>
        <v>EPSS33</v>
      </c>
      <c r="T65" s="207" t="s">
        <v>306</v>
      </c>
      <c r="U65" s="208"/>
      <c r="V65" s="209"/>
      <c r="W65" s="210">
        <f t="shared" ref="W65:AN65" si="45">SUM(W66:W82)</f>
        <v>98467</v>
      </c>
      <c r="X65" s="211">
        <f t="shared" si="45"/>
        <v>1</v>
      </c>
      <c r="Y65" s="211">
        <f t="shared" si="45"/>
        <v>0</v>
      </c>
      <c r="Z65" s="211">
        <f t="shared" si="45"/>
        <v>189</v>
      </c>
      <c r="AA65" s="211">
        <f t="shared" si="45"/>
        <v>32033</v>
      </c>
      <c r="AB65" s="212">
        <f t="shared" si="45"/>
        <v>0</v>
      </c>
      <c r="AC65" s="212">
        <f t="shared" si="45"/>
        <v>0</v>
      </c>
      <c r="AD65" s="210">
        <f t="shared" si="45"/>
        <v>548</v>
      </c>
      <c r="AE65" s="211">
        <f t="shared" si="45"/>
        <v>1936</v>
      </c>
      <c r="AF65" s="211">
        <f t="shared" si="45"/>
        <v>860</v>
      </c>
      <c r="AG65" s="211">
        <f t="shared" si="45"/>
        <v>53</v>
      </c>
      <c r="AH65" s="211">
        <f t="shared" si="45"/>
        <v>0</v>
      </c>
      <c r="AI65" s="211">
        <f t="shared" si="45"/>
        <v>2516</v>
      </c>
      <c r="AJ65" s="211">
        <f t="shared" si="45"/>
        <v>0</v>
      </c>
      <c r="AK65" s="211">
        <f t="shared" si="45"/>
        <v>0</v>
      </c>
      <c r="AL65" s="211">
        <f t="shared" si="45"/>
        <v>0</v>
      </c>
      <c r="AM65" s="211">
        <f t="shared" si="45"/>
        <v>0</v>
      </c>
      <c r="AN65" s="213">
        <f t="shared" si="45"/>
        <v>0</v>
      </c>
      <c r="AO65" s="193">
        <f>SUM(AO66:AO82)</f>
        <v>136603</v>
      </c>
      <c r="AP65" s="154" t="str">
        <f t="shared" si="25"/>
        <v>895ESS024</v>
      </c>
      <c r="AQ65" s="202" t="s">
        <v>302</v>
      </c>
      <c r="AR65" s="203">
        <v>895</v>
      </c>
      <c r="AS65" s="202" t="s">
        <v>179</v>
      </c>
      <c r="AT65" s="204">
        <v>16022</v>
      </c>
    </row>
    <row r="66" spans="2:46" x14ac:dyDescent="0.25">
      <c r="B66" s="154" t="str">
        <f t="shared" si="4"/>
        <v>38EPSS40</v>
      </c>
      <c r="C66" s="154" t="str">
        <f t="shared" si="5"/>
        <v>38EPS020</v>
      </c>
      <c r="D66" s="154" t="str">
        <f t="shared" si="6"/>
        <v>38EPSI03</v>
      </c>
      <c r="E66" s="154" t="str">
        <f t="shared" si="7"/>
        <v>38ESS002</v>
      </c>
      <c r="F66" s="154" t="str">
        <f t="shared" si="8"/>
        <v>38ESS024</v>
      </c>
      <c r="G66" s="154" t="str">
        <f t="shared" si="9"/>
        <v>38ESS091</v>
      </c>
      <c r="H66" s="154" t="str">
        <f t="shared" si="10"/>
        <v>38EPSS41</v>
      </c>
      <c r="I66" s="154" t="str">
        <f t="shared" si="11"/>
        <v>38EPSS10</v>
      </c>
      <c r="J66" s="154" t="str">
        <f t="shared" si="12"/>
        <v>38EPSS16</v>
      </c>
      <c r="K66" s="154" t="str">
        <f t="shared" si="13"/>
        <v>38EPSS37</v>
      </c>
      <c r="L66" s="154" t="str">
        <f t="shared" si="14"/>
        <v>38EPSS02</v>
      </c>
      <c r="M66" s="154" t="str">
        <f t="shared" si="15"/>
        <v>38EPSS23</v>
      </c>
      <c r="N66" s="154" t="str">
        <f t="shared" si="16"/>
        <v>38EPSM03</v>
      </c>
      <c r="O66" s="154" t="str">
        <f t="shared" si="17"/>
        <v>38EPSS18</v>
      </c>
      <c r="P66" s="154" t="str">
        <f t="shared" si="18"/>
        <v>38EPSS05</v>
      </c>
      <c r="Q66" s="154" t="str">
        <f t="shared" si="19"/>
        <v>38EPSS17</v>
      </c>
      <c r="R66" s="154" t="str">
        <f t="shared" si="20"/>
        <v>38ESS118</v>
      </c>
      <c r="S66" s="154" t="str">
        <f t="shared" si="21"/>
        <v>38EPSS33</v>
      </c>
      <c r="T66" s="22" t="s">
        <v>92</v>
      </c>
      <c r="U66" s="214" t="s">
        <v>307</v>
      </c>
      <c r="V66" s="196">
        <v>38</v>
      </c>
      <c r="W66" s="197">
        <f t="shared" ref="W66:AL81" si="46">IFERROR(VLOOKUP(B66,$AP$9:$AT$931,5,0),0)</f>
        <v>0</v>
      </c>
      <c r="X66" s="198">
        <f t="shared" si="46"/>
        <v>0</v>
      </c>
      <c r="Y66" s="198">
        <f t="shared" si="46"/>
        <v>0</v>
      </c>
      <c r="Z66" s="198">
        <f t="shared" si="46"/>
        <v>0</v>
      </c>
      <c r="AA66" s="198">
        <f t="shared" si="46"/>
        <v>8732</v>
      </c>
      <c r="AB66" s="199">
        <f t="shared" si="46"/>
        <v>0</v>
      </c>
      <c r="AC66" s="199">
        <f t="shared" si="46"/>
        <v>0</v>
      </c>
      <c r="AD66" s="197">
        <f t="shared" si="46"/>
        <v>0</v>
      </c>
      <c r="AE66" s="198">
        <f t="shared" si="46"/>
        <v>0</v>
      </c>
      <c r="AF66" s="198">
        <f t="shared" si="46"/>
        <v>15</v>
      </c>
      <c r="AG66" s="198">
        <f t="shared" si="46"/>
        <v>0</v>
      </c>
      <c r="AH66" s="198">
        <f t="shared" si="46"/>
        <v>0</v>
      </c>
      <c r="AI66" s="198">
        <f t="shared" si="46"/>
        <v>73</v>
      </c>
      <c r="AJ66" s="198">
        <f t="shared" si="46"/>
        <v>0</v>
      </c>
      <c r="AK66" s="198">
        <f t="shared" si="46"/>
        <v>0</v>
      </c>
      <c r="AL66" s="198">
        <f t="shared" si="46"/>
        <v>0</v>
      </c>
      <c r="AM66" s="198">
        <f t="shared" ref="AM66:AN82" si="47">IFERROR(VLOOKUP(R66,$AP$9:$AT$931,5,0),0)</f>
        <v>0</v>
      </c>
      <c r="AN66" s="200">
        <f t="shared" si="47"/>
        <v>0</v>
      </c>
      <c r="AO66" s="201">
        <f t="shared" ref="AO66:AO82" si="48">SUM(W66:AN66)</f>
        <v>8820</v>
      </c>
      <c r="AP66" s="154" t="str">
        <f t="shared" si="25"/>
        <v>45EPSI03</v>
      </c>
      <c r="AQ66" s="202" t="s">
        <v>308</v>
      </c>
      <c r="AR66" s="203">
        <v>45</v>
      </c>
      <c r="AS66" s="202" t="s">
        <v>185</v>
      </c>
      <c r="AT66" s="204">
        <v>1257</v>
      </c>
    </row>
    <row r="67" spans="2:46" x14ac:dyDescent="0.25">
      <c r="B67" s="154" t="str">
        <f t="shared" si="4"/>
        <v>86EPSS40</v>
      </c>
      <c r="C67" s="154" t="str">
        <f t="shared" si="5"/>
        <v>86EPS020</v>
      </c>
      <c r="D67" s="154" t="str">
        <f t="shared" si="6"/>
        <v>86EPSI03</v>
      </c>
      <c r="E67" s="154" t="str">
        <f t="shared" si="7"/>
        <v>86ESS002</v>
      </c>
      <c r="F67" s="154" t="str">
        <f t="shared" si="8"/>
        <v>86ESS024</v>
      </c>
      <c r="G67" s="154" t="str">
        <f t="shared" si="9"/>
        <v>86ESS091</v>
      </c>
      <c r="H67" s="154" t="str">
        <f t="shared" si="10"/>
        <v>86EPSS41</v>
      </c>
      <c r="I67" s="154" t="str">
        <f t="shared" si="11"/>
        <v>86EPSS10</v>
      </c>
      <c r="J67" s="154" t="str">
        <f t="shared" si="12"/>
        <v>86EPSS16</v>
      </c>
      <c r="K67" s="154" t="str">
        <f t="shared" si="13"/>
        <v>86EPSS37</v>
      </c>
      <c r="L67" s="154" t="str">
        <f t="shared" si="14"/>
        <v>86EPSS02</v>
      </c>
      <c r="M67" s="154" t="str">
        <f t="shared" si="15"/>
        <v>86EPSS23</v>
      </c>
      <c r="N67" s="154" t="str">
        <f t="shared" si="16"/>
        <v>86EPSM03</v>
      </c>
      <c r="O67" s="154" t="str">
        <f t="shared" si="17"/>
        <v>86EPSS18</v>
      </c>
      <c r="P67" s="154" t="str">
        <f t="shared" si="18"/>
        <v>86EPSS05</v>
      </c>
      <c r="Q67" s="154" t="str">
        <f t="shared" si="19"/>
        <v>86EPSS17</v>
      </c>
      <c r="R67" s="154" t="str">
        <f t="shared" si="20"/>
        <v>86ESS118</v>
      </c>
      <c r="S67" s="154" t="str">
        <f t="shared" si="21"/>
        <v>86EPSS33</v>
      </c>
      <c r="T67" s="38" t="s">
        <v>93</v>
      </c>
      <c r="U67" s="214" t="s">
        <v>307</v>
      </c>
      <c r="V67" s="196">
        <v>86</v>
      </c>
      <c r="W67" s="197">
        <f t="shared" si="46"/>
        <v>2893</v>
      </c>
      <c r="X67" s="198">
        <f t="shared" si="46"/>
        <v>0</v>
      </c>
      <c r="Y67" s="198">
        <f t="shared" si="46"/>
        <v>0</v>
      </c>
      <c r="Z67" s="198">
        <f t="shared" si="46"/>
        <v>0</v>
      </c>
      <c r="AA67" s="198">
        <f t="shared" si="46"/>
        <v>0</v>
      </c>
      <c r="AB67" s="199">
        <f t="shared" si="46"/>
        <v>0</v>
      </c>
      <c r="AC67" s="199">
        <f t="shared" si="46"/>
        <v>0</v>
      </c>
      <c r="AD67" s="197">
        <f t="shared" si="46"/>
        <v>0</v>
      </c>
      <c r="AE67" s="198">
        <f t="shared" si="46"/>
        <v>45</v>
      </c>
      <c r="AF67" s="198">
        <f t="shared" si="46"/>
        <v>39</v>
      </c>
      <c r="AG67" s="198">
        <f t="shared" si="46"/>
        <v>0</v>
      </c>
      <c r="AH67" s="198">
        <f t="shared" si="46"/>
        <v>0</v>
      </c>
      <c r="AI67" s="198">
        <f t="shared" si="46"/>
        <v>1</v>
      </c>
      <c r="AJ67" s="198">
        <f t="shared" si="46"/>
        <v>0</v>
      </c>
      <c r="AK67" s="198">
        <f t="shared" si="46"/>
        <v>0</v>
      </c>
      <c r="AL67" s="198">
        <f t="shared" si="46"/>
        <v>0</v>
      </c>
      <c r="AM67" s="198">
        <f t="shared" si="47"/>
        <v>0</v>
      </c>
      <c r="AN67" s="200">
        <f t="shared" si="47"/>
        <v>0</v>
      </c>
      <c r="AO67" s="201">
        <f t="shared" si="48"/>
        <v>2978</v>
      </c>
      <c r="AP67" s="154" t="str">
        <f t="shared" si="25"/>
        <v>45EPSM03</v>
      </c>
      <c r="AQ67" s="202" t="s">
        <v>308</v>
      </c>
      <c r="AR67" s="203">
        <v>45</v>
      </c>
      <c r="AS67" s="202" t="s">
        <v>192</v>
      </c>
      <c r="AT67" s="204">
        <v>1490</v>
      </c>
    </row>
    <row r="68" spans="2:46" x14ac:dyDescent="0.25">
      <c r="B68" s="154" t="str">
        <f t="shared" si="4"/>
        <v>107EPSS40</v>
      </c>
      <c r="C68" s="154" t="str">
        <f t="shared" si="5"/>
        <v>107EPS020</v>
      </c>
      <c r="D68" s="154" t="str">
        <f t="shared" si="6"/>
        <v>107EPSI03</v>
      </c>
      <c r="E68" s="154" t="str">
        <f t="shared" si="7"/>
        <v>107ESS002</v>
      </c>
      <c r="F68" s="154" t="str">
        <f t="shared" si="8"/>
        <v>107ESS024</v>
      </c>
      <c r="G68" s="154" t="str">
        <f t="shared" si="9"/>
        <v>107ESS091</v>
      </c>
      <c r="H68" s="154" t="str">
        <f t="shared" si="10"/>
        <v>107EPSS41</v>
      </c>
      <c r="I68" s="154" t="str">
        <f t="shared" si="11"/>
        <v>107EPSS10</v>
      </c>
      <c r="J68" s="154" t="str">
        <f t="shared" si="12"/>
        <v>107EPSS16</v>
      </c>
      <c r="K68" s="154" t="str">
        <f t="shared" si="13"/>
        <v>107EPSS37</v>
      </c>
      <c r="L68" s="154" t="str">
        <f t="shared" si="14"/>
        <v>107EPSS02</v>
      </c>
      <c r="M68" s="154" t="str">
        <f t="shared" si="15"/>
        <v>107EPSS23</v>
      </c>
      <c r="N68" s="154" t="str">
        <f t="shared" si="16"/>
        <v>107EPSM03</v>
      </c>
      <c r="O68" s="154" t="str">
        <f t="shared" si="17"/>
        <v>107EPSS18</v>
      </c>
      <c r="P68" s="154" t="str">
        <f t="shared" si="18"/>
        <v>107EPSS05</v>
      </c>
      <c r="Q68" s="154" t="str">
        <f t="shared" si="19"/>
        <v>107EPSS17</v>
      </c>
      <c r="R68" s="154" t="str">
        <f t="shared" si="20"/>
        <v>107ESS118</v>
      </c>
      <c r="S68" s="154" t="str">
        <f t="shared" si="21"/>
        <v>107EPSS33</v>
      </c>
      <c r="T68" s="22" t="s">
        <v>94</v>
      </c>
      <c r="U68" s="214" t="s">
        <v>307</v>
      </c>
      <c r="V68" s="196">
        <v>107</v>
      </c>
      <c r="W68" s="197">
        <f t="shared" si="46"/>
        <v>2134</v>
      </c>
      <c r="X68" s="198">
        <f t="shared" si="46"/>
        <v>0</v>
      </c>
      <c r="Y68" s="198">
        <f t="shared" si="46"/>
        <v>0</v>
      </c>
      <c r="Z68" s="198">
        <f t="shared" si="46"/>
        <v>0</v>
      </c>
      <c r="AA68" s="198">
        <f t="shared" si="46"/>
        <v>3557</v>
      </c>
      <c r="AB68" s="199">
        <f t="shared" si="46"/>
        <v>0</v>
      </c>
      <c r="AC68" s="199">
        <f t="shared" si="46"/>
        <v>0</v>
      </c>
      <c r="AD68" s="197">
        <f t="shared" si="46"/>
        <v>0</v>
      </c>
      <c r="AE68" s="198">
        <f t="shared" si="46"/>
        <v>0</v>
      </c>
      <c r="AF68" s="198">
        <f t="shared" si="46"/>
        <v>23</v>
      </c>
      <c r="AG68" s="198">
        <f t="shared" si="46"/>
        <v>0</v>
      </c>
      <c r="AH68" s="198">
        <f t="shared" si="46"/>
        <v>0</v>
      </c>
      <c r="AI68" s="198">
        <f t="shared" si="46"/>
        <v>123</v>
      </c>
      <c r="AJ68" s="198">
        <f t="shared" si="46"/>
        <v>0</v>
      </c>
      <c r="AK68" s="198">
        <f t="shared" si="46"/>
        <v>0</v>
      </c>
      <c r="AL68" s="198">
        <f t="shared" si="46"/>
        <v>0</v>
      </c>
      <c r="AM68" s="198">
        <f t="shared" si="47"/>
        <v>0</v>
      </c>
      <c r="AN68" s="200">
        <f t="shared" si="47"/>
        <v>0</v>
      </c>
      <c r="AO68" s="201">
        <f t="shared" si="48"/>
        <v>5837</v>
      </c>
      <c r="AP68" s="154" t="str">
        <f t="shared" si="25"/>
        <v>45EPSS10</v>
      </c>
      <c r="AQ68" s="202" t="s">
        <v>308</v>
      </c>
      <c r="AR68" s="203">
        <v>45</v>
      </c>
      <c r="AS68" s="202" t="s">
        <v>194</v>
      </c>
      <c r="AT68" s="204">
        <v>439</v>
      </c>
    </row>
    <row r="69" spans="2:46" x14ac:dyDescent="0.25">
      <c r="B69" s="154" t="str">
        <f t="shared" si="4"/>
        <v>134EPSS40</v>
      </c>
      <c r="C69" s="154" t="str">
        <f t="shared" si="5"/>
        <v>134EPS020</v>
      </c>
      <c r="D69" s="154" t="str">
        <f t="shared" si="6"/>
        <v>134EPSI03</v>
      </c>
      <c r="E69" s="154" t="str">
        <f t="shared" si="7"/>
        <v>134ESS002</v>
      </c>
      <c r="F69" s="154" t="str">
        <f t="shared" si="8"/>
        <v>134ESS024</v>
      </c>
      <c r="G69" s="154" t="str">
        <f t="shared" si="9"/>
        <v>134ESS091</v>
      </c>
      <c r="H69" s="154" t="str">
        <f t="shared" si="10"/>
        <v>134EPSS41</v>
      </c>
      <c r="I69" s="154" t="str">
        <f t="shared" si="11"/>
        <v>134EPSS10</v>
      </c>
      <c r="J69" s="154" t="str">
        <f t="shared" si="12"/>
        <v>134EPSS16</v>
      </c>
      <c r="K69" s="154" t="str">
        <f t="shared" si="13"/>
        <v>134EPSS37</v>
      </c>
      <c r="L69" s="154" t="str">
        <f t="shared" si="14"/>
        <v>134EPSS02</v>
      </c>
      <c r="M69" s="154" t="str">
        <f t="shared" si="15"/>
        <v>134EPSS23</v>
      </c>
      <c r="N69" s="154" t="str">
        <f t="shared" si="16"/>
        <v>134EPSM03</v>
      </c>
      <c r="O69" s="154" t="str">
        <f t="shared" si="17"/>
        <v>134EPSS18</v>
      </c>
      <c r="P69" s="154" t="str">
        <f t="shared" si="18"/>
        <v>134EPSS05</v>
      </c>
      <c r="Q69" s="154" t="str">
        <f t="shared" si="19"/>
        <v>134EPSS17</v>
      </c>
      <c r="R69" s="154" t="str">
        <f t="shared" si="20"/>
        <v>134ESS118</v>
      </c>
      <c r="S69" s="154" t="str">
        <f t="shared" si="21"/>
        <v>134EPSS33</v>
      </c>
      <c r="T69" s="22" t="s">
        <v>95</v>
      </c>
      <c r="U69" s="214" t="s">
        <v>307</v>
      </c>
      <c r="V69" s="196">
        <v>134</v>
      </c>
      <c r="W69" s="197">
        <f t="shared" si="46"/>
        <v>6025</v>
      </c>
      <c r="X69" s="198">
        <f t="shared" si="46"/>
        <v>0</v>
      </c>
      <c r="Y69" s="198">
        <f t="shared" si="46"/>
        <v>0</v>
      </c>
      <c r="Z69" s="198">
        <f t="shared" si="46"/>
        <v>0</v>
      </c>
      <c r="AA69" s="198">
        <f t="shared" si="46"/>
        <v>0</v>
      </c>
      <c r="AB69" s="199">
        <f t="shared" si="46"/>
        <v>0</v>
      </c>
      <c r="AC69" s="199">
        <f t="shared" si="46"/>
        <v>0</v>
      </c>
      <c r="AD69" s="197">
        <f t="shared" si="46"/>
        <v>0</v>
      </c>
      <c r="AE69" s="198">
        <f t="shared" si="46"/>
        <v>0</v>
      </c>
      <c r="AF69" s="198">
        <f t="shared" si="46"/>
        <v>16</v>
      </c>
      <c r="AG69" s="198">
        <f t="shared" si="46"/>
        <v>0</v>
      </c>
      <c r="AH69" s="198">
        <f t="shared" si="46"/>
        <v>0</v>
      </c>
      <c r="AI69" s="198">
        <f t="shared" si="46"/>
        <v>49</v>
      </c>
      <c r="AJ69" s="198">
        <f t="shared" si="46"/>
        <v>0</v>
      </c>
      <c r="AK69" s="198">
        <f t="shared" si="46"/>
        <v>0</v>
      </c>
      <c r="AL69" s="198">
        <f t="shared" si="46"/>
        <v>0</v>
      </c>
      <c r="AM69" s="198">
        <f t="shared" si="47"/>
        <v>0</v>
      </c>
      <c r="AN69" s="200">
        <f t="shared" si="47"/>
        <v>0</v>
      </c>
      <c r="AO69" s="201">
        <f t="shared" si="48"/>
        <v>6090</v>
      </c>
      <c r="AP69" s="154" t="str">
        <f t="shared" si="25"/>
        <v>45EPSS16</v>
      </c>
      <c r="AQ69" s="202" t="s">
        <v>308</v>
      </c>
      <c r="AR69" s="203">
        <v>45</v>
      </c>
      <c r="AS69" s="202" t="s">
        <v>196</v>
      </c>
      <c r="AT69" s="204">
        <v>2664</v>
      </c>
    </row>
    <row r="70" spans="2:46" x14ac:dyDescent="0.25">
      <c r="B70" s="154" t="str">
        <f t="shared" si="4"/>
        <v>150EPSS40</v>
      </c>
      <c r="C70" s="154" t="str">
        <f t="shared" si="5"/>
        <v>150EPS020</v>
      </c>
      <c r="D70" s="154" t="str">
        <f t="shared" si="6"/>
        <v>150EPSI03</v>
      </c>
      <c r="E70" s="154" t="str">
        <f t="shared" si="7"/>
        <v>150ESS002</v>
      </c>
      <c r="F70" s="154" t="str">
        <f t="shared" si="8"/>
        <v>150ESS024</v>
      </c>
      <c r="G70" s="154" t="str">
        <f t="shared" si="9"/>
        <v>150ESS091</v>
      </c>
      <c r="H70" s="154" t="str">
        <f t="shared" si="10"/>
        <v>150EPSS41</v>
      </c>
      <c r="I70" s="154" t="str">
        <f t="shared" si="11"/>
        <v>150EPSS10</v>
      </c>
      <c r="J70" s="154" t="str">
        <f t="shared" si="12"/>
        <v>150EPSS16</v>
      </c>
      <c r="K70" s="154" t="str">
        <f t="shared" si="13"/>
        <v>150EPSS37</v>
      </c>
      <c r="L70" s="154" t="str">
        <f t="shared" si="14"/>
        <v>150EPSS02</v>
      </c>
      <c r="M70" s="154" t="str">
        <f t="shared" si="15"/>
        <v>150EPSS23</v>
      </c>
      <c r="N70" s="154" t="str">
        <f t="shared" si="16"/>
        <v>150EPSM03</v>
      </c>
      <c r="O70" s="154" t="str">
        <f t="shared" si="17"/>
        <v>150EPSS18</v>
      </c>
      <c r="P70" s="154" t="str">
        <f t="shared" si="18"/>
        <v>150EPSS05</v>
      </c>
      <c r="Q70" s="154" t="str">
        <f t="shared" si="19"/>
        <v>150EPSS17</v>
      </c>
      <c r="R70" s="154" t="str">
        <f t="shared" si="20"/>
        <v>150ESS118</v>
      </c>
      <c r="S70" s="154" t="str">
        <f t="shared" si="21"/>
        <v>150EPSS33</v>
      </c>
      <c r="T70" s="44" t="s">
        <v>96</v>
      </c>
      <c r="U70" s="214" t="s">
        <v>307</v>
      </c>
      <c r="V70" s="196">
        <v>150</v>
      </c>
      <c r="W70" s="197">
        <f t="shared" si="46"/>
        <v>1412</v>
      </c>
      <c r="X70" s="198">
        <f t="shared" si="46"/>
        <v>0</v>
      </c>
      <c r="Y70" s="198">
        <f t="shared" si="46"/>
        <v>0</v>
      </c>
      <c r="Z70" s="198">
        <f t="shared" si="46"/>
        <v>0</v>
      </c>
      <c r="AA70" s="198">
        <f t="shared" si="46"/>
        <v>0</v>
      </c>
      <c r="AB70" s="199">
        <f t="shared" si="46"/>
        <v>0</v>
      </c>
      <c r="AC70" s="199">
        <f t="shared" si="46"/>
        <v>0</v>
      </c>
      <c r="AD70" s="197">
        <f t="shared" si="46"/>
        <v>0</v>
      </c>
      <c r="AE70" s="198">
        <f t="shared" si="46"/>
        <v>0</v>
      </c>
      <c r="AF70" s="198">
        <f t="shared" si="46"/>
        <v>26</v>
      </c>
      <c r="AG70" s="198">
        <f t="shared" si="46"/>
        <v>0</v>
      </c>
      <c r="AH70" s="198">
        <f t="shared" si="46"/>
        <v>0</v>
      </c>
      <c r="AI70" s="198">
        <f t="shared" si="46"/>
        <v>140</v>
      </c>
      <c r="AJ70" s="198">
        <f t="shared" si="46"/>
        <v>0</v>
      </c>
      <c r="AK70" s="198">
        <f t="shared" si="46"/>
        <v>0</v>
      </c>
      <c r="AL70" s="198">
        <f t="shared" si="46"/>
        <v>0</v>
      </c>
      <c r="AM70" s="198">
        <f t="shared" si="47"/>
        <v>0</v>
      </c>
      <c r="AN70" s="200">
        <f t="shared" si="47"/>
        <v>0</v>
      </c>
      <c r="AO70" s="201">
        <f t="shared" si="48"/>
        <v>1578</v>
      </c>
      <c r="AP70" s="154" t="str">
        <f t="shared" si="25"/>
        <v>45EPSS37</v>
      </c>
      <c r="AQ70" s="202" t="s">
        <v>308</v>
      </c>
      <c r="AR70" s="203">
        <v>45</v>
      </c>
      <c r="AS70" s="202" t="s">
        <v>198</v>
      </c>
      <c r="AT70" s="204">
        <v>1429</v>
      </c>
    </row>
    <row r="71" spans="2:46" x14ac:dyDescent="0.25">
      <c r="B71" s="154" t="str">
        <f t="shared" si="4"/>
        <v>237EPSS40</v>
      </c>
      <c r="C71" s="154" t="str">
        <f t="shared" si="5"/>
        <v>237EPS020</v>
      </c>
      <c r="D71" s="154" t="str">
        <f t="shared" si="6"/>
        <v>237EPSI03</v>
      </c>
      <c r="E71" s="154" t="str">
        <f t="shared" si="7"/>
        <v>237ESS002</v>
      </c>
      <c r="F71" s="154" t="str">
        <f t="shared" si="8"/>
        <v>237ESS024</v>
      </c>
      <c r="G71" s="154" t="str">
        <f t="shared" si="9"/>
        <v>237ESS091</v>
      </c>
      <c r="H71" s="154" t="str">
        <f t="shared" si="10"/>
        <v>237EPSS41</v>
      </c>
      <c r="I71" s="154" t="str">
        <f t="shared" si="11"/>
        <v>237EPSS10</v>
      </c>
      <c r="J71" s="154" t="str">
        <f t="shared" si="12"/>
        <v>237EPSS16</v>
      </c>
      <c r="K71" s="154" t="str">
        <f t="shared" si="13"/>
        <v>237EPSS37</v>
      </c>
      <c r="L71" s="154" t="str">
        <f t="shared" si="14"/>
        <v>237EPSS02</v>
      </c>
      <c r="M71" s="154" t="str">
        <f t="shared" si="15"/>
        <v>237EPSS23</v>
      </c>
      <c r="N71" s="154" t="str">
        <f t="shared" si="16"/>
        <v>237EPSM03</v>
      </c>
      <c r="O71" s="154" t="str">
        <f t="shared" si="17"/>
        <v>237EPSS18</v>
      </c>
      <c r="P71" s="154" t="str">
        <f t="shared" si="18"/>
        <v>237EPSS05</v>
      </c>
      <c r="Q71" s="154" t="str">
        <f t="shared" si="19"/>
        <v>237EPSS17</v>
      </c>
      <c r="R71" s="154" t="str">
        <f t="shared" si="20"/>
        <v>237ESS118</v>
      </c>
      <c r="S71" s="154" t="str">
        <f t="shared" si="21"/>
        <v>237EPSS33</v>
      </c>
      <c r="T71" s="21" t="s">
        <v>97</v>
      </c>
      <c r="U71" s="214" t="s">
        <v>307</v>
      </c>
      <c r="V71" s="196">
        <v>237</v>
      </c>
      <c r="W71" s="197">
        <f t="shared" si="46"/>
        <v>5452</v>
      </c>
      <c r="X71" s="198">
        <f t="shared" si="46"/>
        <v>0</v>
      </c>
      <c r="Y71" s="198">
        <f t="shared" si="46"/>
        <v>0</v>
      </c>
      <c r="Z71" s="198">
        <f t="shared" si="46"/>
        <v>0</v>
      </c>
      <c r="AA71" s="198">
        <f t="shared" si="46"/>
        <v>0</v>
      </c>
      <c r="AB71" s="199">
        <f t="shared" si="46"/>
        <v>0</v>
      </c>
      <c r="AC71" s="199">
        <f t="shared" si="46"/>
        <v>0</v>
      </c>
      <c r="AD71" s="197">
        <f t="shared" si="46"/>
        <v>126</v>
      </c>
      <c r="AE71" s="198">
        <f t="shared" si="46"/>
        <v>135</v>
      </c>
      <c r="AF71" s="198">
        <f t="shared" si="46"/>
        <v>25</v>
      </c>
      <c r="AG71" s="198">
        <f t="shared" si="46"/>
        <v>4</v>
      </c>
      <c r="AH71" s="198">
        <f t="shared" si="46"/>
        <v>0</v>
      </c>
      <c r="AI71" s="198">
        <f t="shared" si="46"/>
        <v>130</v>
      </c>
      <c r="AJ71" s="198">
        <f t="shared" si="46"/>
        <v>0</v>
      </c>
      <c r="AK71" s="198">
        <f t="shared" si="46"/>
        <v>0</v>
      </c>
      <c r="AL71" s="198">
        <f t="shared" si="46"/>
        <v>0</v>
      </c>
      <c r="AM71" s="198">
        <f t="shared" si="47"/>
        <v>0</v>
      </c>
      <c r="AN71" s="200">
        <f t="shared" si="47"/>
        <v>0</v>
      </c>
      <c r="AO71" s="201">
        <f t="shared" si="48"/>
        <v>5872</v>
      </c>
      <c r="AP71" s="154" t="str">
        <f t="shared" si="25"/>
        <v>45EPSS40</v>
      </c>
      <c r="AQ71" s="202" t="s">
        <v>308</v>
      </c>
      <c r="AR71" s="203">
        <v>45</v>
      </c>
      <c r="AS71" s="202" t="s">
        <v>177</v>
      </c>
      <c r="AT71" s="204">
        <v>39806</v>
      </c>
    </row>
    <row r="72" spans="2:46" x14ac:dyDescent="0.25">
      <c r="B72" s="154" t="str">
        <f t="shared" si="4"/>
        <v>264EPSS40</v>
      </c>
      <c r="C72" s="154" t="str">
        <f t="shared" si="5"/>
        <v>264EPS020</v>
      </c>
      <c r="D72" s="154" t="str">
        <f t="shared" si="6"/>
        <v>264EPSI03</v>
      </c>
      <c r="E72" s="154" t="str">
        <f t="shared" si="7"/>
        <v>264ESS002</v>
      </c>
      <c r="F72" s="154" t="str">
        <f t="shared" si="8"/>
        <v>264ESS024</v>
      </c>
      <c r="G72" s="154" t="str">
        <f t="shared" si="9"/>
        <v>264ESS091</v>
      </c>
      <c r="H72" s="154" t="str">
        <f t="shared" si="10"/>
        <v>264EPSS41</v>
      </c>
      <c r="I72" s="154" t="str">
        <f t="shared" si="11"/>
        <v>264EPSS10</v>
      </c>
      <c r="J72" s="154" t="str">
        <f t="shared" si="12"/>
        <v>264EPSS16</v>
      </c>
      <c r="K72" s="154" t="str">
        <f t="shared" si="13"/>
        <v>264EPSS37</v>
      </c>
      <c r="L72" s="154" t="str">
        <f t="shared" si="14"/>
        <v>264EPSS02</v>
      </c>
      <c r="M72" s="154" t="str">
        <f t="shared" si="15"/>
        <v>264EPSS23</v>
      </c>
      <c r="N72" s="154" t="str">
        <f t="shared" si="16"/>
        <v>264EPSM03</v>
      </c>
      <c r="O72" s="154" t="str">
        <f t="shared" si="17"/>
        <v>264EPSS18</v>
      </c>
      <c r="P72" s="154" t="str">
        <f t="shared" si="18"/>
        <v>264EPSS05</v>
      </c>
      <c r="Q72" s="154" t="str">
        <f t="shared" si="19"/>
        <v>264EPSS17</v>
      </c>
      <c r="R72" s="154" t="str">
        <f t="shared" si="20"/>
        <v>264ESS118</v>
      </c>
      <c r="S72" s="154" t="str">
        <f t="shared" si="21"/>
        <v>264EPSS33</v>
      </c>
      <c r="T72" s="44" t="s">
        <v>98</v>
      </c>
      <c r="U72" s="214" t="s">
        <v>307</v>
      </c>
      <c r="V72" s="196">
        <v>264</v>
      </c>
      <c r="W72" s="197">
        <f t="shared" si="46"/>
        <v>2316</v>
      </c>
      <c r="X72" s="198">
        <f t="shared" si="46"/>
        <v>0</v>
      </c>
      <c r="Y72" s="198">
        <f t="shared" si="46"/>
        <v>0</v>
      </c>
      <c r="Z72" s="198">
        <f t="shared" si="46"/>
        <v>0</v>
      </c>
      <c r="AA72" s="198">
        <f t="shared" si="46"/>
        <v>0</v>
      </c>
      <c r="AB72" s="199">
        <f t="shared" si="46"/>
        <v>0</v>
      </c>
      <c r="AC72" s="199">
        <f t="shared" si="46"/>
        <v>0</v>
      </c>
      <c r="AD72" s="197">
        <f t="shared" si="46"/>
        <v>0</v>
      </c>
      <c r="AE72" s="198">
        <f t="shared" si="46"/>
        <v>95</v>
      </c>
      <c r="AF72" s="198">
        <f t="shared" si="46"/>
        <v>16</v>
      </c>
      <c r="AG72" s="198">
        <f t="shared" si="46"/>
        <v>0</v>
      </c>
      <c r="AH72" s="198">
        <f t="shared" si="46"/>
        <v>0</v>
      </c>
      <c r="AI72" s="198">
        <f t="shared" si="46"/>
        <v>25</v>
      </c>
      <c r="AJ72" s="198">
        <f t="shared" si="46"/>
        <v>0</v>
      </c>
      <c r="AK72" s="198">
        <f t="shared" si="46"/>
        <v>0</v>
      </c>
      <c r="AL72" s="198">
        <f t="shared" si="46"/>
        <v>0</v>
      </c>
      <c r="AM72" s="198">
        <f t="shared" si="47"/>
        <v>0</v>
      </c>
      <c r="AN72" s="200">
        <f t="shared" si="47"/>
        <v>0</v>
      </c>
      <c r="AO72" s="201">
        <f t="shared" si="48"/>
        <v>2452</v>
      </c>
      <c r="AP72" s="154" t="str">
        <f t="shared" si="25"/>
        <v>51EPSI03</v>
      </c>
      <c r="AQ72" s="202" t="s">
        <v>308</v>
      </c>
      <c r="AR72" s="203">
        <v>51</v>
      </c>
      <c r="AS72" s="202" t="s">
        <v>185</v>
      </c>
      <c r="AT72" s="204">
        <v>1539</v>
      </c>
    </row>
    <row r="73" spans="2:46" x14ac:dyDescent="0.25">
      <c r="B73" s="154" t="str">
        <f t="shared" ref="B73:B136" si="49">CONCATENATE(V73,$W$5)</f>
        <v>310EPSS40</v>
      </c>
      <c r="C73" s="154" t="str">
        <f t="shared" ref="C73:C136" si="50">CONCATENATE(V73,$X$5)</f>
        <v>310EPS020</v>
      </c>
      <c r="D73" s="154" t="str">
        <f t="shared" ref="D73:D136" si="51">CONCATENATE(V73,$Y$5)</f>
        <v>310EPSI03</v>
      </c>
      <c r="E73" s="154" t="str">
        <f t="shared" ref="E73:E136" si="52">CONCATENATE(V73,$Z$5)</f>
        <v>310ESS002</v>
      </c>
      <c r="F73" s="154" t="str">
        <f t="shared" ref="F73:F136" si="53">CONCATENATE(V73,$AA$5)</f>
        <v>310ESS024</v>
      </c>
      <c r="G73" s="154" t="str">
        <f t="shared" ref="G73:G136" si="54">CONCATENATE(V73,$AB$5)</f>
        <v>310ESS091</v>
      </c>
      <c r="H73" s="154" t="str">
        <f t="shared" ref="H73:H136" si="55">CONCATENATE(V73,$AC$5)</f>
        <v>310EPSS41</v>
      </c>
      <c r="I73" s="154" t="str">
        <f t="shared" ref="I73:I136" si="56">CONCATENATE(V73,$AD$5)</f>
        <v>310EPSS10</v>
      </c>
      <c r="J73" s="154" t="str">
        <f t="shared" ref="J73:J136" si="57">CONCATENATE(V73,$AE$5)</f>
        <v>310EPSS16</v>
      </c>
      <c r="K73" s="154" t="str">
        <f t="shared" ref="K73:K136" si="58">CONCATENATE(V73,$AF$5)</f>
        <v>310EPSS37</v>
      </c>
      <c r="L73" s="154" t="str">
        <f t="shared" ref="L73:L136" si="59">CONCATENATE(V73,$AG$5)</f>
        <v>310EPSS02</v>
      </c>
      <c r="M73" s="154" t="str">
        <f t="shared" ref="M73:M136" si="60">CONCATENATE(V73,$AH$5)</f>
        <v>310EPSS23</v>
      </c>
      <c r="N73" s="154" t="str">
        <f t="shared" ref="N73:N136" si="61">CONCATENATE(V73,$AI$5)</f>
        <v>310EPSM03</v>
      </c>
      <c r="O73" s="154" t="str">
        <f t="shared" ref="O73:O136" si="62">CONCATENATE(V73,$AJ$5)</f>
        <v>310EPSS18</v>
      </c>
      <c r="P73" s="154" t="str">
        <f t="shared" ref="P73:P136" si="63">CONCATENATE(V73,$AK$5)</f>
        <v>310EPSS05</v>
      </c>
      <c r="Q73" s="154" t="str">
        <f t="shared" ref="Q73:Q136" si="64">CONCATENATE(V73,$AL$5)</f>
        <v>310EPSS17</v>
      </c>
      <c r="R73" s="154" t="str">
        <f t="shared" ref="R73:R136" si="65">CONCATENATE(V73,$AM$5)</f>
        <v>310ESS118</v>
      </c>
      <c r="S73" s="154" t="str">
        <f t="shared" ref="S73:S136" si="66">CONCATENATE(V73,$AN$5)</f>
        <v>310EPSS33</v>
      </c>
      <c r="T73" s="49" t="s">
        <v>99</v>
      </c>
      <c r="U73" s="214" t="s">
        <v>307</v>
      </c>
      <c r="V73" s="196">
        <v>310</v>
      </c>
      <c r="W73" s="197">
        <f t="shared" si="46"/>
        <v>4458</v>
      </c>
      <c r="X73" s="198">
        <f t="shared" si="46"/>
        <v>0</v>
      </c>
      <c r="Y73" s="198">
        <f t="shared" si="46"/>
        <v>0</v>
      </c>
      <c r="Z73" s="198">
        <f t="shared" si="46"/>
        <v>0</v>
      </c>
      <c r="AA73" s="198">
        <f t="shared" si="46"/>
        <v>0</v>
      </c>
      <c r="AB73" s="199">
        <f t="shared" si="46"/>
        <v>0</v>
      </c>
      <c r="AC73" s="199">
        <f t="shared" si="46"/>
        <v>0</v>
      </c>
      <c r="AD73" s="197">
        <f t="shared" si="46"/>
        <v>0</v>
      </c>
      <c r="AE73" s="198">
        <f t="shared" si="46"/>
        <v>32</v>
      </c>
      <c r="AF73" s="198">
        <f t="shared" si="46"/>
        <v>29</v>
      </c>
      <c r="AG73" s="198">
        <f t="shared" si="46"/>
        <v>0</v>
      </c>
      <c r="AH73" s="198">
        <f t="shared" si="46"/>
        <v>0</v>
      </c>
      <c r="AI73" s="198">
        <f t="shared" si="46"/>
        <v>183</v>
      </c>
      <c r="AJ73" s="198">
        <f t="shared" si="46"/>
        <v>0</v>
      </c>
      <c r="AK73" s="198">
        <f t="shared" si="46"/>
        <v>0</v>
      </c>
      <c r="AL73" s="198">
        <f t="shared" si="46"/>
        <v>0</v>
      </c>
      <c r="AM73" s="198">
        <f t="shared" si="47"/>
        <v>0</v>
      </c>
      <c r="AN73" s="200">
        <f t="shared" si="47"/>
        <v>0</v>
      </c>
      <c r="AO73" s="201">
        <f t="shared" si="48"/>
        <v>4702</v>
      </c>
      <c r="AP73" s="154" t="str">
        <f t="shared" si="25"/>
        <v>51EPSM03</v>
      </c>
      <c r="AQ73" s="202" t="s">
        <v>308</v>
      </c>
      <c r="AR73" s="203">
        <v>51</v>
      </c>
      <c r="AS73" s="202" t="s">
        <v>192</v>
      </c>
      <c r="AT73" s="204">
        <v>151</v>
      </c>
    </row>
    <row r="74" spans="2:46" x14ac:dyDescent="0.25">
      <c r="B74" s="154" t="str">
        <f t="shared" si="49"/>
        <v>315EPSS40</v>
      </c>
      <c r="C74" s="154" t="str">
        <f t="shared" si="50"/>
        <v>315EPS020</v>
      </c>
      <c r="D74" s="154" t="str">
        <f t="shared" si="51"/>
        <v>315EPSI03</v>
      </c>
      <c r="E74" s="154" t="str">
        <f t="shared" si="52"/>
        <v>315ESS002</v>
      </c>
      <c r="F74" s="154" t="str">
        <f t="shared" si="53"/>
        <v>315ESS024</v>
      </c>
      <c r="G74" s="154" t="str">
        <f t="shared" si="54"/>
        <v>315ESS091</v>
      </c>
      <c r="H74" s="154" t="str">
        <f t="shared" si="55"/>
        <v>315EPSS41</v>
      </c>
      <c r="I74" s="154" t="str">
        <f t="shared" si="56"/>
        <v>315EPSS10</v>
      </c>
      <c r="J74" s="154" t="str">
        <f t="shared" si="57"/>
        <v>315EPSS16</v>
      </c>
      <c r="K74" s="154" t="str">
        <f t="shared" si="58"/>
        <v>315EPSS37</v>
      </c>
      <c r="L74" s="154" t="str">
        <f t="shared" si="59"/>
        <v>315EPSS02</v>
      </c>
      <c r="M74" s="154" t="str">
        <f t="shared" si="60"/>
        <v>315EPSS23</v>
      </c>
      <c r="N74" s="154" t="str">
        <f t="shared" si="61"/>
        <v>315EPSM03</v>
      </c>
      <c r="O74" s="154" t="str">
        <f t="shared" si="62"/>
        <v>315EPSS18</v>
      </c>
      <c r="P74" s="154" t="str">
        <f t="shared" si="63"/>
        <v>315EPSS05</v>
      </c>
      <c r="Q74" s="154" t="str">
        <f t="shared" si="64"/>
        <v>315EPSS17</v>
      </c>
      <c r="R74" s="154" t="str">
        <f t="shared" si="65"/>
        <v>315ESS118</v>
      </c>
      <c r="S74" s="154" t="str">
        <f t="shared" si="66"/>
        <v>315EPSS33</v>
      </c>
      <c r="T74" s="22" t="s">
        <v>100</v>
      </c>
      <c r="U74" s="214" t="s">
        <v>307</v>
      </c>
      <c r="V74" s="196">
        <v>315</v>
      </c>
      <c r="W74" s="197">
        <f t="shared" si="46"/>
        <v>3553</v>
      </c>
      <c r="X74" s="198">
        <f t="shared" si="46"/>
        <v>0</v>
      </c>
      <c r="Y74" s="198">
        <f t="shared" si="46"/>
        <v>0</v>
      </c>
      <c r="Z74" s="198">
        <f t="shared" si="46"/>
        <v>0</v>
      </c>
      <c r="AA74" s="198">
        <f t="shared" si="46"/>
        <v>0</v>
      </c>
      <c r="AB74" s="199">
        <f t="shared" si="46"/>
        <v>0</v>
      </c>
      <c r="AC74" s="199">
        <f t="shared" si="46"/>
        <v>0</v>
      </c>
      <c r="AD74" s="197">
        <f t="shared" si="46"/>
        <v>0</v>
      </c>
      <c r="AE74" s="198">
        <f t="shared" si="46"/>
        <v>0</v>
      </c>
      <c r="AF74" s="198">
        <f t="shared" si="46"/>
        <v>31</v>
      </c>
      <c r="AG74" s="198">
        <f t="shared" si="46"/>
        <v>0</v>
      </c>
      <c r="AH74" s="198">
        <f t="shared" si="46"/>
        <v>0</v>
      </c>
      <c r="AI74" s="198">
        <f t="shared" si="46"/>
        <v>140</v>
      </c>
      <c r="AJ74" s="198">
        <f t="shared" si="46"/>
        <v>0</v>
      </c>
      <c r="AK74" s="198">
        <f t="shared" si="46"/>
        <v>0</v>
      </c>
      <c r="AL74" s="198">
        <f t="shared" si="46"/>
        <v>0</v>
      </c>
      <c r="AM74" s="198">
        <f t="shared" si="47"/>
        <v>0</v>
      </c>
      <c r="AN74" s="200">
        <f t="shared" si="47"/>
        <v>0</v>
      </c>
      <c r="AO74" s="201">
        <f t="shared" si="48"/>
        <v>3724</v>
      </c>
      <c r="AP74" s="154" t="str">
        <f t="shared" ref="AP74:AP137" si="67">CONCATENATE(AR74,AS74)</f>
        <v>51EPSS16</v>
      </c>
      <c r="AQ74" s="202" t="s">
        <v>308</v>
      </c>
      <c r="AR74" s="203">
        <v>51</v>
      </c>
      <c r="AS74" s="202" t="s">
        <v>196</v>
      </c>
      <c r="AT74" s="204">
        <v>433</v>
      </c>
    </row>
    <row r="75" spans="2:46" x14ac:dyDescent="0.25">
      <c r="B75" s="154" t="str">
        <f t="shared" si="49"/>
        <v>361EPSS40</v>
      </c>
      <c r="C75" s="154" t="str">
        <f t="shared" si="50"/>
        <v>361EPS020</v>
      </c>
      <c r="D75" s="154" t="str">
        <f t="shared" si="51"/>
        <v>361EPSI03</v>
      </c>
      <c r="E75" s="154" t="str">
        <f t="shared" si="52"/>
        <v>361ESS002</v>
      </c>
      <c r="F75" s="154" t="str">
        <f t="shared" si="53"/>
        <v>361ESS024</v>
      </c>
      <c r="G75" s="154" t="str">
        <f t="shared" si="54"/>
        <v>361ESS091</v>
      </c>
      <c r="H75" s="154" t="str">
        <f t="shared" si="55"/>
        <v>361EPSS41</v>
      </c>
      <c r="I75" s="154" t="str">
        <f t="shared" si="56"/>
        <v>361EPSS10</v>
      </c>
      <c r="J75" s="154" t="str">
        <f t="shared" si="57"/>
        <v>361EPSS16</v>
      </c>
      <c r="K75" s="154" t="str">
        <f t="shared" si="58"/>
        <v>361EPSS37</v>
      </c>
      <c r="L75" s="154" t="str">
        <f t="shared" si="59"/>
        <v>361EPSS02</v>
      </c>
      <c r="M75" s="154" t="str">
        <f t="shared" si="60"/>
        <v>361EPSS23</v>
      </c>
      <c r="N75" s="154" t="str">
        <f t="shared" si="61"/>
        <v>361EPSM03</v>
      </c>
      <c r="O75" s="154" t="str">
        <f t="shared" si="62"/>
        <v>361EPSS18</v>
      </c>
      <c r="P75" s="154" t="str">
        <f t="shared" si="63"/>
        <v>361EPSS05</v>
      </c>
      <c r="Q75" s="154" t="str">
        <f t="shared" si="64"/>
        <v>361EPSS17</v>
      </c>
      <c r="R75" s="154" t="str">
        <f t="shared" si="65"/>
        <v>361ESS118</v>
      </c>
      <c r="S75" s="154" t="str">
        <f t="shared" si="66"/>
        <v>361EPSS33</v>
      </c>
      <c r="T75" s="22" t="s">
        <v>101</v>
      </c>
      <c r="U75" s="214" t="s">
        <v>307</v>
      </c>
      <c r="V75" s="196">
        <v>361</v>
      </c>
      <c r="W75" s="197">
        <f t="shared" si="46"/>
        <v>18410</v>
      </c>
      <c r="X75" s="198">
        <f t="shared" si="46"/>
        <v>0</v>
      </c>
      <c r="Y75" s="198">
        <f t="shared" si="46"/>
        <v>0</v>
      </c>
      <c r="Z75" s="198">
        <f t="shared" si="46"/>
        <v>0</v>
      </c>
      <c r="AA75" s="198">
        <f t="shared" si="46"/>
        <v>0</v>
      </c>
      <c r="AB75" s="199">
        <f t="shared" si="46"/>
        <v>0</v>
      </c>
      <c r="AC75" s="199">
        <f t="shared" si="46"/>
        <v>0</v>
      </c>
      <c r="AD75" s="197">
        <f t="shared" si="46"/>
        <v>0</v>
      </c>
      <c r="AE75" s="198">
        <f t="shared" si="46"/>
        <v>0</v>
      </c>
      <c r="AF75" s="198">
        <f t="shared" si="46"/>
        <v>80</v>
      </c>
      <c r="AG75" s="198">
        <f t="shared" si="46"/>
        <v>0</v>
      </c>
      <c r="AH75" s="198">
        <f t="shared" si="46"/>
        <v>0</v>
      </c>
      <c r="AI75" s="198">
        <f t="shared" si="46"/>
        <v>273</v>
      </c>
      <c r="AJ75" s="198">
        <f t="shared" si="46"/>
        <v>0</v>
      </c>
      <c r="AK75" s="198">
        <f t="shared" si="46"/>
        <v>0</v>
      </c>
      <c r="AL75" s="198">
        <f t="shared" si="46"/>
        <v>0</v>
      </c>
      <c r="AM75" s="198">
        <f t="shared" si="47"/>
        <v>0</v>
      </c>
      <c r="AN75" s="200">
        <f t="shared" si="47"/>
        <v>0</v>
      </c>
      <c r="AO75" s="201">
        <f t="shared" si="48"/>
        <v>18763</v>
      </c>
      <c r="AP75" s="154" t="str">
        <f t="shared" si="67"/>
        <v>51EPSS37</v>
      </c>
      <c r="AQ75" s="202" t="s">
        <v>308</v>
      </c>
      <c r="AR75" s="203">
        <v>51</v>
      </c>
      <c r="AS75" s="202" t="s">
        <v>198</v>
      </c>
      <c r="AT75" s="204">
        <v>33</v>
      </c>
    </row>
    <row r="76" spans="2:46" x14ac:dyDescent="0.25">
      <c r="B76" s="154" t="str">
        <f t="shared" si="49"/>
        <v>647EPSS40</v>
      </c>
      <c r="C76" s="154" t="str">
        <f t="shared" si="50"/>
        <v>647EPS020</v>
      </c>
      <c r="D76" s="154" t="str">
        <f t="shared" si="51"/>
        <v>647EPSI03</v>
      </c>
      <c r="E76" s="154" t="str">
        <f t="shared" si="52"/>
        <v>647ESS002</v>
      </c>
      <c r="F76" s="154" t="str">
        <f t="shared" si="53"/>
        <v>647ESS024</v>
      </c>
      <c r="G76" s="154" t="str">
        <f t="shared" si="54"/>
        <v>647ESS091</v>
      </c>
      <c r="H76" s="154" t="str">
        <f t="shared" si="55"/>
        <v>647EPSS41</v>
      </c>
      <c r="I76" s="154" t="str">
        <f t="shared" si="56"/>
        <v>647EPSS10</v>
      </c>
      <c r="J76" s="154" t="str">
        <f t="shared" si="57"/>
        <v>647EPSS16</v>
      </c>
      <c r="K76" s="154" t="str">
        <f t="shared" si="58"/>
        <v>647EPSS37</v>
      </c>
      <c r="L76" s="154" t="str">
        <f t="shared" si="59"/>
        <v>647EPSS02</v>
      </c>
      <c r="M76" s="154" t="str">
        <f t="shared" si="60"/>
        <v>647EPSS23</v>
      </c>
      <c r="N76" s="154" t="str">
        <f t="shared" si="61"/>
        <v>647EPSM03</v>
      </c>
      <c r="O76" s="154" t="str">
        <f t="shared" si="62"/>
        <v>647EPSS18</v>
      </c>
      <c r="P76" s="154" t="str">
        <f t="shared" si="63"/>
        <v>647EPSS05</v>
      </c>
      <c r="Q76" s="154" t="str">
        <f t="shared" si="64"/>
        <v>647EPSS17</v>
      </c>
      <c r="R76" s="154" t="str">
        <f t="shared" si="65"/>
        <v>647ESS118</v>
      </c>
      <c r="S76" s="154" t="str">
        <f t="shared" si="66"/>
        <v>647EPSS33</v>
      </c>
      <c r="T76" s="21" t="s">
        <v>102</v>
      </c>
      <c r="U76" s="214" t="s">
        <v>307</v>
      </c>
      <c r="V76" s="196">
        <v>647</v>
      </c>
      <c r="W76" s="197">
        <f t="shared" si="46"/>
        <v>4071</v>
      </c>
      <c r="X76" s="198">
        <f t="shared" si="46"/>
        <v>0</v>
      </c>
      <c r="Y76" s="198">
        <f t="shared" si="46"/>
        <v>0</v>
      </c>
      <c r="Z76" s="198">
        <f t="shared" si="46"/>
        <v>0</v>
      </c>
      <c r="AA76" s="198">
        <f t="shared" si="46"/>
        <v>0</v>
      </c>
      <c r="AB76" s="199">
        <f t="shared" si="46"/>
        <v>0</v>
      </c>
      <c r="AC76" s="199">
        <f t="shared" si="46"/>
        <v>0</v>
      </c>
      <c r="AD76" s="197">
        <f t="shared" si="46"/>
        <v>0</v>
      </c>
      <c r="AE76" s="198">
        <f t="shared" si="46"/>
        <v>0</v>
      </c>
      <c r="AF76" s="198">
        <f t="shared" si="46"/>
        <v>92</v>
      </c>
      <c r="AG76" s="198">
        <f t="shared" si="46"/>
        <v>0</v>
      </c>
      <c r="AH76" s="198">
        <f t="shared" si="46"/>
        <v>0</v>
      </c>
      <c r="AI76" s="198">
        <f t="shared" si="46"/>
        <v>163</v>
      </c>
      <c r="AJ76" s="198">
        <f t="shared" si="46"/>
        <v>0</v>
      </c>
      <c r="AK76" s="198">
        <f t="shared" si="46"/>
        <v>0</v>
      </c>
      <c r="AL76" s="198">
        <f t="shared" si="46"/>
        <v>0</v>
      </c>
      <c r="AM76" s="198">
        <f t="shared" si="47"/>
        <v>0</v>
      </c>
      <c r="AN76" s="200">
        <f t="shared" si="47"/>
        <v>0</v>
      </c>
      <c r="AO76" s="201">
        <f t="shared" si="48"/>
        <v>4326</v>
      </c>
      <c r="AP76" s="154" t="str">
        <f t="shared" si="67"/>
        <v>51EPSS40</v>
      </c>
      <c r="AQ76" s="202" t="s">
        <v>308</v>
      </c>
      <c r="AR76" s="203">
        <v>51</v>
      </c>
      <c r="AS76" s="202" t="s">
        <v>177</v>
      </c>
      <c r="AT76" s="204">
        <v>19456</v>
      </c>
    </row>
    <row r="77" spans="2:46" x14ac:dyDescent="0.25">
      <c r="B77" s="154" t="str">
        <f t="shared" si="49"/>
        <v>658EPSS40</v>
      </c>
      <c r="C77" s="154" t="str">
        <f t="shared" si="50"/>
        <v>658EPS020</v>
      </c>
      <c r="D77" s="154" t="str">
        <f t="shared" si="51"/>
        <v>658EPSI03</v>
      </c>
      <c r="E77" s="154" t="str">
        <f t="shared" si="52"/>
        <v>658ESS002</v>
      </c>
      <c r="F77" s="154" t="str">
        <f t="shared" si="53"/>
        <v>658ESS024</v>
      </c>
      <c r="G77" s="154" t="str">
        <f t="shared" si="54"/>
        <v>658ESS091</v>
      </c>
      <c r="H77" s="154" t="str">
        <f t="shared" si="55"/>
        <v>658EPSS41</v>
      </c>
      <c r="I77" s="154" t="str">
        <f t="shared" si="56"/>
        <v>658EPSS10</v>
      </c>
      <c r="J77" s="154" t="str">
        <f t="shared" si="57"/>
        <v>658EPSS16</v>
      </c>
      <c r="K77" s="154" t="str">
        <f t="shared" si="58"/>
        <v>658EPSS37</v>
      </c>
      <c r="L77" s="154" t="str">
        <f t="shared" si="59"/>
        <v>658EPSS02</v>
      </c>
      <c r="M77" s="154" t="str">
        <f t="shared" si="60"/>
        <v>658EPSS23</v>
      </c>
      <c r="N77" s="154" t="str">
        <f t="shared" si="61"/>
        <v>658EPSM03</v>
      </c>
      <c r="O77" s="154" t="str">
        <f t="shared" si="62"/>
        <v>658EPSS18</v>
      </c>
      <c r="P77" s="154" t="str">
        <f t="shared" si="63"/>
        <v>658EPSS05</v>
      </c>
      <c r="Q77" s="154" t="str">
        <f t="shared" si="64"/>
        <v>658EPSS17</v>
      </c>
      <c r="R77" s="154" t="str">
        <f t="shared" si="65"/>
        <v>658ESS118</v>
      </c>
      <c r="S77" s="154" t="str">
        <f t="shared" si="66"/>
        <v>658EPSS33</v>
      </c>
      <c r="T77" s="49" t="s">
        <v>103</v>
      </c>
      <c r="U77" s="214" t="s">
        <v>307</v>
      </c>
      <c r="V77" s="196">
        <v>658</v>
      </c>
      <c r="W77" s="197">
        <f t="shared" si="46"/>
        <v>1803</v>
      </c>
      <c r="X77" s="198">
        <f t="shared" si="46"/>
        <v>0</v>
      </c>
      <c r="Y77" s="198">
        <f t="shared" si="46"/>
        <v>0</v>
      </c>
      <c r="Z77" s="198">
        <f t="shared" si="46"/>
        <v>0</v>
      </c>
      <c r="AA77" s="198">
        <f t="shared" si="46"/>
        <v>0</v>
      </c>
      <c r="AB77" s="199">
        <f t="shared" si="46"/>
        <v>0</v>
      </c>
      <c r="AC77" s="199">
        <f t="shared" si="46"/>
        <v>0</v>
      </c>
      <c r="AD77" s="197">
        <f t="shared" si="46"/>
        <v>0</v>
      </c>
      <c r="AE77" s="198">
        <f t="shared" si="46"/>
        <v>0</v>
      </c>
      <c r="AF77" s="198">
        <f t="shared" si="46"/>
        <v>55</v>
      </c>
      <c r="AG77" s="198">
        <f t="shared" si="46"/>
        <v>0</v>
      </c>
      <c r="AH77" s="198">
        <f t="shared" si="46"/>
        <v>0</v>
      </c>
      <c r="AI77" s="198">
        <f t="shared" si="46"/>
        <v>122</v>
      </c>
      <c r="AJ77" s="198">
        <f t="shared" si="46"/>
        <v>0</v>
      </c>
      <c r="AK77" s="198">
        <f t="shared" si="46"/>
        <v>0</v>
      </c>
      <c r="AL77" s="198">
        <f t="shared" si="46"/>
        <v>0</v>
      </c>
      <c r="AM77" s="198">
        <f t="shared" si="47"/>
        <v>0</v>
      </c>
      <c r="AN77" s="200">
        <f t="shared" si="47"/>
        <v>0</v>
      </c>
      <c r="AO77" s="201">
        <f t="shared" si="48"/>
        <v>1980</v>
      </c>
      <c r="AP77" s="154" t="str">
        <f t="shared" si="67"/>
        <v>51ESS002</v>
      </c>
      <c r="AQ77" s="202" t="s">
        <v>308</v>
      </c>
      <c r="AR77" s="203">
        <v>51</v>
      </c>
      <c r="AS77" s="202" t="s">
        <v>181</v>
      </c>
      <c r="AT77" s="204">
        <v>3899</v>
      </c>
    </row>
    <row r="78" spans="2:46" x14ac:dyDescent="0.25">
      <c r="B78" s="154" t="str">
        <f t="shared" si="49"/>
        <v>664EPSS40</v>
      </c>
      <c r="C78" s="154" t="str">
        <f t="shared" si="50"/>
        <v>664EPS020</v>
      </c>
      <c r="D78" s="154" t="str">
        <f t="shared" si="51"/>
        <v>664EPSI03</v>
      </c>
      <c r="E78" s="154" t="str">
        <f t="shared" si="52"/>
        <v>664ESS002</v>
      </c>
      <c r="F78" s="154" t="str">
        <f t="shared" si="53"/>
        <v>664ESS024</v>
      </c>
      <c r="G78" s="154" t="str">
        <f t="shared" si="54"/>
        <v>664ESS091</v>
      </c>
      <c r="H78" s="154" t="str">
        <f t="shared" si="55"/>
        <v>664EPSS41</v>
      </c>
      <c r="I78" s="154" t="str">
        <f t="shared" si="56"/>
        <v>664EPSS10</v>
      </c>
      <c r="J78" s="154" t="str">
        <f t="shared" si="57"/>
        <v>664EPSS16</v>
      </c>
      <c r="K78" s="154" t="str">
        <f t="shared" si="58"/>
        <v>664EPSS37</v>
      </c>
      <c r="L78" s="154" t="str">
        <f t="shared" si="59"/>
        <v>664EPSS02</v>
      </c>
      <c r="M78" s="154" t="str">
        <f t="shared" si="60"/>
        <v>664EPSS23</v>
      </c>
      <c r="N78" s="154" t="str">
        <f t="shared" si="61"/>
        <v>664EPSM03</v>
      </c>
      <c r="O78" s="154" t="str">
        <f t="shared" si="62"/>
        <v>664EPSS18</v>
      </c>
      <c r="P78" s="154" t="str">
        <f t="shared" si="63"/>
        <v>664EPSS05</v>
      </c>
      <c r="Q78" s="154" t="str">
        <f t="shared" si="64"/>
        <v>664EPSS17</v>
      </c>
      <c r="R78" s="154" t="str">
        <f t="shared" si="65"/>
        <v>664ESS118</v>
      </c>
      <c r="S78" s="154" t="str">
        <f t="shared" si="66"/>
        <v>664EPSS33</v>
      </c>
      <c r="T78" s="21" t="s">
        <v>104</v>
      </c>
      <c r="U78" s="214" t="s">
        <v>307</v>
      </c>
      <c r="V78" s="196">
        <v>664</v>
      </c>
      <c r="W78" s="197">
        <f t="shared" si="46"/>
        <v>8451</v>
      </c>
      <c r="X78" s="198">
        <f t="shared" si="46"/>
        <v>0</v>
      </c>
      <c r="Y78" s="198">
        <f t="shared" si="46"/>
        <v>0</v>
      </c>
      <c r="Z78" s="198">
        <f t="shared" si="46"/>
        <v>0</v>
      </c>
      <c r="AA78" s="198">
        <f t="shared" si="46"/>
        <v>0</v>
      </c>
      <c r="AB78" s="199">
        <f t="shared" si="46"/>
        <v>0</v>
      </c>
      <c r="AC78" s="199">
        <f t="shared" si="46"/>
        <v>0</v>
      </c>
      <c r="AD78" s="197">
        <f t="shared" si="46"/>
        <v>0</v>
      </c>
      <c r="AE78" s="198">
        <f t="shared" si="46"/>
        <v>325</v>
      </c>
      <c r="AF78" s="198">
        <f t="shared" si="46"/>
        <v>114</v>
      </c>
      <c r="AG78" s="198">
        <f t="shared" si="46"/>
        <v>11</v>
      </c>
      <c r="AH78" s="198">
        <f t="shared" si="46"/>
        <v>0</v>
      </c>
      <c r="AI78" s="198">
        <f t="shared" si="46"/>
        <v>108</v>
      </c>
      <c r="AJ78" s="198">
        <f t="shared" si="46"/>
        <v>0</v>
      </c>
      <c r="AK78" s="198">
        <f t="shared" si="46"/>
        <v>0</v>
      </c>
      <c r="AL78" s="198">
        <f t="shared" si="46"/>
        <v>0</v>
      </c>
      <c r="AM78" s="198">
        <f t="shared" si="47"/>
        <v>0</v>
      </c>
      <c r="AN78" s="200">
        <f t="shared" si="47"/>
        <v>0</v>
      </c>
      <c r="AO78" s="201">
        <f t="shared" si="48"/>
        <v>9009</v>
      </c>
      <c r="AP78" s="154" t="str">
        <f t="shared" si="67"/>
        <v>147EPSM03</v>
      </c>
      <c r="AQ78" s="202" t="s">
        <v>308</v>
      </c>
      <c r="AR78" s="203">
        <v>147</v>
      </c>
      <c r="AS78" s="202" t="s">
        <v>192</v>
      </c>
      <c r="AT78" s="204">
        <v>377</v>
      </c>
    </row>
    <row r="79" spans="2:46" x14ac:dyDescent="0.25">
      <c r="B79" s="154" t="str">
        <f t="shared" si="49"/>
        <v>686EPSS40</v>
      </c>
      <c r="C79" s="154" t="str">
        <f t="shared" si="50"/>
        <v>686EPS020</v>
      </c>
      <c r="D79" s="154" t="str">
        <f t="shared" si="51"/>
        <v>686EPSI03</v>
      </c>
      <c r="E79" s="154" t="str">
        <f t="shared" si="52"/>
        <v>686ESS002</v>
      </c>
      <c r="F79" s="154" t="str">
        <f t="shared" si="53"/>
        <v>686ESS024</v>
      </c>
      <c r="G79" s="154" t="str">
        <f t="shared" si="54"/>
        <v>686ESS091</v>
      </c>
      <c r="H79" s="154" t="str">
        <f t="shared" si="55"/>
        <v>686EPSS41</v>
      </c>
      <c r="I79" s="154" t="str">
        <f t="shared" si="56"/>
        <v>686EPSS10</v>
      </c>
      <c r="J79" s="154" t="str">
        <f t="shared" si="57"/>
        <v>686EPSS16</v>
      </c>
      <c r="K79" s="154" t="str">
        <f t="shared" si="58"/>
        <v>686EPSS37</v>
      </c>
      <c r="L79" s="154" t="str">
        <f t="shared" si="59"/>
        <v>686EPSS02</v>
      </c>
      <c r="M79" s="154" t="str">
        <f t="shared" si="60"/>
        <v>686EPSS23</v>
      </c>
      <c r="N79" s="154" t="str">
        <f t="shared" si="61"/>
        <v>686EPSM03</v>
      </c>
      <c r="O79" s="154" t="str">
        <f t="shared" si="62"/>
        <v>686EPSS18</v>
      </c>
      <c r="P79" s="154" t="str">
        <f t="shared" si="63"/>
        <v>686EPSS05</v>
      </c>
      <c r="Q79" s="154" t="str">
        <f t="shared" si="64"/>
        <v>686EPSS17</v>
      </c>
      <c r="R79" s="154" t="str">
        <f t="shared" si="65"/>
        <v>686ESS118</v>
      </c>
      <c r="S79" s="154" t="str">
        <f t="shared" si="66"/>
        <v>686EPSS33</v>
      </c>
      <c r="T79" s="48" t="s">
        <v>105</v>
      </c>
      <c r="U79" s="214" t="s">
        <v>307</v>
      </c>
      <c r="V79" s="196">
        <v>686</v>
      </c>
      <c r="W79" s="197">
        <f t="shared" si="46"/>
        <v>14176</v>
      </c>
      <c r="X79" s="198">
        <f t="shared" si="46"/>
        <v>0</v>
      </c>
      <c r="Y79" s="198">
        <f t="shared" si="46"/>
        <v>0</v>
      </c>
      <c r="Z79" s="198">
        <f t="shared" si="46"/>
        <v>0</v>
      </c>
      <c r="AA79" s="198">
        <f t="shared" si="46"/>
        <v>0</v>
      </c>
      <c r="AB79" s="199">
        <f t="shared" si="46"/>
        <v>0</v>
      </c>
      <c r="AC79" s="199">
        <f t="shared" si="46"/>
        <v>0</v>
      </c>
      <c r="AD79" s="197">
        <f t="shared" si="46"/>
        <v>245</v>
      </c>
      <c r="AE79" s="198">
        <f t="shared" si="46"/>
        <v>582</v>
      </c>
      <c r="AF79" s="198">
        <f t="shared" si="46"/>
        <v>60</v>
      </c>
      <c r="AG79" s="198">
        <f t="shared" si="46"/>
        <v>33</v>
      </c>
      <c r="AH79" s="198">
        <f t="shared" si="46"/>
        <v>0</v>
      </c>
      <c r="AI79" s="198">
        <f t="shared" si="46"/>
        <v>225</v>
      </c>
      <c r="AJ79" s="198">
        <f t="shared" si="46"/>
        <v>0</v>
      </c>
      <c r="AK79" s="198">
        <f t="shared" si="46"/>
        <v>0</v>
      </c>
      <c r="AL79" s="198">
        <f t="shared" si="46"/>
        <v>0</v>
      </c>
      <c r="AM79" s="198">
        <f t="shared" si="47"/>
        <v>0</v>
      </c>
      <c r="AN79" s="200">
        <f t="shared" si="47"/>
        <v>0</v>
      </c>
      <c r="AO79" s="201">
        <f t="shared" si="48"/>
        <v>15321</v>
      </c>
      <c r="AP79" s="154" t="str">
        <f t="shared" si="67"/>
        <v>147EPSS10</v>
      </c>
      <c r="AQ79" s="202" t="s">
        <v>308</v>
      </c>
      <c r="AR79" s="203">
        <v>147</v>
      </c>
      <c r="AS79" s="202" t="s">
        <v>194</v>
      </c>
      <c r="AT79" s="204">
        <v>98</v>
      </c>
    </row>
    <row r="80" spans="2:46" x14ac:dyDescent="0.25">
      <c r="B80" s="154" t="str">
        <f t="shared" si="49"/>
        <v>819EPSS40</v>
      </c>
      <c r="C80" s="154" t="str">
        <f t="shared" si="50"/>
        <v>819EPS020</v>
      </c>
      <c r="D80" s="154" t="str">
        <f t="shared" si="51"/>
        <v>819EPSI03</v>
      </c>
      <c r="E80" s="154" t="str">
        <f t="shared" si="52"/>
        <v>819ESS002</v>
      </c>
      <c r="F80" s="154" t="str">
        <f t="shared" si="53"/>
        <v>819ESS024</v>
      </c>
      <c r="G80" s="154" t="str">
        <f t="shared" si="54"/>
        <v>819ESS091</v>
      </c>
      <c r="H80" s="154" t="str">
        <f t="shared" si="55"/>
        <v>819EPSS41</v>
      </c>
      <c r="I80" s="154" t="str">
        <f t="shared" si="56"/>
        <v>819EPSS10</v>
      </c>
      <c r="J80" s="154" t="str">
        <f t="shared" si="57"/>
        <v>819EPSS16</v>
      </c>
      <c r="K80" s="154" t="str">
        <f t="shared" si="58"/>
        <v>819EPSS37</v>
      </c>
      <c r="L80" s="154" t="str">
        <f t="shared" si="59"/>
        <v>819EPSS02</v>
      </c>
      <c r="M80" s="154" t="str">
        <f t="shared" si="60"/>
        <v>819EPSS23</v>
      </c>
      <c r="N80" s="154" t="str">
        <f t="shared" si="61"/>
        <v>819EPSM03</v>
      </c>
      <c r="O80" s="154" t="str">
        <f t="shared" si="62"/>
        <v>819EPSS18</v>
      </c>
      <c r="P80" s="154" t="str">
        <f t="shared" si="63"/>
        <v>819EPSS05</v>
      </c>
      <c r="Q80" s="154" t="str">
        <f t="shared" si="64"/>
        <v>819EPSS17</v>
      </c>
      <c r="R80" s="154" t="str">
        <f t="shared" si="65"/>
        <v>819ESS118</v>
      </c>
      <c r="S80" s="154" t="str">
        <f t="shared" si="66"/>
        <v>819EPSS33</v>
      </c>
      <c r="T80" s="22" t="s">
        <v>106</v>
      </c>
      <c r="U80" s="214" t="s">
        <v>307</v>
      </c>
      <c r="V80" s="196">
        <v>819</v>
      </c>
      <c r="W80" s="197">
        <f t="shared" si="46"/>
        <v>3793</v>
      </c>
      <c r="X80" s="198">
        <f t="shared" si="46"/>
        <v>0</v>
      </c>
      <c r="Y80" s="198">
        <f t="shared" si="46"/>
        <v>0</v>
      </c>
      <c r="Z80" s="198">
        <f t="shared" si="46"/>
        <v>0</v>
      </c>
      <c r="AA80" s="198">
        <f t="shared" si="46"/>
        <v>0</v>
      </c>
      <c r="AB80" s="199">
        <f t="shared" si="46"/>
        <v>0</v>
      </c>
      <c r="AC80" s="199">
        <f t="shared" si="46"/>
        <v>0</v>
      </c>
      <c r="AD80" s="197">
        <f t="shared" si="46"/>
        <v>0</v>
      </c>
      <c r="AE80" s="198">
        <f t="shared" si="46"/>
        <v>0</v>
      </c>
      <c r="AF80" s="198">
        <f t="shared" si="46"/>
        <v>105</v>
      </c>
      <c r="AG80" s="198">
        <f t="shared" si="46"/>
        <v>0</v>
      </c>
      <c r="AH80" s="198">
        <f t="shared" si="46"/>
        <v>0</v>
      </c>
      <c r="AI80" s="198">
        <f t="shared" si="46"/>
        <v>138</v>
      </c>
      <c r="AJ80" s="198">
        <f t="shared" si="46"/>
        <v>0</v>
      </c>
      <c r="AK80" s="198">
        <f t="shared" si="46"/>
        <v>0</v>
      </c>
      <c r="AL80" s="198">
        <f t="shared" si="46"/>
        <v>0</v>
      </c>
      <c r="AM80" s="198">
        <f t="shared" si="47"/>
        <v>0</v>
      </c>
      <c r="AN80" s="200">
        <f t="shared" si="47"/>
        <v>0</v>
      </c>
      <c r="AO80" s="201">
        <f t="shared" si="48"/>
        <v>4036</v>
      </c>
      <c r="AP80" s="154" t="str">
        <f t="shared" si="67"/>
        <v>147EPSS16</v>
      </c>
      <c r="AQ80" s="202" t="s">
        <v>308</v>
      </c>
      <c r="AR80" s="203">
        <v>147</v>
      </c>
      <c r="AS80" s="202" t="s">
        <v>196</v>
      </c>
      <c r="AT80" s="204">
        <v>857</v>
      </c>
    </row>
    <row r="81" spans="2:46" x14ac:dyDescent="0.25">
      <c r="B81" s="154" t="str">
        <f t="shared" si="49"/>
        <v>854EPSS40</v>
      </c>
      <c r="C81" s="154" t="str">
        <f t="shared" si="50"/>
        <v>854EPS020</v>
      </c>
      <c r="D81" s="154" t="str">
        <f t="shared" si="51"/>
        <v>854EPSI03</v>
      </c>
      <c r="E81" s="154" t="str">
        <f t="shared" si="52"/>
        <v>854ESS002</v>
      </c>
      <c r="F81" s="154" t="str">
        <f t="shared" si="53"/>
        <v>854ESS024</v>
      </c>
      <c r="G81" s="154" t="str">
        <f t="shared" si="54"/>
        <v>854ESS091</v>
      </c>
      <c r="H81" s="154" t="str">
        <f t="shared" si="55"/>
        <v>854EPSS41</v>
      </c>
      <c r="I81" s="154" t="str">
        <f t="shared" si="56"/>
        <v>854EPSS10</v>
      </c>
      <c r="J81" s="154" t="str">
        <f t="shared" si="57"/>
        <v>854EPSS16</v>
      </c>
      <c r="K81" s="154" t="str">
        <f t="shared" si="58"/>
        <v>854EPSS37</v>
      </c>
      <c r="L81" s="154" t="str">
        <f t="shared" si="59"/>
        <v>854EPSS02</v>
      </c>
      <c r="M81" s="154" t="str">
        <f t="shared" si="60"/>
        <v>854EPSS23</v>
      </c>
      <c r="N81" s="154" t="str">
        <f t="shared" si="61"/>
        <v>854EPSM03</v>
      </c>
      <c r="O81" s="154" t="str">
        <f t="shared" si="62"/>
        <v>854EPSS18</v>
      </c>
      <c r="P81" s="154" t="str">
        <f t="shared" si="63"/>
        <v>854EPSS05</v>
      </c>
      <c r="Q81" s="154" t="str">
        <f t="shared" si="64"/>
        <v>854EPSS17</v>
      </c>
      <c r="R81" s="154" t="str">
        <f t="shared" si="65"/>
        <v>854ESS118</v>
      </c>
      <c r="S81" s="154" t="str">
        <f t="shared" si="66"/>
        <v>854EPSS33</v>
      </c>
      <c r="T81" s="22" t="s">
        <v>107</v>
      </c>
      <c r="U81" s="214" t="s">
        <v>307</v>
      </c>
      <c r="V81" s="196">
        <v>854</v>
      </c>
      <c r="W81" s="197">
        <f t="shared" si="46"/>
        <v>0</v>
      </c>
      <c r="X81" s="198">
        <f t="shared" si="46"/>
        <v>0</v>
      </c>
      <c r="Y81" s="198">
        <f t="shared" si="46"/>
        <v>0</v>
      </c>
      <c r="Z81" s="198">
        <f t="shared" si="46"/>
        <v>189</v>
      </c>
      <c r="AA81" s="198">
        <f t="shared" si="46"/>
        <v>12743</v>
      </c>
      <c r="AB81" s="199">
        <f t="shared" si="46"/>
        <v>0</v>
      </c>
      <c r="AC81" s="199">
        <f t="shared" si="46"/>
        <v>0</v>
      </c>
      <c r="AD81" s="197">
        <f t="shared" si="46"/>
        <v>0</v>
      </c>
      <c r="AE81" s="198">
        <f t="shared" si="46"/>
        <v>0</v>
      </c>
      <c r="AF81" s="198">
        <f t="shared" si="46"/>
        <v>31</v>
      </c>
      <c r="AG81" s="198">
        <f t="shared" si="46"/>
        <v>0</v>
      </c>
      <c r="AH81" s="198">
        <f t="shared" si="46"/>
        <v>0</v>
      </c>
      <c r="AI81" s="198">
        <f t="shared" si="46"/>
        <v>136</v>
      </c>
      <c r="AJ81" s="198">
        <f t="shared" si="46"/>
        <v>0</v>
      </c>
      <c r="AK81" s="198">
        <f t="shared" si="46"/>
        <v>0</v>
      </c>
      <c r="AL81" s="198">
        <f t="shared" ref="AL81:AL82" si="68">IFERROR(VLOOKUP(Q81,$AP$9:$AT$931,5,0),0)</f>
        <v>0</v>
      </c>
      <c r="AM81" s="198">
        <f t="shared" si="47"/>
        <v>0</v>
      </c>
      <c r="AN81" s="200">
        <f t="shared" si="47"/>
        <v>0</v>
      </c>
      <c r="AO81" s="201">
        <f t="shared" si="48"/>
        <v>13099</v>
      </c>
      <c r="AP81" s="154" t="str">
        <f t="shared" si="67"/>
        <v>147EPSS37</v>
      </c>
      <c r="AQ81" s="202" t="s">
        <v>308</v>
      </c>
      <c r="AR81" s="203">
        <v>147</v>
      </c>
      <c r="AS81" s="202" t="s">
        <v>198</v>
      </c>
      <c r="AT81" s="204">
        <v>469</v>
      </c>
    </row>
    <row r="82" spans="2:46" x14ac:dyDescent="0.25">
      <c r="B82" s="154" t="str">
        <f t="shared" si="49"/>
        <v>887EPSS40</v>
      </c>
      <c r="C82" s="154" t="str">
        <f t="shared" si="50"/>
        <v>887EPS020</v>
      </c>
      <c r="D82" s="154" t="str">
        <f t="shared" si="51"/>
        <v>887EPSI03</v>
      </c>
      <c r="E82" s="154" t="str">
        <f t="shared" si="52"/>
        <v>887ESS002</v>
      </c>
      <c r="F82" s="154" t="str">
        <f t="shared" si="53"/>
        <v>887ESS024</v>
      </c>
      <c r="G82" s="154" t="str">
        <f t="shared" si="54"/>
        <v>887ESS091</v>
      </c>
      <c r="H82" s="154" t="str">
        <f t="shared" si="55"/>
        <v>887EPSS41</v>
      </c>
      <c r="I82" s="154" t="str">
        <f t="shared" si="56"/>
        <v>887EPSS10</v>
      </c>
      <c r="J82" s="154" t="str">
        <f t="shared" si="57"/>
        <v>887EPSS16</v>
      </c>
      <c r="K82" s="154" t="str">
        <f t="shared" si="58"/>
        <v>887EPSS37</v>
      </c>
      <c r="L82" s="154" t="str">
        <f t="shared" si="59"/>
        <v>887EPSS02</v>
      </c>
      <c r="M82" s="154" t="str">
        <f t="shared" si="60"/>
        <v>887EPSS23</v>
      </c>
      <c r="N82" s="154" t="str">
        <f t="shared" si="61"/>
        <v>887EPSM03</v>
      </c>
      <c r="O82" s="154" t="str">
        <f t="shared" si="62"/>
        <v>887EPSS18</v>
      </c>
      <c r="P82" s="154" t="str">
        <f t="shared" si="63"/>
        <v>887EPSS05</v>
      </c>
      <c r="Q82" s="154" t="str">
        <f t="shared" si="64"/>
        <v>887EPSS17</v>
      </c>
      <c r="R82" s="154" t="str">
        <f t="shared" si="65"/>
        <v>887ESS118</v>
      </c>
      <c r="S82" s="154" t="str">
        <f t="shared" si="66"/>
        <v>887EPSS33</v>
      </c>
      <c r="T82" s="22" t="s">
        <v>108</v>
      </c>
      <c r="U82" s="214" t="s">
        <v>307</v>
      </c>
      <c r="V82" s="196">
        <v>887</v>
      </c>
      <c r="W82" s="197">
        <f t="shared" ref="W82:AK82" si="69">IFERROR(VLOOKUP(B82,$AP$9:$AT$931,5,0),0)</f>
        <v>19520</v>
      </c>
      <c r="X82" s="198">
        <f t="shared" si="69"/>
        <v>1</v>
      </c>
      <c r="Y82" s="198">
        <f t="shared" si="69"/>
        <v>0</v>
      </c>
      <c r="Z82" s="198">
        <f t="shared" si="69"/>
        <v>0</v>
      </c>
      <c r="AA82" s="198">
        <f t="shared" si="69"/>
        <v>7001</v>
      </c>
      <c r="AB82" s="199">
        <f t="shared" si="69"/>
        <v>0</v>
      </c>
      <c r="AC82" s="199">
        <f t="shared" si="69"/>
        <v>0</v>
      </c>
      <c r="AD82" s="197">
        <f t="shared" si="69"/>
        <v>177</v>
      </c>
      <c r="AE82" s="198">
        <f t="shared" si="69"/>
        <v>722</v>
      </c>
      <c r="AF82" s="198">
        <f t="shared" si="69"/>
        <v>103</v>
      </c>
      <c r="AG82" s="198">
        <f t="shared" si="69"/>
        <v>5</v>
      </c>
      <c r="AH82" s="198">
        <f t="shared" si="69"/>
        <v>0</v>
      </c>
      <c r="AI82" s="198">
        <f t="shared" si="69"/>
        <v>487</v>
      </c>
      <c r="AJ82" s="198">
        <f t="shared" si="69"/>
        <v>0</v>
      </c>
      <c r="AK82" s="198">
        <f t="shared" si="69"/>
        <v>0</v>
      </c>
      <c r="AL82" s="198">
        <f t="shared" si="68"/>
        <v>0</v>
      </c>
      <c r="AM82" s="198">
        <f t="shared" si="47"/>
        <v>0</v>
      </c>
      <c r="AN82" s="200">
        <f t="shared" si="47"/>
        <v>0</v>
      </c>
      <c r="AO82" s="201">
        <f t="shared" si="48"/>
        <v>28016</v>
      </c>
      <c r="AP82" s="154" t="str">
        <f t="shared" si="67"/>
        <v>147EPSS40</v>
      </c>
      <c r="AQ82" s="202" t="s">
        <v>308</v>
      </c>
      <c r="AR82" s="203">
        <v>147</v>
      </c>
      <c r="AS82" s="202" t="s">
        <v>177</v>
      </c>
      <c r="AT82" s="204">
        <v>20023</v>
      </c>
    </row>
    <row r="83" spans="2:46" x14ac:dyDescent="0.25">
      <c r="B83" s="154" t="str">
        <f t="shared" si="49"/>
        <v>EPSS40</v>
      </c>
      <c r="C83" s="154" t="str">
        <f t="shared" si="50"/>
        <v>EPS020</v>
      </c>
      <c r="D83" s="154" t="str">
        <f t="shared" si="51"/>
        <v>EPSI03</v>
      </c>
      <c r="E83" s="154" t="str">
        <f t="shared" si="52"/>
        <v>ESS002</v>
      </c>
      <c r="F83" s="154" t="str">
        <f t="shared" si="53"/>
        <v>ESS024</v>
      </c>
      <c r="G83" s="154" t="str">
        <f t="shared" si="54"/>
        <v>ESS091</v>
      </c>
      <c r="H83" s="154" t="str">
        <f t="shared" si="55"/>
        <v>EPSS41</v>
      </c>
      <c r="I83" s="154" t="str">
        <f t="shared" si="56"/>
        <v>EPSS10</v>
      </c>
      <c r="J83" s="154" t="str">
        <f t="shared" si="57"/>
        <v>EPSS16</v>
      </c>
      <c r="K83" s="154" t="str">
        <f t="shared" si="58"/>
        <v>EPSS37</v>
      </c>
      <c r="L83" s="154" t="str">
        <f t="shared" si="59"/>
        <v>EPSS02</v>
      </c>
      <c r="M83" s="154" t="str">
        <f t="shared" si="60"/>
        <v>EPSS23</v>
      </c>
      <c r="N83" s="154" t="str">
        <f t="shared" si="61"/>
        <v>EPSM03</v>
      </c>
      <c r="O83" s="154" t="str">
        <f t="shared" si="62"/>
        <v>EPSS18</v>
      </c>
      <c r="P83" s="154" t="str">
        <f t="shared" si="63"/>
        <v>EPSS05</v>
      </c>
      <c r="Q83" s="154" t="str">
        <f t="shared" si="64"/>
        <v>EPSS17</v>
      </c>
      <c r="R83" s="154" t="str">
        <f t="shared" si="65"/>
        <v>ESS118</v>
      </c>
      <c r="S83" s="154" t="str">
        <f t="shared" si="66"/>
        <v>EPSS33</v>
      </c>
      <c r="T83" s="207" t="s">
        <v>309</v>
      </c>
      <c r="U83" s="208"/>
      <c r="V83" s="209"/>
      <c r="W83" s="210">
        <f t="shared" ref="W83:AN83" si="70">SUM(W84:W106)</f>
        <v>189054</v>
      </c>
      <c r="X83" s="211">
        <f t="shared" si="70"/>
        <v>0</v>
      </c>
      <c r="Y83" s="211">
        <f t="shared" si="70"/>
        <v>0</v>
      </c>
      <c r="Z83" s="211">
        <f t="shared" si="70"/>
        <v>0</v>
      </c>
      <c r="AA83" s="211">
        <f t="shared" si="70"/>
        <v>3227</v>
      </c>
      <c r="AB83" s="212">
        <f t="shared" si="70"/>
        <v>20810</v>
      </c>
      <c r="AC83" s="212">
        <f t="shared" si="70"/>
        <v>0</v>
      </c>
      <c r="AD83" s="210">
        <f t="shared" si="70"/>
        <v>2023</v>
      </c>
      <c r="AE83" s="211">
        <f t="shared" si="70"/>
        <v>4620</v>
      </c>
      <c r="AF83" s="211">
        <f t="shared" si="70"/>
        <v>3242</v>
      </c>
      <c r="AG83" s="211">
        <f t="shared" si="70"/>
        <v>199</v>
      </c>
      <c r="AH83" s="211">
        <f t="shared" si="70"/>
        <v>76</v>
      </c>
      <c r="AI83" s="211">
        <f t="shared" si="70"/>
        <v>3202</v>
      </c>
      <c r="AJ83" s="211">
        <f t="shared" si="70"/>
        <v>13</v>
      </c>
      <c r="AK83" s="211">
        <f t="shared" si="70"/>
        <v>10</v>
      </c>
      <c r="AL83" s="211">
        <f t="shared" si="70"/>
        <v>0</v>
      </c>
      <c r="AM83" s="211">
        <f t="shared" si="70"/>
        <v>0</v>
      </c>
      <c r="AN83" s="213">
        <f t="shared" si="70"/>
        <v>0</v>
      </c>
      <c r="AO83" s="193">
        <f>SUM(AO84:AO106)</f>
        <v>226476</v>
      </c>
      <c r="AP83" s="154" t="str">
        <f t="shared" si="67"/>
        <v>147ESS002</v>
      </c>
      <c r="AQ83" s="202" t="s">
        <v>308</v>
      </c>
      <c r="AR83" s="203">
        <v>147</v>
      </c>
      <c r="AS83" s="202" t="s">
        <v>181</v>
      </c>
      <c r="AT83" s="204">
        <v>1372</v>
      </c>
    </row>
    <row r="84" spans="2:46" x14ac:dyDescent="0.25">
      <c r="B84" s="154" t="str">
        <f t="shared" si="49"/>
        <v>2EPSS40</v>
      </c>
      <c r="C84" s="154" t="str">
        <f t="shared" si="50"/>
        <v>2EPS020</v>
      </c>
      <c r="D84" s="154" t="str">
        <f t="shared" si="51"/>
        <v>2EPSI03</v>
      </c>
      <c r="E84" s="154" t="str">
        <f t="shared" si="52"/>
        <v>2ESS002</v>
      </c>
      <c r="F84" s="154" t="str">
        <f t="shared" si="53"/>
        <v>2ESS024</v>
      </c>
      <c r="G84" s="154" t="str">
        <f t="shared" si="54"/>
        <v>2ESS091</v>
      </c>
      <c r="H84" s="154" t="str">
        <f t="shared" si="55"/>
        <v>2EPSS41</v>
      </c>
      <c r="I84" s="154" t="str">
        <f t="shared" si="56"/>
        <v>2EPSS10</v>
      </c>
      <c r="J84" s="154" t="str">
        <f t="shared" si="57"/>
        <v>2EPSS16</v>
      </c>
      <c r="K84" s="154" t="str">
        <f t="shared" si="58"/>
        <v>2EPSS37</v>
      </c>
      <c r="L84" s="154" t="str">
        <f t="shared" si="59"/>
        <v>2EPSS02</v>
      </c>
      <c r="M84" s="154" t="str">
        <f t="shared" si="60"/>
        <v>2EPSS23</v>
      </c>
      <c r="N84" s="154" t="str">
        <f t="shared" si="61"/>
        <v>2EPSM03</v>
      </c>
      <c r="O84" s="154" t="str">
        <f t="shared" si="62"/>
        <v>2EPSS18</v>
      </c>
      <c r="P84" s="154" t="str">
        <f t="shared" si="63"/>
        <v>2EPSS05</v>
      </c>
      <c r="Q84" s="154" t="str">
        <f t="shared" si="64"/>
        <v>2EPSS17</v>
      </c>
      <c r="R84" s="154" t="str">
        <f t="shared" si="65"/>
        <v>2ESS118</v>
      </c>
      <c r="S84" s="154" t="str">
        <f t="shared" si="66"/>
        <v>2EPSS33</v>
      </c>
      <c r="T84" s="38" t="s">
        <v>110</v>
      </c>
      <c r="U84" s="214" t="s">
        <v>310</v>
      </c>
      <c r="V84" s="196">
        <v>2</v>
      </c>
      <c r="W84" s="197">
        <f t="shared" ref="W84:AL99" si="71">IFERROR(VLOOKUP(B84,$AP$9:$AT$931,5,0),0)</f>
        <v>9456</v>
      </c>
      <c r="X84" s="198">
        <f t="shared" si="71"/>
        <v>0</v>
      </c>
      <c r="Y84" s="198">
        <f t="shared" si="71"/>
        <v>0</v>
      </c>
      <c r="Z84" s="198">
        <f t="shared" si="71"/>
        <v>0</v>
      </c>
      <c r="AA84" s="198">
        <f t="shared" si="71"/>
        <v>3227</v>
      </c>
      <c r="AB84" s="199">
        <f t="shared" si="71"/>
        <v>0</v>
      </c>
      <c r="AC84" s="199">
        <f t="shared" si="71"/>
        <v>0</v>
      </c>
      <c r="AD84" s="197">
        <f t="shared" si="71"/>
        <v>0</v>
      </c>
      <c r="AE84" s="198">
        <f t="shared" si="71"/>
        <v>143</v>
      </c>
      <c r="AF84" s="198">
        <f t="shared" si="71"/>
        <v>57</v>
      </c>
      <c r="AG84" s="198">
        <f t="shared" si="71"/>
        <v>0</v>
      </c>
      <c r="AH84" s="198">
        <f t="shared" si="71"/>
        <v>76</v>
      </c>
      <c r="AI84" s="198">
        <f t="shared" si="71"/>
        <v>75</v>
      </c>
      <c r="AJ84" s="198">
        <f t="shared" si="71"/>
        <v>0</v>
      </c>
      <c r="AK84" s="198">
        <f t="shared" si="71"/>
        <v>0</v>
      </c>
      <c r="AL84" s="198">
        <f t="shared" si="71"/>
        <v>0</v>
      </c>
      <c r="AM84" s="198">
        <f t="shared" ref="AM84:AN106" si="72">IFERROR(VLOOKUP(R84,$AP$9:$AT$931,5,0),0)</f>
        <v>0</v>
      </c>
      <c r="AN84" s="200">
        <f t="shared" si="72"/>
        <v>0</v>
      </c>
      <c r="AO84" s="201">
        <f t="shared" ref="AO84:AO106" si="73">SUM(W84:AN84)</f>
        <v>13034</v>
      </c>
      <c r="AP84" s="154" t="str">
        <f t="shared" si="67"/>
        <v>172EPSI03</v>
      </c>
      <c r="AQ84" s="202" t="s">
        <v>308</v>
      </c>
      <c r="AR84" s="203">
        <v>172</v>
      </c>
      <c r="AS84" s="202" t="s">
        <v>185</v>
      </c>
      <c r="AT84" s="204">
        <v>2958</v>
      </c>
    </row>
    <row r="85" spans="2:46" x14ac:dyDescent="0.25">
      <c r="B85" s="154" t="str">
        <f t="shared" si="49"/>
        <v>21EPSS40</v>
      </c>
      <c r="C85" s="154" t="str">
        <f t="shared" si="50"/>
        <v>21EPS020</v>
      </c>
      <c r="D85" s="154" t="str">
        <f t="shared" si="51"/>
        <v>21EPSI03</v>
      </c>
      <c r="E85" s="154" t="str">
        <f t="shared" si="52"/>
        <v>21ESS002</v>
      </c>
      <c r="F85" s="154" t="str">
        <f t="shared" si="53"/>
        <v>21ESS024</v>
      </c>
      <c r="G85" s="154" t="str">
        <f t="shared" si="54"/>
        <v>21ESS091</v>
      </c>
      <c r="H85" s="154" t="str">
        <f t="shared" si="55"/>
        <v>21EPSS41</v>
      </c>
      <c r="I85" s="154" t="str">
        <f t="shared" si="56"/>
        <v>21EPSS10</v>
      </c>
      <c r="J85" s="154" t="str">
        <f t="shared" si="57"/>
        <v>21EPSS16</v>
      </c>
      <c r="K85" s="154" t="str">
        <f t="shared" si="58"/>
        <v>21EPSS37</v>
      </c>
      <c r="L85" s="154" t="str">
        <f t="shared" si="59"/>
        <v>21EPSS02</v>
      </c>
      <c r="M85" s="154" t="str">
        <f t="shared" si="60"/>
        <v>21EPSS23</v>
      </c>
      <c r="N85" s="154" t="str">
        <f t="shared" si="61"/>
        <v>21EPSM03</v>
      </c>
      <c r="O85" s="154" t="str">
        <f t="shared" si="62"/>
        <v>21EPSS18</v>
      </c>
      <c r="P85" s="154" t="str">
        <f t="shared" si="63"/>
        <v>21EPSS05</v>
      </c>
      <c r="Q85" s="154" t="str">
        <f t="shared" si="64"/>
        <v>21EPSS17</v>
      </c>
      <c r="R85" s="154" t="str">
        <f t="shared" si="65"/>
        <v>21ESS118</v>
      </c>
      <c r="S85" s="154" t="str">
        <f t="shared" si="66"/>
        <v>21EPSS33</v>
      </c>
      <c r="T85" s="22" t="s">
        <v>111</v>
      </c>
      <c r="U85" s="214" t="s">
        <v>310</v>
      </c>
      <c r="V85" s="196">
        <v>21</v>
      </c>
      <c r="W85" s="197">
        <f t="shared" si="71"/>
        <v>2788</v>
      </c>
      <c r="X85" s="198">
        <f t="shared" si="71"/>
        <v>0</v>
      </c>
      <c r="Y85" s="198">
        <f t="shared" si="71"/>
        <v>0</v>
      </c>
      <c r="Z85" s="198">
        <f t="shared" si="71"/>
        <v>0</v>
      </c>
      <c r="AA85" s="198">
        <f t="shared" si="71"/>
        <v>0</v>
      </c>
      <c r="AB85" s="199">
        <f t="shared" si="71"/>
        <v>0</v>
      </c>
      <c r="AC85" s="199">
        <f t="shared" si="71"/>
        <v>0</v>
      </c>
      <c r="AD85" s="197">
        <f t="shared" si="71"/>
        <v>0</v>
      </c>
      <c r="AE85" s="198">
        <f t="shared" si="71"/>
        <v>0</v>
      </c>
      <c r="AF85" s="198">
        <f t="shared" si="71"/>
        <v>36</v>
      </c>
      <c r="AG85" s="198">
        <f t="shared" si="71"/>
        <v>0</v>
      </c>
      <c r="AH85" s="198">
        <f t="shared" si="71"/>
        <v>0</v>
      </c>
      <c r="AI85" s="198">
        <f t="shared" si="71"/>
        <v>109</v>
      </c>
      <c r="AJ85" s="198">
        <f t="shared" si="71"/>
        <v>0</v>
      </c>
      <c r="AK85" s="198">
        <f t="shared" si="71"/>
        <v>0</v>
      </c>
      <c r="AL85" s="198">
        <f t="shared" si="71"/>
        <v>0</v>
      </c>
      <c r="AM85" s="198">
        <f t="shared" si="72"/>
        <v>0</v>
      </c>
      <c r="AN85" s="200">
        <f t="shared" si="72"/>
        <v>0</v>
      </c>
      <c r="AO85" s="201">
        <f t="shared" si="73"/>
        <v>2933</v>
      </c>
      <c r="AP85" s="154" t="str">
        <f t="shared" si="67"/>
        <v>172EPSM03</v>
      </c>
      <c r="AQ85" s="202" t="s">
        <v>308</v>
      </c>
      <c r="AR85" s="203">
        <v>172</v>
      </c>
      <c r="AS85" s="202" t="s">
        <v>192</v>
      </c>
      <c r="AT85" s="204">
        <v>444</v>
      </c>
    </row>
    <row r="86" spans="2:46" x14ac:dyDescent="0.25">
      <c r="B86" s="154" t="str">
        <f t="shared" si="49"/>
        <v>55EPSS40</v>
      </c>
      <c r="C86" s="154" t="str">
        <f t="shared" si="50"/>
        <v>55EPS020</v>
      </c>
      <c r="D86" s="154" t="str">
        <f t="shared" si="51"/>
        <v>55EPSI03</v>
      </c>
      <c r="E86" s="154" t="str">
        <f t="shared" si="52"/>
        <v>55ESS002</v>
      </c>
      <c r="F86" s="154" t="str">
        <f t="shared" si="53"/>
        <v>55ESS024</v>
      </c>
      <c r="G86" s="154" t="str">
        <f t="shared" si="54"/>
        <v>55ESS091</v>
      </c>
      <c r="H86" s="154" t="str">
        <f t="shared" si="55"/>
        <v>55EPSS41</v>
      </c>
      <c r="I86" s="154" t="str">
        <f t="shared" si="56"/>
        <v>55EPSS10</v>
      </c>
      <c r="J86" s="154" t="str">
        <f t="shared" si="57"/>
        <v>55EPSS16</v>
      </c>
      <c r="K86" s="154" t="str">
        <f t="shared" si="58"/>
        <v>55EPSS37</v>
      </c>
      <c r="L86" s="154" t="str">
        <f t="shared" si="59"/>
        <v>55EPSS02</v>
      </c>
      <c r="M86" s="154" t="str">
        <f t="shared" si="60"/>
        <v>55EPSS23</v>
      </c>
      <c r="N86" s="154" t="str">
        <f t="shared" si="61"/>
        <v>55EPSM03</v>
      </c>
      <c r="O86" s="154" t="str">
        <f t="shared" si="62"/>
        <v>55EPSS18</v>
      </c>
      <c r="P86" s="154" t="str">
        <f t="shared" si="63"/>
        <v>55EPSS05</v>
      </c>
      <c r="Q86" s="154" t="str">
        <f t="shared" si="64"/>
        <v>55EPSS17</v>
      </c>
      <c r="R86" s="154" t="str">
        <f t="shared" si="65"/>
        <v>55ESS118</v>
      </c>
      <c r="S86" s="154" t="str">
        <f t="shared" si="66"/>
        <v>55EPSS33</v>
      </c>
      <c r="T86" s="22" t="s">
        <v>112</v>
      </c>
      <c r="U86" s="214" t="s">
        <v>310</v>
      </c>
      <c r="V86" s="196">
        <v>55</v>
      </c>
      <c r="W86" s="197">
        <f t="shared" si="71"/>
        <v>6433</v>
      </c>
      <c r="X86" s="198">
        <f t="shared" si="71"/>
        <v>0</v>
      </c>
      <c r="Y86" s="198">
        <f t="shared" si="71"/>
        <v>0</v>
      </c>
      <c r="Z86" s="198">
        <f t="shared" si="71"/>
        <v>0</v>
      </c>
      <c r="AA86" s="198">
        <f t="shared" si="71"/>
        <v>0</v>
      </c>
      <c r="AB86" s="199">
        <f t="shared" si="71"/>
        <v>0</v>
      </c>
      <c r="AC86" s="199">
        <f t="shared" si="71"/>
        <v>0</v>
      </c>
      <c r="AD86" s="197">
        <f t="shared" si="71"/>
        <v>0</v>
      </c>
      <c r="AE86" s="198">
        <f t="shared" si="71"/>
        <v>0</v>
      </c>
      <c r="AF86" s="198">
        <f t="shared" si="71"/>
        <v>37</v>
      </c>
      <c r="AG86" s="198">
        <f t="shared" si="71"/>
        <v>0</v>
      </c>
      <c r="AH86" s="198">
        <f t="shared" si="71"/>
        <v>0</v>
      </c>
      <c r="AI86" s="198">
        <f t="shared" si="71"/>
        <v>90</v>
      </c>
      <c r="AJ86" s="198">
        <f t="shared" si="71"/>
        <v>0</v>
      </c>
      <c r="AK86" s="198">
        <f t="shared" si="71"/>
        <v>0</v>
      </c>
      <c r="AL86" s="198">
        <f t="shared" si="71"/>
        <v>0</v>
      </c>
      <c r="AM86" s="198">
        <f t="shared" si="72"/>
        <v>0</v>
      </c>
      <c r="AN86" s="200">
        <f t="shared" si="72"/>
        <v>0</v>
      </c>
      <c r="AO86" s="201">
        <f t="shared" si="73"/>
        <v>6560</v>
      </c>
      <c r="AP86" s="154" t="str">
        <f t="shared" si="67"/>
        <v>172EPSS10</v>
      </c>
      <c r="AQ86" s="202" t="s">
        <v>308</v>
      </c>
      <c r="AR86" s="203">
        <v>172</v>
      </c>
      <c r="AS86" s="202" t="s">
        <v>194</v>
      </c>
      <c r="AT86" s="204">
        <v>137</v>
      </c>
    </row>
    <row r="87" spans="2:46" x14ac:dyDescent="0.25">
      <c r="B87" s="154" t="str">
        <f t="shared" si="49"/>
        <v>148EPSS40</v>
      </c>
      <c r="C87" s="154" t="str">
        <f t="shared" si="50"/>
        <v>148EPS020</v>
      </c>
      <c r="D87" s="154" t="str">
        <f t="shared" si="51"/>
        <v>148EPSI03</v>
      </c>
      <c r="E87" s="154" t="str">
        <f t="shared" si="52"/>
        <v>148ESS002</v>
      </c>
      <c r="F87" s="154" t="str">
        <f t="shared" si="53"/>
        <v>148ESS024</v>
      </c>
      <c r="G87" s="154" t="str">
        <f t="shared" si="54"/>
        <v>148ESS091</v>
      </c>
      <c r="H87" s="154" t="str">
        <f t="shared" si="55"/>
        <v>148EPSS41</v>
      </c>
      <c r="I87" s="154" t="str">
        <f t="shared" si="56"/>
        <v>148EPSS10</v>
      </c>
      <c r="J87" s="154" t="str">
        <f t="shared" si="57"/>
        <v>148EPSS16</v>
      </c>
      <c r="K87" s="154" t="str">
        <f t="shared" si="58"/>
        <v>148EPSS37</v>
      </c>
      <c r="L87" s="154" t="str">
        <f t="shared" si="59"/>
        <v>148EPSS02</v>
      </c>
      <c r="M87" s="154" t="str">
        <f t="shared" si="60"/>
        <v>148EPSS23</v>
      </c>
      <c r="N87" s="154" t="str">
        <f t="shared" si="61"/>
        <v>148EPSM03</v>
      </c>
      <c r="O87" s="154" t="str">
        <f t="shared" si="62"/>
        <v>148EPSS18</v>
      </c>
      <c r="P87" s="154" t="str">
        <f t="shared" si="63"/>
        <v>148EPSS05</v>
      </c>
      <c r="Q87" s="154" t="str">
        <f t="shared" si="64"/>
        <v>148EPSS17</v>
      </c>
      <c r="R87" s="154" t="str">
        <f t="shared" si="65"/>
        <v>148ESS118</v>
      </c>
      <c r="S87" s="154" t="str">
        <f t="shared" si="66"/>
        <v>148EPSS33</v>
      </c>
      <c r="T87" s="52" t="s">
        <v>113</v>
      </c>
      <c r="U87" s="214" t="s">
        <v>310</v>
      </c>
      <c r="V87" s="196">
        <v>148</v>
      </c>
      <c r="W87" s="197">
        <f t="shared" si="71"/>
        <v>9888</v>
      </c>
      <c r="X87" s="198">
        <f t="shared" si="71"/>
        <v>0</v>
      </c>
      <c r="Y87" s="198">
        <f t="shared" si="71"/>
        <v>0</v>
      </c>
      <c r="Z87" s="198">
        <f t="shared" si="71"/>
        <v>0</v>
      </c>
      <c r="AA87" s="198">
        <f t="shared" si="71"/>
        <v>0</v>
      </c>
      <c r="AB87" s="199">
        <f t="shared" si="71"/>
        <v>1892</v>
      </c>
      <c r="AC87" s="199">
        <f t="shared" si="71"/>
        <v>0</v>
      </c>
      <c r="AD87" s="197">
        <f t="shared" si="71"/>
        <v>169</v>
      </c>
      <c r="AE87" s="198">
        <f t="shared" si="71"/>
        <v>610</v>
      </c>
      <c r="AF87" s="198">
        <f t="shared" si="71"/>
        <v>320</v>
      </c>
      <c r="AG87" s="198">
        <f t="shared" si="71"/>
        <v>0</v>
      </c>
      <c r="AH87" s="198">
        <f t="shared" si="71"/>
        <v>0</v>
      </c>
      <c r="AI87" s="198">
        <f t="shared" si="71"/>
        <v>96</v>
      </c>
      <c r="AJ87" s="198">
        <f t="shared" si="71"/>
        <v>0</v>
      </c>
      <c r="AK87" s="198">
        <f t="shared" si="71"/>
        <v>0</v>
      </c>
      <c r="AL87" s="198">
        <f t="shared" si="71"/>
        <v>0</v>
      </c>
      <c r="AM87" s="198">
        <f t="shared" si="72"/>
        <v>0</v>
      </c>
      <c r="AN87" s="200">
        <f t="shared" si="72"/>
        <v>0</v>
      </c>
      <c r="AO87" s="201">
        <f t="shared" si="73"/>
        <v>12975</v>
      </c>
      <c r="AP87" s="154" t="str">
        <f t="shared" si="67"/>
        <v>172EPSS16</v>
      </c>
      <c r="AQ87" s="202" t="s">
        <v>308</v>
      </c>
      <c r="AR87" s="203">
        <v>172</v>
      </c>
      <c r="AS87" s="202" t="s">
        <v>196</v>
      </c>
      <c r="AT87" s="204">
        <v>1023</v>
      </c>
    </row>
    <row r="88" spans="2:46" x14ac:dyDescent="0.25">
      <c r="B88" s="154" t="str">
        <f t="shared" si="49"/>
        <v>197EPSS40</v>
      </c>
      <c r="C88" s="154" t="str">
        <f t="shared" si="50"/>
        <v>197EPS020</v>
      </c>
      <c r="D88" s="154" t="str">
        <f t="shared" si="51"/>
        <v>197EPSI03</v>
      </c>
      <c r="E88" s="154" t="str">
        <f t="shared" si="52"/>
        <v>197ESS002</v>
      </c>
      <c r="F88" s="154" t="str">
        <f t="shared" si="53"/>
        <v>197ESS024</v>
      </c>
      <c r="G88" s="154" t="str">
        <f t="shared" si="54"/>
        <v>197ESS091</v>
      </c>
      <c r="H88" s="154" t="str">
        <f t="shared" si="55"/>
        <v>197EPSS41</v>
      </c>
      <c r="I88" s="154" t="str">
        <f t="shared" si="56"/>
        <v>197EPSS10</v>
      </c>
      <c r="J88" s="154" t="str">
        <f t="shared" si="57"/>
        <v>197EPSS16</v>
      </c>
      <c r="K88" s="154" t="str">
        <f t="shared" si="58"/>
        <v>197EPSS37</v>
      </c>
      <c r="L88" s="154" t="str">
        <f t="shared" si="59"/>
        <v>197EPSS02</v>
      </c>
      <c r="M88" s="154" t="str">
        <f t="shared" si="60"/>
        <v>197EPSS23</v>
      </c>
      <c r="N88" s="154" t="str">
        <f t="shared" si="61"/>
        <v>197EPSM03</v>
      </c>
      <c r="O88" s="154" t="str">
        <f t="shared" si="62"/>
        <v>197EPSS18</v>
      </c>
      <c r="P88" s="154" t="str">
        <f t="shared" si="63"/>
        <v>197EPSS05</v>
      </c>
      <c r="Q88" s="154" t="str">
        <f t="shared" si="64"/>
        <v>197EPSS17</v>
      </c>
      <c r="R88" s="154" t="str">
        <f t="shared" si="65"/>
        <v>197ESS118</v>
      </c>
      <c r="S88" s="154" t="str">
        <f t="shared" si="66"/>
        <v>197EPSS33</v>
      </c>
      <c r="T88" s="22" t="s">
        <v>114</v>
      </c>
      <c r="U88" s="214" t="s">
        <v>310</v>
      </c>
      <c r="V88" s="196">
        <v>197</v>
      </c>
      <c r="W88" s="197">
        <f t="shared" si="71"/>
        <v>8149</v>
      </c>
      <c r="X88" s="198">
        <f t="shared" si="71"/>
        <v>0</v>
      </c>
      <c r="Y88" s="198">
        <f t="shared" si="71"/>
        <v>0</v>
      </c>
      <c r="Z88" s="198">
        <f t="shared" si="71"/>
        <v>0</v>
      </c>
      <c r="AA88" s="198">
        <f t="shared" si="71"/>
        <v>0</v>
      </c>
      <c r="AB88" s="199">
        <f t="shared" si="71"/>
        <v>2194</v>
      </c>
      <c r="AC88" s="199">
        <f t="shared" si="71"/>
        <v>0</v>
      </c>
      <c r="AD88" s="197">
        <f t="shared" si="71"/>
        <v>0</v>
      </c>
      <c r="AE88" s="198">
        <f t="shared" si="71"/>
        <v>0</v>
      </c>
      <c r="AF88" s="198">
        <f t="shared" si="71"/>
        <v>237</v>
      </c>
      <c r="AG88" s="198">
        <f t="shared" si="71"/>
        <v>0</v>
      </c>
      <c r="AH88" s="198">
        <f t="shared" si="71"/>
        <v>0</v>
      </c>
      <c r="AI88" s="198">
        <f t="shared" si="71"/>
        <v>167</v>
      </c>
      <c r="AJ88" s="198">
        <f t="shared" si="71"/>
        <v>0</v>
      </c>
      <c r="AK88" s="198">
        <f t="shared" si="71"/>
        <v>0</v>
      </c>
      <c r="AL88" s="198">
        <f t="shared" si="71"/>
        <v>0</v>
      </c>
      <c r="AM88" s="198">
        <f t="shared" si="72"/>
        <v>0</v>
      </c>
      <c r="AN88" s="200">
        <f t="shared" si="72"/>
        <v>0</v>
      </c>
      <c r="AO88" s="201">
        <f t="shared" si="73"/>
        <v>10747</v>
      </c>
      <c r="AP88" s="154" t="str">
        <f t="shared" si="67"/>
        <v>172EPSS17</v>
      </c>
      <c r="AQ88" s="202" t="s">
        <v>308</v>
      </c>
      <c r="AR88" s="203">
        <v>172</v>
      </c>
      <c r="AS88" s="202" t="s">
        <v>208</v>
      </c>
      <c r="AT88" s="204">
        <v>1</v>
      </c>
    </row>
    <row r="89" spans="2:46" x14ac:dyDescent="0.25">
      <c r="B89" s="154" t="str">
        <f t="shared" si="49"/>
        <v>206EPSS40</v>
      </c>
      <c r="C89" s="154" t="str">
        <f t="shared" si="50"/>
        <v>206EPS020</v>
      </c>
      <c r="D89" s="154" t="str">
        <f t="shared" si="51"/>
        <v>206EPSI03</v>
      </c>
      <c r="E89" s="154" t="str">
        <f t="shared" si="52"/>
        <v>206ESS002</v>
      </c>
      <c r="F89" s="154" t="str">
        <f t="shared" si="53"/>
        <v>206ESS024</v>
      </c>
      <c r="G89" s="154" t="str">
        <f t="shared" si="54"/>
        <v>206ESS091</v>
      </c>
      <c r="H89" s="154" t="str">
        <f t="shared" si="55"/>
        <v>206EPSS41</v>
      </c>
      <c r="I89" s="154" t="str">
        <f t="shared" si="56"/>
        <v>206EPSS10</v>
      </c>
      <c r="J89" s="154" t="str">
        <f t="shared" si="57"/>
        <v>206EPSS16</v>
      </c>
      <c r="K89" s="154" t="str">
        <f t="shared" si="58"/>
        <v>206EPSS37</v>
      </c>
      <c r="L89" s="154" t="str">
        <f t="shared" si="59"/>
        <v>206EPSS02</v>
      </c>
      <c r="M89" s="154" t="str">
        <f t="shared" si="60"/>
        <v>206EPSS23</v>
      </c>
      <c r="N89" s="154" t="str">
        <f t="shared" si="61"/>
        <v>206EPSM03</v>
      </c>
      <c r="O89" s="154" t="str">
        <f t="shared" si="62"/>
        <v>206EPSS18</v>
      </c>
      <c r="P89" s="154" t="str">
        <f t="shared" si="63"/>
        <v>206EPSS05</v>
      </c>
      <c r="Q89" s="154" t="str">
        <f t="shared" si="64"/>
        <v>206EPSS17</v>
      </c>
      <c r="R89" s="154" t="str">
        <f t="shared" si="65"/>
        <v>206ESS118</v>
      </c>
      <c r="S89" s="154" t="str">
        <f t="shared" si="66"/>
        <v>206EPSS33</v>
      </c>
      <c r="T89" s="44" t="s">
        <v>115</v>
      </c>
      <c r="U89" s="214" t="s">
        <v>310</v>
      </c>
      <c r="V89" s="196">
        <v>206</v>
      </c>
      <c r="W89" s="197">
        <f t="shared" si="71"/>
        <v>2254</v>
      </c>
      <c r="X89" s="198">
        <f t="shared" si="71"/>
        <v>0</v>
      </c>
      <c r="Y89" s="198">
        <f t="shared" si="71"/>
        <v>0</v>
      </c>
      <c r="Z89" s="198">
        <f t="shared" si="71"/>
        <v>0</v>
      </c>
      <c r="AA89" s="198">
        <f t="shared" si="71"/>
        <v>0</v>
      </c>
      <c r="AB89" s="199">
        <f t="shared" si="71"/>
        <v>572</v>
      </c>
      <c r="AC89" s="199">
        <f t="shared" si="71"/>
        <v>0</v>
      </c>
      <c r="AD89" s="197">
        <f t="shared" si="71"/>
        <v>0</v>
      </c>
      <c r="AE89" s="198">
        <f t="shared" si="71"/>
        <v>0</v>
      </c>
      <c r="AF89" s="198">
        <f t="shared" si="71"/>
        <v>17</v>
      </c>
      <c r="AG89" s="198">
        <f t="shared" si="71"/>
        <v>0</v>
      </c>
      <c r="AH89" s="198">
        <f t="shared" si="71"/>
        <v>0</v>
      </c>
      <c r="AI89" s="198">
        <f t="shared" si="71"/>
        <v>69</v>
      </c>
      <c r="AJ89" s="198">
        <f t="shared" si="71"/>
        <v>0</v>
      </c>
      <c r="AK89" s="198">
        <f t="shared" si="71"/>
        <v>0</v>
      </c>
      <c r="AL89" s="198">
        <f t="shared" si="71"/>
        <v>0</v>
      </c>
      <c r="AM89" s="198">
        <f t="shared" si="72"/>
        <v>0</v>
      </c>
      <c r="AN89" s="200">
        <f t="shared" si="72"/>
        <v>0</v>
      </c>
      <c r="AO89" s="201">
        <f t="shared" si="73"/>
        <v>2912</v>
      </c>
      <c r="AP89" s="154" t="str">
        <f t="shared" si="67"/>
        <v>172EPSS37</v>
      </c>
      <c r="AQ89" s="202" t="s">
        <v>308</v>
      </c>
      <c r="AR89" s="203">
        <v>172</v>
      </c>
      <c r="AS89" s="202" t="s">
        <v>198</v>
      </c>
      <c r="AT89" s="204">
        <v>513</v>
      </c>
    </row>
    <row r="90" spans="2:46" x14ac:dyDescent="0.25">
      <c r="B90" s="154" t="str">
        <f t="shared" si="49"/>
        <v>313EPSS40</v>
      </c>
      <c r="C90" s="154" t="str">
        <f t="shared" si="50"/>
        <v>313EPS020</v>
      </c>
      <c r="D90" s="154" t="str">
        <f t="shared" si="51"/>
        <v>313EPSI03</v>
      </c>
      <c r="E90" s="154" t="str">
        <f t="shared" si="52"/>
        <v>313ESS002</v>
      </c>
      <c r="F90" s="154" t="str">
        <f t="shared" si="53"/>
        <v>313ESS024</v>
      </c>
      <c r="G90" s="154" t="str">
        <f t="shared" si="54"/>
        <v>313ESS091</v>
      </c>
      <c r="H90" s="154" t="str">
        <f t="shared" si="55"/>
        <v>313EPSS41</v>
      </c>
      <c r="I90" s="154" t="str">
        <f t="shared" si="56"/>
        <v>313EPSS10</v>
      </c>
      <c r="J90" s="154" t="str">
        <f t="shared" si="57"/>
        <v>313EPSS16</v>
      </c>
      <c r="K90" s="154" t="str">
        <f t="shared" si="58"/>
        <v>313EPSS37</v>
      </c>
      <c r="L90" s="154" t="str">
        <f t="shared" si="59"/>
        <v>313EPSS02</v>
      </c>
      <c r="M90" s="154" t="str">
        <f t="shared" si="60"/>
        <v>313EPSS23</v>
      </c>
      <c r="N90" s="154" t="str">
        <f t="shared" si="61"/>
        <v>313EPSM03</v>
      </c>
      <c r="O90" s="154" t="str">
        <f t="shared" si="62"/>
        <v>313EPSS18</v>
      </c>
      <c r="P90" s="154" t="str">
        <f t="shared" si="63"/>
        <v>313EPSS05</v>
      </c>
      <c r="Q90" s="154" t="str">
        <f t="shared" si="64"/>
        <v>313EPSS17</v>
      </c>
      <c r="R90" s="154" t="str">
        <f t="shared" si="65"/>
        <v>313ESS118</v>
      </c>
      <c r="S90" s="154" t="str">
        <f t="shared" si="66"/>
        <v>313EPSS33</v>
      </c>
      <c r="T90" s="38" t="s">
        <v>116</v>
      </c>
      <c r="U90" s="214" t="s">
        <v>310</v>
      </c>
      <c r="V90" s="196">
        <v>313</v>
      </c>
      <c r="W90" s="197">
        <f t="shared" si="71"/>
        <v>4271</v>
      </c>
      <c r="X90" s="198">
        <f t="shared" si="71"/>
        <v>0</v>
      </c>
      <c r="Y90" s="198">
        <f t="shared" si="71"/>
        <v>0</v>
      </c>
      <c r="Z90" s="198">
        <f t="shared" si="71"/>
        <v>0</v>
      </c>
      <c r="AA90" s="198">
        <f t="shared" si="71"/>
        <v>0</v>
      </c>
      <c r="AB90" s="199">
        <f t="shared" si="71"/>
        <v>1916</v>
      </c>
      <c r="AC90" s="199">
        <f t="shared" si="71"/>
        <v>0</v>
      </c>
      <c r="AD90" s="197">
        <f t="shared" si="71"/>
        <v>0</v>
      </c>
      <c r="AE90" s="198">
        <f t="shared" si="71"/>
        <v>0</v>
      </c>
      <c r="AF90" s="198">
        <f t="shared" si="71"/>
        <v>81</v>
      </c>
      <c r="AG90" s="198">
        <f t="shared" si="71"/>
        <v>0</v>
      </c>
      <c r="AH90" s="198">
        <f t="shared" si="71"/>
        <v>0</v>
      </c>
      <c r="AI90" s="198">
        <f t="shared" si="71"/>
        <v>235</v>
      </c>
      <c r="AJ90" s="198">
        <f t="shared" si="71"/>
        <v>0</v>
      </c>
      <c r="AK90" s="198">
        <f t="shared" si="71"/>
        <v>0</v>
      </c>
      <c r="AL90" s="198">
        <f t="shared" si="71"/>
        <v>0</v>
      </c>
      <c r="AM90" s="198">
        <f t="shared" si="72"/>
        <v>0</v>
      </c>
      <c r="AN90" s="200">
        <f t="shared" si="72"/>
        <v>0</v>
      </c>
      <c r="AO90" s="201">
        <f t="shared" si="73"/>
        <v>6503</v>
      </c>
      <c r="AP90" s="154" t="str">
        <f t="shared" si="67"/>
        <v>172EPSS40</v>
      </c>
      <c r="AQ90" s="202" t="s">
        <v>308</v>
      </c>
      <c r="AR90" s="203">
        <v>172</v>
      </c>
      <c r="AS90" s="202" t="s">
        <v>177</v>
      </c>
      <c r="AT90" s="204">
        <v>27023</v>
      </c>
    </row>
    <row r="91" spans="2:46" x14ac:dyDescent="0.25">
      <c r="B91" s="154" t="str">
        <f t="shared" si="49"/>
        <v>318EPSS40</v>
      </c>
      <c r="C91" s="154" t="str">
        <f t="shared" si="50"/>
        <v>318EPS020</v>
      </c>
      <c r="D91" s="154" t="str">
        <f t="shared" si="51"/>
        <v>318EPSI03</v>
      </c>
      <c r="E91" s="154" t="str">
        <f t="shared" si="52"/>
        <v>318ESS002</v>
      </c>
      <c r="F91" s="154" t="str">
        <f t="shared" si="53"/>
        <v>318ESS024</v>
      </c>
      <c r="G91" s="154" t="str">
        <f t="shared" si="54"/>
        <v>318ESS091</v>
      </c>
      <c r="H91" s="154" t="str">
        <f t="shared" si="55"/>
        <v>318EPSS41</v>
      </c>
      <c r="I91" s="154" t="str">
        <f t="shared" si="56"/>
        <v>318EPSS10</v>
      </c>
      <c r="J91" s="154" t="str">
        <f t="shared" si="57"/>
        <v>318EPSS16</v>
      </c>
      <c r="K91" s="154" t="str">
        <f t="shared" si="58"/>
        <v>318EPSS37</v>
      </c>
      <c r="L91" s="154" t="str">
        <f t="shared" si="59"/>
        <v>318EPSS02</v>
      </c>
      <c r="M91" s="154" t="str">
        <f t="shared" si="60"/>
        <v>318EPSS23</v>
      </c>
      <c r="N91" s="154" t="str">
        <f t="shared" si="61"/>
        <v>318EPSM03</v>
      </c>
      <c r="O91" s="154" t="str">
        <f t="shared" si="62"/>
        <v>318EPSS18</v>
      </c>
      <c r="P91" s="154" t="str">
        <f t="shared" si="63"/>
        <v>318EPSS05</v>
      </c>
      <c r="Q91" s="154" t="str">
        <f t="shared" si="64"/>
        <v>318EPSS17</v>
      </c>
      <c r="R91" s="154" t="str">
        <f t="shared" si="65"/>
        <v>318ESS118</v>
      </c>
      <c r="S91" s="154" t="str">
        <f t="shared" si="66"/>
        <v>318EPSS33</v>
      </c>
      <c r="T91" s="38" t="s">
        <v>117</v>
      </c>
      <c r="U91" s="214" t="s">
        <v>310</v>
      </c>
      <c r="V91" s="196">
        <v>318</v>
      </c>
      <c r="W91" s="197">
        <f t="shared" si="71"/>
        <v>9797</v>
      </c>
      <c r="X91" s="198">
        <f t="shared" si="71"/>
        <v>0</v>
      </c>
      <c r="Y91" s="198">
        <f t="shared" si="71"/>
        <v>0</v>
      </c>
      <c r="Z91" s="198">
        <f t="shared" si="71"/>
        <v>0</v>
      </c>
      <c r="AA91" s="198">
        <f t="shared" si="71"/>
        <v>0</v>
      </c>
      <c r="AB91" s="199">
        <f t="shared" si="71"/>
        <v>0</v>
      </c>
      <c r="AC91" s="199">
        <f t="shared" si="71"/>
        <v>0</v>
      </c>
      <c r="AD91" s="197">
        <f t="shared" si="71"/>
        <v>311</v>
      </c>
      <c r="AE91" s="198">
        <f t="shared" si="71"/>
        <v>342</v>
      </c>
      <c r="AF91" s="198">
        <f t="shared" si="71"/>
        <v>203</v>
      </c>
      <c r="AG91" s="198">
        <f t="shared" si="71"/>
        <v>32</v>
      </c>
      <c r="AH91" s="198">
        <f t="shared" si="71"/>
        <v>0</v>
      </c>
      <c r="AI91" s="198">
        <f t="shared" si="71"/>
        <v>102</v>
      </c>
      <c r="AJ91" s="198">
        <f t="shared" si="71"/>
        <v>0</v>
      </c>
      <c r="AK91" s="198">
        <f t="shared" si="71"/>
        <v>0</v>
      </c>
      <c r="AL91" s="198">
        <f t="shared" si="71"/>
        <v>0</v>
      </c>
      <c r="AM91" s="198">
        <f t="shared" si="72"/>
        <v>0</v>
      </c>
      <c r="AN91" s="200">
        <f t="shared" si="72"/>
        <v>0</v>
      </c>
      <c r="AO91" s="201">
        <f t="shared" si="73"/>
        <v>10787</v>
      </c>
      <c r="AP91" s="154" t="str">
        <f t="shared" si="67"/>
        <v>172ESS002</v>
      </c>
      <c r="AQ91" s="202" t="s">
        <v>308</v>
      </c>
      <c r="AR91" s="203">
        <v>172</v>
      </c>
      <c r="AS91" s="202" t="s">
        <v>181</v>
      </c>
      <c r="AT91" s="204">
        <v>1732</v>
      </c>
    </row>
    <row r="92" spans="2:46" x14ac:dyDescent="0.25">
      <c r="B92" s="154" t="str">
        <f t="shared" si="49"/>
        <v>321EPSS40</v>
      </c>
      <c r="C92" s="154" t="str">
        <f t="shared" si="50"/>
        <v>321EPS020</v>
      </c>
      <c r="D92" s="154" t="str">
        <f t="shared" si="51"/>
        <v>321EPSI03</v>
      </c>
      <c r="E92" s="154" t="str">
        <f t="shared" si="52"/>
        <v>321ESS002</v>
      </c>
      <c r="F92" s="154" t="str">
        <f t="shared" si="53"/>
        <v>321ESS024</v>
      </c>
      <c r="G92" s="154" t="str">
        <f t="shared" si="54"/>
        <v>321ESS091</v>
      </c>
      <c r="H92" s="154" t="str">
        <f t="shared" si="55"/>
        <v>321EPSS41</v>
      </c>
      <c r="I92" s="154" t="str">
        <f t="shared" si="56"/>
        <v>321EPSS10</v>
      </c>
      <c r="J92" s="154" t="str">
        <f t="shared" si="57"/>
        <v>321EPSS16</v>
      </c>
      <c r="K92" s="154" t="str">
        <f t="shared" si="58"/>
        <v>321EPSS37</v>
      </c>
      <c r="L92" s="154" t="str">
        <f t="shared" si="59"/>
        <v>321EPSS02</v>
      </c>
      <c r="M92" s="154" t="str">
        <f t="shared" si="60"/>
        <v>321EPSS23</v>
      </c>
      <c r="N92" s="154" t="str">
        <f t="shared" si="61"/>
        <v>321EPSM03</v>
      </c>
      <c r="O92" s="154" t="str">
        <f t="shared" si="62"/>
        <v>321EPSS18</v>
      </c>
      <c r="P92" s="154" t="str">
        <f t="shared" si="63"/>
        <v>321EPSS05</v>
      </c>
      <c r="Q92" s="154" t="str">
        <f t="shared" si="64"/>
        <v>321EPSS17</v>
      </c>
      <c r="R92" s="154" t="str">
        <f t="shared" si="65"/>
        <v>321ESS118</v>
      </c>
      <c r="S92" s="154" t="str">
        <f t="shared" si="66"/>
        <v>321EPSS33</v>
      </c>
      <c r="T92" s="22" t="s">
        <v>118</v>
      </c>
      <c r="U92" s="214" t="s">
        <v>310</v>
      </c>
      <c r="V92" s="196">
        <v>321</v>
      </c>
      <c r="W92" s="197">
        <f t="shared" si="71"/>
        <v>2628</v>
      </c>
      <c r="X92" s="198">
        <f t="shared" si="71"/>
        <v>0</v>
      </c>
      <c r="Y92" s="198">
        <f t="shared" si="71"/>
        <v>0</v>
      </c>
      <c r="Z92" s="198">
        <f t="shared" si="71"/>
        <v>0</v>
      </c>
      <c r="AA92" s="198">
        <f t="shared" si="71"/>
        <v>0</v>
      </c>
      <c r="AB92" s="199">
        <f t="shared" si="71"/>
        <v>0</v>
      </c>
      <c r="AC92" s="199">
        <f t="shared" si="71"/>
        <v>0</v>
      </c>
      <c r="AD92" s="197">
        <f t="shared" si="71"/>
        <v>0</v>
      </c>
      <c r="AE92" s="198">
        <f t="shared" si="71"/>
        <v>0</v>
      </c>
      <c r="AF92" s="198">
        <f t="shared" si="71"/>
        <v>54</v>
      </c>
      <c r="AG92" s="198">
        <f t="shared" si="71"/>
        <v>0</v>
      </c>
      <c r="AH92" s="198">
        <f t="shared" si="71"/>
        <v>0</v>
      </c>
      <c r="AI92" s="198">
        <f t="shared" si="71"/>
        <v>136</v>
      </c>
      <c r="AJ92" s="198">
        <f t="shared" si="71"/>
        <v>0</v>
      </c>
      <c r="AK92" s="198">
        <f t="shared" si="71"/>
        <v>0</v>
      </c>
      <c r="AL92" s="198">
        <f t="shared" si="71"/>
        <v>0</v>
      </c>
      <c r="AM92" s="198">
        <f t="shared" si="72"/>
        <v>0</v>
      </c>
      <c r="AN92" s="200">
        <f t="shared" si="72"/>
        <v>0</v>
      </c>
      <c r="AO92" s="201">
        <f t="shared" si="73"/>
        <v>2818</v>
      </c>
      <c r="AP92" s="154" t="str">
        <f t="shared" si="67"/>
        <v>475EPSI03</v>
      </c>
      <c r="AQ92" s="202" t="s">
        <v>308</v>
      </c>
      <c r="AR92" s="203">
        <v>475</v>
      </c>
      <c r="AS92" s="202" t="s">
        <v>185</v>
      </c>
      <c r="AT92" s="204">
        <v>1804</v>
      </c>
    </row>
    <row r="93" spans="2:46" x14ac:dyDescent="0.25">
      <c r="B93" s="154" t="str">
        <f t="shared" si="49"/>
        <v>376EPSS40</v>
      </c>
      <c r="C93" s="154" t="str">
        <f t="shared" si="50"/>
        <v>376EPS020</v>
      </c>
      <c r="D93" s="154" t="str">
        <f t="shared" si="51"/>
        <v>376EPSI03</v>
      </c>
      <c r="E93" s="154" t="str">
        <f t="shared" si="52"/>
        <v>376ESS002</v>
      </c>
      <c r="F93" s="154" t="str">
        <f t="shared" si="53"/>
        <v>376ESS024</v>
      </c>
      <c r="G93" s="154" t="str">
        <f t="shared" si="54"/>
        <v>376ESS091</v>
      </c>
      <c r="H93" s="154" t="str">
        <f t="shared" si="55"/>
        <v>376EPSS41</v>
      </c>
      <c r="I93" s="154" t="str">
        <f t="shared" si="56"/>
        <v>376EPSS10</v>
      </c>
      <c r="J93" s="154" t="str">
        <f t="shared" si="57"/>
        <v>376EPSS16</v>
      </c>
      <c r="K93" s="154" t="str">
        <f t="shared" si="58"/>
        <v>376EPSS37</v>
      </c>
      <c r="L93" s="154" t="str">
        <f t="shared" si="59"/>
        <v>376EPSS02</v>
      </c>
      <c r="M93" s="154" t="str">
        <f t="shared" si="60"/>
        <v>376EPSS23</v>
      </c>
      <c r="N93" s="154" t="str">
        <f t="shared" si="61"/>
        <v>376EPSM03</v>
      </c>
      <c r="O93" s="154" t="str">
        <f t="shared" si="62"/>
        <v>376EPSS18</v>
      </c>
      <c r="P93" s="154" t="str">
        <f t="shared" si="63"/>
        <v>376EPSS05</v>
      </c>
      <c r="Q93" s="154" t="str">
        <f t="shared" si="64"/>
        <v>376EPSS17</v>
      </c>
      <c r="R93" s="154" t="str">
        <f t="shared" si="65"/>
        <v>376ESS118</v>
      </c>
      <c r="S93" s="154" t="str">
        <f t="shared" si="66"/>
        <v>376EPSS33</v>
      </c>
      <c r="T93" s="38" t="s">
        <v>119</v>
      </c>
      <c r="U93" s="214" t="s">
        <v>310</v>
      </c>
      <c r="V93" s="196">
        <v>376</v>
      </c>
      <c r="W93" s="197">
        <f t="shared" si="71"/>
        <v>4291</v>
      </c>
      <c r="X93" s="198">
        <f t="shared" si="71"/>
        <v>0</v>
      </c>
      <c r="Y93" s="198">
        <f t="shared" si="71"/>
        <v>0</v>
      </c>
      <c r="Z93" s="198">
        <f t="shared" si="71"/>
        <v>0</v>
      </c>
      <c r="AA93" s="198">
        <f t="shared" si="71"/>
        <v>0</v>
      </c>
      <c r="AB93" s="199">
        <f t="shared" si="71"/>
        <v>4011</v>
      </c>
      <c r="AC93" s="199">
        <f t="shared" si="71"/>
        <v>0</v>
      </c>
      <c r="AD93" s="197">
        <f t="shared" si="71"/>
        <v>483</v>
      </c>
      <c r="AE93" s="198">
        <f t="shared" si="71"/>
        <v>600</v>
      </c>
      <c r="AF93" s="198">
        <f t="shared" si="71"/>
        <v>156</v>
      </c>
      <c r="AG93" s="198">
        <f t="shared" si="71"/>
        <v>0</v>
      </c>
      <c r="AH93" s="198">
        <f t="shared" si="71"/>
        <v>0</v>
      </c>
      <c r="AI93" s="198">
        <f t="shared" si="71"/>
        <v>61</v>
      </c>
      <c r="AJ93" s="198">
        <f t="shared" si="71"/>
        <v>0</v>
      </c>
      <c r="AK93" s="198">
        <f t="shared" si="71"/>
        <v>0</v>
      </c>
      <c r="AL93" s="198">
        <f t="shared" si="71"/>
        <v>0</v>
      </c>
      <c r="AM93" s="198">
        <f t="shared" si="72"/>
        <v>0</v>
      </c>
      <c r="AN93" s="200">
        <f t="shared" si="72"/>
        <v>0</v>
      </c>
      <c r="AO93" s="201">
        <f t="shared" si="73"/>
        <v>9602</v>
      </c>
      <c r="AP93" s="154" t="str">
        <f t="shared" si="67"/>
        <v>475EPSS37</v>
      </c>
      <c r="AQ93" s="202" t="s">
        <v>308</v>
      </c>
      <c r="AR93" s="203">
        <v>475</v>
      </c>
      <c r="AS93" s="202" t="s">
        <v>198</v>
      </c>
      <c r="AT93" s="204">
        <v>87</v>
      </c>
    </row>
    <row r="94" spans="2:46" x14ac:dyDescent="0.25">
      <c r="B94" s="154" t="str">
        <f t="shared" si="49"/>
        <v>400EPSS40</v>
      </c>
      <c r="C94" s="154" t="str">
        <f t="shared" si="50"/>
        <v>400EPS020</v>
      </c>
      <c r="D94" s="154" t="str">
        <f t="shared" si="51"/>
        <v>400EPSI03</v>
      </c>
      <c r="E94" s="154" t="str">
        <f t="shared" si="52"/>
        <v>400ESS002</v>
      </c>
      <c r="F94" s="154" t="str">
        <f t="shared" si="53"/>
        <v>400ESS024</v>
      </c>
      <c r="G94" s="154" t="str">
        <f t="shared" si="54"/>
        <v>400ESS091</v>
      </c>
      <c r="H94" s="154" t="str">
        <f t="shared" si="55"/>
        <v>400EPSS41</v>
      </c>
      <c r="I94" s="154" t="str">
        <f t="shared" si="56"/>
        <v>400EPSS10</v>
      </c>
      <c r="J94" s="154" t="str">
        <f t="shared" si="57"/>
        <v>400EPSS16</v>
      </c>
      <c r="K94" s="154" t="str">
        <f t="shared" si="58"/>
        <v>400EPSS37</v>
      </c>
      <c r="L94" s="154" t="str">
        <f t="shared" si="59"/>
        <v>400EPSS02</v>
      </c>
      <c r="M94" s="154" t="str">
        <f t="shared" si="60"/>
        <v>400EPSS23</v>
      </c>
      <c r="N94" s="154" t="str">
        <f t="shared" si="61"/>
        <v>400EPSM03</v>
      </c>
      <c r="O94" s="154" t="str">
        <f t="shared" si="62"/>
        <v>400EPSS18</v>
      </c>
      <c r="P94" s="154" t="str">
        <f t="shared" si="63"/>
        <v>400EPSS05</v>
      </c>
      <c r="Q94" s="154" t="str">
        <f t="shared" si="64"/>
        <v>400EPSS17</v>
      </c>
      <c r="R94" s="154" t="str">
        <f t="shared" si="65"/>
        <v>400ESS118</v>
      </c>
      <c r="S94" s="154" t="str">
        <f t="shared" si="66"/>
        <v>400EPSS33</v>
      </c>
      <c r="T94" s="44" t="s">
        <v>120</v>
      </c>
      <c r="U94" s="214" t="s">
        <v>310</v>
      </c>
      <c r="V94" s="196">
        <v>400</v>
      </c>
      <c r="W94" s="197">
        <f t="shared" si="71"/>
        <v>7779</v>
      </c>
      <c r="X94" s="198">
        <f t="shared" si="71"/>
        <v>0</v>
      </c>
      <c r="Y94" s="198">
        <f t="shared" si="71"/>
        <v>0</v>
      </c>
      <c r="Z94" s="198">
        <f t="shared" si="71"/>
        <v>0</v>
      </c>
      <c r="AA94" s="198">
        <f t="shared" si="71"/>
        <v>0</v>
      </c>
      <c r="AB94" s="199">
        <f t="shared" si="71"/>
        <v>0</v>
      </c>
      <c r="AC94" s="199">
        <f t="shared" si="71"/>
        <v>0</v>
      </c>
      <c r="AD94" s="197">
        <f t="shared" si="71"/>
        <v>0</v>
      </c>
      <c r="AE94" s="198">
        <f t="shared" si="71"/>
        <v>541</v>
      </c>
      <c r="AF94" s="198">
        <f t="shared" si="71"/>
        <v>86</v>
      </c>
      <c r="AG94" s="198">
        <f t="shared" si="71"/>
        <v>18</v>
      </c>
      <c r="AH94" s="198">
        <f t="shared" si="71"/>
        <v>0</v>
      </c>
      <c r="AI94" s="198">
        <f t="shared" si="71"/>
        <v>160</v>
      </c>
      <c r="AJ94" s="198">
        <f t="shared" si="71"/>
        <v>1</v>
      </c>
      <c r="AK94" s="198">
        <f t="shared" si="71"/>
        <v>0</v>
      </c>
      <c r="AL94" s="198">
        <f t="shared" si="71"/>
        <v>0</v>
      </c>
      <c r="AM94" s="198">
        <f t="shared" si="72"/>
        <v>0</v>
      </c>
      <c r="AN94" s="200">
        <f t="shared" si="72"/>
        <v>0</v>
      </c>
      <c r="AO94" s="201">
        <f t="shared" si="73"/>
        <v>8585</v>
      </c>
      <c r="AP94" s="154" t="str">
        <f t="shared" si="67"/>
        <v>475EPSS40</v>
      </c>
      <c r="AQ94" s="202" t="s">
        <v>308</v>
      </c>
      <c r="AR94" s="203">
        <v>475</v>
      </c>
      <c r="AS94" s="202" t="s">
        <v>177</v>
      </c>
      <c r="AT94" s="204">
        <v>2141</v>
      </c>
    </row>
    <row r="95" spans="2:46" x14ac:dyDescent="0.25">
      <c r="B95" s="154" t="str">
        <f t="shared" si="49"/>
        <v>440EPSS40</v>
      </c>
      <c r="C95" s="154" t="str">
        <f t="shared" si="50"/>
        <v>440EPS020</v>
      </c>
      <c r="D95" s="154" t="str">
        <f t="shared" si="51"/>
        <v>440EPSI03</v>
      </c>
      <c r="E95" s="154" t="str">
        <f t="shared" si="52"/>
        <v>440ESS002</v>
      </c>
      <c r="F95" s="154" t="str">
        <f t="shared" si="53"/>
        <v>440ESS024</v>
      </c>
      <c r="G95" s="154" t="str">
        <f t="shared" si="54"/>
        <v>440ESS091</v>
      </c>
      <c r="H95" s="154" t="str">
        <f t="shared" si="55"/>
        <v>440EPSS41</v>
      </c>
      <c r="I95" s="154" t="str">
        <f t="shared" si="56"/>
        <v>440EPSS10</v>
      </c>
      <c r="J95" s="154" t="str">
        <f t="shared" si="57"/>
        <v>440EPSS16</v>
      </c>
      <c r="K95" s="154" t="str">
        <f t="shared" si="58"/>
        <v>440EPSS37</v>
      </c>
      <c r="L95" s="154" t="str">
        <f t="shared" si="59"/>
        <v>440EPSS02</v>
      </c>
      <c r="M95" s="154" t="str">
        <f t="shared" si="60"/>
        <v>440EPSS23</v>
      </c>
      <c r="N95" s="154" t="str">
        <f t="shared" si="61"/>
        <v>440EPSM03</v>
      </c>
      <c r="O95" s="154" t="str">
        <f t="shared" si="62"/>
        <v>440EPSS18</v>
      </c>
      <c r="P95" s="154" t="str">
        <f t="shared" si="63"/>
        <v>440EPSS05</v>
      </c>
      <c r="Q95" s="154" t="str">
        <f t="shared" si="64"/>
        <v>440EPSS17</v>
      </c>
      <c r="R95" s="154" t="str">
        <f t="shared" si="65"/>
        <v>440ESS118</v>
      </c>
      <c r="S95" s="154" t="str">
        <f t="shared" si="66"/>
        <v>440EPSS33</v>
      </c>
      <c r="T95" s="22" t="s">
        <v>121</v>
      </c>
      <c r="U95" s="214" t="s">
        <v>310</v>
      </c>
      <c r="V95" s="196">
        <v>440</v>
      </c>
      <c r="W95" s="197">
        <f t="shared" si="71"/>
        <v>13835</v>
      </c>
      <c r="X95" s="198">
        <f t="shared" si="71"/>
        <v>0</v>
      </c>
      <c r="Y95" s="198">
        <f t="shared" si="71"/>
        <v>0</v>
      </c>
      <c r="Z95" s="198">
        <f t="shared" si="71"/>
        <v>0</v>
      </c>
      <c r="AA95" s="198">
        <f t="shared" si="71"/>
        <v>0</v>
      </c>
      <c r="AB95" s="199">
        <f t="shared" si="71"/>
        <v>0</v>
      </c>
      <c r="AC95" s="199">
        <f t="shared" si="71"/>
        <v>0</v>
      </c>
      <c r="AD95" s="197">
        <f t="shared" si="71"/>
        <v>205</v>
      </c>
      <c r="AE95" s="198">
        <f t="shared" si="71"/>
        <v>418</v>
      </c>
      <c r="AF95" s="198">
        <f t="shared" si="71"/>
        <v>171</v>
      </c>
      <c r="AG95" s="198">
        <f t="shared" si="71"/>
        <v>32</v>
      </c>
      <c r="AH95" s="198">
        <f t="shared" si="71"/>
        <v>0</v>
      </c>
      <c r="AI95" s="198">
        <f t="shared" si="71"/>
        <v>145</v>
      </c>
      <c r="AJ95" s="198">
        <f t="shared" si="71"/>
        <v>0</v>
      </c>
      <c r="AK95" s="198">
        <f t="shared" si="71"/>
        <v>0</v>
      </c>
      <c r="AL95" s="198">
        <f t="shared" si="71"/>
        <v>0</v>
      </c>
      <c r="AM95" s="198">
        <f t="shared" si="72"/>
        <v>0</v>
      </c>
      <c r="AN95" s="200">
        <f t="shared" si="72"/>
        <v>0</v>
      </c>
      <c r="AO95" s="201">
        <f t="shared" si="73"/>
        <v>14806</v>
      </c>
      <c r="AP95" s="154" t="str">
        <f t="shared" si="67"/>
        <v>480EPSI03</v>
      </c>
      <c r="AQ95" s="202" t="s">
        <v>308</v>
      </c>
      <c r="AR95" s="203">
        <v>480</v>
      </c>
      <c r="AS95" s="202" t="s">
        <v>185</v>
      </c>
      <c r="AT95" s="204">
        <v>2508</v>
      </c>
    </row>
    <row r="96" spans="2:46" x14ac:dyDescent="0.25">
      <c r="B96" s="154" t="str">
        <f t="shared" si="49"/>
        <v>483EPSS40</v>
      </c>
      <c r="C96" s="154" t="str">
        <f t="shared" si="50"/>
        <v>483EPS020</v>
      </c>
      <c r="D96" s="154" t="str">
        <f t="shared" si="51"/>
        <v>483EPSI03</v>
      </c>
      <c r="E96" s="154" t="str">
        <f t="shared" si="52"/>
        <v>483ESS002</v>
      </c>
      <c r="F96" s="154" t="str">
        <f t="shared" si="53"/>
        <v>483ESS024</v>
      </c>
      <c r="G96" s="154" t="str">
        <f t="shared" si="54"/>
        <v>483ESS091</v>
      </c>
      <c r="H96" s="154" t="str">
        <f t="shared" si="55"/>
        <v>483EPSS41</v>
      </c>
      <c r="I96" s="154" t="str">
        <f t="shared" si="56"/>
        <v>483EPSS10</v>
      </c>
      <c r="J96" s="154" t="str">
        <f t="shared" si="57"/>
        <v>483EPSS16</v>
      </c>
      <c r="K96" s="154" t="str">
        <f t="shared" si="58"/>
        <v>483EPSS37</v>
      </c>
      <c r="L96" s="154" t="str">
        <f t="shared" si="59"/>
        <v>483EPSS02</v>
      </c>
      <c r="M96" s="154" t="str">
        <f t="shared" si="60"/>
        <v>483EPSS23</v>
      </c>
      <c r="N96" s="154" t="str">
        <f t="shared" si="61"/>
        <v>483EPSM03</v>
      </c>
      <c r="O96" s="154" t="str">
        <f t="shared" si="62"/>
        <v>483EPSS18</v>
      </c>
      <c r="P96" s="154" t="str">
        <f t="shared" si="63"/>
        <v>483EPSS05</v>
      </c>
      <c r="Q96" s="154" t="str">
        <f t="shared" si="64"/>
        <v>483EPSS17</v>
      </c>
      <c r="R96" s="154" t="str">
        <f t="shared" si="65"/>
        <v>483ESS118</v>
      </c>
      <c r="S96" s="154" t="str">
        <f t="shared" si="66"/>
        <v>483EPSS33</v>
      </c>
      <c r="T96" s="38" t="s">
        <v>122</v>
      </c>
      <c r="U96" s="214" t="s">
        <v>310</v>
      </c>
      <c r="V96" s="196">
        <v>483</v>
      </c>
      <c r="W96" s="197">
        <f t="shared" si="71"/>
        <v>8080</v>
      </c>
      <c r="X96" s="198">
        <f t="shared" si="71"/>
        <v>0</v>
      </c>
      <c r="Y96" s="198">
        <f t="shared" si="71"/>
        <v>0</v>
      </c>
      <c r="Z96" s="198">
        <f t="shared" si="71"/>
        <v>0</v>
      </c>
      <c r="AA96" s="198">
        <f t="shared" si="71"/>
        <v>0</v>
      </c>
      <c r="AB96" s="199">
        <f t="shared" si="71"/>
        <v>289</v>
      </c>
      <c r="AC96" s="199">
        <f t="shared" si="71"/>
        <v>0</v>
      </c>
      <c r="AD96" s="197">
        <f t="shared" si="71"/>
        <v>0</v>
      </c>
      <c r="AE96" s="198">
        <f t="shared" si="71"/>
        <v>0</v>
      </c>
      <c r="AF96" s="198">
        <f t="shared" si="71"/>
        <v>94</v>
      </c>
      <c r="AG96" s="198">
        <f t="shared" si="71"/>
        <v>0</v>
      </c>
      <c r="AH96" s="198">
        <f t="shared" si="71"/>
        <v>0</v>
      </c>
      <c r="AI96" s="198">
        <f t="shared" si="71"/>
        <v>181</v>
      </c>
      <c r="AJ96" s="198">
        <f t="shared" si="71"/>
        <v>0</v>
      </c>
      <c r="AK96" s="198">
        <f t="shared" si="71"/>
        <v>0</v>
      </c>
      <c r="AL96" s="198">
        <f t="shared" si="71"/>
        <v>0</v>
      </c>
      <c r="AM96" s="198">
        <f t="shared" si="72"/>
        <v>0</v>
      </c>
      <c r="AN96" s="200">
        <f t="shared" si="72"/>
        <v>0</v>
      </c>
      <c r="AO96" s="201">
        <f t="shared" si="73"/>
        <v>8644</v>
      </c>
      <c r="AP96" s="154" t="str">
        <f t="shared" si="67"/>
        <v>480EPSM03</v>
      </c>
      <c r="AQ96" s="202" t="s">
        <v>308</v>
      </c>
      <c r="AR96" s="203">
        <v>480</v>
      </c>
      <c r="AS96" s="202" t="s">
        <v>192</v>
      </c>
      <c r="AT96" s="204">
        <v>140</v>
      </c>
    </row>
    <row r="97" spans="2:46" x14ac:dyDescent="0.25">
      <c r="B97" s="154" t="str">
        <f t="shared" si="49"/>
        <v>541EPSS40</v>
      </c>
      <c r="C97" s="154" t="str">
        <f t="shared" si="50"/>
        <v>541EPS020</v>
      </c>
      <c r="D97" s="154" t="str">
        <f t="shared" si="51"/>
        <v>541EPSI03</v>
      </c>
      <c r="E97" s="154" t="str">
        <f t="shared" si="52"/>
        <v>541ESS002</v>
      </c>
      <c r="F97" s="154" t="str">
        <f t="shared" si="53"/>
        <v>541ESS024</v>
      </c>
      <c r="G97" s="154" t="str">
        <f t="shared" si="54"/>
        <v>541ESS091</v>
      </c>
      <c r="H97" s="154" t="str">
        <f t="shared" si="55"/>
        <v>541EPSS41</v>
      </c>
      <c r="I97" s="154" t="str">
        <f t="shared" si="56"/>
        <v>541EPSS10</v>
      </c>
      <c r="J97" s="154" t="str">
        <f t="shared" si="57"/>
        <v>541EPSS16</v>
      </c>
      <c r="K97" s="154" t="str">
        <f t="shared" si="58"/>
        <v>541EPSS37</v>
      </c>
      <c r="L97" s="154" t="str">
        <f t="shared" si="59"/>
        <v>541EPSS02</v>
      </c>
      <c r="M97" s="154" t="str">
        <f t="shared" si="60"/>
        <v>541EPSS23</v>
      </c>
      <c r="N97" s="154" t="str">
        <f t="shared" si="61"/>
        <v>541EPSM03</v>
      </c>
      <c r="O97" s="154" t="str">
        <f t="shared" si="62"/>
        <v>541EPSS18</v>
      </c>
      <c r="P97" s="154" t="str">
        <f t="shared" si="63"/>
        <v>541EPSS05</v>
      </c>
      <c r="Q97" s="154" t="str">
        <f t="shared" si="64"/>
        <v>541EPSS17</v>
      </c>
      <c r="R97" s="154" t="str">
        <f t="shared" si="65"/>
        <v>541ESS118</v>
      </c>
      <c r="S97" s="154" t="str">
        <f t="shared" si="66"/>
        <v>541EPSS33</v>
      </c>
      <c r="T97" s="53" t="s">
        <v>123</v>
      </c>
      <c r="U97" s="214" t="s">
        <v>310</v>
      </c>
      <c r="V97" s="196">
        <v>541</v>
      </c>
      <c r="W97" s="197">
        <f t="shared" si="71"/>
        <v>7047</v>
      </c>
      <c r="X97" s="198">
        <f t="shared" si="71"/>
        <v>0</v>
      </c>
      <c r="Y97" s="198">
        <f t="shared" si="71"/>
        <v>0</v>
      </c>
      <c r="Z97" s="198">
        <f t="shared" si="71"/>
        <v>0</v>
      </c>
      <c r="AA97" s="198">
        <f t="shared" si="71"/>
        <v>0</v>
      </c>
      <c r="AB97" s="199">
        <f t="shared" si="71"/>
        <v>3459</v>
      </c>
      <c r="AC97" s="199">
        <f t="shared" si="71"/>
        <v>0</v>
      </c>
      <c r="AD97" s="197">
        <f t="shared" si="71"/>
        <v>0</v>
      </c>
      <c r="AE97" s="198">
        <f t="shared" si="71"/>
        <v>73</v>
      </c>
      <c r="AF97" s="198">
        <f t="shared" si="71"/>
        <v>136</v>
      </c>
      <c r="AG97" s="198">
        <f t="shared" si="71"/>
        <v>8</v>
      </c>
      <c r="AH97" s="198">
        <f t="shared" si="71"/>
        <v>0</v>
      </c>
      <c r="AI97" s="198">
        <f t="shared" si="71"/>
        <v>124</v>
      </c>
      <c r="AJ97" s="198">
        <f t="shared" si="71"/>
        <v>0</v>
      </c>
      <c r="AK97" s="198">
        <f t="shared" si="71"/>
        <v>0</v>
      </c>
      <c r="AL97" s="198">
        <f t="shared" si="71"/>
        <v>0</v>
      </c>
      <c r="AM97" s="198">
        <f t="shared" si="72"/>
        <v>0</v>
      </c>
      <c r="AN97" s="200">
        <f t="shared" si="72"/>
        <v>0</v>
      </c>
      <c r="AO97" s="201">
        <f t="shared" si="73"/>
        <v>10847</v>
      </c>
      <c r="AP97" s="154" t="str">
        <f t="shared" si="67"/>
        <v>480EPSS16</v>
      </c>
      <c r="AQ97" s="202" t="s">
        <v>308</v>
      </c>
      <c r="AR97" s="203">
        <v>480</v>
      </c>
      <c r="AS97" s="202" t="s">
        <v>196</v>
      </c>
      <c r="AT97" s="204">
        <v>160</v>
      </c>
    </row>
    <row r="98" spans="2:46" x14ac:dyDescent="0.25">
      <c r="B98" s="154" t="str">
        <f t="shared" si="49"/>
        <v>607EPSS40</v>
      </c>
      <c r="C98" s="154" t="str">
        <f t="shared" si="50"/>
        <v>607EPS020</v>
      </c>
      <c r="D98" s="154" t="str">
        <f t="shared" si="51"/>
        <v>607EPSI03</v>
      </c>
      <c r="E98" s="154" t="str">
        <f t="shared" si="52"/>
        <v>607ESS002</v>
      </c>
      <c r="F98" s="154" t="str">
        <f t="shared" si="53"/>
        <v>607ESS024</v>
      </c>
      <c r="G98" s="154" t="str">
        <f t="shared" si="54"/>
        <v>607ESS091</v>
      </c>
      <c r="H98" s="154" t="str">
        <f t="shared" si="55"/>
        <v>607EPSS41</v>
      </c>
      <c r="I98" s="154" t="str">
        <f t="shared" si="56"/>
        <v>607EPSS10</v>
      </c>
      <c r="J98" s="154" t="str">
        <f t="shared" si="57"/>
        <v>607EPSS16</v>
      </c>
      <c r="K98" s="154" t="str">
        <f t="shared" si="58"/>
        <v>607EPSS37</v>
      </c>
      <c r="L98" s="154" t="str">
        <f t="shared" si="59"/>
        <v>607EPSS02</v>
      </c>
      <c r="M98" s="154" t="str">
        <f t="shared" si="60"/>
        <v>607EPSS23</v>
      </c>
      <c r="N98" s="154" t="str">
        <f t="shared" si="61"/>
        <v>607EPSM03</v>
      </c>
      <c r="O98" s="154" t="str">
        <f t="shared" si="62"/>
        <v>607EPSS18</v>
      </c>
      <c r="P98" s="154" t="str">
        <f t="shared" si="63"/>
        <v>607EPSS05</v>
      </c>
      <c r="Q98" s="154" t="str">
        <f t="shared" si="64"/>
        <v>607EPSS17</v>
      </c>
      <c r="R98" s="154" t="str">
        <f t="shared" si="65"/>
        <v>607ESS118</v>
      </c>
      <c r="S98" s="154" t="str">
        <f t="shared" si="66"/>
        <v>607EPSS33</v>
      </c>
      <c r="T98" s="22" t="s">
        <v>124</v>
      </c>
      <c r="U98" s="214" t="s">
        <v>310</v>
      </c>
      <c r="V98" s="196">
        <v>607</v>
      </c>
      <c r="W98" s="197">
        <f t="shared" si="71"/>
        <v>3050</v>
      </c>
      <c r="X98" s="198">
        <f t="shared" si="71"/>
        <v>0</v>
      </c>
      <c r="Y98" s="198">
        <f t="shared" si="71"/>
        <v>0</v>
      </c>
      <c r="Z98" s="198">
        <f t="shared" si="71"/>
        <v>0</v>
      </c>
      <c r="AA98" s="198">
        <f t="shared" si="71"/>
        <v>0</v>
      </c>
      <c r="AB98" s="199">
        <f t="shared" si="71"/>
        <v>303</v>
      </c>
      <c r="AC98" s="199">
        <f t="shared" si="71"/>
        <v>0</v>
      </c>
      <c r="AD98" s="197">
        <f t="shared" si="71"/>
        <v>59</v>
      </c>
      <c r="AE98" s="198">
        <f t="shared" si="71"/>
        <v>84</v>
      </c>
      <c r="AF98" s="198">
        <f t="shared" si="71"/>
        <v>129</v>
      </c>
      <c r="AG98" s="198">
        <f t="shared" si="71"/>
        <v>0</v>
      </c>
      <c r="AH98" s="198">
        <f t="shared" si="71"/>
        <v>0</v>
      </c>
      <c r="AI98" s="198">
        <f t="shared" si="71"/>
        <v>34</v>
      </c>
      <c r="AJ98" s="198">
        <f t="shared" si="71"/>
        <v>0</v>
      </c>
      <c r="AK98" s="198">
        <f t="shared" si="71"/>
        <v>0</v>
      </c>
      <c r="AL98" s="198">
        <f t="shared" si="71"/>
        <v>0</v>
      </c>
      <c r="AM98" s="198">
        <f t="shared" si="72"/>
        <v>0</v>
      </c>
      <c r="AN98" s="200">
        <f t="shared" si="72"/>
        <v>0</v>
      </c>
      <c r="AO98" s="201">
        <f t="shared" si="73"/>
        <v>3659</v>
      </c>
      <c r="AP98" s="154" t="str">
        <f t="shared" si="67"/>
        <v>480EPSS37</v>
      </c>
      <c r="AQ98" s="202" t="s">
        <v>308</v>
      </c>
      <c r="AR98" s="203">
        <v>480</v>
      </c>
      <c r="AS98" s="202" t="s">
        <v>198</v>
      </c>
      <c r="AT98" s="204">
        <v>80</v>
      </c>
    </row>
    <row r="99" spans="2:46" x14ac:dyDescent="0.25">
      <c r="B99" s="154" t="str">
        <f t="shared" si="49"/>
        <v>615EPSS40</v>
      </c>
      <c r="C99" s="154" t="str">
        <f t="shared" si="50"/>
        <v>615EPS020</v>
      </c>
      <c r="D99" s="154" t="str">
        <f t="shared" si="51"/>
        <v>615EPSI03</v>
      </c>
      <c r="E99" s="154" t="str">
        <f t="shared" si="52"/>
        <v>615ESS002</v>
      </c>
      <c r="F99" s="154" t="str">
        <f t="shared" si="53"/>
        <v>615ESS024</v>
      </c>
      <c r="G99" s="154" t="str">
        <f t="shared" si="54"/>
        <v>615ESS091</v>
      </c>
      <c r="H99" s="154" t="str">
        <f t="shared" si="55"/>
        <v>615EPSS41</v>
      </c>
      <c r="I99" s="154" t="str">
        <f t="shared" si="56"/>
        <v>615EPSS10</v>
      </c>
      <c r="J99" s="154" t="str">
        <f t="shared" si="57"/>
        <v>615EPSS16</v>
      </c>
      <c r="K99" s="154" t="str">
        <f t="shared" si="58"/>
        <v>615EPSS37</v>
      </c>
      <c r="L99" s="154" t="str">
        <f t="shared" si="59"/>
        <v>615EPSS02</v>
      </c>
      <c r="M99" s="154" t="str">
        <f t="shared" si="60"/>
        <v>615EPSS23</v>
      </c>
      <c r="N99" s="154" t="str">
        <f t="shared" si="61"/>
        <v>615EPSM03</v>
      </c>
      <c r="O99" s="154" t="str">
        <f t="shared" si="62"/>
        <v>615EPSS18</v>
      </c>
      <c r="P99" s="154" t="str">
        <f t="shared" si="63"/>
        <v>615EPSS05</v>
      </c>
      <c r="Q99" s="154" t="str">
        <f t="shared" si="64"/>
        <v>615EPSS17</v>
      </c>
      <c r="R99" s="154" t="str">
        <f t="shared" si="65"/>
        <v>615ESS118</v>
      </c>
      <c r="S99" s="154" t="str">
        <f t="shared" si="66"/>
        <v>615EPSS33</v>
      </c>
      <c r="T99" s="38" t="s">
        <v>125</v>
      </c>
      <c r="U99" s="214" t="s">
        <v>310</v>
      </c>
      <c r="V99" s="196">
        <v>615</v>
      </c>
      <c r="W99" s="197">
        <f t="shared" si="71"/>
        <v>14614</v>
      </c>
      <c r="X99" s="198">
        <f t="shared" si="71"/>
        <v>0</v>
      </c>
      <c r="Y99" s="198">
        <f t="shared" si="71"/>
        <v>0</v>
      </c>
      <c r="Z99" s="198">
        <f t="shared" si="71"/>
        <v>0</v>
      </c>
      <c r="AA99" s="198">
        <f t="shared" si="71"/>
        <v>0</v>
      </c>
      <c r="AB99" s="199">
        <f t="shared" si="71"/>
        <v>1533</v>
      </c>
      <c r="AC99" s="199">
        <f t="shared" si="71"/>
        <v>0</v>
      </c>
      <c r="AD99" s="197">
        <f t="shared" si="71"/>
        <v>796</v>
      </c>
      <c r="AE99" s="198">
        <f t="shared" si="71"/>
        <v>758</v>
      </c>
      <c r="AF99" s="198">
        <f t="shared" si="71"/>
        <v>529</v>
      </c>
      <c r="AG99" s="198">
        <f t="shared" si="71"/>
        <v>109</v>
      </c>
      <c r="AH99" s="198">
        <f t="shared" si="71"/>
        <v>0</v>
      </c>
      <c r="AI99" s="198">
        <f t="shared" si="71"/>
        <v>414</v>
      </c>
      <c r="AJ99" s="198">
        <f t="shared" si="71"/>
        <v>12</v>
      </c>
      <c r="AK99" s="198">
        <f t="shared" si="71"/>
        <v>10</v>
      </c>
      <c r="AL99" s="198">
        <f t="shared" ref="AL99:AL106" si="74">IFERROR(VLOOKUP(Q99,$AP$9:$AT$931,5,0),0)</f>
        <v>0</v>
      </c>
      <c r="AM99" s="198">
        <f t="shared" si="72"/>
        <v>0</v>
      </c>
      <c r="AN99" s="200">
        <f t="shared" si="72"/>
        <v>0</v>
      </c>
      <c r="AO99" s="201">
        <f t="shared" si="73"/>
        <v>18775</v>
      </c>
      <c r="AP99" s="154" t="str">
        <f t="shared" si="67"/>
        <v>480EPSS40</v>
      </c>
      <c r="AQ99" s="202" t="s">
        <v>308</v>
      </c>
      <c r="AR99" s="203">
        <v>480</v>
      </c>
      <c r="AS99" s="202" t="s">
        <v>177</v>
      </c>
      <c r="AT99" s="204">
        <v>13987</v>
      </c>
    </row>
    <row r="100" spans="2:46" x14ac:dyDescent="0.25">
      <c r="B100" s="154" t="str">
        <f t="shared" si="49"/>
        <v>649EPSS40</v>
      </c>
      <c r="C100" s="154" t="str">
        <f t="shared" si="50"/>
        <v>649EPS020</v>
      </c>
      <c r="D100" s="154" t="str">
        <f t="shared" si="51"/>
        <v>649EPSI03</v>
      </c>
      <c r="E100" s="154" t="str">
        <f t="shared" si="52"/>
        <v>649ESS002</v>
      </c>
      <c r="F100" s="154" t="str">
        <f t="shared" si="53"/>
        <v>649ESS024</v>
      </c>
      <c r="G100" s="154" t="str">
        <f t="shared" si="54"/>
        <v>649ESS091</v>
      </c>
      <c r="H100" s="154" t="str">
        <f t="shared" si="55"/>
        <v>649EPSS41</v>
      </c>
      <c r="I100" s="154" t="str">
        <f t="shared" si="56"/>
        <v>649EPSS10</v>
      </c>
      <c r="J100" s="154" t="str">
        <f t="shared" si="57"/>
        <v>649EPSS16</v>
      </c>
      <c r="K100" s="154" t="str">
        <f t="shared" si="58"/>
        <v>649EPSS37</v>
      </c>
      <c r="L100" s="154" t="str">
        <f t="shared" si="59"/>
        <v>649EPSS02</v>
      </c>
      <c r="M100" s="154" t="str">
        <f t="shared" si="60"/>
        <v>649EPSS23</v>
      </c>
      <c r="N100" s="154" t="str">
        <f t="shared" si="61"/>
        <v>649EPSM03</v>
      </c>
      <c r="O100" s="154" t="str">
        <f t="shared" si="62"/>
        <v>649EPSS18</v>
      </c>
      <c r="P100" s="154" t="str">
        <f t="shared" si="63"/>
        <v>649EPSS05</v>
      </c>
      <c r="Q100" s="154" t="str">
        <f t="shared" si="64"/>
        <v>649EPSS17</v>
      </c>
      <c r="R100" s="154" t="str">
        <f t="shared" si="65"/>
        <v>649ESS118</v>
      </c>
      <c r="S100" s="154" t="str">
        <f t="shared" si="66"/>
        <v>649EPSS33</v>
      </c>
      <c r="T100" s="38" t="s">
        <v>126</v>
      </c>
      <c r="U100" s="214" t="s">
        <v>310</v>
      </c>
      <c r="V100" s="196">
        <v>649</v>
      </c>
      <c r="W100" s="197">
        <f t="shared" ref="W100:AK106" si="75">IFERROR(VLOOKUP(B100,$AP$9:$AT$931,5,0),0)</f>
        <v>6047</v>
      </c>
      <c r="X100" s="198">
        <f t="shared" si="75"/>
        <v>0</v>
      </c>
      <c r="Y100" s="198">
        <f t="shared" si="75"/>
        <v>0</v>
      </c>
      <c r="Z100" s="198">
        <f t="shared" si="75"/>
        <v>0</v>
      </c>
      <c r="AA100" s="198">
        <f t="shared" si="75"/>
        <v>0</v>
      </c>
      <c r="AB100" s="199">
        <f t="shared" si="75"/>
        <v>3091</v>
      </c>
      <c r="AC100" s="199">
        <f t="shared" si="75"/>
        <v>0</v>
      </c>
      <c r="AD100" s="197">
        <f t="shared" si="75"/>
        <v>0</v>
      </c>
      <c r="AE100" s="198">
        <f t="shared" si="75"/>
        <v>78</v>
      </c>
      <c r="AF100" s="198">
        <f t="shared" si="75"/>
        <v>55</v>
      </c>
      <c r="AG100" s="198">
        <f t="shared" si="75"/>
        <v>0</v>
      </c>
      <c r="AH100" s="198">
        <f t="shared" si="75"/>
        <v>0</v>
      </c>
      <c r="AI100" s="198">
        <f t="shared" si="75"/>
        <v>129</v>
      </c>
      <c r="AJ100" s="198">
        <f t="shared" si="75"/>
        <v>0</v>
      </c>
      <c r="AK100" s="198">
        <f t="shared" si="75"/>
        <v>0</v>
      </c>
      <c r="AL100" s="198">
        <f t="shared" si="74"/>
        <v>0</v>
      </c>
      <c r="AM100" s="198">
        <f t="shared" si="72"/>
        <v>0</v>
      </c>
      <c r="AN100" s="200">
        <f t="shared" si="72"/>
        <v>0</v>
      </c>
      <c r="AO100" s="201">
        <f t="shared" si="73"/>
        <v>9400</v>
      </c>
      <c r="AP100" s="154" t="str">
        <f t="shared" si="67"/>
        <v>480ESS002</v>
      </c>
      <c r="AQ100" s="202" t="s">
        <v>308</v>
      </c>
      <c r="AR100" s="203">
        <v>480</v>
      </c>
      <c r="AS100" s="202" t="s">
        <v>181</v>
      </c>
      <c r="AT100" s="204">
        <v>730</v>
      </c>
    </row>
    <row r="101" spans="2:46" x14ac:dyDescent="0.25">
      <c r="B101" s="154" t="str">
        <f t="shared" si="49"/>
        <v>652EPSS40</v>
      </c>
      <c r="C101" s="154" t="str">
        <f t="shared" si="50"/>
        <v>652EPS020</v>
      </c>
      <c r="D101" s="154" t="str">
        <f t="shared" si="51"/>
        <v>652EPSI03</v>
      </c>
      <c r="E101" s="154" t="str">
        <f t="shared" si="52"/>
        <v>652ESS002</v>
      </c>
      <c r="F101" s="154" t="str">
        <f t="shared" si="53"/>
        <v>652ESS024</v>
      </c>
      <c r="G101" s="154" t="str">
        <f t="shared" si="54"/>
        <v>652ESS091</v>
      </c>
      <c r="H101" s="154" t="str">
        <f t="shared" si="55"/>
        <v>652EPSS41</v>
      </c>
      <c r="I101" s="154" t="str">
        <f t="shared" si="56"/>
        <v>652EPSS10</v>
      </c>
      <c r="J101" s="154" t="str">
        <f t="shared" si="57"/>
        <v>652EPSS16</v>
      </c>
      <c r="K101" s="154" t="str">
        <f t="shared" si="58"/>
        <v>652EPSS37</v>
      </c>
      <c r="L101" s="154" t="str">
        <f t="shared" si="59"/>
        <v>652EPSS02</v>
      </c>
      <c r="M101" s="154" t="str">
        <f t="shared" si="60"/>
        <v>652EPSS23</v>
      </c>
      <c r="N101" s="154" t="str">
        <f t="shared" si="61"/>
        <v>652EPSM03</v>
      </c>
      <c r="O101" s="154" t="str">
        <f t="shared" si="62"/>
        <v>652EPSS18</v>
      </c>
      <c r="P101" s="154" t="str">
        <f t="shared" si="63"/>
        <v>652EPSS05</v>
      </c>
      <c r="Q101" s="154" t="str">
        <f t="shared" si="64"/>
        <v>652EPSS17</v>
      </c>
      <c r="R101" s="154" t="str">
        <f t="shared" si="65"/>
        <v>652ESS118</v>
      </c>
      <c r="S101" s="154" t="str">
        <f t="shared" si="66"/>
        <v>652EPSS33</v>
      </c>
      <c r="T101" s="38" t="s">
        <v>127</v>
      </c>
      <c r="U101" s="214" t="s">
        <v>310</v>
      </c>
      <c r="V101" s="196">
        <v>652</v>
      </c>
      <c r="W101" s="197">
        <f t="shared" si="75"/>
        <v>4807</v>
      </c>
      <c r="X101" s="198">
        <f t="shared" si="75"/>
        <v>0</v>
      </c>
      <c r="Y101" s="198">
        <f t="shared" si="75"/>
        <v>0</v>
      </c>
      <c r="Z101" s="198">
        <f t="shared" si="75"/>
        <v>0</v>
      </c>
      <c r="AA101" s="198">
        <f t="shared" si="75"/>
        <v>0</v>
      </c>
      <c r="AB101" s="199">
        <f t="shared" si="75"/>
        <v>0</v>
      </c>
      <c r="AC101" s="199">
        <f t="shared" si="75"/>
        <v>0</v>
      </c>
      <c r="AD101" s="197">
        <f t="shared" si="75"/>
        <v>0</v>
      </c>
      <c r="AE101" s="198">
        <f t="shared" si="75"/>
        <v>0</v>
      </c>
      <c r="AF101" s="198">
        <f t="shared" si="75"/>
        <v>52</v>
      </c>
      <c r="AG101" s="198">
        <f t="shared" si="75"/>
        <v>0</v>
      </c>
      <c r="AH101" s="198">
        <f t="shared" si="75"/>
        <v>0</v>
      </c>
      <c r="AI101" s="198">
        <f t="shared" si="75"/>
        <v>90</v>
      </c>
      <c r="AJ101" s="198">
        <f t="shared" si="75"/>
        <v>0</v>
      </c>
      <c r="AK101" s="198">
        <f t="shared" si="75"/>
        <v>0</v>
      </c>
      <c r="AL101" s="198">
        <f t="shared" si="74"/>
        <v>0</v>
      </c>
      <c r="AM101" s="198">
        <f t="shared" si="72"/>
        <v>0</v>
      </c>
      <c r="AN101" s="200">
        <f t="shared" si="72"/>
        <v>0</v>
      </c>
      <c r="AO101" s="201">
        <f t="shared" si="73"/>
        <v>4949</v>
      </c>
      <c r="AP101" s="154" t="str">
        <f t="shared" si="67"/>
        <v>490EPSI03</v>
      </c>
      <c r="AQ101" s="202" t="s">
        <v>308</v>
      </c>
      <c r="AR101" s="203">
        <v>490</v>
      </c>
      <c r="AS101" s="202" t="s">
        <v>185</v>
      </c>
      <c r="AT101" s="204">
        <v>2919</v>
      </c>
    </row>
    <row r="102" spans="2:46" x14ac:dyDescent="0.25">
      <c r="B102" s="154" t="str">
        <f t="shared" si="49"/>
        <v>660EPSS40</v>
      </c>
      <c r="C102" s="154" t="str">
        <f t="shared" si="50"/>
        <v>660EPS020</v>
      </c>
      <c r="D102" s="154" t="str">
        <f t="shared" si="51"/>
        <v>660EPSI03</v>
      </c>
      <c r="E102" s="154" t="str">
        <f t="shared" si="52"/>
        <v>660ESS002</v>
      </c>
      <c r="F102" s="154" t="str">
        <f t="shared" si="53"/>
        <v>660ESS024</v>
      </c>
      <c r="G102" s="154" t="str">
        <f t="shared" si="54"/>
        <v>660ESS091</v>
      </c>
      <c r="H102" s="154" t="str">
        <f t="shared" si="55"/>
        <v>660EPSS41</v>
      </c>
      <c r="I102" s="154" t="str">
        <f t="shared" si="56"/>
        <v>660EPSS10</v>
      </c>
      <c r="J102" s="154" t="str">
        <f t="shared" si="57"/>
        <v>660EPSS16</v>
      </c>
      <c r="K102" s="154" t="str">
        <f t="shared" si="58"/>
        <v>660EPSS37</v>
      </c>
      <c r="L102" s="154" t="str">
        <f t="shared" si="59"/>
        <v>660EPSS02</v>
      </c>
      <c r="M102" s="154" t="str">
        <f t="shared" si="60"/>
        <v>660EPSS23</v>
      </c>
      <c r="N102" s="154" t="str">
        <f t="shared" si="61"/>
        <v>660EPSM03</v>
      </c>
      <c r="O102" s="154" t="str">
        <f t="shared" si="62"/>
        <v>660EPSS18</v>
      </c>
      <c r="P102" s="154" t="str">
        <f t="shared" si="63"/>
        <v>660EPSS05</v>
      </c>
      <c r="Q102" s="154" t="str">
        <f t="shared" si="64"/>
        <v>660EPSS17</v>
      </c>
      <c r="R102" s="154" t="str">
        <f t="shared" si="65"/>
        <v>660ESS118</v>
      </c>
      <c r="S102" s="154" t="str">
        <f t="shared" si="66"/>
        <v>660EPSS33</v>
      </c>
      <c r="T102" s="22" t="s">
        <v>128</v>
      </c>
      <c r="U102" s="214" t="s">
        <v>310</v>
      </c>
      <c r="V102" s="196">
        <v>660</v>
      </c>
      <c r="W102" s="197">
        <f t="shared" si="75"/>
        <v>9216</v>
      </c>
      <c r="X102" s="198">
        <f t="shared" si="75"/>
        <v>0</v>
      </c>
      <c r="Y102" s="198">
        <f t="shared" si="75"/>
        <v>0</v>
      </c>
      <c r="Z102" s="198">
        <f t="shared" si="75"/>
        <v>0</v>
      </c>
      <c r="AA102" s="198">
        <f t="shared" si="75"/>
        <v>0</v>
      </c>
      <c r="AB102" s="199">
        <f t="shared" si="75"/>
        <v>0</v>
      </c>
      <c r="AC102" s="199">
        <f t="shared" si="75"/>
        <v>0</v>
      </c>
      <c r="AD102" s="197">
        <f t="shared" si="75"/>
        <v>0</v>
      </c>
      <c r="AE102" s="198">
        <f t="shared" si="75"/>
        <v>0</v>
      </c>
      <c r="AF102" s="198">
        <f t="shared" si="75"/>
        <v>176</v>
      </c>
      <c r="AG102" s="198">
        <f t="shared" si="75"/>
        <v>0</v>
      </c>
      <c r="AH102" s="198">
        <f t="shared" si="75"/>
        <v>0</v>
      </c>
      <c r="AI102" s="198">
        <f t="shared" si="75"/>
        <v>303</v>
      </c>
      <c r="AJ102" s="198">
        <f t="shared" si="75"/>
        <v>0</v>
      </c>
      <c r="AK102" s="198">
        <f t="shared" si="75"/>
        <v>0</v>
      </c>
      <c r="AL102" s="198">
        <f t="shared" si="74"/>
        <v>0</v>
      </c>
      <c r="AM102" s="198">
        <f t="shared" si="72"/>
        <v>0</v>
      </c>
      <c r="AN102" s="200">
        <f t="shared" si="72"/>
        <v>0</v>
      </c>
      <c r="AO102" s="201">
        <f t="shared" si="73"/>
        <v>9695</v>
      </c>
      <c r="AP102" s="154" t="str">
        <f t="shared" si="67"/>
        <v>490EPSM03</v>
      </c>
      <c r="AQ102" s="202" t="s">
        <v>308</v>
      </c>
      <c r="AR102" s="203">
        <v>490</v>
      </c>
      <c r="AS102" s="202" t="s">
        <v>192</v>
      </c>
      <c r="AT102" s="204">
        <v>254</v>
      </c>
    </row>
    <row r="103" spans="2:46" x14ac:dyDescent="0.25">
      <c r="B103" s="154" t="str">
        <f t="shared" si="49"/>
        <v>667EPSS40</v>
      </c>
      <c r="C103" s="154" t="str">
        <f t="shared" si="50"/>
        <v>667EPS020</v>
      </c>
      <c r="D103" s="154" t="str">
        <f t="shared" si="51"/>
        <v>667EPSI03</v>
      </c>
      <c r="E103" s="154" t="str">
        <f t="shared" si="52"/>
        <v>667ESS002</v>
      </c>
      <c r="F103" s="154" t="str">
        <f t="shared" si="53"/>
        <v>667ESS024</v>
      </c>
      <c r="G103" s="154" t="str">
        <f t="shared" si="54"/>
        <v>667ESS091</v>
      </c>
      <c r="H103" s="154" t="str">
        <f t="shared" si="55"/>
        <v>667EPSS41</v>
      </c>
      <c r="I103" s="154" t="str">
        <f t="shared" si="56"/>
        <v>667EPSS10</v>
      </c>
      <c r="J103" s="154" t="str">
        <f t="shared" si="57"/>
        <v>667EPSS16</v>
      </c>
      <c r="K103" s="154" t="str">
        <f t="shared" si="58"/>
        <v>667EPSS37</v>
      </c>
      <c r="L103" s="154" t="str">
        <f t="shared" si="59"/>
        <v>667EPSS02</v>
      </c>
      <c r="M103" s="154" t="str">
        <f t="shared" si="60"/>
        <v>667EPSS23</v>
      </c>
      <c r="N103" s="154" t="str">
        <f t="shared" si="61"/>
        <v>667EPSM03</v>
      </c>
      <c r="O103" s="154" t="str">
        <f t="shared" si="62"/>
        <v>667EPSS18</v>
      </c>
      <c r="P103" s="154" t="str">
        <f t="shared" si="63"/>
        <v>667EPSS05</v>
      </c>
      <c r="Q103" s="154" t="str">
        <f t="shared" si="64"/>
        <v>667EPSS17</v>
      </c>
      <c r="R103" s="154" t="str">
        <f t="shared" si="65"/>
        <v>667ESS118</v>
      </c>
      <c r="S103" s="154" t="str">
        <f t="shared" si="66"/>
        <v>667EPSS33</v>
      </c>
      <c r="T103" s="22" t="s">
        <v>129</v>
      </c>
      <c r="U103" s="214" t="s">
        <v>310</v>
      </c>
      <c r="V103" s="196">
        <v>667</v>
      </c>
      <c r="W103" s="197">
        <f t="shared" si="75"/>
        <v>8087</v>
      </c>
      <c r="X103" s="198">
        <f t="shared" si="75"/>
        <v>0</v>
      </c>
      <c r="Y103" s="198">
        <f t="shared" si="75"/>
        <v>0</v>
      </c>
      <c r="Z103" s="198">
        <f t="shared" si="75"/>
        <v>0</v>
      </c>
      <c r="AA103" s="198">
        <f t="shared" si="75"/>
        <v>0</v>
      </c>
      <c r="AB103" s="199">
        <f t="shared" si="75"/>
        <v>560</v>
      </c>
      <c r="AC103" s="199">
        <f t="shared" si="75"/>
        <v>0</v>
      </c>
      <c r="AD103" s="197">
        <f t="shared" si="75"/>
        <v>0</v>
      </c>
      <c r="AE103" s="198">
        <f t="shared" si="75"/>
        <v>171</v>
      </c>
      <c r="AF103" s="198">
        <f t="shared" si="75"/>
        <v>64</v>
      </c>
      <c r="AG103" s="198">
        <f t="shared" si="75"/>
        <v>0</v>
      </c>
      <c r="AH103" s="198">
        <f t="shared" si="75"/>
        <v>0</v>
      </c>
      <c r="AI103" s="198">
        <f t="shared" si="75"/>
        <v>88</v>
      </c>
      <c r="AJ103" s="198">
        <f t="shared" si="75"/>
        <v>0</v>
      </c>
      <c r="AK103" s="198">
        <f t="shared" si="75"/>
        <v>0</v>
      </c>
      <c r="AL103" s="198">
        <f t="shared" si="74"/>
        <v>0</v>
      </c>
      <c r="AM103" s="198">
        <f t="shared" si="72"/>
        <v>0</v>
      </c>
      <c r="AN103" s="200">
        <f t="shared" si="72"/>
        <v>0</v>
      </c>
      <c r="AO103" s="201">
        <f t="shared" si="73"/>
        <v>8970</v>
      </c>
      <c r="AP103" s="154" t="str">
        <f t="shared" si="67"/>
        <v>490EPSS16</v>
      </c>
      <c r="AQ103" s="202" t="s">
        <v>308</v>
      </c>
      <c r="AR103" s="203">
        <v>490</v>
      </c>
      <c r="AS103" s="202" t="s">
        <v>196</v>
      </c>
      <c r="AT103" s="204">
        <v>617</v>
      </c>
    </row>
    <row r="104" spans="2:46" x14ac:dyDescent="0.25">
      <c r="B104" s="154" t="str">
        <f t="shared" si="49"/>
        <v>674EPSS40</v>
      </c>
      <c r="C104" s="154" t="str">
        <f t="shared" si="50"/>
        <v>674EPS020</v>
      </c>
      <c r="D104" s="154" t="str">
        <f t="shared" si="51"/>
        <v>674EPSI03</v>
      </c>
      <c r="E104" s="154" t="str">
        <f t="shared" si="52"/>
        <v>674ESS002</v>
      </c>
      <c r="F104" s="154" t="str">
        <f t="shared" si="53"/>
        <v>674ESS024</v>
      </c>
      <c r="G104" s="154" t="str">
        <f t="shared" si="54"/>
        <v>674ESS091</v>
      </c>
      <c r="H104" s="154" t="str">
        <f t="shared" si="55"/>
        <v>674EPSS41</v>
      </c>
      <c r="I104" s="154" t="str">
        <f t="shared" si="56"/>
        <v>674EPSS10</v>
      </c>
      <c r="J104" s="154" t="str">
        <f t="shared" si="57"/>
        <v>674EPSS16</v>
      </c>
      <c r="K104" s="154" t="str">
        <f t="shared" si="58"/>
        <v>674EPSS37</v>
      </c>
      <c r="L104" s="154" t="str">
        <f t="shared" si="59"/>
        <v>674EPSS02</v>
      </c>
      <c r="M104" s="154" t="str">
        <f t="shared" si="60"/>
        <v>674EPSS23</v>
      </c>
      <c r="N104" s="154" t="str">
        <f t="shared" si="61"/>
        <v>674EPSM03</v>
      </c>
      <c r="O104" s="154" t="str">
        <f t="shared" si="62"/>
        <v>674EPSS18</v>
      </c>
      <c r="P104" s="154" t="str">
        <f t="shared" si="63"/>
        <v>674EPSS05</v>
      </c>
      <c r="Q104" s="154" t="str">
        <f t="shared" si="64"/>
        <v>674EPSS17</v>
      </c>
      <c r="R104" s="154" t="str">
        <f t="shared" si="65"/>
        <v>674ESS118</v>
      </c>
      <c r="S104" s="154" t="str">
        <f t="shared" si="66"/>
        <v>674EPSS33</v>
      </c>
      <c r="T104" s="22" t="s">
        <v>130</v>
      </c>
      <c r="U104" s="214" t="s">
        <v>310</v>
      </c>
      <c r="V104" s="196">
        <v>674</v>
      </c>
      <c r="W104" s="197">
        <f t="shared" si="75"/>
        <v>11884</v>
      </c>
      <c r="X104" s="198">
        <f t="shared" si="75"/>
        <v>0</v>
      </c>
      <c r="Y104" s="198">
        <f t="shared" si="75"/>
        <v>0</v>
      </c>
      <c r="Z104" s="198">
        <f t="shared" si="75"/>
        <v>0</v>
      </c>
      <c r="AA104" s="198">
        <f t="shared" si="75"/>
        <v>0</v>
      </c>
      <c r="AB104" s="199">
        <f t="shared" si="75"/>
        <v>0</v>
      </c>
      <c r="AC104" s="199">
        <f t="shared" si="75"/>
        <v>0</v>
      </c>
      <c r="AD104" s="197">
        <f t="shared" si="75"/>
        <v>0</v>
      </c>
      <c r="AE104" s="198">
        <f t="shared" si="75"/>
        <v>0</v>
      </c>
      <c r="AF104" s="198">
        <f t="shared" si="75"/>
        <v>129</v>
      </c>
      <c r="AG104" s="198">
        <f t="shared" si="75"/>
        <v>0</v>
      </c>
      <c r="AH104" s="198">
        <f t="shared" si="75"/>
        <v>0</v>
      </c>
      <c r="AI104" s="198">
        <f t="shared" si="75"/>
        <v>127</v>
      </c>
      <c r="AJ104" s="198">
        <f t="shared" si="75"/>
        <v>0</v>
      </c>
      <c r="AK104" s="198">
        <f t="shared" si="75"/>
        <v>0</v>
      </c>
      <c r="AL104" s="198">
        <f t="shared" si="74"/>
        <v>0</v>
      </c>
      <c r="AM104" s="198">
        <f t="shared" si="72"/>
        <v>0</v>
      </c>
      <c r="AN104" s="200">
        <f t="shared" si="72"/>
        <v>0</v>
      </c>
      <c r="AO104" s="201">
        <f t="shared" si="73"/>
        <v>12140</v>
      </c>
      <c r="AP104" s="154" t="str">
        <f t="shared" si="67"/>
        <v>490EPSS37</v>
      </c>
      <c r="AQ104" s="202" t="s">
        <v>308</v>
      </c>
      <c r="AR104" s="203">
        <v>490</v>
      </c>
      <c r="AS104" s="202" t="s">
        <v>198</v>
      </c>
      <c r="AT104" s="204">
        <v>132</v>
      </c>
    </row>
    <row r="105" spans="2:46" x14ac:dyDescent="0.25">
      <c r="B105" s="154" t="str">
        <f t="shared" si="49"/>
        <v>697EPSS40</v>
      </c>
      <c r="C105" s="154" t="str">
        <f t="shared" si="50"/>
        <v>697EPS020</v>
      </c>
      <c r="D105" s="154" t="str">
        <f t="shared" si="51"/>
        <v>697EPSI03</v>
      </c>
      <c r="E105" s="154" t="str">
        <f t="shared" si="52"/>
        <v>697ESS002</v>
      </c>
      <c r="F105" s="154" t="str">
        <f t="shared" si="53"/>
        <v>697ESS024</v>
      </c>
      <c r="G105" s="154" t="str">
        <f t="shared" si="54"/>
        <v>697ESS091</v>
      </c>
      <c r="H105" s="154" t="str">
        <f t="shared" si="55"/>
        <v>697EPSS41</v>
      </c>
      <c r="I105" s="154" t="str">
        <f t="shared" si="56"/>
        <v>697EPSS10</v>
      </c>
      <c r="J105" s="154" t="str">
        <f t="shared" si="57"/>
        <v>697EPSS16</v>
      </c>
      <c r="K105" s="154" t="str">
        <f t="shared" si="58"/>
        <v>697EPSS37</v>
      </c>
      <c r="L105" s="154" t="str">
        <f t="shared" si="59"/>
        <v>697EPSS02</v>
      </c>
      <c r="M105" s="154" t="str">
        <f t="shared" si="60"/>
        <v>697EPSS23</v>
      </c>
      <c r="N105" s="154" t="str">
        <f t="shared" si="61"/>
        <v>697EPSM03</v>
      </c>
      <c r="O105" s="154" t="str">
        <f t="shared" si="62"/>
        <v>697EPSS18</v>
      </c>
      <c r="P105" s="154" t="str">
        <f t="shared" si="63"/>
        <v>697EPSS05</v>
      </c>
      <c r="Q105" s="154" t="str">
        <f t="shared" si="64"/>
        <v>697EPSS17</v>
      </c>
      <c r="R105" s="154" t="str">
        <f t="shared" si="65"/>
        <v>697ESS118</v>
      </c>
      <c r="S105" s="154" t="str">
        <f t="shared" si="66"/>
        <v>697EPSS33</v>
      </c>
      <c r="T105" s="54" t="s">
        <v>131</v>
      </c>
      <c r="U105" s="214" t="s">
        <v>310</v>
      </c>
      <c r="V105" s="196">
        <v>697</v>
      </c>
      <c r="W105" s="197">
        <f t="shared" si="75"/>
        <v>13339</v>
      </c>
      <c r="X105" s="198">
        <f t="shared" si="75"/>
        <v>0</v>
      </c>
      <c r="Y105" s="198">
        <f t="shared" si="75"/>
        <v>0</v>
      </c>
      <c r="Z105" s="198">
        <f t="shared" si="75"/>
        <v>0</v>
      </c>
      <c r="AA105" s="198">
        <f t="shared" si="75"/>
        <v>0</v>
      </c>
      <c r="AB105" s="199">
        <f t="shared" si="75"/>
        <v>0</v>
      </c>
      <c r="AC105" s="199">
        <f t="shared" si="75"/>
        <v>0</v>
      </c>
      <c r="AD105" s="197">
        <f t="shared" si="75"/>
        <v>0</v>
      </c>
      <c r="AE105" s="198">
        <f t="shared" si="75"/>
        <v>414</v>
      </c>
      <c r="AF105" s="198">
        <f t="shared" si="75"/>
        <v>259</v>
      </c>
      <c r="AG105" s="198">
        <f t="shared" si="75"/>
        <v>0</v>
      </c>
      <c r="AH105" s="198">
        <f t="shared" si="75"/>
        <v>0</v>
      </c>
      <c r="AI105" s="198">
        <f t="shared" si="75"/>
        <v>92</v>
      </c>
      <c r="AJ105" s="198">
        <f t="shared" si="75"/>
        <v>0</v>
      </c>
      <c r="AK105" s="198">
        <f t="shared" si="75"/>
        <v>0</v>
      </c>
      <c r="AL105" s="198">
        <f t="shared" si="74"/>
        <v>0</v>
      </c>
      <c r="AM105" s="198">
        <f t="shared" si="72"/>
        <v>0</v>
      </c>
      <c r="AN105" s="200">
        <f t="shared" si="72"/>
        <v>0</v>
      </c>
      <c r="AO105" s="201">
        <f t="shared" si="73"/>
        <v>14104</v>
      </c>
      <c r="AP105" s="154" t="str">
        <f t="shared" si="67"/>
        <v>490EPSS40</v>
      </c>
      <c r="AQ105" s="202" t="s">
        <v>308</v>
      </c>
      <c r="AR105" s="203">
        <v>490</v>
      </c>
      <c r="AS105" s="202" t="s">
        <v>177</v>
      </c>
      <c r="AT105" s="204">
        <v>19401</v>
      </c>
    </row>
    <row r="106" spans="2:46" x14ac:dyDescent="0.25">
      <c r="B106" s="154" t="str">
        <f t="shared" si="49"/>
        <v>756EPSS40</v>
      </c>
      <c r="C106" s="154" t="str">
        <f t="shared" si="50"/>
        <v>756EPS020</v>
      </c>
      <c r="D106" s="154" t="str">
        <f t="shared" si="51"/>
        <v>756EPSI03</v>
      </c>
      <c r="E106" s="154" t="str">
        <f t="shared" si="52"/>
        <v>756ESS002</v>
      </c>
      <c r="F106" s="154" t="str">
        <f t="shared" si="53"/>
        <v>756ESS024</v>
      </c>
      <c r="G106" s="154" t="str">
        <f t="shared" si="54"/>
        <v>756ESS091</v>
      </c>
      <c r="H106" s="154" t="str">
        <f t="shared" si="55"/>
        <v>756EPSS41</v>
      </c>
      <c r="I106" s="154" t="str">
        <f t="shared" si="56"/>
        <v>756EPSS10</v>
      </c>
      <c r="J106" s="154" t="str">
        <f t="shared" si="57"/>
        <v>756EPSS16</v>
      </c>
      <c r="K106" s="154" t="str">
        <f t="shared" si="58"/>
        <v>756EPSS37</v>
      </c>
      <c r="L106" s="154" t="str">
        <f t="shared" si="59"/>
        <v>756EPSS02</v>
      </c>
      <c r="M106" s="154" t="str">
        <f t="shared" si="60"/>
        <v>756EPSS23</v>
      </c>
      <c r="N106" s="154" t="str">
        <f t="shared" si="61"/>
        <v>756EPSM03</v>
      </c>
      <c r="O106" s="154" t="str">
        <f t="shared" si="62"/>
        <v>756EPSS18</v>
      </c>
      <c r="P106" s="154" t="str">
        <f t="shared" si="63"/>
        <v>756EPSS05</v>
      </c>
      <c r="Q106" s="154" t="str">
        <f t="shared" si="64"/>
        <v>756EPSS17</v>
      </c>
      <c r="R106" s="154" t="str">
        <f t="shared" si="65"/>
        <v>756ESS118</v>
      </c>
      <c r="S106" s="154" t="str">
        <f t="shared" si="66"/>
        <v>756EPSS33</v>
      </c>
      <c r="T106" s="22" t="s">
        <v>132</v>
      </c>
      <c r="U106" s="214" t="s">
        <v>310</v>
      </c>
      <c r="V106" s="196">
        <v>756</v>
      </c>
      <c r="W106" s="197">
        <f t="shared" si="75"/>
        <v>21314</v>
      </c>
      <c r="X106" s="198">
        <f t="shared" si="75"/>
        <v>0</v>
      </c>
      <c r="Y106" s="198">
        <f t="shared" si="75"/>
        <v>0</v>
      </c>
      <c r="Z106" s="198">
        <f t="shared" si="75"/>
        <v>0</v>
      </c>
      <c r="AA106" s="198">
        <f t="shared" si="75"/>
        <v>0</v>
      </c>
      <c r="AB106" s="199">
        <f t="shared" si="75"/>
        <v>990</v>
      </c>
      <c r="AC106" s="199">
        <f t="shared" si="75"/>
        <v>0</v>
      </c>
      <c r="AD106" s="197">
        <f t="shared" si="75"/>
        <v>0</v>
      </c>
      <c r="AE106" s="198">
        <f t="shared" si="75"/>
        <v>388</v>
      </c>
      <c r="AF106" s="198">
        <f t="shared" si="75"/>
        <v>164</v>
      </c>
      <c r="AG106" s="198">
        <f t="shared" si="75"/>
        <v>0</v>
      </c>
      <c r="AH106" s="198">
        <f t="shared" si="75"/>
        <v>0</v>
      </c>
      <c r="AI106" s="198">
        <f t="shared" si="75"/>
        <v>175</v>
      </c>
      <c r="AJ106" s="198">
        <f t="shared" si="75"/>
        <v>0</v>
      </c>
      <c r="AK106" s="198">
        <f t="shared" si="75"/>
        <v>0</v>
      </c>
      <c r="AL106" s="198">
        <f t="shared" si="74"/>
        <v>0</v>
      </c>
      <c r="AM106" s="198">
        <f t="shared" si="72"/>
        <v>0</v>
      </c>
      <c r="AN106" s="200">
        <f t="shared" si="72"/>
        <v>0</v>
      </c>
      <c r="AO106" s="201">
        <f t="shared" si="73"/>
        <v>23031</v>
      </c>
      <c r="AP106" s="154" t="str">
        <f t="shared" si="67"/>
        <v>490ESS002</v>
      </c>
      <c r="AQ106" s="202" t="s">
        <v>308</v>
      </c>
      <c r="AR106" s="203">
        <v>490</v>
      </c>
      <c r="AS106" s="202" t="s">
        <v>181</v>
      </c>
      <c r="AT106" s="204">
        <v>22598</v>
      </c>
    </row>
    <row r="107" spans="2:46" x14ac:dyDescent="0.25">
      <c r="B107" s="154" t="str">
        <f t="shared" si="49"/>
        <v>EPSS40</v>
      </c>
      <c r="C107" s="154" t="str">
        <f t="shared" si="50"/>
        <v>EPS020</v>
      </c>
      <c r="D107" s="154" t="str">
        <f t="shared" si="51"/>
        <v>EPSI03</v>
      </c>
      <c r="E107" s="154" t="str">
        <f t="shared" si="52"/>
        <v>ESS002</v>
      </c>
      <c r="F107" s="154" t="str">
        <f t="shared" si="53"/>
        <v>ESS024</v>
      </c>
      <c r="G107" s="154" t="str">
        <f t="shared" si="54"/>
        <v>ESS091</v>
      </c>
      <c r="H107" s="154" t="str">
        <f t="shared" si="55"/>
        <v>EPSS41</v>
      </c>
      <c r="I107" s="154" t="str">
        <f t="shared" si="56"/>
        <v>EPSS10</v>
      </c>
      <c r="J107" s="154" t="str">
        <f t="shared" si="57"/>
        <v>EPSS16</v>
      </c>
      <c r="K107" s="154" t="str">
        <f t="shared" si="58"/>
        <v>EPSS37</v>
      </c>
      <c r="L107" s="154" t="str">
        <f t="shared" si="59"/>
        <v>EPSS02</v>
      </c>
      <c r="M107" s="154" t="str">
        <f t="shared" si="60"/>
        <v>EPSS23</v>
      </c>
      <c r="N107" s="154" t="str">
        <f t="shared" si="61"/>
        <v>EPSM03</v>
      </c>
      <c r="O107" s="154" t="str">
        <f t="shared" si="62"/>
        <v>EPSS18</v>
      </c>
      <c r="P107" s="154" t="str">
        <f t="shared" si="63"/>
        <v>EPSS05</v>
      </c>
      <c r="Q107" s="154" t="str">
        <f t="shared" si="64"/>
        <v>EPSS17</v>
      </c>
      <c r="R107" s="154" t="str">
        <f t="shared" si="65"/>
        <v>ESS118</v>
      </c>
      <c r="S107" s="154" t="str">
        <f t="shared" si="66"/>
        <v>EPSS33</v>
      </c>
      <c r="T107" s="207" t="s">
        <v>311</v>
      </c>
      <c r="U107" s="208"/>
      <c r="V107" s="209"/>
      <c r="W107" s="210">
        <f t="shared" ref="W107:AN107" si="76">SUM(W108:W130)</f>
        <v>148006</v>
      </c>
      <c r="X107" s="211">
        <f t="shared" si="76"/>
        <v>0</v>
      </c>
      <c r="Y107" s="211">
        <f t="shared" si="76"/>
        <v>557</v>
      </c>
      <c r="Z107" s="211">
        <f t="shared" si="76"/>
        <v>0</v>
      </c>
      <c r="AA107" s="211">
        <f t="shared" si="76"/>
        <v>39868</v>
      </c>
      <c r="AB107" s="212">
        <f t="shared" si="76"/>
        <v>18041</v>
      </c>
      <c r="AC107" s="212">
        <f t="shared" si="76"/>
        <v>0</v>
      </c>
      <c r="AD107" s="210">
        <f t="shared" si="76"/>
        <v>0</v>
      </c>
      <c r="AE107" s="211">
        <f t="shared" si="76"/>
        <v>2318</v>
      </c>
      <c r="AF107" s="211">
        <f t="shared" si="76"/>
        <v>1758</v>
      </c>
      <c r="AG107" s="211">
        <f t="shared" si="76"/>
        <v>95</v>
      </c>
      <c r="AH107" s="211">
        <f t="shared" si="76"/>
        <v>3</v>
      </c>
      <c r="AI107" s="211">
        <f t="shared" si="76"/>
        <v>3390</v>
      </c>
      <c r="AJ107" s="211">
        <f t="shared" si="76"/>
        <v>0</v>
      </c>
      <c r="AK107" s="211">
        <f t="shared" si="76"/>
        <v>0</v>
      </c>
      <c r="AL107" s="211">
        <f t="shared" si="76"/>
        <v>0</v>
      </c>
      <c r="AM107" s="211">
        <f t="shared" si="76"/>
        <v>0</v>
      </c>
      <c r="AN107" s="213">
        <f t="shared" si="76"/>
        <v>0</v>
      </c>
      <c r="AO107" s="193">
        <f>SUM(AO108:AO130)</f>
        <v>214036</v>
      </c>
      <c r="AP107" s="154" t="str">
        <f t="shared" si="67"/>
        <v>659EPSI03</v>
      </c>
      <c r="AQ107" s="202" t="s">
        <v>308</v>
      </c>
      <c r="AR107" s="203">
        <v>659</v>
      </c>
      <c r="AS107" s="202" t="s">
        <v>185</v>
      </c>
      <c r="AT107" s="204">
        <v>1359</v>
      </c>
    </row>
    <row r="108" spans="2:46" x14ac:dyDescent="0.25">
      <c r="B108" s="154" t="str">
        <f t="shared" si="49"/>
        <v>30EPSS40</v>
      </c>
      <c r="C108" s="154" t="str">
        <f t="shared" si="50"/>
        <v>30EPS020</v>
      </c>
      <c r="D108" s="154" t="str">
        <f t="shared" si="51"/>
        <v>30EPSI03</v>
      </c>
      <c r="E108" s="154" t="str">
        <f t="shared" si="52"/>
        <v>30ESS002</v>
      </c>
      <c r="F108" s="154" t="str">
        <f t="shared" si="53"/>
        <v>30ESS024</v>
      </c>
      <c r="G108" s="154" t="str">
        <f t="shared" si="54"/>
        <v>30ESS091</v>
      </c>
      <c r="H108" s="154" t="str">
        <f t="shared" si="55"/>
        <v>30EPSS41</v>
      </c>
      <c r="I108" s="154" t="str">
        <f t="shared" si="56"/>
        <v>30EPSS10</v>
      </c>
      <c r="J108" s="154" t="str">
        <f t="shared" si="57"/>
        <v>30EPSS16</v>
      </c>
      <c r="K108" s="154" t="str">
        <f t="shared" si="58"/>
        <v>30EPSS37</v>
      </c>
      <c r="L108" s="154" t="str">
        <f t="shared" si="59"/>
        <v>30EPSS02</v>
      </c>
      <c r="M108" s="154" t="str">
        <f t="shared" si="60"/>
        <v>30EPSS23</v>
      </c>
      <c r="N108" s="154" t="str">
        <f t="shared" si="61"/>
        <v>30EPSM03</v>
      </c>
      <c r="O108" s="154" t="str">
        <f t="shared" si="62"/>
        <v>30EPSS18</v>
      </c>
      <c r="P108" s="154" t="str">
        <f t="shared" si="63"/>
        <v>30EPSS05</v>
      </c>
      <c r="Q108" s="154" t="str">
        <f t="shared" si="64"/>
        <v>30EPSS17</v>
      </c>
      <c r="R108" s="154" t="str">
        <f t="shared" si="65"/>
        <v>30ESS118</v>
      </c>
      <c r="S108" s="154" t="str">
        <f t="shared" si="66"/>
        <v>30EPSS33</v>
      </c>
      <c r="T108" s="22" t="s">
        <v>134</v>
      </c>
      <c r="U108" s="214" t="s">
        <v>312</v>
      </c>
      <c r="V108" s="196">
        <v>30</v>
      </c>
      <c r="W108" s="197">
        <f t="shared" ref="W108:AL123" si="77">IFERROR(VLOOKUP(B108,$AP$9:$AT$931,5,0),0)</f>
        <v>3180</v>
      </c>
      <c r="X108" s="198">
        <f t="shared" si="77"/>
        <v>0</v>
      </c>
      <c r="Y108" s="198">
        <f t="shared" si="77"/>
        <v>0</v>
      </c>
      <c r="Z108" s="198">
        <f t="shared" si="77"/>
        <v>0</v>
      </c>
      <c r="AA108" s="198">
        <f t="shared" si="77"/>
        <v>5399</v>
      </c>
      <c r="AB108" s="199">
        <f t="shared" si="77"/>
        <v>0</v>
      </c>
      <c r="AC108" s="199">
        <f t="shared" si="77"/>
        <v>0</v>
      </c>
      <c r="AD108" s="197">
        <f t="shared" si="77"/>
        <v>0</v>
      </c>
      <c r="AE108" s="198">
        <f t="shared" si="77"/>
        <v>400</v>
      </c>
      <c r="AF108" s="198">
        <f t="shared" si="77"/>
        <v>106</v>
      </c>
      <c r="AG108" s="198">
        <f t="shared" si="77"/>
        <v>91</v>
      </c>
      <c r="AH108" s="198">
        <f t="shared" si="77"/>
        <v>0</v>
      </c>
      <c r="AI108" s="198">
        <f t="shared" si="77"/>
        <v>96</v>
      </c>
      <c r="AJ108" s="198">
        <f t="shared" si="77"/>
        <v>0</v>
      </c>
      <c r="AK108" s="198">
        <f t="shared" si="77"/>
        <v>0</v>
      </c>
      <c r="AL108" s="198">
        <f t="shared" si="77"/>
        <v>0</v>
      </c>
      <c r="AM108" s="198">
        <f t="shared" ref="AM108:AN130" si="78">IFERROR(VLOOKUP(R108,$AP$9:$AT$931,5,0),0)</f>
        <v>0</v>
      </c>
      <c r="AN108" s="200">
        <f t="shared" si="78"/>
        <v>0</v>
      </c>
      <c r="AO108" s="201">
        <f t="shared" ref="AO108:AO130" si="79">SUM(W108:AN108)</f>
        <v>9272</v>
      </c>
      <c r="AP108" s="154" t="str">
        <f t="shared" si="67"/>
        <v>659EPSM03</v>
      </c>
      <c r="AQ108" s="202" t="s">
        <v>308</v>
      </c>
      <c r="AR108" s="203">
        <v>659</v>
      </c>
      <c r="AS108" s="202" t="s">
        <v>192</v>
      </c>
      <c r="AT108" s="204">
        <v>135</v>
      </c>
    </row>
    <row r="109" spans="2:46" x14ac:dyDescent="0.25">
      <c r="B109" s="154" t="str">
        <f t="shared" si="49"/>
        <v>34EPSS40</v>
      </c>
      <c r="C109" s="154" t="str">
        <f t="shared" si="50"/>
        <v>34EPS020</v>
      </c>
      <c r="D109" s="154" t="str">
        <f t="shared" si="51"/>
        <v>34EPSI03</v>
      </c>
      <c r="E109" s="154" t="str">
        <f t="shared" si="52"/>
        <v>34ESS002</v>
      </c>
      <c r="F109" s="154" t="str">
        <f t="shared" si="53"/>
        <v>34ESS024</v>
      </c>
      <c r="G109" s="154" t="str">
        <f t="shared" si="54"/>
        <v>34ESS091</v>
      </c>
      <c r="H109" s="154" t="str">
        <f t="shared" si="55"/>
        <v>34EPSS41</v>
      </c>
      <c r="I109" s="154" t="str">
        <f t="shared" si="56"/>
        <v>34EPSS10</v>
      </c>
      <c r="J109" s="154" t="str">
        <f t="shared" si="57"/>
        <v>34EPSS16</v>
      </c>
      <c r="K109" s="154" t="str">
        <f t="shared" si="58"/>
        <v>34EPSS37</v>
      </c>
      <c r="L109" s="154" t="str">
        <f t="shared" si="59"/>
        <v>34EPSS02</v>
      </c>
      <c r="M109" s="154" t="str">
        <f t="shared" si="60"/>
        <v>34EPSS23</v>
      </c>
      <c r="N109" s="154" t="str">
        <f t="shared" si="61"/>
        <v>34EPSM03</v>
      </c>
      <c r="O109" s="154" t="str">
        <f t="shared" si="62"/>
        <v>34EPSS18</v>
      </c>
      <c r="P109" s="154" t="str">
        <f t="shared" si="63"/>
        <v>34EPSS05</v>
      </c>
      <c r="Q109" s="154" t="str">
        <f t="shared" si="64"/>
        <v>34EPSS17</v>
      </c>
      <c r="R109" s="154" t="str">
        <f t="shared" si="65"/>
        <v>34ESS118</v>
      </c>
      <c r="S109" s="154" t="str">
        <f t="shared" si="66"/>
        <v>34EPSS33</v>
      </c>
      <c r="T109" s="22" t="s">
        <v>135</v>
      </c>
      <c r="U109" s="214" t="s">
        <v>312</v>
      </c>
      <c r="V109" s="196">
        <v>34</v>
      </c>
      <c r="W109" s="197">
        <f t="shared" si="77"/>
        <v>24211</v>
      </c>
      <c r="X109" s="198">
        <f t="shared" si="77"/>
        <v>0</v>
      </c>
      <c r="Y109" s="198">
        <f t="shared" si="77"/>
        <v>0</v>
      </c>
      <c r="Z109" s="198">
        <f t="shared" si="77"/>
        <v>0</v>
      </c>
      <c r="AA109" s="198">
        <f t="shared" si="77"/>
        <v>0</v>
      </c>
      <c r="AB109" s="199">
        <f t="shared" si="77"/>
        <v>3777</v>
      </c>
      <c r="AC109" s="199">
        <f t="shared" si="77"/>
        <v>0</v>
      </c>
      <c r="AD109" s="197">
        <f t="shared" si="77"/>
        <v>0</v>
      </c>
      <c r="AE109" s="198">
        <f t="shared" si="77"/>
        <v>385</v>
      </c>
      <c r="AF109" s="198">
        <f t="shared" si="77"/>
        <v>220</v>
      </c>
      <c r="AG109" s="198">
        <f t="shared" si="77"/>
        <v>0</v>
      </c>
      <c r="AH109" s="198">
        <f t="shared" si="77"/>
        <v>0</v>
      </c>
      <c r="AI109" s="198">
        <f t="shared" si="77"/>
        <v>447</v>
      </c>
      <c r="AJ109" s="198">
        <f t="shared" si="77"/>
        <v>0</v>
      </c>
      <c r="AK109" s="198">
        <f t="shared" si="77"/>
        <v>0</v>
      </c>
      <c r="AL109" s="198">
        <f t="shared" si="77"/>
        <v>0</v>
      </c>
      <c r="AM109" s="198">
        <f t="shared" si="78"/>
        <v>0</v>
      </c>
      <c r="AN109" s="200">
        <f t="shared" si="78"/>
        <v>0</v>
      </c>
      <c r="AO109" s="201">
        <f t="shared" si="79"/>
        <v>29040</v>
      </c>
      <c r="AP109" s="154" t="str">
        <f t="shared" si="67"/>
        <v>659EPSS16</v>
      </c>
      <c r="AQ109" s="202" t="s">
        <v>308</v>
      </c>
      <c r="AR109" s="203">
        <v>659</v>
      </c>
      <c r="AS109" s="202" t="s">
        <v>196</v>
      </c>
      <c r="AT109" s="204">
        <v>165</v>
      </c>
    </row>
    <row r="110" spans="2:46" x14ac:dyDescent="0.25">
      <c r="B110" s="154" t="str">
        <f t="shared" si="49"/>
        <v>36EPSS40</v>
      </c>
      <c r="C110" s="154" t="str">
        <f t="shared" si="50"/>
        <v>36EPS020</v>
      </c>
      <c r="D110" s="154" t="str">
        <f t="shared" si="51"/>
        <v>36EPSI03</v>
      </c>
      <c r="E110" s="154" t="str">
        <f t="shared" si="52"/>
        <v>36ESS002</v>
      </c>
      <c r="F110" s="154" t="str">
        <f t="shared" si="53"/>
        <v>36ESS024</v>
      </c>
      <c r="G110" s="154" t="str">
        <f t="shared" si="54"/>
        <v>36ESS091</v>
      </c>
      <c r="H110" s="154" t="str">
        <f t="shared" si="55"/>
        <v>36EPSS41</v>
      </c>
      <c r="I110" s="154" t="str">
        <f t="shared" si="56"/>
        <v>36EPSS10</v>
      </c>
      <c r="J110" s="154" t="str">
        <f t="shared" si="57"/>
        <v>36EPSS16</v>
      </c>
      <c r="K110" s="154" t="str">
        <f t="shared" si="58"/>
        <v>36EPSS37</v>
      </c>
      <c r="L110" s="154" t="str">
        <f t="shared" si="59"/>
        <v>36EPSS02</v>
      </c>
      <c r="M110" s="154" t="str">
        <f t="shared" si="60"/>
        <v>36EPSS23</v>
      </c>
      <c r="N110" s="154" t="str">
        <f t="shared" si="61"/>
        <v>36EPSM03</v>
      </c>
      <c r="O110" s="154" t="str">
        <f t="shared" si="62"/>
        <v>36EPSS18</v>
      </c>
      <c r="P110" s="154" t="str">
        <f t="shared" si="63"/>
        <v>36EPSS05</v>
      </c>
      <c r="Q110" s="154" t="str">
        <f t="shared" si="64"/>
        <v>36EPSS17</v>
      </c>
      <c r="R110" s="154" t="str">
        <f t="shared" si="65"/>
        <v>36ESS118</v>
      </c>
      <c r="S110" s="154" t="str">
        <f t="shared" si="66"/>
        <v>36EPSS33</v>
      </c>
      <c r="T110" s="22" t="s">
        <v>136</v>
      </c>
      <c r="U110" s="214" t="s">
        <v>312</v>
      </c>
      <c r="V110" s="196">
        <v>36</v>
      </c>
      <c r="W110" s="197">
        <f t="shared" si="77"/>
        <v>0</v>
      </c>
      <c r="X110" s="198">
        <f t="shared" si="77"/>
        <v>0</v>
      </c>
      <c r="Y110" s="198">
        <f t="shared" si="77"/>
        <v>0</v>
      </c>
      <c r="Z110" s="198">
        <f t="shared" si="77"/>
        <v>0</v>
      </c>
      <c r="AA110" s="198">
        <f t="shared" si="77"/>
        <v>0</v>
      </c>
      <c r="AB110" s="199">
        <f t="shared" si="77"/>
        <v>2593</v>
      </c>
      <c r="AC110" s="199">
        <f t="shared" si="77"/>
        <v>0</v>
      </c>
      <c r="AD110" s="197">
        <f t="shared" si="77"/>
        <v>0</v>
      </c>
      <c r="AE110" s="198">
        <f t="shared" si="77"/>
        <v>50</v>
      </c>
      <c r="AF110" s="198">
        <f t="shared" si="77"/>
        <v>20</v>
      </c>
      <c r="AG110" s="198">
        <f t="shared" si="77"/>
        <v>0</v>
      </c>
      <c r="AH110" s="198">
        <f t="shared" si="77"/>
        <v>0</v>
      </c>
      <c r="AI110" s="198">
        <f t="shared" si="77"/>
        <v>40</v>
      </c>
      <c r="AJ110" s="198">
        <f t="shared" si="77"/>
        <v>0</v>
      </c>
      <c r="AK110" s="198">
        <f t="shared" si="77"/>
        <v>0</v>
      </c>
      <c r="AL110" s="198">
        <f t="shared" si="77"/>
        <v>0</v>
      </c>
      <c r="AM110" s="198">
        <f t="shared" si="78"/>
        <v>0</v>
      </c>
      <c r="AN110" s="200">
        <f t="shared" si="78"/>
        <v>0</v>
      </c>
      <c r="AO110" s="201">
        <f t="shared" si="79"/>
        <v>2703</v>
      </c>
      <c r="AP110" s="154" t="str">
        <f t="shared" si="67"/>
        <v>659EPSS37</v>
      </c>
      <c r="AQ110" s="202" t="s">
        <v>308</v>
      </c>
      <c r="AR110" s="203">
        <v>659</v>
      </c>
      <c r="AS110" s="202" t="s">
        <v>198</v>
      </c>
      <c r="AT110" s="204">
        <v>19</v>
      </c>
    </row>
    <row r="111" spans="2:46" x14ac:dyDescent="0.25">
      <c r="B111" s="154" t="str">
        <f t="shared" si="49"/>
        <v>91EPSS40</v>
      </c>
      <c r="C111" s="154" t="str">
        <f t="shared" si="50"/>
        <v>91EPS020</v>
      </c>
      <c r="D111" s="154" t="str">
        <f t="shared" si="51"/>
        <v>91EPSI03</v>
      </c>
      <c r="E111" s="154" t="str">
        <f t="shared" si="52"/>
        <v>91ESS002</v>
      </c>
      <c r="F111" s="154" t="str">
        <f t="shared" si="53"/>
        <v>91ESS024</v>
      </c>
      <c r="G111" s="154" t="str">
        <f t="shared" si="54"/>
        <v>91ESS091</v>
      </c>
      <c r="H111" s="154" t="str">
        <f t="shared" si="55"/>
        <v>91EPSS41</v>
      </c>
      <c r="I111" s="154" t="str">
        <f t="shared" si="56"/>
        <v>91EPSS10</v>
      </c>
      <c r="J111" s="154" t="str">
        <f t="shared" si="57"/>
        <v>91EPSS16</v>
      </c>
      <c r="K111" s="154" t="str">
        <f t="shared" si="58"/>
        <v>91EPSS37</v>
      </c>
      <c r="L111" s="154" t="str">
        <f t="shared" si="59"/>
        <v>91EPSS02</v>
      </c>
      <c r="M111" s="154" t="str">
        <f t="shared" si="60"/>
        <v>91EPSS23</v>
      </c>
      <c r="N111" s="154" t="str">
        <f t="shared" si="61"/>
        <v>91EPSM03</v>
      </c>
      <c r="O111" s="154" t="str">
        <f t="shared" si="62"/>
        <v>91EPSS18</v>
      </c>
      <c r="P111" s="154" t="str">
        <f t="shared" si="63"/>
        <v>91EPSS05</v>
      </c>
      <c r="Q111" s="154" t="str">
        <f t="shared" si="64"/>
        <v>91EPSS17</v>
      </c>
      <c r="R111" s="154" t="str">
        <f t="shared" si="65"/>
        <v>91ESS118</v>
      </c>
      <c r="S111" s="154" t="str">
        <f t="shared" si="66"/>
        <v>91EPSS33</v>
      </c>
      <c r="T111" s="22" t="s">
        <v>137</v>
      </c>
      <c r="U111" s="214" t="s">
        <v>312</v>
      </c>
      <c r="V111" s="196">
        <v>91</v>
      </c>
      <c r="W111" s="197">
        <f t="shared" si="77"/>
        <v>3833</v>
      </c>
      <c r="X111" s="198">
        <f t="shared" si="77"/>
        <v>0</v>
      </c>
      <c r="Y111" s="198">
        <f t="shared" si="77"/>
        <v>0</v>
      </c>
      <c r="Z111" s="198">
        <f t="shared" si="77"/>
        <v>0</v>
      </c>
      <c r="AA111" s="198">
        <f t="shared" si="77"/>
        <v>0</v>
      </c>
      <c r="AB111" s="199">
        <f t="shared" si="77"/>
        <v>2674</v>
      </c>
      <c r="AC111" s="199">
        <f t="shared" si="77"/>
        <v>0</v>
      </c>
      <c r="AD111" s="197">
        <f t="shared" si="77"/>
        <v>0</v>
      </c>
      <c r="AE111" s="198">
        <f t="shared" si="77"/>
        <v>0</v>
      </c>
      <c r="AF111" s="198">
        <f t="shared" si="77"/>
        <v>15</v>
      </c>
      <c r="AG111" s="198">
        <f t="shared" si="77"/>
        <v>0</v>
      </c>
      <c r="AH111" s="198">
        <f t="shared" si="77"/>
        <v>0</v>
      </c>
      <c r="AI111" s="198">
        <f t="shared" si="77"/>
        <v>133</v>
      </c>
      <c r="AJ111" s="198">
        <f t="shared" si="77"/>
        <v>0</v>
      </c>
      <c r="AK111" s="198">
        <f t="shared" si="77"/>
        <v>0</v>
      </c>
      <c r="AL111" s="198">
        <f t="shared" si="77"/>
        <v>0</v>
      </c>
      <c r="AM111" s="198">
        <f t="shared" si="78"/>
        <v>0</v>
      </c>
      <c r="AN111" s="200">
        <f t="shared" si="78"/>
        <v>0</v>
      </c>
      <c r="AO111" s="201">
        <f t="shared" si="79"/>
        <v>6655</v>
      </c>
      <c r="AP111" s="154" t="str">
        <f t="shared" si="67"/>
        <v>659EPSS40</v>
      </c>
      <c r="AQ111" s="202" t="s">
        <v>308</v>
      </c>
      <c r="AR111" s="203">
        <v>659</v>
      </c>
      <c r="AS111" s="202" t="s">
        <v>177</v>
      </c>
      <c r="AT111" s="204">
        <v>15213</v>
      </c>
    </row>
    <row r="112" spans="2:46" x14ac:dyDescent="0.25">
      <c r="B112" s="154" t="str">
        <f t="shared" si="49"/>
        <v>93EPSS40</v>
      </c>
      <c r="C112" s="154" t="str">
        <f t="shared" si="50"/>
        <v>93EPS020</v>
      </c>
      <c r="D112" s="154" t="str">
        <f t="shared" si="51"/>
        <v>93EPSI03</v>
      </c>
      <c r="E112" s="154" t="str">
        <f t="shared" si="52"/>
        <v>93ESS002</v>
      </c>
      <c r="F112" s="154" t="str">
        <f t="shared" si="53"/>
        <v>93ESS024</v>
      </c>
      <c r="G112" s="154" t="str">
        <f t="shared" si="54"/>
        <v>93ESS091</v>
      </c>
      <c r="H112" s="154" t="str">
        <f t="shared" si="55"/>
        <v>93EPSS41</v>
      </c>
      <c r="I112" s="154" t="str">
        <f t="shared" si="56"/>
        <v>93EPSS10</v>
      </c>
      <c r="J112" s="154" t="str">
        <f t="shared" si="57"/>
        <v>93EPSS16</v>
      </c>
      <c r="K112" s="154" t="str">
        <f t="shared" si="58"/>
        <v>93EPSS37</v>
      </c>
      <c r="L112" s="154" t="str">
        <f t="shared" si="59"/>
        <v>93EPSS02</v>
      </c>
      <c r="M112" s="154" t="str">
        <f t="shared" si="60"/>
        <v>93EPSS23</v>
      </c>
      <c r="N112" s="154" t="str">
        <f t="shared" si="61"/>
        <v>93EPSM03</v>
      </c>
      <c r="O112" s="154" t="str">
        <f t="shared" si="62"/>
        <v>93EPSS18</v>
      </c>
      <c r="P112" s="154" t="str">
        <f t="shared" si="63"/>
        <v>93EPSS05</v>
      </c>
      <c r="Q112" s="154" t="str">
        <f t="shared" si="64"/>
        <v>93EPSS17</v>
      </c>
      <c r="R112" s="154" t="str">
        <f t="shared" si="65"/>
        <v>93ESS118</v>
      </c>
      <c r="S112" s="154" t="str">
        <f t="shared" si="66"/>
        <v>93EPSS33</v>
      </c>
      <c r="T112" s="22" t="s">
        <v>138</v>
      </c>
      <c r="U112" s="214" t="s">
        <v>312</v>
      </c>
      <c r="V112" s="196">
        <v>93</v>
      </c>
      <c r="W112" s="197">
        <f t="shared" si="77"/>
        <v>13705</v>
      </c>
      <c r="X112" s="198">
        <f t="shared" si="77"/>
        <v>0</v>
      </c>
      <c r="Y112" s="198">
        <f t="shared" si="77"/>
        <v>0</v>
      </c>
      <c r="Z112" s="198">
        <f t="shared" si="77"/>
        <v>0</v>
      </c>
      <c r="AA112" s="198">
        <f t="shared" si="77"/>
        <v>0</v>
      </c>
      <c r="AB112" s="199">
        <f t="shared" si="77"/>
        <v>0</v>
      </c>
      <c r="AC112" s="199">
        <f t="shared" si="77"/>
        <v>0</v>
      </c>
      <c r="AD112" s="197">
        <f t="shared" si="77"/>
        <v>0</v>
      </c>
      <c r="AE112" s="198">
        <f t="shared" si="77"/>
        <v>0</v>
      </c>
      <c r="AF112" s="198">
        <f t="shared" si="77"/>
        <v>60</v>
      </c>
      <c r="AG112" s="198">
        <f t="shared" si="77"/>
        <v>0</v>
      </c>
      <c r="AH112" s="198">
        <f t="shared" si="77"/>
        <v>0</v>
      </c>
      <c r="AI112" s="198">
        <f t="shared" si="77"/>
        <v>137</v>
      </c>
      <c r="AJ112" s="198">
        <f t="shared" si="77"/>
        <v>0</v>
      </c>
      <c r="AK112" s="198">
        <f t="shared" si="77"/>
        <v>0</v>
      </c>
      <c r="AL112" s="198">
        <f t="shared" si="77"/>
        <v>0</v>
      </c>
      <c r="AM112" s="198">
        <f t="shared" si="78"/>
        <v>0</v>
      </c>
      <c r="AN112" s="200">
        <f t="shared" si="78"/>
        <v>0</v>
      </c>
      <c r="AO112" s="201">
        <f t="shared" si="79"/>
        <v>13902</v>
      </c>
      <c r="AP112" s="154" t="str">
        <f t="shared" si="67"/>
        <v>659ESS002</v>
      </c>
      <c r="AQ112" s="202" t="s">
        <v>308</v>
      </c>
      <c r="AR112" s="203">
        <v>659</v>
      </c>
      <c r="AS112" s="202" t="s">
        <v>181</v>
      </c>
      <c r="AT112" s="204">
        <v>3044</v>
      </c>
    </row>
    <row r="113" spans="2:46" x14ac:dyDescent="0.25">
      <c r="B113" s="154" t="str">
        <f t="shared" si="49"/>
        <v>101EPSS40</v>
      </c>
      <c r="C113" s="154" t="str">
        <f t="shared" si="50"/>
        <v>101EPS020</v>
      </c>
      <c r="D113" s="154" t="str">
        <f t="shared" si="51"/>
        <v>101EPSI03</v>
      </c>
      <c r="E113" s="154" t="str">
        <f t="shared" si="52"/>
        <v>101ESS002</v>
      </c>
      <c r="F113" s="154" t="str">
        <f t="shared" si="53"/>
        <v>101ESS024</v>
      </c>
      <c r="G113" s="154" t="str">
        <f t="shared" si="54"/>
        <v>101ESS091</v>
      </c>
      <c r="H113" s="154" t="str">
        <f t="shared" si="55"/>
        <v>101EPSS41</v>
      </c>
      <c r="I113" s="154" t="str">
        <f t="shared" si="56"/>
        <v>101EPSS10</v>
      </c>
      <c r="J113" s="154" t="str">
        <f t="shared" si="57"/>
        <v>101EPSS16</v>
      </c>
      <c r="K113" s="154" t="str">
        <f t="shared" si="58"/>
        <v>101EPSS37</v>
      </c>
      <c r="L113" s="154" t="str">
        <f t="shared" si="59"/>
        <v>101EPSS02</v>
      </c>
      <c r="M113" s="154" t="str">
        <f t="shared" si="60"/>
        <v>101EPSS23</v>
      </c>
      <c r="N113" s="154" t="str">
        <f t="shared" si="61"/>
        <v>101EPSM03</v>
      </c>
      <c r="O113" s="154" t="str">
        <f t="shared" si="62"/>
        <v>101EPSS18</v>
      </c>
      <c r="P113" s="154" t="str">
        <f t="shared" si="63"/>
        <v>101EPSS05</v>
      </c>
      <c r="Q113" s="154" t="str">
        <f t="shared" si="64"/>
        <v>101EPSS17</v>
      </c>
      <c r="R113" s="154" t="str">
        <f t="shared" si="65"/>
        <v>101ESS118</v>
      </c>
      <c r="S113" s="154" t="str">
        <f t="shared" si="66"/>
        <v>101EPSS33</v>
      </c>
      <c r="T113" s="21" t="s">
        <v>139</v>
      </c>
      <c r="U113" s="214" t="s">
        <v>312</v>
      </c>
      <c r="V113" s="196">
        <v>101</v>
      </c>
      <c r="W113" s="197">
        <f t="shared" si="77"/>
        <v>8241</v>
      </c>
      <c r="X113" s="198">
        <f t="shared" si="77"/>
        <v>0</v>
      </c>
      <c r="Y113" s="198">
        <f t="shared" si="77"/>
        <v>0</v>
      </c>
      <c r="Z113" s="198">
        <f t="shared" si="77"/>
        <v>0</v>
      </c>
      <c r="AA113" s="198">
        <f t="shared" si="77"/>
        <v>9774</v>
      </c>
      <c r="AB113" s="199">
        <f t="shared" si="77"/>
        <v>0</v>
      </c>
      <c r="AC113" s="199">
        <f t="shared" si="77"/>
        <v>0</v>
      </c>
      <c r="AD113" s="197">
        <f t="shared" si="77"/>
        <v>0</v>
      </c>
      <c r="AE113" s="198">
        <f t="shared" si="77"/>
        <v>540</v>
      </c>
      <c r="AF113" s="198">
        <f t="shared" si="77"/>
        <v>88</v>
      </c>
      <c r="AG113" s="198">
        <f t="shared" si="77"/>
        <v>0</v>
      </c>
      <c r="AH113" s="198">
        <f t="shared" si="77"/>
        <v>0</v>
      </c>
      <c r="AI113" s="198">
        <f t="shared" si="77"/>
        <v>282</v>
      </c>
      <c r="AJ113" s="198">
        <f t="shared" si="77"/>
        <v>0</v>
      </c>
      <c r="AK113" s="198">
        <f t="shared" si="77"/>
        <v>0</v>
      </c>
      <c r="AL113" s="198">
        <f t="shared" si="77"/>
        <v>0</v>
      </c>
      <c r="AM113" s="198">
        <f t="shared" si="78"/>
        <v>0</v>
      </c>
      <c r="AN113" s="200">
        <f t="shared" si="78"/>
        <v>0</v>
      </c>
      <c r="AO113" s="201">
        <f t="shared" si="79"/>
        <v>18925</v>
      </c>
      <c r="AP113" s="154" t="str">
        <f t="shared" si="67"/>
        <v>665EPSM03</v>
      </c>
      <c r="AQ113" s="202" t="s">
        <v>308</v>
      </c>
      <c r="AR113" s="203">
        <v>665</v>
      </c>
      <c r="AS113" s="202" t="s">
        <v>192</v>
      </c>
      <c r="AT113" s="204">
        <v>217</v>
      </c>
    </row>
    <row r="114" spans="2:46" x14ac:dyDescent="0.25">
      <c r="B114" s="154" t="str">
        <f t="shared" si="49"/>
        <v>145EPSS40</v>
      </c>
      <c r="C114" s="154" t="str">
        <f t="shared" si="50"/>
        <v>145EPS020</v>
      </c>
      <c r="D114" s="154" t="str">
        <f t="shared" si="51"/>
        <v>145EPSI03</v>
      </c>
      <c r="E114" s="154" t="str">
        <f t="shared" si="52"/>
        <v>145ESS002</v>
      </c>
      <c r="F114" s="154" t="str">
        <f t="shared" si="53"/>
        <v>145ESS024</v>
      </c>
      <c r="G114" s="154" t="str">
        <f t="shared" si="54"/>
        <v>145ESS091</v>
      </c>
      <c r="H114" s="154" t="str">
        <f t="shared" si="55"/>
        <v>145EPSS41</v>
      </c>
      <c r="I114" s="154" t="str">
        <f t="shared" si="56"/>
        <v>145EPSS10</v>
      </c>
      <c r="J114" s="154" t="str">
        <f t="shared" si="57"/>
        <v>145EPSS16</v>
      </c>
      <c r="K114" s="154" t="str">
        <f t="shared" si="58"/>
        <v>145EPSS37</v>
      </c>
      <c r="L114" s="154" t="str">
        <f t="shared" si="59"/>
        <v>145EPSS02</v>
      </c>
      <c r="M114" s="154" t="str">
        <f t="shared" si="60"/>
        <v>145EPSS23</v>
      </c>
      <c r="N114" s="154" t="str">
        <f t="shared" si="61"/>
        <v>145EPSM03</v>
      </c>
      <c r="O114" s="154" t="str">
        <f t="shared" si="62"/>
        <v>145EPSS18</v>
      </c>
      <c r="P114" s="154" t="str">
        <f t="shared" si="63"/>
        <v>145EPSS05</v>
      </c>
      <c r="Q114" s="154" t="str">
        <f t="shared" si="64"/>
        <v>145EPSS17</v>
      </c>
      <c r="R114" s="154" t="str">
        <f t="shared" si="65"/>
        <v>145ESS118</v>
      </c>
      <c r="S114" s="154" t="str">
        <f t="shared" si="66"/>
        <v>145EPSS33</v>
      </c>
      <c r="T114" s="22" t="s">
        <v>140</v>
      </c>
      <c r="U114" s="214" t="s">
        <v>312</v>
      </c>
      <c r="V114" s="196">
        <v>145</v>
      </c>
      <c r="W114" s="197">
        <f t="shared" si="77"/>
        <v>3440</v>
      </c>
      <c r="X114" s="198">
        <f t="shared" si="77"/>
        <v>0</v>
      </c>
      <c r="Y114" s="198">
        <f t="shared" si="77"/>
        <v>0</v>
      </c>
      <c r="Z114" s="198">
        <f t="shared" si="77"/>
        <v>0</v>
      </c>
      <c r="AA114" s="198">
        <f t="shared" si="77"/>
        <v>0</v>
      </c>
      <c r="AB114" s="199">
        <f t="shared" si="77"/>
        <v>0</v>
      </c>
      <c r="AC114" s="199">
        <f t="shared" si="77"/>
        <v>0</v>
      </c>
      <c r="AD114" s="197">
        <f t="shared" si="77"/>
        <v>0</v>
      </c>
      <c r="AE114" s="198">
        <f t="shared" si="77"/>
        <v>0</v>
      </c>
      <c r="AF114" s="198">
        <f t="shared" si="77"/>
        <v>55</v>
      </c>
      <c r="AG114" s="198">
        <f t="shared" si="77"/>
        <v>0</v>
      </c>
      <c r="AH114" s="198">
        <f t="shared" si="77"/>
        <v>0</v>
      </c>
      <c r="AI114" s="198">
        <f t="shared" si="77"/>
        <v>130</v>
      </c>
      <c r="AJ114" s="198">
        <f t="shared" si="77"/>
        <v>0</v>
      </c>
      <c r="AK114" s="198">
        <f t="shared" si="77"/>
        <v>0</v>
      </c>
      <c r="AL114" s="198">
        <f t="shared" si="77"/>
        <v>0</v>
      </c>
      <c r="AM114" s="198">
        <f t="shared" si="78"/>
        <v>0</v>
      </c>
      <c r="AN114" s="200">
        <f t="shared" si="78"/>
        <v>0</v>
      </c>
      <c r="AO114" s="201">
        <f t="shared" si="79"/>
        <v>3625</v>
      </c>
      <c r="AP114" s="154" t="str">
        <f t="shared" si="67"/>
        <v>665EPSS16</v>
      </c>
      <c r="AQ114" s="202" t="s">
        <v>308</v>
      </c>
      <c r="AR114" s="203">
        <v>665</v>
      </c>
      <c r="AS114" s="202" t="s">
        <v>196</v>
      </c>
      <c r="AT114" s="204">
        <v>216</v>
      </c>
    </row>
    <row r="115" spans="2:46" x14ac:dyDescent="0.25">
      <c r="B115" s="154" t="str">
        <f t="shared" si="49"/>
        <v>209EPSS40</v>
      </c>
      <c r="C115" s="154" t="str">
        <f t="shared" si="50"/>
        <v>209EPS020</v>
      </c>
      <c r="D115" s="154" t="str">
        <f t="shared" si="51"/>
        <v>209EPSI03</v>
      </c>
      <c r="E115" s="154" t="str">
        <f t="shared" si="52"/>
        <v>209ESS002</v>
      </c>
      <c r="F115" s="154" t="str">
        <f t="shared" si="53"/>
        <v>209ESS024</v>
      </c>
      <c r="G115" s="154" t="str">
        <f t="shared" si="54"/>
        <v>209ESS091</v>
      </c>
      <c r="H115" s="154" t="str">
        <f t="shared" si="55"/>
        <v>209EPSS41</v>
      </c>
      <c r="I115" s="154" t="str">
        <f t="shared" si="56"/>
        <v>209EPSS10</v>
      </c>
      <c r="J115" s="154" t="str">
        <f t="shared" si="57"/>
        <v>209EPSS16</v>
      </c>
      <c r="K115" s="154" t="str">
        <f t="shared" si="58"/>
        <v>209EPSS37</v>
      </c>
      <c r="L115" s="154" t="str">
        <f t="shared" si="59"/>
        <v>209EPSS02</v>
      </c>
      <c r="M115" s="154" t="str">
        <f t="shared" si="60"/>
        <v>209EPSS23</v>
      </c>
      <c r="N115" s="154" t="str">
        <f t="shared" si="61"/>
        <v>209EPSM03</v>
      </c>
      <c r="O115" s="154" t="str">
        <f t="shared" si="62"/>
        <v>209EPSS18</v>
      </c>
      <c r="P115" s="154" t="str">
        <f t="shared" si="63"/>
        <v>209EPSS05</v>
      </c>
      <c r="Q115" s="154" t="str">
        <f t="shared" si="64"/>
        <v>209EPSS17</v>
      </c>
      <c r="R115" s="154" t="str">
        <f t="shared" si="65"/>
        <v>209ESS118</v>
      </c>
      <c r="S115" s="154" t="str">
        <f t="shared" si="66"/>
        <v>209EPSS33</v>
      </c>
      <c r="T115" s="22" t="s">
        <v>141</v>
      </c>
      <c r="U115" s="214" t="s">
        <v>312</v>
      </c>
      <c r="V115" s="196">
        <v>209</v>
      </c>
      <c r="W115" s="197">
        <f t="shared" si="77"/>
        <v>11667</v>
      </c>
      <c r="X115" s="198">
        <f t="shared" si="77"/>
        <v>0</v>
      </c>
      <c r="Y115" s="198">
        <f t="shared" si="77"/>
        <v>0</v>
      </c>
      <c r="Z115" s="198">
        <f t="shared" si="77"/>
        <v>0</v>
      </c>
      <c r="AA115" s="198">
        <f t="shared" si="77"/>
        <v>0</v>
      </c>
      <c r="AB115" s="199">
        <f t="shared" si="77"/>
        <v>1422</v>
      </c>
      <c r="AC115" s="199">
        <f t="shared" si="77"/>
        <v>0</v>
      </c>
      <c r="AD115" s="197">
        <f t="shared" si="77"/>
        <v>0</v>
      </c>
      <c r="AE115" s="198">
        <f t="shared" si="77"/>
        <v>0</v>
      </c>
      <c r="AF115" s="198">
        <f t="shared" si="77"/>
        <v>110</v>
      </c>
      <c r="AG115" s="198">
        <f t="shared" si="77"/>
        <v>1</v>
      </c>
      <c r="AH115" s="198">
        <f t="shared" si="77"/>
        <v>0</v>
      </c>
      <c r="AI115" s="198">
        <f t="shared" si="77"/>
        <v>355</v>
      </c>
      <c r="AJ115" s="198">
        <f t="shared" si="77"/>
        <v>0</v>
      </c>
      <c r="AK115" s="198">
        <f t="shared" si="77"/>
        <v>0</v>
      </c>
      <c r="AL115" s="198">
        <f t="shared" si="77"/>
        <v>0</v>
      </c>
      <c r="AM115" s="198">
        <f t="shared" si="78"/>
        <v>0</v>
      </c>
      <c r="AN115" s="200">
        <f t="shared" si="78"/>
        <v>0</v>
      </c>
      <c r="AO115" s="201">
        <f t="shared" si="79"/>
        <v>13555</v>
      </c>
      <c r="AP115" s="154" t="str">
        <f t="shared" si="67"/>
        <v>665EPSS37</v>
      </c>
      <c r="AQ115" s="202" t="s">
        <v>308</v>
      </c>
      <c r="AR115" s="203">
        <v>665</v>
      </c>
      <c r="AS115" s="202" t="s">
        <v>198</v>
      </c>
      <c r="AT115" s="204">
        <v>31</v>
      </c>
    </row>
    <row r="116" spans="2:46" x14ac:dyDescent="0.25">
      <c r="B116" s="154" t="str">
        <f t="shared" si="49"/>
        <v>282EPSS40</v>
      </c>
      <c r="C116" s="154" t="str">
        <f t="shared" si="50"/>
        <v>282EPS020</v>
      </c>
      <c r="D116" s="154" t="str">
        <f t="shared" si="51"/>
        <v>282EPSI03</v>
      </c>
      <c r="E116" s="154" t="str">
        <f t="shared" si="52"/>
        <v>282ESS002</v>
      </c>
      <c r="F116" s="154" t="str">
        <f t="shared" si="53"/>
        <v>282ESS024</v>
      </c>
      <c r="G116" s="154" t="str">
        <f t="shared" si="54"/>
        <v>282ESS091</v>
      </c>
      <c r="H116" s="154" t="str">
        <f t="shared" si="55"/>
        <v>282EPSS41</v>
      </c>
      <c r="I116" s="154" t="str">
        <f t="shared" si="56"/>
        <v>282EPSS10</v>
      </c>
      <c r="J116" s="154" t="str">
        <f t="shared" si="57"/>
        <v>282EPSS16</v>
      </c>
      <c r="K116" s="154" t="str">
        <f t="shared" si="58"/>
        <v>282EPSS37</v>
      </c>
      <c r="L116" s="154" t="str">
        <f t="shared" si="59"/>
        <v>282EPSS02</v>
      </c>
      <c r="M116" s="154" t="str">
        <f t="shared" si="60"/>
        <v>282EPSS23</v>
      </c>
      <c r="N116" s="154" t="str">
        <f t="shared" si="61"/>
        <v>282EPSM03</v>
      </c>
      <c r="O116" s="154" t="str">
        <f t="shared" si="62"/>
        <v>282EPSS18</v>
      </c>
      <c r="P116" s="154" t="str">
        <f t="shared" si="63"/>
        <v>282EPSS05</v>
      </c>
      <c r="Q116" s="154" t="str">
        <f t="shared" si="64"/>
        <v>282EPSS17</v>
      </c>
      <c r="R116" s="154" t="str">
        <f t="shared" si="65"/>
        <v>282ESS118</v>
      </c>
      <c r="S116" s="154" t="str">
        <f t="shared" si="66"/>
        <v>282EPSS33</v>
      </c>
      <c r="T116" s="22" t="s">
        <v>142</v>
      </c>
      <c r="U116" s="214" t="s">
        <v>312</v>
      </c>
      <c r="V116" s="196">
        <v>282</v>
      </c>
      <c r="W116" s="197">
        <f t="shared" si="77"/>
        <v>7516</v>
      </c>
      <c r="X116" s="198">
        <f t="shared" si="77"/>
        <v>0</v>
      </c>
      <c r="Y116" s="198">
        <f t="shared" si="77"/>
        <v>0</v>
      </c>
      <c r="Z116" s="198">
        <f t="shared" si="77"/>
        <v>0</v>
      </c>
      <c r="AA116" s="198">
        <f t="shared" si="77"/>
        <v>0</v>
      </c>
      <c r="AB116" s="199">
        <f t="shared" si="77"/>
        <v>0</v>
      </c>
      <c r="AC116" s="199">
        <f t="shared" si="77"/>
        <v>0</v>
      </c>
      <c r="AD116" s="197">
        <f t="shared" si="77"/>
        <v>0</v>
      </c>
      <c r="AE116" s="198">
        <f t="shared" si="77"/>
        <v>97</v>
      </c>
      <c r="AF116" s="198">
        <f t="shared" si="77"/>
        <v>90</v>
      </c>
      <c r="AG116" s="198">
        <f t="shared" si="77"/>
        <v>0</v>
      </c>
      <c r="AH116" s="198">
        <f t="shared" si="77"/>
        <v>0</v>
      </c>
      <c r="AI116" s="198">
        <f t="shared" si="77"/>
        <v>199</v>
      </c>
      <c r="AJ116" s="198">
        <f t="shared" si="77"/>
        <v>0</v>
      </c>
      <c r="AK116" s="198">
        <f t="shared" si="77"/>
        <v>0</v>
      </c>
      <c r="AL116" s="198">
        <f t="shared" si="77"/>
        <v>0</v>
      </c>
      <c r="AM116" s="198">
        <f t="shared" si="78"/>
        <v>0</v>
      </c>
      <c r="AN116" s="200">
        <f t="shared" si="78"/>
        <v>0</v>
      </c>
      <c r="AO116" s="201">
        <f t="shared" si="79"/>
        <v>7902</v>
      </c>
      <c r="AP116" s="154" t="str">
        <f t="shared" si="67"/>
        <v>665EPSS40</v>
      </c>
      <c r="AQ116" s="202" t="s">
        <v>308</v>
      </c>
      <c r="AR116" s="203">
        <v>665</v>
      </c>
      <c r="AS116" s="202" t="s">
        <v>177</v>
      </c>
      <c r="AT116" s="204">
        <v>28220</v>
      </c>
    </row>
    <row r="117" spans="2:46" x14ac:dyDescent="0.25">
      <c r="B117" s="154" t="str">
        <f t="shared" si="49"/>
        <v>353EPSS40</v>
      </c>
      <c r="C117" s="154" t="str">
        <f t="shared" si="50"/>
        <v>353EPS020</v>
      </c>
      <c r="D117" s="154" t="str">
        <f t="shared" si="51"/>
        <v>353EPSI03</v>
      </c>
      <c r="E117" s="154" t="str">
        <f t="shared" si="52"/>
        <v>353ESS002</v>
      </c>
      <c r="F117" s="154" t="str">
        <f t="shared" si="53"/>
        <v>353ESS024</v>
      </c>
      <c r="G117" s="154" t="str">
        <f t="shared" si="54"/>
        <v>353ESS091</v>
      </c>
      <c r="H117" s="154" t="str">
        <f t="shared" si="55"/>
        <v>353EPSS41</v>
      </c>
      <c r="I117" s="154" t="str">
        <f t="shared" si="56"/>
        <v>353EPSS10</v>
      </c>
      <c r="J117" s="154" t="str">
        <f t="shared" si="57"/>
        <v>353EPSS16</v>
      </c>
      <c r="K117" s="154" t="str">
        <f t="shared" si="58"/>
        <v>353EPSS37</v>
      </c>
      <c r="L117" s="154" t="str">
        <f t="shared" si="59"/>
        <v>353EPSS02</v>
      </c>
      <c r="M117" s="154" t="str">
        <f t="shared" si="60"/>
        <v>353EPSS23</v>
      </c>
      <c r="N117" s="154" t="str">
        <f t="shared" si="61"/>
        <v>353EPSM03</v>
      </c>
      <c r="O117" s="154" t="str">
        <f t="shared" si="62"/>
        <v>353EPSS18</v>
      </c>
      <c r="P117" s="154" t="str">
        <f t="shared" si="63"/>
        <v>353EPSS05</v>
      </c>
      <c r="Q117" s="154" t="str">
        <f t="shared" si="64"/>
        <v>353EPSS17</v>
      </c>
      <c r="R117" s="154" t="str">
        <f t="shared" si="65"/>
        <v>353ESS118</v>
      </c>
      <c r="S117" s="154" t="str">
        <f t="shared" si="66"/>
        <v>353EPSS33</v>
      </c>
      <c r="T117" s="22" t="s">
        <v>143</v>
      </c>
      <c r="U117" s="214" t="s">
        <v>312</v>
      </c>
      <c r="V117" s="196">
        <v>353</v>
      </c>
      <c r="W117" s="197">
        <f t="shared" si="77"/>
        <v>374</v>
      </c>
      <c r="X117" s="198">
        <f t="shared" si="77"/>
        <v>0</v>
      </c>
      <c r="Y117" s="198">
        <f t="shared" si="77"/>
        <v>0</v>
      </c>
      <c r="Z117" s="198">
        <f t="shared" si="77"/>
        <v>0</v>
      </c>
      <c r="AA117" s="198">
        <f t="shared" si="77"/>
        <v>2366</v>
      </c>
      <c r="AB117" s="199">
        <f t="shared" si="77"/>
        <v>0</v>
      </c>
      <c r="AC117" s="199">
        <f t="shared" si="77"/>
        <v>0</v>
      </c>
      <c r="AD117" s="197">
        <f t="shared" si="77"/>
        <v>0</v>
      </c>
      <c r="AE117" s="198">
        <f t="shared" si="77"/>
        <v>0</v>
      </c>
      <c r="AF117" s="198">
        <f t="shared" si="77"/>
        <v>30</v>
      </c>
      <c r="AG117" s="198">
        <f t="shared" si="77"/>
        <v>0</v>
      </c>
      <c r="AH117" s="198">
        <f t="shared" si="77"/>
        <v>0</v>
      </c>
      <c r="AI117" s="198">
        <f t="shared" si="77"/>
        <v>81</v>
      </c>
      <c r="AJ117" s="198">
        <f t="shared" si="77"/>
        <v>0</v>
      </c>
      <c r="AK117" s="198">
        <f t="shared" si="77"/>
        <v>0</v>
      </c>
      <c r="AL117" s="198">
        <f t="shared" si="77"/>
        <v>0</v>
      </c>
      <c r="AM117" s="198">
        <f t="shared" si="78"/>
        <v>0</v>
      </c>
      <c r="AN117" s="200">
        <f t="shared" si="78"/>
        <v>0</v>
      </c>
      <c r="AO117" s="201">
        <f t="shared" si="79"/>
        <v>2851</v>
      </c>
      <c r="AP117" s="154" t="str">
        <f t="shared" si="67"/>
        <v>665ESS002</v>
      </c>
      <c r="AQ117" s="202" t="s">
        <v>308</v>
      </c>
      <c r="AR117" s="203">
        <v>665</v>
      </c>
      <c r="AS117" s="202" t="s">
        <v>181</v>
      </c>
      <c r="AT117" s="204">
        <v>939</v>
      </c>
    </row>
    <row r="118" spans="2:46" x14ac:dyDescent="0.25">
      <c r="B118" s="154" t="str">
        <f t="shared" si="49"/>
        <v>364EPSS40</v>
      </c>
      <c r="C118" s="154" t="str">
        <f t="shared" si="50"/>
        <v>364EPS020</v>
      </c>
      <c r="D118" s="154" t="str">
        <f t="shared" si="51"/>
        <v>364EPSI03</v>
      </c>
      <c r="E118" s="154" t="str">
        <f t="shared" si="52"/>
        <v>364ESS002</v>
      </c>
      <c r="F118" s="154" t="str">
        <f t="shared" si="53"/>
        <v>364ESS024</v>
      </c>
      <c r="G118" s="154" t="str">
        <f t="shared" si="54"/>
        <v>364ESS091</v>
      </c>
      <c r="H118" s="154" t="str">
        <f t="shared" si="55"/>
        <v>364EPSS41</v>
      </c>
      <c r="I118" s="154" t="str">
        <f t="shared" si="56"/>
        <v>364EPSS10</v>
      </c>
      <c r="J118" s="154" t="str">
        <f t="shared" si="57"/>
        <v>364EPSS16</v>
      </c>
      <c r="K118" s="154" t="str">
        <f t="shared" si="58"/>
        <v>364EPSS37</v>
      </c>
      <c r="L118" s="154" t="str">
        <f t="shared" si="59"/>
        <v>364EPSS02</v>
      </c>
      <c r="M118" s="154" t="str">
        <f t="shared" si="60"/>
        <v>364EPSS23</v>
      </c>
      <c r="N118" s="154" t="str">
        <f t="shared" si="61"/>
        <v>364EPSM03</v>
      </c>
      <c r="O118" s="154" t="str">
        <f t="shared" si="62"/>
        <v>364EPSS18</v>
      </c>
      <c r="P118" s="154" t="str">
        <f t="shared" si="63"/>
        <v>364EPSS05</v>
      </c>
      <c r="Q118" s="154" t="str">
        <f t="shared" si="64"/>
        <v>364EPSS17</v>
      </c>
      <c r="R118" s="154" t="str">
        <f t="shared" si="65"/>
        <v>364ESS118</v>
      </c>
      <c r="S118" s="154" t="str">
        <f t="shared" si="66"/>
        <v>364EPSS33</v>
      </c>
      <c r="T118" s="38" t="s">
        <v>144</v>
      </c>
      <c r="U118" s="214" t="s">
        <v>312</v>
      </c>
      <c r="V118" s="196">
        <v>364</v>
      </c>
      <c r="W118" s="197">
        <f t="shared" si="77"/>
        <v>9126</v>
      </c>
      <c r="X118" s="198">
        <f t="shared" si="77"/>
        <v>0</v>
      </c>
      <c r="Y118" s="198">
        <f t="shared" si="77"/>
        <v>209</v>
      </c>
      <c r="Z118" s="198">
        <f t="shared" si="77"/>
        <v>0</v>
      </c>
      <c r="AA118" s="198">
        <f t="shared" si="77"/>
        <v>0</v>
      </c>
      <c r="AB118" s="199">
        <f t="shared" si="77"/>
        <v>0</v>
      </c>
      <c r="AC118" s="199">
        <f t="shared" si="77"/>
        <v>0</v>
      </c>
      <c r="AD118" s="197">
        <f t="shared" si="77"/>
        <v>0</v>
      </c>
      <c r="AE118" s="198">
        <f t="shared" si="77"/>
        <v>0</v>
      </c>
      <c r="AF118" s="198">
        <f t="shared" si="77"/>
        <v>109</v>
      </c>
      <c r="AG118" s="198">
        <f t="shared" si="77"/>
        <v>0</v>
      </c>
      <c r="AH118" s="198">
        <f t="shared" si="77"/>
        <v>0</v>
      </c>
      <c r="AI118" s="198">
        <f t="shared" si="77"/>
        <v>225</v>
      </c>
      <c r="AJ118" s="198">
        <f t="shared" si="77"/>
        <v>0</v>
      </c>
      <c r="AK118" s="198">
        <f t="shared" si="77"/>
        <v>0</v>
      </c>
      <c r="AL118" s="198">
        <f t="shared" si="77"/>
        <v>0</v>
      </c>
      <c r="AM118" s="198">
        <f t="shared" si="78"/>
        <v>0</v>
      </c>
      <c r="AN118" s="200">
        <f t="shared" si="78"/>
        <v>0</v>
      </c>
      <c r="AO118" s="201">
        <f t="shared" si="79"/>
        <v>9669</v>
      </c>
      <c r="AP118" s="154" t="str">
        <f t="shared" si="67"/>
        <v>837EPSI03</v>
      </c>
      <c r="AQ118" s="202" t="s">
        <v>308</v>
      </c>
      <c r="AR118" s="203">
        <v>837</v>
      </c>
      <c r="AS118" s="202" t="s">
        <v>185</v>
      </c>
      <c r="AT118" s="204">
        <v>4124</v>
      </c>
    </row>
    <row r="119" spans="2:46" x14ac:dyDescent="0.25">
      <c r="B119" s="154" t="str">
        <f t="shared" si="49"/>
        <v>368EPSS40</v>
      </c>
      <c r="C119" s="154" t="str">
        <f t="shared" si="50"/>
        <v>368EPS020</v>
      </c>
      <c r="D119" s="154" t="str">
        <f t="shared" si="51"/>
        <v>368EPSI03</v>
      </c>
      <c r="E119" s="154" t="str">
        <f t="shared" si="52"/>
        <v>368ESS002</v>
      </c>
      <c r="F119" s="154" t="str">
        <f t="shared" si="53"/>
        <v>368ESS024</v>
      </c>
      <c r="G119" s="154" t="str">
        <f t="shared" si="54"/>
        <v>368ESS091</v>
      </c>
      <c r="H119" s="154" t="str">
        <f t="shared" si="55"/>
        <v>368EPSS41</v>
      </c>
      <c r="I119" s="154" t="str">
        <f t="shared" si="56"/>
        <v>368EPSS10</v>
      </c>
      <c r="J119" s="154" t="str">
        <f t="shared" si="57"/>
        <v>368EPSS16</v>
      </c>
      <c r="K119" s="154" t="str">
        <f t="shared" si="58"/>
        <v>368EPSS37</v>
      </c>
      <c r="L119" s="154" t="str">
        <f t="shared" si="59"/>
        <v>368EPSS02</v>
      </c>
      <c r="M119" s="154" t="str">
        <f t="shared" si="60"/>
        <v>368EPSS23</v>
      </c>
      <c r="N119" s="154" t="str">
        <f t="shared" si="61"/>
        <v>368EPSM03</v>
      </c>
      <c r="O119" s="154" t="str">
        <f t="shared" si="62"/>
        <v>368EPSS18</v>
      </c>
      <c r="P119" s="154" t="str">
        <f t="shared" si="63"/>
        <v>368EPSS05</v>
      </c>
      <c r="Q119" s="154" t="str">
        <f t="shared" si="64"/>
        <v>368EPSS17</v>
      </c>
      <c r="R119" s="154" t="str">
        <f t="shared" si="65"/>
        <v>368ESS118</v>
      </c>
      <c r="S119" s="154" t="str">
        <f t="shared" si="66"/>
        <v>368EPSS33</v>
      </c>
      <c r="T119" s="22" t="s">
        <v>145</v>
      </c>
      <c r="U119" s="214" t="s">
        <v>312</v>
      </c>
      <c r="V119" s="196">
        <v>368</v>
      </c>
      <c r="W119" s="197">
        <f t="shared" si="77"/>
        <v>0</v>
      </c>
      <c r="X119" s="198">
        <f t="shared" si="77"/>
        <v>0</v>
      </c>
      <c r="Y119" s="198">
        <f t="shared" si="77"/>
        <v>0</v>
      </c>
      <c r="Z119" s="198">
        <f t="shared" si="77"/>
        <v>0</v>
      </c>
      <c r="AA119" s="198">
        <f t="shared" si="77"/>
        <v>6257</v>
      </c>
      <c r="AB119" s="199">
        <f t="shared" si="77"/>
        <v>0</v>
      </c>
      <c r="AC119" s="199">
        <f t="shared" si="77"/>
        <v>0</v>
      </c>
      <c r="AD119" s="197">
        <f t="shared" si="77"/>
        <v>0</v>
      </c>
      <c r="AE119" s="198">
        <f t="shared" si="77"/>
        <v>119</v>
      </c>
      <c r="AF119" s="198">
        <f t="shared" si="77"/>
        <v>59</v>
      </c>
      <c r="AG119" s="198">
        <f t="shared" si="77"/>
        <v>1</v>
      </c>
      <c r="AH119" s="198">
        <f t="shared" si="77"/>
        <v>0</v>
      </c>
      <c r="AI119" s="198">
        <f t="shared" si="77"/>
        <v>54</v>
      </c>
      <c r="AJ119" s="198">
        <f t="shared" si="77"/>
        <v>0</v>
      </c>
      <c r="AK119" s="198">
        <f t="shared" si="77"/>
        <v>0</v>
      </c>
      <c r="AL119" s="198">
        <f t="shared" si="77"/>
        <v>0</v>
      </c>
      <c r="AM119" s="198">
        <f t="shared" si="78"/>
        <v>0</v>
      </c>
      <c r="AN119" s="200">
        <f t="shared" si="78"/>
        <v>0</v>
      </c>
      <c r="AO119" s="201">
        <f t="shared" si="79"/>
        <v>6490</v>
      </c>
      <c r="AP119" s="154" t="str">
        <f t="shared" si="67"/>
        <v>837EPSM03</v>
      </c>
      <c r="AQ119" s="202" t="s">
        <v>308</v>
      </c>
      <c r="AR119" s="203">
        <v>837</v>
      </c>
      <c r="AS119" s="202" t="s">
        <v>192</v>
      </c>
      <c r="AT119" s="204">
        <v>781</v>
      </c>
    </row>
    <row r="120" spans="2:46" x14ac:dyDescent="0.25">
      <c r="B120" s="154" t="str">
        <f t="shared" si="49"/>
        <v>390EPSS40</v>
      </c>
      <c r="C120" s="154" t="str">
        <f t="shared" si="50"/>
        <v>390EPS020</v>
      </c>
      <c r="D120" s="154" t="str">
        <f t="shared" si="51"/>
        <v>390EPSI03</v>
      </c>
      <c r="E120" s="154" t="str">
        <f t="shared" si="52"/>
        <v>390ESS002</v>
      </c>
      <c r="F120" s="154" t="str">
        <f t="shared" si="53"/>
        <v>390ESS024</v>
      </c>
      <c r="G120" s="154" t="str">
        <f t="shared" si="54"/>
        <v>390ESS091</v>
      </c>
      <c r="H120" s="154" t="str">
        <f t="shared" si="55"/>
        <v>390EPSS41</v>
      </c>
      <c r="I120" s="154" t="str">
        <f t="shared" si="56"/>
        <v>390EPSS10</v>
      </c>
      <c r="J120" s="154" t="str">
        <f t="shared" si="57"/>
        <v>390EPSS16</v>
      </c>
      <c r="K120" s="154" t="str">
        <f t="shared" si="58"/>
        <v>390EPSS37</v>
      </c>
      <c r="L120" s="154" t="str">
        <f t="shared" si="59"/>
        <v>390EPSS02</v>
      </c>
      <c r="M120" s="154" t="str">
        <f t="shared" si="60"/>
        <v>390EPSS23</v>
      </c>
      <c r="N120" s="154" t="str">
        <f t="shared" si="61"/>
        <v>390EPSM03</v>
      </c>
      <c r="O120" s="154" t="str">
        <f t="shared" si="62"/>
        <v>390EPSS18</v>
      </c>
      <c r="P120" s="154" t="str">
        <f t="shared" si="63"/>
        <v>390EPSS05</v>
      </c>
      <c r="Q120" s="154" t="str">
        <f t="shared" si="64"/>
        <v>390EPSS17</v>
      </c>
      <c r="R120" s="154" t="str">
        <f t="shared" si="65"/>
        <v>390ESS118</v>
      </c>
      <c r="S120" s="154" t="str">
        <f t="shared" si="66"/>
        <v>390EPSS33</v>
      </c>
      <c r="T120" s="38" t="s">
        <v>146</v>
      </c>
      <c r="U120" s="214" t="s">
        <v>312</v>
      </c>
      <c r="V120" s="196">
        <v>390</v>
      </c>
      <c r="W120" s="197">
        <f t="shared" si="77"/>
        <v>3808</v>
      </c>
      <c r="X120" s="198">
        <f t="shared" si="77"/>
        <v>0</v>
      </c>
      <c r="Y120" s="198">
        <f t="shared" si="77"/>
        <v>0</v>
      </c>
      <c r="Z120" s="198">
        <f t="shared" si="77"/>
        <v>0</v>
      </c>
      <c r="AA120" s="198">
        <f t="shared" si="77"/>
        <v>0</v>
      </c>
      <c r="AB120" s="199">
        <f t="shared" si="77"/>
        <v>0</v>
      </c>
      <c r="AC120" s="199">
        <f t="shared" si="77"/>
        <v>0</v>
      </c>
      <c r="AD120" s="197">
        <f t="shared" si="77"/>
        <v>0</v>
      </c>
      <c r="AE120" s="198">
        <f t="shared" si="77"/>
        <v>76</v>
      </c>
      <c r="AF120" s="198">
        <f t="shared" si="77"/>
        <v>90</v>
      </c>
      <c r="AG120" s="198">
        <f t="shared" si="77"/>
        <v>0</v>
      </c>
      <c r="AH120" s="198">
        <f t="shared" si="77"/>
        <v>0</v>
      </c>
      <c r="AI120" s="198">
        <f t="shared" si="77"/>
        <v>55</v>
      </c>
      <c r="AJ120" s="198">
        <f t="shared" si="77"/>
        <v>0</v>
      </c>
      <c r="AK120" s="198">
        <f t="shared" si="77"/>
        <v>0</v>
      </c>
      <c r="AL120" s="198">
        <f t="shared" si="77"/>
        <v>0</v>
      </c>
      <c r="AM120" s="198">
        <f t="shared" si="78"/>
        <v>0</v>
      </c>
      <c r="AN120" s="200">
        <f t="shared" si="78"/>
        <v>0</v>
      </c>
      <c r="AO120" s="201">
        <f t="shared" si="79"/>
        <v>4029</v>
      </c>
      <c r="AP120" s="154" t="str">
        <f t="shared" si="67"/>
        <v>837EPSS02</v>
      </c>
      <c r="AQ120" s="202" t="s">
        <v>308</v>
      </c>
      <c r="AR120" s="203">
        <v>837</v>
      </c>
      <c r="AS120" s="202" t="s">
        <v>200</v>
      </c>
      <c r="AT120" s="204">
        <v>1</v>
      </c>
    </row>
    <row r="121" spans="2:46" x14ac:dyDescent="0.25">
      <c r="B121" s="154" t="str">
        <f t="shared" si="49"/>
        <v>467EPSS40</v>
      </c>
      <c r="C121" s="154" t="str">
        <f t="shared" si="50"/>
        <v>467EPS020</v>
      </c>
      <c r="D121" s="154" t="str">
        <f t="shared" si="51"/>
        <v>467EPSI03</v>
      </c>
      <c r="E121" s="154" t="str">
        <f t="shared" si="52"/>
        <v>467ESS002</v>
      </c>
      <c r="F121" s="154" t="str">
        <f t="shared" si="53"/>
        <v>467ESS024</v>
      </c>
      <c r="G121" s="154" t="str">
        <f t="shared" si="54"/>
        <v>467ESS091</v>
      </c>
      <c r="H121" s="154" t="str">
        <f t="shared" si="55"/>
        <v>467EPSS41</v>
      </c>
      <c r="I121" s="154" t="str">
        <f t="shared" si="56"/>
        <v>467EPSS10</v>
      </c>
      <c r="J121" s="154" t="str">
        <f t="shared" si="57"/>
        <v>467EPSS16</v>
      </c>
      <c r="K121" s="154" t="str">
        <f t="shared" si="58"/>
        <v>467EPSS37</v>
      </c>
      <c r="L121" s="154" t="str">
        <f t="shared" si="59"/>
        <v>467EPSS02</v>
      </c>
      <c r="M121" s="154" t="str">
        <f t="shared" si="60"/>
        <v>467EPSS23</v>
      </c>
      <c r="N121" s="154" t="str">
        <f t="shared" si="61"/>
        <v>467EPSM03</v>
      </c>
      <c r="O121" s="154" t="str">
        <f t="shared" si="62"/>
        <v>467EPSS18</v>
      </c>
      <c r="P121" s="154" t="str">
        <f t="shared" si="63"/>
        <v>467EPSS05</v>
      </c>
      <c r="Q121" s="154" t="str">
        <f t="shared" si="64"/>
        <v>467EPSS17</v>
      </c>
      <c r="R121" s="154" t="str">
        <f t="shared" si="65"/>
        <v>467ESS118</v>
      </c>
      <c r="S121" s="154" t="str">
        <f t="shared" si="66"/>
        <v>467EPSS33</v>
      </c>
      <c r="T121" s="22" t="s">
        <v>147</v>
      </c>
      <c r="U121" s="214" t="s">
        <v>312</v>
      </c>
      <c r="V121" s="196">
        <v>467</v>
      </c>
      <c r="W121" s="197">
        <f t="shared" si="77"/>
        <v>4200</v>
      </c>
      <c r="X121" s="198">
        <f t="shared" si="77"/>
        <v>0</v>
      </c>
      <c r="Y121" s="198">
        <f t="shared" si="77"/>
        <v>0</v>
      </c>
      <c r="Z121" s="198">
        <f t="shared" si="77"/>
        <v>0</v>
      </c>
      <c r="AA121" s="198">
        <f t="shared" si="77"/>
        <v>0</v>
      </c>
      <c r="AB121" s="199">
        <f t="shared" si="77"/>
        <v>0</v>
      </c>
      <c r="AC121" s="199">
        <f t="shared" si="77"/>
        <v>0</v>
      </c>
      <c r="AD121" s="197">
        <f t="shared" si="77"/>
        <v>0</v>
      </c>
      <c r="AE121" s="198">
        <f t="shared" si="77"/>
        <v>1</v>
      </c>
      <c r="AF121" s="198">
        <f t="shared" si="77"/>
        <v>58</v>
      </c>
      <c r="AG121" s="198">
        <f t="shared" si="77"/>
        <v>0</v>
      </c>
      <c r="AH121" s="198">
        <f t="shared" si="77"/>
        <v>0</v>
      </c>
      <c r="AI121" s="198">
        <f t="shared" si="77"/>
        <v>86</v>
      </c>
      <c r="AJ121" s="198">
        <f t="shared" si="77"/>
        <v>0</v>
      </c>
      <c r="AK121" s="198">
        <f t="shared" si="77"/>
        <v>0</v>
      </c>
      <c r="AL121" s="198">
        <f t="shared" si="77"/>
        <v>0</v>
      </c>
      <c r="AM121" s="198">
        <f t="shared" si="78"/>
        <v>0</v>
      </c>
      <c r="AN121" s="200">
        <f t="shared" si="78"/>
        <v>0</v>
      </c>
      <c r="AO121" s="201">
        <f t="shared" si="79"/>
        <v>4345</v>
      </c>
      <c r="AP121" s="154" t="str">
        <f t="shared" si="67"/>
        <v>837EPSS10</v>
      </c>
      <c r="AQ121" s="202" t="s">
        <v>308</v>
      </c>
      <c r="AR121" s="203">
        <v>837</v>
      </c>
      <c r="AS121" s="202" t="s">
        <v>194</v>
      </c>
      <c r="AT121" s="204">
        <v>362</v>
      </c>
    </row>
    <row r="122" spans="2:46" x14ac:dyDescent="0.25">
      <c r="B122" s="154" t="str">
        <f t="shared" si="49"/>
        <v>576EPSS40</v>
      </c>
      <c r="C122" s="154" t="str">
        <f t="shared" si="50"/>
        <v>576EPS020</v>
      </c>
      <c r="D122" s="154" t="str">
        <f t="shared" si="51"/>
        <v>576EPSI03</v>
      </c>
      <c r="E122" s="154" t="str">
        <f t="shared" si="52"/>
        <v>576ESS002</v>
      </c>
      <c r="F122" s="154" t="str">
        <f t="shared" si="53"/>
        <v>576ESS024</v>
      </c>
      <c r="G122" s="154" t="str">
        <f t="shared" si="54"/>
        <v>576ESS091</v>
      </c>
      <c r="H122" s="154" t="str">
        <f t="shared" si="55"/>
        <v>576EPSS41</v>
      </c>
      <c r="I122" s="154" t="str">
        <f t="shared" si="56"/>
        <v>576EPSS10</v>
      </c>
      <c r="J122" s="154" t="str">
        <f t="shared" si="57"/>
        <v>576EPSS16</v>
      </c>
      <c r="K122" s="154" t="str">
        <f t="shared" si="58"/>
        <v>576EPSS37</v>
      </c>
      <c r="L122" s="154" t="str">
        <f t="shared" si="59"/>
        <v>576EPSS02</v>
      </c>
      <c r="M122" s="154" t="str">
        <f t="shared" si="60"/>
        <v>576EPSS23</v>
      </c>
      <c r="N122" s="154" t="str">
        <f t="shared" si="61"/>
        <v>576EPSM03</v>
      </c>
      <c r="O122" s="154" t="str">
        <f t="shared" si="62"/>
        <v>576EPSS18</v>
      </c>
      <c r="P122" s="154" t="str">
        <f t="shared" si="63"/>
        <v>576EPSS05</v>
      </c>
      <c r="Q122" s="154" t="str">
        <f t="shared" si="64"/>
        <v>576EPSS17</v>
      </c>
      <c r="R122" s="154" t="str">
        <f t="shared" si="65"/>
        <v>576ESS118</v>
      </c>
      <c r="S122" s="154" t="str">
        <f t="shared" si="66"/>
        <v>576EPSS33</v>
      </c>
      <c r="T122" s="38" t="s">
        <v>148</v>
      </c>
      <c r="U122" s="214" t="s">
        <v>312</v>
      </c>
      <c r="V122" s="196">
        <v>576</v>
      </c>
      <c r="W122" s="197">
        <f t="shared" si="77"/>
        <v>1304</v>
      </c>
      <c r="X122" s="198">
        <f t="shared" si="77"/>
        <v>0</v>
      </c>
      <c r="Y122" s="198">
        <f t="shared" si="77"/>
        <v>0</v>
      </c>
      <c r="Z122" s="198">
        <f t="shared" si="77"/>
        <v>0</v>
      </c>
      <c r="AA122" s="198">
        <f t="shared" si="77"/>
        <v>4049</v>
      </c>
      <c r="AB122" s="199">
        <f t="shared" si="77"/>
        <v>496</v>
      </c>
      <c r="AC122" s="199">
        <f t="shared" si="77"/>
        <v>0</v>
      </c>
      <c r="AD122" s="197">
        <f t="shared" si="77"/>
        <v>0</v>
      </c>
      <c r="AE122" s="198">
        <f t="shared" si="77"/>
        <v>21</v>
      </c>
      <c r="AF122" s="198">
        <f t="shared" si="77"/>
        <v>26</v>
      </c>
      <c r="AG122" s="198">
        <f t="shared" si="77"/>
        <v>0</v>
      </c>
      <c r="AH122" s="198">
        <f t="shared" si="77"/>
        <v>0</v>
      </c>
      <c r="AI122" s="198">
        <f t="shared" si="77"/>
        <v>50</v>
      </c>
      <c r="AJ122" s="198">
        <f t="shared" si="77"/>
        <v>0</v>
      </c>
      <c r="AK122" s="198">
        <f t="shared" si="77"/>
        <v>0</v>
      </c>
      <c r="AL122" s="198">
        <f t="shared" si="77"/>
        <v>0</v>
      </c>
      <c r="AM122" s="198">
        <f t="shared" si="78"/>
        <v>0</v>
      </c>
      <c r="AN122" s="200">
        <f t="shared" si="78"/>
        <v>0</v>
      </c>
      <c r="AO122" s="201">
        <f t="shared" si="79"/>
        <v>5946</v>
      </c>
      <c r="AP122" s="154" t="str">
        <f t="shared" si="67"/>
        <v>837EPSS16</v>
      </c>
      <c r="AQ122" s="202" t="s">
        <v>308</v>
      </c>
      <c r="AR122" s="203">
        <v>837</v>
      </c>
      <c r="AS122" s="202" t="s">
        <v>196</v>
      </c>
      <c r="AT122" s="204">
        <v>2559</v>
      </c>
    </row>
    <row r="123" spans="2:46" x14ac:dyDescent="0.25">
      <c r="B123" s="154" t="str">
        <f t="shared" si="49"/>
        <v>642EPSS40</v>
      </c>
      <c r="C123" s="154" t="str">
        <f t="shared" si="50"/>
        <v>642EPS020</v>
      </c>
      <c r="D123" s="154" t="str">
        <f t="shared" si="51"/>
        <v>642EPSI03</v>
      </c>
      <c r="E123" s="154" t="str">
        <f t="shared" si="52"/>
        <v>642ESS002</v>
      </c>
      <c r="F123" s="154" t="str">
        <f t="shared" si="53"/>
        <v>642ESS024</v>
      </c>
      <c r="G123" s="154" t="str">
        <f t="shared" si="54"/>
        <v>642ESS091</v>
      </c>
      <c r="H123" s="154" t="str">
        <f t="shared" si="55"/>
        <v>642EPSS41</v>
      </c>
      <c r="I123" s="154" t="str">
        <f t="shared" si="56"/>
        <v>642EPSS10</v>
      </c>
      <c r="J123" s="154" t="str">
        <f t="shared" si="57"/>
        <v>642EPSS16</v>
      </c>
      <c r="K123" s="154" t="str">
        <f t="shared" si="58"/>
        <v>642EPSS37</v>
      </c>
      <c r="L123" s="154" t="str">
        <f t="shared" si="59"/>
        <v>642EPSS02</v>
      </c>
      <c r="M123" s="154" t="str">
        <f t="shared" si="60"/>
        <v>642EPSS23</v>
      </c>
      <c r="N123" s="154" t="str">
        <f t="shared" si="61"/>
        <v>642EPSM03</v>
      </c>
      <c r="O123" s="154" t="str">
        <f t="shared" si="62"/>
        <v>642EPSS18</v>
      </c>
      <c r="P123" s="154" t="str">
        <f t="shared" si="63"/>
        <v>642EPSS05</v>
      </c>
      <c r="Q123" s="154" t="str">
        <f t="shared" si="64"/>
        <v>642EPSS17</v>
      </c>
      <c r="R123" s="154" t="str">
        <f t="shared" si="65"/>
        <v>642ESS118</v>
      </c>
      <c r="S123" s="154" t="str">
        <f t="shared" si="66"/>
        <v>642EPSS33</v>
      </c>
      <c r="T123" s="38" t="s">
        <v>149</v>
      </c>
      <c r="U123" s="214" t="s">
        <v>312</v>
      </c>
      <c r="V123" s="196">
        <v>642</v>
      </c>
      <c r="W123" s="197">
        <f t="shared" si="77"/>
        <v>6247</v>
      </c>
      <c r="X123" s="198">
        <f t="shared" si="77"/>
        <v>0</v>
      </c>
      <c r="Y123" s="198">
        <f t="shared" si="77"/>
        <v>0</v>
      </c>
      <c r="Z123" s="198">
        <f t="shared" si="77"/>
        <v>0</v>
      </c>
      <c r="AA123" s="198">
        <f t="shared" si="77"/>
        <v>0</v>
      </c>
      <c r="AB123" s="199">
        <f t="shared" si="77"/>
        <v>6240</v>
      </c>
      <c r="AC123" s="199">
        <f t="shared" si="77"/>
        <v>0</v>
      </c>
      <c r="AD123" s="197">
        <f t="shared" si="77"/>
        <v>0</v>
      </c>
      <c r="AE123" s="198">
        <f t="shared" si="77"/>
        <v>87</v>
      </c>
      <c r="AF123" s="198">
        <f t="shared" si="77"/>
        <v>108</v>
      </c>
      <c r="AG123" s="198">
        <f t="shared" si="77"/>
        <v>1</v>
      </c>
      <c r="AH123" s="198">
        <f t="shared" si="77"/>
        <v>0</v>
      </c>
      <c r="AI123" s="198">
        <f t="shared" si="77"/>
        <v>122</v>
      </c>
      <c r="AJ123" s="198">
        <f t="shared" si="77"/>
        <v>0</v>
      </c>
      <c r="AK123" s="198">
        <f t="shared" si="77"/>
        <v>0</v>
      </c>
      <c r="AL123" s="198">
        <f t="shared" ref="AL123:AL130" si="80">IFERROR(VLOOKUP(Q123,$AP$9:$AT$931,5,0),0)</f>
        <v>0</v>
      </c>
      <c r="AM123" s="198">
        <f t="shared" si="78"/>
        <v>0</v>
      </c>
      <c r="AN123" s="200">
        <f t="shared" si="78"/>
        <v>0</v>
      </c>
      <c r="AO123" s="201">
        <f t="shared" si="79"/>
        <v>12805</v>
      </c>
      <c r="AP123" s="154" t="str">
        <f t="shared" si="67"/>
        <v>837EPSS37</v>
      </c>
      <c r="AQ123" s="202" t="s">
        <v>308</v>
      </c>
      <c r="AR123" s="203">
        <v>837</v>
      </c>
      <c r="AS123" s="202" t="s">
        <v>198</v>
      </c>
      <c r="AT123" s="204">
        <v>755</v>
      </c>
    </row>
    <row r="124" spans="2:46" x14ac:dyDescent="0.25">
      <c r="B124" s="154" t="str">
        <f t="shared" si="49"/>
        <v>679EPSS40</v>
      </c>
      <c r="C124" s="154" t="str">
        <f t="shared" si="50"/>
        <v>679EPS020</v>
      </c>
      <c r="D124" s="154" t="str">
        <f t="shared" si="51"/>
        <v>679EPSI03</v>
      </c>
      <c r="E124" s="154" t="str">
        <f t="shared" si="52"/>
        <v>679ESS002</v>
      </c>
      <c r="F124" s="154" t="str">
        <f t="shared" si="53"/>
        <v>679ESS024</v>
      </c>
      <c r="G124" s="154" t="str">
        <f t="shared" si="54"/>
        <v>679ESS091</v>
      </c>
      <c r="H124" s="154" t="str">
        <f t="shared" si="55"/>
        <v>679EPSS41</v>
      </c>
      <c r="I124" s="154" t="str">
        <f t="shared" si="56"/>
        <v>679EPSS10</v>
      </c>
      <c r="J124" s="154" t="str">
        <f t="shared" si="57"/>
        <v>679EPSS16</v>
      </c>
      <c r="K124" s="154" t="str">
        <f t="shared" si="58"/>
        <v>679EPSS37</v>
      </c>
      <c r="L124" s="154" t="str">
        <f t="shared" si="59"/>
        <v>679EPSS02</v>
      </c>
      <c r="M124" s="154" t="str">
        <f t="shared" si="60"/>
        <v>679EPSS23</v>
      </c>
      <c r="N124" s="154" t="str">
        <f t="shared" si="61"/>
        <v>679EPSM03</v>
      </c>
      <c r="O124" s="154" t="str">
        <f t="shared" si="62"/>
        <v>679EPSS18</v>
      </c>
      <c r="P124" s="154" t="str">
        <f t="shared" si="63"/>
        <v>679EPSS05</v>
      </c>
      <c r="Q124" s="154" t="str">
        <f t="shared" si="64"/>
        <v>679EPSS17</v>
      </c>
      <c r="R124" s="154" t="str">
        <f t="shared" si="65"/>
        <v>679ESS118</v>
      </c>
      <c r="S124" s="154" t="str">
        <f t="shared" si="66"/>
        <v>679EPSS33</v>
      </c>
      <c r="T124" s="38" t="s">
        <v>150</v>
      </c>
      <c r="U124" s="214" t="s">
        <v>312</v>
      </c>
      <c r="V124" s="196">
        <v>679</v>
      </c>
      <c r="W124" s="197">
        <f t="shared" ref="W124:AK130" si="81">IFERROR(VLOOKUP(B124,$AP$9:$AT$931,5,0),0)</f>
        <v>7713</v>
      </c>
      <c r="X124" s="198">
        <f t="shared" si="81"/>
        <v>0</v>
      </c>
      <c r="Y124" s="198">
        <f t="shared" si="81"/>
        <v>0</v>
      </c>
      <c r="Z124" s="198">
        <f t="shared" si="81"/>
        <v>0</v>
      </c>
      <c r="AA124" s="198">
        <f t="shared" si="81"/>
        <v>4264</v>
      </c>
      <c r="AB124" s="199">
        <f t="shared" si="81"/>
        <v>839</v>
      </c>
      <c r="AC124" s="199">
        <f t="shared" si="81"/>
        <v>0</v>
      </c>
      <c r="AD124" s="197">
        <f t="shared" si="81"/>
        <v>0</v>
      </c>
      <c r="AE124" s="198">
        <f t="shared" si="81"/>
        <v>83</v>
      </c>
      <c r="AF124" s="198">
        <f t="shared" si="81"/>
        <v>88</v>
      </c>
      <c r="AG124" s="198">
        <f t="shared" si="81"/>
        <v>0</v>
      </c>
      <c r="AH124" s="198">
        <f t="shared" si="81"/>
        <v>0</v>
      </c>
      <c r="AI124" s="198">
        <f t="shared" si="81"/>
        <v>238</v>
      </c>
      <c r="AJ124" s="198">
        <f t="shared" si="81"/>
        <v>0</v>
      </c>
      <c r="AK124" s="198">
        <f t="shared" si="81"/>
        <v>0</v>
      </c>
      <c r="AL124" s="198">
        <f t="shared" si="80"/>
        <v>0</v>
      </c>
      <c r="AM124" s="198">
        <f t="shared" si="78"/>
        <v>0</v>
      </c>
      <c r="AN124" s="200">
        <f t="shared" si="78"/>
        <v>0</v>
      </c>
      <c r="AO124" s="201">
        <f t="shared" si="79"/>
        <v>13225</v>
      </c>
      <c r="AP124" s="154" t="str">
        <f t="shared" si="67"/>
        <v>837EPSS40</v>
      </c>
      <c r="AQ124" s="202" t="s">
        <v>308</v>
      </c>
      <c r="AR124" s="203">
        <v>837</v>
      </c>
      <c r="AS124" s="202" t="s">
        <v>177</v>
      </c>
      <c r="AT124" s="204">
        <v>39985</v>
      </c>
    </row>
    <row r="125" spans="2:46" x14ac:dyDescent="0.25">
      <c r="B125" s="154" t="str">
        <f t="shared" si="49"/>
        <v>789EPSS40</v>
      </c>
      <c r="C125" s="154" t="str">
        <f t="shared" si="50"/>
        <v>789EPS020</v>
      </c>
      <c r="D125" s="154" t="str">
        <f t="shared" si="51"/>
        <v>789EPSI03</v>
      </c>
      <c r="E125" s="154" t="str">
        <f t="shared" si="52"/>
        <v>789ESS002</v>
      </c>
      <c r="F125" s="154" t="str">
        <f t="shared" si="53"/>
        <v>789ESS024</v>
      </c>
      <c r="G125" s="154" t="str">
        <f t="shared" si="54"/>
        <v>789ESS091</v>
      </c>
      <c r="H125" s="154" t="str">
        <f t="shared" si="55"/>
        <v>789EPSS41</v>
      </c>
      <c r="I125" s="154" t="str">
        <f t="shared" si="56"/>
        <v>789EPSS10</v>
      </c>
      <c r="J125" s="154" t="str">
        <f t="shared" si="57"/>
        <v>789EPSS16</v>
      </c>
      <c r="K125" s="154" t="str">
        <f t="shared" si="58"/>
        <v>789EPSS37</v>
      </c>
      <c r="L125" s="154" t="str">
        <f t="shared" si="59"/>
        <v>789EPSS02</v>
      </c>
      <c r="M125" s="154" t="str">
        <f t="shared" si="60"/>
        <v>789EPSS23</v>
      </c>
      <c r="N125" s="154" t="str">
        <f t="shared" si="61"/>
        <v>789EPSM03</v>
      </c>
      <c r="O125" s="154" t="str">
        <f t="shared" si="62"/>
        <v>789EPSS18</v>
      </c>
      <c r="P125" s="154" t="str">
        <f t="shared" si="63"/>
        <v>789EPSS05</v>
      </c>
      <c r="Q125" s="154" t="str">
        <f t="shared" si="64"/>
        <v>789EPSS17</v>
      </c>
      <c r="R125" s="154" t="str">
        <f t="shared" si="65"/>
        <v>789ESS118</v>
      </c>
      <c r="S125" s="154" t="str">
        <f t="shared" si="66"/>
        <v>789EPSS33</v>
      </c>
      <c r="T125" s="22" t="s">
        <v>151</v>
      </c>
      <c r="U125" s="214" t="s">
        <v>312</v>
      </c>
      <c r="V125" s="196">
        <v>789</v>
      </c>
      <c r="W125" s="197">
        <f t="shared" si="81"/>
        <v>1092</v>
      </c>
      <c r="X125" s="198">
        <f t="shared" si="81"/>
        <v>0</v>
      </c>
      <c r="Y125" s="198">
        <f t="shared" si="81"/>
        <v>0</v>
      </c>
      <c r="Z125" s="198">
        <f t="shared" si="81"/>
        <v>0</v>
      </c>
      <c r="AA125" s="198">
        <f t="shared" si="81"/>
        <v>7759</v>
      </c>
      <c r="AB125" s="199">
        <f t="shared" si="81"/>
        <v>0</v>
      </c>
      <c r="AC125" s="199">
        <f t="shared" si="81"/>
        <v>0</v>
      </c>
      <c r="AD125" s="197">
        <f t="shared" si="81"/>
        <v>0</v>
      </c>
      <c r="AE125" s="198">
        <f t="shared" si="81"/>
        <v>157</v>
      </c>
      <c r="AF125" s="198">
        <f t="shared" si="81"/>
        <v>32</v>
      </c>
      <c r="AG125" s="198">
        <f t="shared" si="81"/>
        <v>0</v>
      </c>
      <c r="AH125" s="198">
        <f t="shared" si="81"/>
        <v>0</v>
      </c>
      <c r="AI125" s="198">
        <f t="shared" si="81"/>
        <v>26</v>
      </c>
      <c r="AJ125" s="198">
        <f t="shared" si="81"/>
        <v>0</v>
      </c>
      <c r="AK125" s="198">
        <f t="shared" si="81"/>
        <v>0</v>
      </c>
      <c r="AL125" s="198">
        <f t="shared" si="80"/>
        <v>0</v>
      </c>
      <c r="AM125" s="198">
        <f t="shared" si="78"/>
        <v>0</v>
      </c>
      <c r="AN125" s="200">
        <f t="shared" si="78"/>
        <v>0</v>
      </c>
      <c r="AO125" s="201">
        <f t="shared" si="79"/>
        <v>9066</v>
      </c>
      <c r="AP125" s="154" t="str">
        <f t="shared" si="67"/>
        <v>837ESS002</v>
      </c>
      <c r="AQ125" s="202" t="s">
        <v>308</v>
      </c>
      <c r="AR125" s="203">
        <v>837</v>
      </c>
      <c r="AS125" s="202" t="s">
        <v>181</v>
      </c>
      <c r="AT125" s="204">
        <v>42796</v>
      </c>
    </row>
    <row r="126" spans="2:46" x14ac:dyDescent="0.25">
      <c r="B126" s="154" t="str">
        <f t="shared" si="49"/>
        <v>792EPSS40</v>
      </c>
      <c r="C126" s="154" t="str">
        <f t="shared" si="50"/>
        <v>792EPS020</v>
      </c>
      <c r="D126" s="154" t="str">
        <f t="shared" si="51"/>
        <v>792EPSI03</v>
      </c>
      <c r="E126" s="154" t="str">
        <f t="shared" si="52"/>
        <v>792ESS002</v>
      </c>
      <c r="F126" s="154" t="str">
        <f t="shared" si="53"/>
        <v>792ESS024</v>
      </c>
      <c r="G126" s="154" t="str">
        <f t="shared" si="54"/>
        <v>792ESS091</v>
      </c>
      <c r="H126" s="154" t="str">
        <f t="shared" si="55"/>
        <v>792EPSS41</v>
      </c>
      <c r="I126" s="154" t="str">
        <f t="shared" si="56"/>
        <v>792EPSS10</v>
      </c>
      <c r="J126" s="154" t="str">
        <f t="shared" si="57"/>
        <v>792EPSS16</v>
      </c>
      <c r="K126" s="154" t="str">
        <f t="shared" si="58"/>
        <v>792EPSS37</v>
      </c>
      <c r="L126" s="154" t="str">
        <f t="shared" si="59"/>
        <v>792EPSS02</v>
      </c>
      <c r="M126" s="154" t="str">
        <f t="shared" si="60"/>
        <v>792EPSS23</v>
      </c>
      <c r="N126" s="154" t="str">
        <f t="shared" si="61"/>
        <v>792EPSM03</v>
      </c>
      <c r="O126" s="154" t="str">
        <f t="shared" si="62"/>
        <v>792EPSS18</v>
      </c>
      <c r="P126" s="154" t="str">
        <f t="shared" si="63"/>
        <v>792EPSS05</v>
      </c>
      <c r="Q126" s="154" t="str">
        <f t="shared" si="64"/>
        <v>792EPSS17</v>
      </c>
      <c r="R126" s="154" t="str">
        <f t="shared" si="65"/>
        <v>792ESS118</v>
      </c>
      <c r="S126" s="154" t="str">
        <f t="shared" si="66"/>
        <v>792EPSS33</v>
      </c>
      <c r="T126" s="22" t="s">
        <v>152</v>
      </c>
      <c r="U126" s="214" t="s">
        <v>312</v>
      </c>
      <c r="V126" s="196">
        <v>792</v>
      </c>
      <c r="W126" s="197">
        <f t="shared" si="81"/>
        <v>2910</v>
      </c>
      <c r="X126" s="198">
        <f t="shared" si="81"/>
        <v>0</v>
      </c>
      <c r="Y126" s="198">
        <f t="shared" si="81"/>
        <v>0</v>
      </c>
      <c r="Z126" s="198">
        <f t="shared" si="81"/>
        <v>0</v>
      </c>
      <c r="AA126" s="198">
        <f t="shared" si="81"/>
        <v>0</v>
      </c>
      <c r="AB126" s="199">
        <f t="shared" si="81"/>
        <v>0</v>
      </c>
      <c r="AC126" s="199">
        <f t="shared" si="81"/>
        <v>0</v>
      </c>
      <c r="AD126" s="197">
        <f t="shared" si="81"/>
        <v>0</v>
      </c>
      <c r="AE126" s="198">
        <f t="shared" si="81"/>
        <v>0</v>
      </c>
      <c r="AF126" s="198">
        <f t="shared" si="81"/>
        <v>36</v>
      </c>
      <c r="AG126" s="198">
        <f t="shared" si="81"/>
        <v>0</v>
      </c>
      <c r="AH126" s="198">
        <f t="shared" si="81"/>
        <v>0</v>
      </c>
      <c r="AI126" s="198">
        <f t="shared" si="81"/>
        <v>144</v>
      </c>
      <c r="AJ126" s="198">
        <f t="shared" si="81"/>
        <v>0</v>
      </c>
      <c r="AK126" s="198">
        <f t="shared" si="81"/>
        <v>0</v>
      </c>
      <c r="AL126" s="198">
        <f t="shared" si="80"/>
        <v>0</v>
      </c>
      <c r="AM126" s="198">
        <f t="shared" si="78"/>
        <v>0</v>
      </c>
      <c r="AN126" s="200">
        <f t="shared" si="78"/>
        <v>0</v>
      </c>
      <c r="AO126" s="201">
        <f t="shared" si="79"/>
        <v>3090</v>
      </c>
      <c r="AP126" s="154" t="str">
        <f t="shared" si="67"/>
        <v>873EPSI03</v>
      </c>
      <c r="AQ126" s="202" t="s">
        <v>308</v>
      </c>
      <c r="AR126" s="203">
        <v>873</v>
      </c>
      <c r="AS126" s="202" t="s">
        <v>185</v>
      </c>
      <c r="AT126" s="204">
        <v>867</v>
      </c>
    </row>
    <row r="127" spans="2:46" x14ac:dyDescent="0.25">
      <c r="B127" s="154" t="str">
        <f t="shared" si="49"/>
        <v>809EPSS40</v>
      </c>
      <c r="C127" s="154" t="str">
        <f t="shared" si="50"/>
        <v>809EPS020</v>
      </c>
      <c r="D127" s="154" t="str">
        <f t="shared" si="51"/>
        <v>809EPSI03</v>
      </c>
      <c r="E127" s="154" t="str">
        <f t="shared" si="52"/>
        <v>809ESS002</v>
      </c>
      <c r="F127" s="154" t="str">
        <f t="shared" si="53"/>
        <v>809ESS024</v>
      </c>
      <c r="G127" s="154" t="str">
        <f t="shared" si="54"/>
        <v>809ESS091</v>
      </c>
      <c r="H127" s="154" t="str">
        <f t="shared" si="55"/>
        <v>809EPSS41</v>
      </c>
      <c r="I127" s="154" t="str">
        <f t="shared" si="56"/>
        <v>809EPSS10</v>
      </c>
      <c r="J127" s="154" t="str">
        <f t="shared" si="57"/>
        <v>809EPSS16</v>
      </c>
      <c r="K127" s="154" t="str">
        <f t="shared" si="58"/>
        <v>809EPSS37</v>
      </c>
      <c r="L127" s="154" t="str">
        <f t="shared" si="59"/>
        <v>809EPSS02</v>
      </c>
      <c r="M127" s="154" t="str">
        <f t="shared" si="60"/>
        <v>809EPSS23</v>
      </c>
      <c r="N127" s="154" t="str">
        <f t="shared" si="61"/>
        <v>809EPSM03</v>
      </c>
      <c r="O127" s="154" t="str">
        <f t="shared" si="62"/>
        <v>809EPSS18</v>
      </c>
      <c r="P127" s="154" t="str">
        <f t="shared" si="63"/>
        <v>809EPSS05</v>
      </c>
      <c r="Q127" s="154" t="str">
        <f t="shared" si="64"/>
        <v>809EPSS17</v>
      </c>
      <c r="R127" s="154" t="str">
        <f t="shared" si="65"/>
        <v>809ESS118</v>
      </c>
      <c r="S127" s="154" t="str">
        <f t="shared" si="66"/>
        <v>809EPSS33</v>
      </c>
      <c r="T127" s="22" t="s">
        <v>153</v>
      </c>
      <c r="U127" s="214" t="s">
        <v>312</v>
      </c>
      <c r="V127" s="196">
        <v>809</v>
      </c>
      <c r="W127" s="197">
        <f t="shared" si="81"/>
        <v>3422</v>
      </c>
      <c r="X127" s="198">
        <f t="shared" si="81"/>
        <v>0</v>
      </c>
      <c r="Y127" s="198">
        <f t="shared" si="81"/>
        <v>0</v>
      </c>
      <c r="Z127" s="198">
        <f t="shared" si="81"/>
        <v>0</v>
      </c>
      <c r="AA127" s="198">
        <f t="shared" si="81"/>
        <v>0</v>
      </c>
      <c r="AB127" s="199">
        <f t="shared" si="81"/>
        <v>0</v>
      </c>
      <c r="AC127" s="199">
        <f t="shared" si="81"/>
        <v>0</v>
      </c>
      <c r="AD127" s="197">
        <f t="shared" si="81"/>
        <v>0</v>
      </c>
      <c r="AE127" s="198">
        <f t="shared" si="81"/>
        <v>35</v>
      </c>
      <c r="AF127" s="198">
        <f t="shared" si="81"/>
        <v>56</v>
      </c>
      <c r="AG127" s="198">
        <f t="shared" si="81"/>
        <v>0</v>
      </c>
      <c r="AH127" s="198">
        <f t="shared" si="81"/>
        <v>0</v>
      </c>
      <c r="AI127" s="198">
        <f t="shared" si="81"/>
        <v>90</v>
      </c>
      <c r="AJ127" s="198">
        <f t="shared" si="81"/>
        <v>0</v>
      </c>
      <c r="AK127" s="198">
        <f t="shared" si="81"/>
        <v>0</v>
      </c>
      <c r="AL127" s="198">
        <f t="shared" si="80"/>
        <v>0</v>
      </c>
      <c r="AM127" s="198">
        <f t="shared" si="78"/>
        <v>0</v>
      </c>
      <c r="AN127" s="200">
        <f t="shared" si="78"/>
        <v>0</v>
      </c>
      <c r="AO127" s="201">
        <f t="shared" si="79"/>
        <v>3603</v>
      </c>
      <c r="AP127" s="154" t="str">
        <f t="shared" si="67"/>
        <v>873EPSS37</v>
      </c>
      <c r="AQ127" s="202" t="s">
        <v>308</v>
      </c>
      <c r="AR127" s="203">
        <v>873</v>
      </c>
      <c r="AS127" s="202" t="s">
        <v>198</v>
      </c>
      <c r="AT127" s="204">
        <v>46</v>
      </c>
    </row>
    <row r="128" spans="2:46" x14ac:dyDescent="0.25">
      <c r="B128" s="154" t="str">
        <f t="shared" si="49"/>
        <v>847EPSS40</v>
      </c>
      <c r="C128" s="154" t="str">
        <f t="shared" si="50"/>
        <v>847EPS020</v>
      </c>
      <c r="D128" s="154" t="str">
        <f t="shared" si="51"/>
        <v>847EPSI03</v>
      </c>
      <c r="E128" s="154" t="str">
        <f t="shared" si="52"/>
        <v>847ESS002</v>
      </c>
      <c r="F128" s="154" t="str">
        <f t="shared" si="53"/>
        <v>847ESS024</v>
      </c>
      <c r="G128" s="154" t="str">
        <f t="shared" si="54"/>
        <v>847ESS091</v>
      </c>
      <c r="H128" s="154" t="str">
        <f t="shared" si="55"/>
        <v>847EPSS41</v>
      </c>
      <c r="I128" s="154" t="str">
        <f t="shared" si="56"/>
        <v>847EPSS10</v>
      </c>
      <c r="J128" s="154" t="str">
        <f t="shared" si="57"/>
        <v>847EPSS16</v>
      </c>
      <c r="K128" s="154" t="str">
        <f t="shared" si="58"/>
        <v>847EPSS37</v>
      </c>
      <c r="L128" s="154" t="str">
        <f t="shared" si="59"/>
        <v>847EPSS02</v>
      </c>
      <c r="M128" s="154" t="str">
        <f t="shared" si="60"/>
        <v>847EPSS23</v>
      </c>
      <c r="N128" s="154" t="str">
        <f t="shared" si="61"/>
        <v>847EPSM03</v>
      </c>
      <c r="O128" s="154" t="str">
        <f t="shared" si="62"/>
        <v>847EPSS18</v>
      </c>
      <c r="P128" s="154" t="str">
        <f t="shared" si="63"/>
        <v>847EPSS05</v>
      </c>
      <c r="Q128" s="154" t="str">
        <f t="shared" si="64"/>
        <v>847EPSS17</v>
      </c>
      <c r="R128" s="154" t="str">
        <f t="shared" si="65"/>
        <v>847ESS118</v>
      </c>
      <c r="S128" s="154" t="str">
        <f t="shared" si="66"/>
        <v>847EPSS33</v>
      </c>
      <c r="T128" s="38" t="s">
        <v>154</v>
      </c>
      <c r="U128" s="214" t="s">
        <v>312</v>
      </c>
      <c r="V128" s="196">
        <v>847</v>
      </c>
      <c r="W128" s="197">
        <f t="shared" si="81"/>
        <v>23976</v>
      </c>
      <c r="X128" s="198">
        <f t="shared" si="81"/>
        <v>0</v>
      </c>
      <c r="Y128" s="198">
        <f t="shared" si="81"/>
        <v>0</v>
      </c>
      <c r="Z128" s="198">
        <f t="shared" si="81"/>
        <v>0</v>
      </c>
      <c r="AA128" s="198">
        <f t="shared" si="81"/>
        <v>0</v>
      </c>
      <c r="AB128" s="199">
        <f t="shared" si="81"/>
        <v>0</v>
      </c>
      <c r="AC128" s="199">
        <f t="shared" si="81"/>
        <v>0</v>
      </c>
      <c r="AD128" s="197">
        <f t="shared" si="81"/>
        <v>0</v>
      </c>
      <c r="AE128" s="198">
        <f t="shared" si="81"/>
        <v>205</v>
      </c>
      <c r="AF128" s="198">
        <f t="shared" si="81"/>
        <v>123</v>
      </c>
      <c r="AG128" s="198">
        <f t="shared" si="81"/>
        <v>0</v>
      </c>
      <c r="AH128" s="198">
        <f t="shared" si="81"/>
        <v>0</v>
      </c>
      <c r="AI128" s="198">
        <f t="shared" si="81"/>
        <v>121</v>
      </c>
      <c r="AJ128" s="198">
        <f t="shared" si="81"/>
        <v>0</v>
      </c>
      <c r="AK128" s="198">
        <f t="shared" si="81"/>
        <v>0</v>
      </c>
      <c r="AL128" s="198">
        <f t="shared" si="80"/>
        <v>0</v>
      </c>
      <c r="AM128" s="198">
        <f t="shared" si="78"/>
        <v>0</v>
      </c>
      <c r="AN128" s="200">
        <f t="shared" si="78"/>
        <v>0</v>
      </c>
      <c r="AO128" s="201">
        <f t="shared" si="79"/>
        <v>24425</v>
      </c>
      <c r="AP128" s="154" t="str">
        <f t="shared" si="67"/>
        <v>873EPSS40</v>
      </c>
      <c r="AQ128" s="202" t="s">
        <v>308</v>
      </c>
      <c r="AR128" s="203">
        <v>873</v>
      </c>
      <c r="AS128" s="202" t="s">
        <v>177</v>
      </c>
      <c r="AT128" s="204">
        <v>5709</v>
      </c>
    </row>
    <row r="129" spans="2:46" x14ac:dyDescent="0.25">
      <c r="B129" s="154" t="str">
        <f t="shared" si="49"/>
        <v>856EPSS40</v>
      </c>
      <c r="C129" s="154" t="str">
        <f t="shared" si="50"/>
        <v>856EPS020</v>
      </c>
      <c r="D129" s="154" t="str">
        <f t="shared" si="51"/>
        <v>856EPSI03</v>
      </c>
      <c r="E129" s="154" t="str">
        <f t="shared" si="52"/>
        <v>856ESS002</v>
      </c>
      <c r="F129" s="154" t="str">
        <f t="shared" si="53"/>
        <v>856ESS024</v>
      </c>
      <c r="G129" s="154" t="str">
        <f t="shared" si="54"/>
        <v>856ESS091</v>
      </c>
      <c r="H129" s="154" t="str">
        <f t="shared" si="55"/>
        <v>856EPSS41</v>
      </c>
      <c r="I129" s="154" t="str">
        <f t="shared" si="56"/>
        <v>856EPSS10</v>
      </c>
      <c r="J129" s="154" t="str">
        <f t="shared" si="57"/>
        <v>856EPSS16</v>
      </c>
      <c r="K129" s="154" t="str">
        <f t="shared" si="58"/>
        <v>856EPSS37</v>
      </c>
      <c r="L129" s="154" t="str">
        <f t="shared" si="59"/>
        <v>856EPSS02</v>
      </c>
      <c r="M129" s="154" t="str">
        <f t="shared" si="60"/>
        <v>856EPSS23</v>
      </c>
      <c r="N129" s="154" t="str">
        <f t="shared" si="61"/>
        <v>856EPSM03</v>
      </c>
      <c r="O129" s="154" t="str">
        <f t="shared" si="62"/>
        <v>856EPSS18</v>
      </c>
      <c r="P129" s="154" t="str">
        <f t="shared" si="63"/>
        <v>856EPSS05</v>
      </c>
      <c r="Q129" s="154" t="str">
        <f t="shared" si="64"/>
        <v>856EPSS17</v>
      </c>
      <c r="R129" s="154" t="str">
        <f t="shared" si="65"/>
        <v>856ESS118</v>
      </c>
      <c r="S129" s="154" t="str">
        <f t="shared" si="66"/>
        <v>856EPSS33</v>
      </c>
      <c r="T129" s="38" t="s">
        <v>155</v>
      </c>
      <c r="U129" s="214" t="s">
        <v>312</v>
      </c>
      <c r="V129" s="196">
        <v>856</v>
      </c>
      <c r="W129" s="197">
        <f t="shared" si="81"/>
        <v>2678</v>
      </c>
      <c r="X129" s="198">
        <f t="shared" si="81"/>
        <v>0</v>
      </c>
      <c r="Y129" s="198">
        <f t="shared" si="81"/>
        <v>348</v>
      </c>
      <c r="Z129" s="198">
        <f t="shared" si="81"/>
        <v>0</v>
      </c>
      <c r="AA129" s="198">
        <f t="shared" si="81"/>
        <v>0</v>
      </c>
      <c r="AB129" s="199">
        <f t="shared" si="81"/>
        <v>0</v>
      </c>
      <c r="AC129" s="199">
        <f t="shared" si="81"/>
        <v>0</v>
      </c>
      <c r="AD129" s="197">
        <f t="shared" si="81"/>
        <v>0</v>
      </c>
      <c r="AE129" s="198">
        <f t="shared" si="81"/>
        <v>0</v>
      </c>
      <c r="AF129" s="198">
        <f t="shared" si="81"/>
        <v>52</v>
      </c>
      <c r="AG129" s="198">
        <f t="shared" si="81"/>
        <v>1</v>
      </c>
      <c r="AH129" s="198">
        <f t="shared" si="81"/>
        <v>0</v>
      </c>
      <c r="AI129" s="198">
        <f t="shared" si="81"/>
        <v>123</v>
      </c>
      <c r="AJ129" s="198">
        <f t="shared" si="81"/>
        <v>0</v>
      </c>
      <c r="AK129" s="198">
        <f t="shared" si="81"/>
        <v>0</v>
      </c>
      <c r="AL129" s="198">
        <f t="shared" si="80"/>
        <v>0</v>
      </c>
      <c r="AM129" s="198">
        <f t="shared" si="78"/>
        <v>0</v>
      </c>
      <c r="AN129" s="200">
        <f t="shared" si="78"/>
        <v>0</v>
      </c>
      <c r="AO129" s="201">
        <f t="shared" si="79"/>
        <v>3202</v>
      </c>
      <c r="AP129" s="154" t="str">
        <f t="shared" si="67"/>
        <v>31EPSM03</v>
      </c>
      <c r="AQ129" s="202" t="s">
        <v>313</v>
      </c>
      <c r="AR129" s="203">
        <v>31</v>
      </c>
      <c r="AS129" s="202" t="s">
        <v>192</v>
      </c>
      <c r="AT129" s="204">
        <v>319</v>
      </c>
    </row>
    <row r="130" spans="2:46" x14ac:dyDescent="0.25">
      <c r="B130" s="154" t="str">
        <f t="shared" si="49"/>
        <v>861EPSS40</v>
      </c>
      <c r="C130" s="154" t="str">
        <f t="shared" si="50"/>
        <v>861EPS020</v>
      </c>
      <c r="D130" s="154" t="str">
        <f t="shared" si="51"/>
        <v>861EPSI03</v>
      </c>
      <c r="E130" s="154" t="str">
        <f t="shared" si="52"/>
        <v>861ESS002</v>
      </c>
      <c r="F130" s="154" t="str">
        <f t="shared" si="53"/>
        <v>861ESS024</v>
      </c>
      <c r="G130" s="154" t="str">
        <f t="shared" si="54"/>
        <v>861ESS091</v>
      </c>
      <c r="H130" s="154" t="str">
        <f t="shared" si="55"/>
        <v>861EPSS41</v>
      </c>
      <c r="I130" s="154" t="str">
        <f t="shared" si="56"/>
        <v>861EPSS10</v>
      </c>
      <c r="J130" s="154" t="str">
        <f t="shared" si="57"/>
        <v>861EPSS16</v>
      </c>
      <c r="K130" s="154" t="str">
        <f t="shared" si="58"/>
        <v>861EPSS37</v>
      </c>
      <c r="L130" s="154" t="str">
        <f t="shared" si="59"/>
        <v>861EPSS02</v>
      </c>
      <c r="M130" s="154" t="str">
        <f t="shared" si="60"/>
        <v>861EPSS23</v>
      </c>
      <c r="N130" s="154" t="str">
        <f t="shared" si="61"/>
        <v>861EPSM03</v>
      </c>
      <c r="O130" s="154" t="str">
        <f t="shared" si="62"/>
        <v>861EPSS18</v>
      </c>
      <c r="P130" s="154" t="str">
        <f t="shared" si="63"/>
        <v>861EPSS05</v>
      </c>
      <c r="Q130" s="154" t="str">
        <f t="shared" si="64"/>
        <v>861EPSS17</v>
      </c>
      <c r="R130" s="154" t="str">
        <f t="shared" si="65"/>
        <v>861ESS118</v>
      </c>
      <c r="S130" s="154" t="str">
        <f t="shared" si="66"/>
        <v>861EPSS33</v>
      </c>
      <c r="T130" s="38" t="s">
        <v>156</v>
      </c>
      <c r="U130" s="214" t="s">
        <v>312</v>
      </c>
      <c r="V130" s="196">
        <v>861</v>
      </c>
      <c r="W130" s="197">
        <f t="shared" si="81"/>
        <v>5363</v>
      </c>
      <c r="X130" s="198">
        <f t="shared" si="81"/>
        <v>0</v>
      </c>
      <c r="Y130" s="198">
        <f t="shared" si="81"/>
        <v>0</v>
      </c>
      <c r="Z130" s="198">
        <f t="shared" si="81"/>
        <v>0</v>
      </c>
      <c r="AA130" s="198">
        <f t="shared" si="81"/>
        <v>0</v>
      </c>
      <c r="AB130" s="199">
        <f t="shared" si="81"/>
        <v>0</v>
      </c>
      <c r="AC130" s="199">
        <f t="shared" si="81"/>
        <v>0</v>
      </c>
      <c r="AD130" s="197">
        <f t="shared" si="81"/>
        <v>0</v>
      </c>
      <c r="AE130" s="198">
        <f t="shared" si="81"/>
        <v>62</v>
      </c>
      <c r="AF130" s="198">
        <f t="shared" si="81"/>
        <v>127</v>
      </c>
      <c r="AG130" s="198">
        <f t="shared" si="81"/>
        <v>0</v>
      </c>
      <c r="AH130" s="198">
        <f t="shared" si="81"/>
        <v>3</v>
      </c>
      <c r="AI130" s="198">
        <f t="shared" si="81"/>
        <v>156</v>
      </c>
      <c r="AJ130" s="198">
        <f t="shared" si="81"/>
        <v>0</v>
      </c>
      <c r="AK130" s="198">
        <f t="shared" si="81"/>
        <v>0</v>
      </c>
      <c r="AL130" s="198">
        <f t="shared" si="80"/>
        <v>0</v>
      </c>
      <c r="AM130" s="198">
        <f t="shared" si="78"/>
        <v>0</v>
      </c>
      <c r="AN130" s="200">
        <f t="shared" si="78"/>
        <v>0</v>
      </c>
      <c r="AO130" s="201">
        <f t="shared" si="79"/>
        <v>5711</v>
      </c>
      <c r="AP130" s="154" t="str">
        <f t="shared" si="67"/>
        <v>31EPSS37</v>
      </c>
      <c r="AQ130" s="202" t="s">
        <v>313</v>
      </c>
      <c r="AR130" s="203">
        <v>31</v>
      </c>
      <c r="AS130" s="202" t="s">
        <v>198</v>
      </c>
      <c r="AT130" s="204">
        <v>102</v>
      </c>
    </row>
    <row r="131" spans="2:46" x14ac:dyDescent="0.25">
      <c r="B131" s="154" t="str">
        <f t="shared" si="49"/>
        <v>EPSS40</v>
      </c>
      <c r="C131" s="154" t="str">
        <f t="shared" si="50"/>
        <v>EPS020</v>
      </c>
      <c r="D131" s="154" t="str">
        <f t="shared" si="51"/>
        <v>EPSI03</v>
      </c>
      <c r="E131" s="154" t="str">
        <f t="shared" si="52"/>
        <v>ESS002</v>
      </c>
      <c r="F131" s="154" t="str">
        <f t="shared" si="53"/>
        <v>ESS024</v>
      </c>
      <c r="G131" s="154" t="str">
        <f t="shared" si="54"/>
        <v>ESS091</v>
      </c>
      <c r="H131" s="154" t="str">
        <f t="shared" si="55"/>
        <v>EPSS41</v>
      </c>
      <c r="I131" s="154" t="str">
        <f t="shared" si="56"/>
        <v>EPSS10</v>
      </c>
      <c r="J131" s="154" t="str">
        <f t="shared" si="57"/>
        <v>EPSS16</v>
      </c>
      <c r="K131" s="154" t="str">
        <f t="shared" si="58"/>
        <v>EPSS37</v>
      </c>
      <c r="L131" s="154" t="str">
        <f t="shared" si="59"/>
        <v>EPSS02</v>
      </c>
      <c r="M131" s="154" t="str">
        <f t="shared" si="60"/>
        <v>EPSS23</v>
      </c>
      <c r="N131" s="154" t="str">
        <f t="shared" si="61"/>
        <v>EPSM03</v>
      </c>
      <c r="O131" s="154" t="str">
        <f t="shared" si="62"/>
        <v>EPSS18</v>
      </c>
      <c r="P131" s="154" t="str">
        <f t="shared" si="63"/>
        <v>EPSS05</v>
      </c>
      <c r="Q131" s="154" t="str">
        <f t="shared" si="64"/>
        <v>EPSS17</v>
      </c>
      <c r="R131" s="154" t="str">
        <f t="shared" si="65"/>
        <v>ESS118</v>
      </c>
      <c r="S131" s="154" t="str">
        <f t="shared" si="66"/>
        <v>EPSS33</v>
      </c>
      <c r="T131" s="207" t="s">
        <v>314</v>
      </c>
      <c r="U131" s="208"/>
      <c r="V131" s="209"/>
      <c r="W131" s="210">
        <f t="shared" ref="W131:AN131" si="82">SUM(W132:W141)</f>
        <v>696600</v>
      </c>
      <c r="X131" s="211">
        <f t="shared" si="82"/>
        <v>0</v>
      </c>
      <c r="Y131" s="211">
        <f t="shared" si="82"/>
        <v>0</v>
      </c>
      <c r="Z131" s="211">
        <f t="shared" si="82"/>
        <v>0</v>
      </c>
      <c r="AA131" s="211">
        <f t="shared" si="82"/>
        <v>0</v>
      </c>
      <c r="AB131" s="212">
        <f t="shared" si="82"/>
        <v>0</v>
      </c>
      <c r="AC131" s="212">
        <f t="shared" si="82"/>
        <v>0</v>
      </c>
      <c r="AD131" s="210">
        <f t="shared" si="82"/>
        <v>31882</v>
      </c>
      <c r="AE131" s="211">
        <f t="shared" si="82"/>
        <v>8847</v>
      </c>
      <c r="AF131" s="211">
        <f t="shared" si="82"/>
        <v>12837</v>
      </c>
      <c r="AG131" s="211">
        <f t="shared" si="82"/>
        <v>13137</v>
      </c>
      <c r="AH131" s="211">
        <f t="shared" si="82"/>
        <v>2581</v>
      </c>
      <c r="AI131" s="211">
        <f t="shared" si="82"/>
        <v>12511</v>
      </c>
      <c r="AJ131" s="211">
        <f t="shared" si="82"/>
        <v>214</v>
      </c>
      <c r="AK131" s="211">
        <f t="shared" si="82"/>
        <v>551</v>
      </c>
      <c r="AL131" s="211">
        <f t="shared" si="82"/>
        <v>9</v>
      </c>
      <c r="AM131" s="211">
        <f t="shared" si="82"/>
        <v>0</v>
      </c>
      <c r="AN131" s="213">
        <f t="shared" si="82"/>
        <v>0</v>
      </c>
      <c r="AO131" s="193">
        <f>SUM(AO132:AO141)</f>
        <v>779169</v>
      </c>
      <c r="AP131" s="154" t="str">
        <f t="shared" si="67"/>
        <v>31EPSS40</v>
      </c>
      <c r="AQ131" s="202" t="s">
        <v>313</v>
      </c>
      <c r="AR131" s="203">
        <v>31</v>
      </c>
      <c r="AS131" s="202" t="s">
        <v>177</v>
      </c>
      <c r="AT131" s="204">
        <v>4704</v>
      </c>
    </row>
    <row r="132" spans="2:46" x14ac:dyDescent="0.25">
      <c r="B132" s="154" t="str">
        <f t="shared" si="49"/>
        <v>1EPSS40</v>
      </c>
      <c r="C132" s="154" t="str">
        <f t="shared" si="50"/>
        <v>1EPS020</v>
      </c>
      <c r="D132" s="154" t="str">
        <f t="shared" si="51"/>
        <v>1EPSI03</v>
      </c>
      <c r="E132" s="154" t="str">
        <f t="shared" si="52"/>
        <v>1ESS002</v>
      </c>
      <c r="F132" s="154" t="str">
        <f t="shared" si="53"/>
        <v>1ESS024</v>
      </c>
      <c r="G132" s="154" t="str">
        <f t="shared" si="54"/>
        <v>1ESS091</v>
      </c>
      <c r="H132" s="154" t="str">
        <f t="shared" si="55"/>
        <v>1EPSS41</v>
      </c>
      <c r="I132" s="154" t="str">
        <f t="shared" si="56"/>
        <v>1EPSS10</v>
      </c>
      <c r="J132" s="154" t="str">
        <f t="shared" si="57"/>
        <v>1EPSS16</v>
      </c>
      <c r="K132" s="154" t="str">
        <f t="shared" si="58"/>
        <v>1EPSS37</v>
      </c>
      <c r="L132" s="154" t="str">
        <f t="shared" si="59"/>
        <v>1EPSS02</v>
      </c>
      <c r="M132" s="154" t="str">
        <f t="shared" si="60"/>
        <v>1EPSS23</v>
      </c>
      <c r="N132" s="154" t="str">
        <f t="shared" si="61"/>
        <v>1EPSM03</v>
      </c>
      <c r="O132" s="154" t="str">
        <f t="shared" si="62"/>
        <v>1EPSS18</v>
      </c>
      <c r="P132" s="154" t="str">
        <f t="shared" si="63"/>
        <v>1EPSS05</v>
      </c>
      <c r="Q132" s="154" t="str">
        <f t="shared" si="64"/>
        <v>1EPSS17</v>
      </c>
      <c r="R132" s="154" t="str">
        <f t="shared" si="65"/>
        <v>1ESS118</v>
      </c>
      <c r="S132" s="154" t="str">
        <f t="shared" si="66"/>
        <v>1EPSS33</v>
      </c>
      <c r="T132" s="21" t="s">
        <v>158</v>
      </c>
      <c r="U132" s="214" t="s">
        <v>315</v>
      </c>
      <c r="V132" s="196">
        <v>1</v>
      </c>
      <c r="W132" s="197">
        <f t="shared" ref="W132:AL141" si="83">IFERROR(VLOOKUP(B132,$AP$9:$AT$931,5,0),0)</f>
        <v>495522</v>
      </c>
      <c r="X132" s="198">
        <f t="shared" si="83"/>
        <v>0</v>
      </c>
      <c r="Y132" s="198">
        <f t="shared" si="83"/>
        <v>0</v>
      </c>
      <c r="Z132" s="198">
        <f t="shared" si="83"/>
        <v>0</v>
      </c>
      <c r="AA132" s="198">
        <f t="shared" si="83"/>
        <v>0</v>
      </c>
      <c r="AB132" s="199">
        <f t="shared" si="83"/>
        <v>0</v>
      </c>
      <c r="AC132" s="199">
        <f t="shared" si="83"/>
        <v>0</v>
      </c>
      <c r="AD132" s="197">
        <f t="shared" si="83"/>
        <v>25633</v>
      </c>
      <c r="AE132" s="198">
        <f t="shared" si="83"/>
        <v>6851</v>
      </c>
      <c r="AF132" s="198">
        <f t="shared" si="83"/>
        <v>10362</v>
      </c>
      <c r="AG132" s="198">
        <f t="shared" si="83"/>
        <v>10640</v>
      </c>
      <c r="AH132" s="198">
        <f t="shared" si="83"/>
        <v>2309</v>
      </c>
      <c r="AI132" s="198">
        <f t="shared" si="83"/>
        <v>9338</v>
      </c>
      <c r="AJ132" s="198">
        <f t="shared" si="83"/>
        <v>178</v>
      </c>
      <c r="AK132" s="198">
        <f t="shared" si="83"/>
        <v>451</v>
      </c>
      <c r="AL132" s="198">
        <f t="shared" si="83"/>
        <v>8</v>
      </c>
      <c r="AM132" s="198">
        <f t="shared" ref="AM132:AN141" si="84">IFERROR(VLOOKUP(R132,$AP$9:$AT$931,5,0),0)</f>
        <v>0</v>
      </c>
      <c r="AN132" s="200">
        <f t="shared" si="84"/>
        <v>0</v>
      </c>
      <c r="AO132" s="201">
        <f t="shared" ref="AO132:AO141" si="85">SUM(W132:AN132)</f>
        <v>561292</v>
      </c>
      <c r="AP132" s="154" t="str">
        <f t="shared" si="67"/>
        <v>31ESS024</v>
      </c>
      <c r="AQ132" s="202" t="s">
        <v>313</v>
      </c>
      <c r="AR132" s="203">
        <v>31</v>
      </c>
      <c r="AS132" s="202" t="s">
        <v>179</v>
      </c>
      <c r="AT132" s="204">
        <v>10846</v>
      </c>
    </row>
    <row r="133" spans="2:46" x14ac:dyDescent="0.25">
      <c r="B133" s="154" t="str">
        <f t="shared" si="49"/>
        <v>79EPSS40</v>
      </c>
      <c r="C133" s="154" t="str">
        <f t="shared" si="50"/>
        <v>79EPS020</v>
      </c>
      <c r="D133" s="154" t="str">
        <f t="shared" si="51"/>
        <v>79EPSI03</v>
      </c>
      <c r="E133" s="154" t="str">
        <f t="shared" si="52"/>
        <v>79ESS002</v>
      </c>
      <c r="F133" s="154" t="str">
        <f t="shared" si="53"/>
        <v>79ESS024</v>
      </c>
      <c r="G133" s="154" t="str">
        <f t="shared" si="54"/>
        <v>79ESS091</v>
      </c>
      <c r="H133" s="154" t="str">
        <f t="shared" si="55"/>
        <v>79EPSS41</v>
      </c>
      <c r="I133" s="154" t="str">
        <f t="shared" si="56"/>
        <v>79EPSS10</v>
      </c>
      <c r="J133" s="154" t="str">
        <f t="shared" si="57"/>
        <v>79EPSS16</v>
      </c>
      <c r="K133" s="154" t="str">
        <f t="shared" si="58"/>
        <v>79EPSS37</v>
      </c>
      <c r="L133" s="154" t="str">
        <f t="shared" si="59"/>
        <v>79EPSS02</v>
      </c>
      <c r="M133" s="154" t="str">
        <f t="shared" si="60"/>
        <v>79EPSS23</v>
      </c>
      <c r="N133" s="154" t="str">
        <f t="shared" si="61"/>
        <v>79EPSM03</v>
      </c>
      <c r="O133" s="154" t="str">
        <f t="shared" si="62"/>
        <v>79EPSS18</v>
      </c>
      <c r="P133" s="154" t="str">
        <f t="shared" si="63"/>
        <v>79EPSS05</v>
      </c>
      <c r="Q133" s="154" t="str">
        <f t="shared" si="64"/>
        <v>79EPSS17</v>
      </c>
      <c r="R133" s="154" t="str">
        <f t="shared" si="65"/>
        <v>79ESS118</v>
      </c>
      <c r="S133" s="154" t="str">
        <f t="shared" si="66"/>
        <v>79EPSS33</v>
      </c>
      <c r="T133" s="38" t="s">
        <v>159</v>
      </c>
      <c r="U133" s="214" t="s">
        <v>315</v>
      </c>
      <c r="V133" s="196">
        <v>79</v>
      </c>
      <c r="W133" s="197">
        <f t="shared" si="83"/>
        <v>15702</v>
      </c>
      <c r="X133" s="198">
        <f t="shared" si="83"/>
        <v>0</v>
      </c>
      <c r="Y133" s="198">
        <f t="shared" si="83"/>
        <v>0</v>
      </c>
      <c r="Z133" s="198">
        <f t="shared" si="83"/>
        <v>0</v>
      </c>
      <c r="AA133" s="198">
        <f t="shared" si="83"/>
        <v>0</v>
      </c>
      <c r="AB133" s="199">
        <f t="shared" si="83"/>
        <v>0</v>
      </c>
      <c r="AC133" s="199">
        <f t="shared" si="83"/>
        <v>0</v>
      </c>
      <c r="AD133" s="197">
        <f t="shared" si="83"/>
        <v>261</v>
      </c>
      <c r="AE133" s="198">
        <f t="shared" si="83"/>
        <v>279</v>
      </c>
      <c r="AF133" s="198">
        <f t="shared" si="83"/>
        <v>181</v>
      </c>
      <c r="AG133" s="198">
        <f t="shared" si="83"/>
        <v>29</v>
      </c>
      <c r="AH133" s="198">
        <f t="shared" si="83"/>
        <v>0</v>
      </c>
      <c r="AI133" s="198">
        <f t="shared" si="83"/>
        <v>243</v>
      </c>
      <c r="AJ133" s="198">
        <f t="shared" si="83"/>
        <v>0</v>
      </c>
      <c r="AK133" s="198">
        <f t="shared" si="83"/>
        <v>0</v>
      </c>
      <c r="AL133" s="198">
        <f t="shared" si="83"/>
        <v>0</v>
      </c>
      <c r="AM133" s="198">
        <f t="shared" si="84"/>
        <v>0</v>
      </c>
      <c r="AN133" s="200">
        <f t="shared" si="84"/>
        <v>0</v>
      </c>
      <c r="AO133" s="201">
        <f t="shared" si="85"/>
        <v>16695</v>
      </c>
      <c r="AP133" s="154" t="str">
        <f t="shared" si="67"/>
        <v>40EPSM03</v>
      </c>
      <c r="AQ133" s="202" t="s">
        <v>313</v>
      </c>
      <c r="AR133" s="203">
        <v>40</v>
      </c>
      <c r="AS133" s="202" t="s">
        <v>192</v>
      </c>
      <c r="AT133" s="204">
        <v>127</v>
      </c>
    </row>
    <row r="134" spans="2:46" x14ac:dyDescent="0.25">
      <c r="B134" s="154" t="str">
        <f t="shared" si="49"/>
        <v>88EPSS40</v>
      </c>
      <c r="C134" s="154" t="str">
        <f t="shared" si="50"/>
        <v>88EPS020</v>
      </c>
      <c r="D134" s="154" t="str">
        <f t="shared" si="51"/>
        <v>88EPSI03</v>
      </c>
      <c r="E134" s="154" t="str">
        <f t="shared" si="52"/>
        <v>88ESS002</v>
      </c>
      <c r="F134" s="154" t="str">
        <f t="shared" si="53"/>
        <v>88ESS024</v>
      </c>
      <c r="G134" s="154" t="str">
        <f t="shared" si="54"/>
        <v>88ESS091</v>
      </c>
      <c r="H134" s="154" t="str">
        <f t="shared" si="55"/>
        <v>88EPSS41</v>
      </c>
      <c r="I134" s="154" t="str">
        <f t="shared" si="56"/>
        <v>88EPSS10</v>
      </c>
      <c r="J134" s="154" t="str">
        <f t="shared" si="57"/>
        <v>88EPSS16</v>
      </c>
      <c r="K134" s="154" t="str">
        <f t="shared" si="58"/>
        <v>88EPSS37</v>
      </c>
      <c r="L134" s="154" t="str">
        <f t="shared" si="59"/>
        <v>88EPSS02</v>
      </c>
      <c r="M134" s="154" t="str">
        <f t="shared" si="60"/>
        <v>88EPSS23</v>
      </c>
      <c r="N134" s="154" t="str">
        <f t="shared" si="61"/>
        <v>88EPSM03</v>
      </c>
      <c r="O134" s="154" t="str">
        <f t="shared" si="62"/>
        <v>88EPSS18</v>
      </c>
      <c r="P134" s="154" t="str">
        <f t="shared" si="63"/>
        <v>88EPSS05</v>
      </c>
      <c r="Q134" s="154" t="str">
        <f t="shared" si="64"/>
        <v>88EPSS17</v>
      </c>
      <c r="R134" s="154" t="str">
        <f t="shared" si="65"/>
        <v>88ESS118</v>
      </c>
      <c r="S134" s="154" t="str">
        <f t="shared" si="66"/>
        <v>88EPSS33</v>
      </c>
      <c r="T134" s="22" t="s">
        <v>160</v>
      </c>
      <c r="U134" s="214" t="s">
        <v>315</v>
      </c>
      <c r="V134" s="196">
        <v>88</v>
      </c>
      <c r="W134" s="197">
        <f t="shared" si="83"/>
        <v>81368</v>
      </c>
      <c r="X134" s="198">
        <f t="shared" si="83"/>
        <v>0</v>
      </c>
      <c r="Y134" s="198">
        <f t="shared" si="83"/>
        <v>0</v>
      </c>
      <c r="Z134" s="198">
        <f t="shared" si="83"/>
        <v>0</v>
      </c>
      <c r="AA134" s="198">
        <f t="shared" si="83"/>
        <v>0</v>
      </c>
      <c r="AB134" s="199">
        <f t="shared" si="83"/>
        <v>0</v>
      </c>
      <c r="AC134" s="199">
        <f t="shared" si="83"/>
        <v>0</v>
      </c>
      <c r="AD134" s="197">
        <f t="shared" si="83"/>
        <v>2507</v>
      </c>
      <c r="AE134" s="198">
        <f t="shared" si="83"/>
        <v>814</v>
      </c>
      <c r="AF134" s="198">
        <f t="shared" si="83"/>
        <v>897</v>
      </c>
      <c r="AG134" s="198">
        <f t="shared" si="83"/>
        <v>1297</v>
      </c>
      <c r="AH134" s="198">
        <f t="shared" si="83"/>
        <v>178</v>
      </c>
      <c r="AI134" s="198">
        <f t="shared" si="83"/>
        <v>1533</v>
      </c>
      <c r="AJ134" s="198">
        <f t="shared" si="83"/>
        <v>22</v>
      </c>
      <c r="AK134" s="198">
        <f t="shared" si="83"/>
        <v>61</v>
      </c>
      <c r="AL134" s="198">
        <f t="shared" si="83"/>
        <v>1</v>
      </c>
      <c r="AM134" s="198">
        <f t="shared" si="84"/>
        <v>0</v>
      </c>
      <c r="AN134" s="200">
        <f t="shared" si="84"/>
        <v>0</v>
      </c>
      <c r="AO134" s="201">
        <f t="shared" si="85"/>
        <v>88678</v>
      </c>
      <c r="AP134" s="154" t="str">
        <f t="shared" si="67"/>
        <v>40EPSS37</v>
      </c>
      <c r="AQ134" s="202" t="s">
        <v>313</v>
      </c>
      <c r="AR134" s="203">
        <v>40</v>
      </c>
      <c r="AS134" s="202" t="s">
        <v>198</v>
      </c>
      <c r="AT134" s="204">
        <v>46</v>
      </c>
    </row>
    <row r="135" spans="2:46" x14ac:dyDescent="0.25">
      <c r="B135" s="154" t="str">
        <f t="shared" si="49"/>
        <v>129EPSS40</v>
      </c>
      <c r="C135" s="154" t="str">
        <f t="shared" si="50"/>
        <v>129EPS020</v>
      </c>
      <c r="D135" s="154" t="str">
        <f t="shared" si="51"/>
        <v>129EPSI03</v>
      </c>
      <c r="E135" s="154" t="str">
        <f t="shared" si="52"/>
        <v>129ESS002</v>
      </c>
      <c r="F135" s="154" t="str">
        <f t="shared" si="53"/>
        <v>129ESS024</v>
      </c>
      <c r="G135" s="154" t="str">
        <f t="shared" si="54"/>
        <v>129ESS091</v>
      </c>
      <c r="H135" s="154" t="str">
        <f t="shared" si="55"/>
        <v>129EPSS41</v>
      </c>
      <c r="I135" s="154" t="str">
        <f t="shared" si="56"/>
        <v>129EPSS10</v>
      </c>
      <c r="J135" s="154" t="str">
        <f t="shared" si="57"/>
        <v>129EPSS16</v>
      </c>
      <c r="K135" s="154" t="str">
        <f t="shared" si="58"/>
        <v>129EPSS37</v>
      </c>
      <c r="L135" s="154" t="str">
        <f t="shared" si="59"/>
        <v>129EPSS02</v>
      </c>
      <c r="M135" s="154" t="str">
        <f t="shared" si="60"/>
        <v>129EPSS23</v>
      </c>
      <c r="N135" s="154" t="str">
        <f t="shared" si="61"/>
        <v>129EPSM03</v>
      </c>
      <c r="O135" s="154" t="str">
        <f t="shared" si="62"/>
        <v>129EPSS18</v>
      </c>
      <c r="P135" s="154" t="str">
        <f t="shared" si="63"/>
        <v>129EPSS05</v>
      </c>
      <c r="Q135" s="154" t="str">
        <f t="shared" si="64"/>
        <v>129EPSS17</v>
      </c>
      <c r="R135" s="154" t="str">
        <f t="shared" si="65"/>
        <v>129ESS118</v>
      </c>
      <c r="S135" s="154" t="str">
        <f t="shared" si="66"/>
        <v>129EPSS33</v>
      </c>
      <c r="T135" s="22" t="s">
        <v>161</v>
      </c>
      <c r="U135" s="214" t="s">
        <v>315</v>
      </c>
      <c r="V135" s="196">
        <v>129</v>
      </c>
      <c r="W135" s="197">
        <f t="shared" si="83"/>
        <v>14070</v>
      </c>
      <c r="X135" s="198">
        <f t="shared" si="83"/>
        <v>0</v>
      </c>
      <c r="Y135" s="198">
        <f t="shared" si="83"/>
        <v>0</v>
      </c>
      <c r="Z135" s="198">
        <f t="shared" si="83"/>
        <v>0</v>
      </c>
      <c r="AA135" s="198">
        <f t="shared" si="83"/>
        <v>0</v>
      </c>
      <c r="AB135" s="199">
        <f t="shared" si="83"/>
        <v>0</v>
      </c>
      <c r="AC135" s="199">
        <f t="shared" si="83"/>
        <v>0</v>
      </c>
      <c r="AD135" s="197">
        <f t="shared" si="83"/>
        <v>567</v>
      </c>
      <c r="AE135" s="198">
        <f t="shared" si="83"/>
        <v>114</v>
      </c>
      <c r="AF135" s="198">
        <f t="shared" si="83"/>
        <v>215</v>
      </c>
      <c r="AG135" s="198">
        <f t="shared" si="83"/>
        <v>151</v>
      </c>
      <c r="AH135" s="198">
        <f t="shared" si="83"/>
        <v>1</v>
      </c>
      <c r="AI135" s="198">
        <f t="shared" si="83"/>
        <v>223</v>
      </c>
      <c r="AJ135" s="198">
        <f t="shared" si="83"/>
        <v>2</v>
      </c>
      <c r="AK135" s="198">
        <f t="shared" si="83"/>
        <v>1</v>
      </c>
      <c r="AL135" s="198">
        <f t="shared" si="83"/>
        <v>0</v>
      </c>
      <c r="AM135" s="198">
        <f t="shared" si="84"/>
        <v>0</v>
      </c>
      <c r="AN135" s="200">
        <f t="shared" si="84"/>
        <v>0</v>
      </c>
      <c r="AO135" s="201">
        <f t="shared" si="85"/>
        <v>15344</v>
      </c>
      <c r="AP135" s="154" t="str">
        <f t="shared" si="67"/>
        <v>40EPSS40</v>
      </c>
      <c r="AQ135" s="202" t="s">
        <v>313</v>
      </c>
      <c r="AR135" s="203">
        <v>40</v>
      </c>
      <c r="AS135" s="202" t="s">
        <v>177</v>
      </c>
      <c r="AT135" s="204">
        <v>3024</v>
      </c>
    </row>
    <row r="136" spans="2:46" x14ac:dyDescent="0.25">
      <c r="B136" s="154" t="str">
        <f t="shared" si="49"/>
        <v>212EPSS40</v>
      </c>
      <c r="C136" s="154" t="str">
        <f t="shared" si="50"/>
        <v>212EPS020</v>
      </c>
      <c r="D136" s="154" t="str">
        <f t="shared" si="51"/>
        <v>212EPSI03</v>
      </c>
      <c r="E136" s="154" t="str">
        <f t="shared" si="52"/>
        <v>212ESS002</v>
      </c>
      <c r="F136" s="154" t="str">
        <f t="shared" si="53"/>
        <v>212ESS024</v>
      </c>
      <c r="G136" s="154" t="str">
        <f t="shared" si="54"/>
        <v>212ESS091</v>
      </c>
      <c r="H136" s="154" t="str">
        <f t="shared" si="55"/>
        <v>212EPSS41</v>
      </c>
      <c r="I136" s="154" t="str">
        <f t="shared" si="56"/>
        <v>212EPSS10</v>
      </c>
      <c r="J136" s="154" t="str">
        <f t="shared" si="57"/>
        <v>212EPSS16</v>
      </c>
      <c r="K136" s="154" t="str">
        <f t="shared" si="58"/>
        <v>212EPSS37</v>
      </c>
      <c r="L136" s="154" t="str">
        <f t="shared" si="59"/>
        <v>212EPSS02</v>
      </c>
      <c r="M136" s="154" t="str">
        <f t="shared" si="60"/>
        <v>212EPSS23</v>
      </c>
      <c r="N136" s="154" t="str">
        <f t="shared" si="61"/>
        <v>212EPSM03</v>
      </c>
      <c r="O136" s="154" t="str">
        <f t="shared" si="62"/>
        <v>212EPSS18</v>
      </c>
      <c r="P136" s="154" t="str">
        <f t="shared" si="63"/>
        <v>212EPSS05</v>
      </c>
      <c r="Q136" s="154" t="str">
        <f t="shared" si="64"/>
        <v>212EPSS17</v>
      </c>
      <c r="R136" s="154" t="str">
        <f t="shared" si="65"/>
        <v>212ESS118</v>
      </c>
      <c r="S136" s="154" t="str">
        <f t="shared" si="66"/>
        <v>212EPSS33</v>
      </c>
      <c r="T136" s="22" t="s">
        <v>162</v>
      </c>
      <c r="U136" s="214" t="s">
        <v>315</v>
      </c>
      <c r="V136" s="196">
        <v>212</v>
      </c>
      <c r="W136" s="197">
        <f t="shared" si="83"/>
        <v>14189</v>
      </c>
      <c r="X136" s="198">
        <f t="shared" si="83"/>
        <v>0</v>
      </c>
      <c r="Y136" s="198">
        <f t="shared" si="83"/>
        <v>0</v>
      </c>
      <c r="Z136" s="198">
        <f t="shared" si="83"/>
        <v>0</v>
      </c>
      <c r="AA136" s="198">
        <f t="shared" si="83"/>
        <v>0</v>
      </c>
      <c r="AB136" s="199">
        <f t="shared" si="83"/>
        <v>0</v>
      </c>
      <c r="AC136" s="199">
        <f t="shared" si="83"/>
        <v>0</v>
      </c>
      <c r="AD136" s="197">
        <f t="shared" si="83"/>
        <v>626</v>
      </c>
      <c r="AE136" s="198">
        <f t="shared" si="83"/>
        <v>117</v>
      </c>
      <c r="AF136" s="198">
        <f t="shared" si="83"/>
        <v>200</v>
      </c>
      <c r="AG136" s="198">
        <f t="shared" si="83"/>
        <v>37</v>
      </c>
      <c r="AH136" s="198">
        <f t="shared" si="83"/>
        <v>0</v>
      </c>
      <c r="AI136" s="198">
        <f t="shared" si="83"/>
        <v>125</v>
      </c>
      <c r="AJ136" s="198">
        <f t="shared" si="83"/>
        <v>0</v>
      </c>
      <c r="AK136" s="198">
        <f t="shared" si="83"/>
        <v>2</v>
      </c>
      <c r="AL136" s="198">
        <f t="shared" si="83"/>
        <v>0</v>
      </c>
      <c r="AM136" s="198">
        <f t="shared" si="84"/>
        <v>0</v>
      </c>
      <c r="AN136" s="200">
        <f t="shared" si="84"/>
        <v>0</v>
      </c>
      <c r="AO136" s="201">
        <f t="shared" si="85"/>
        <v>15296</v>
      </c>
      <c r="AP136" s="154" t="str">
        <f t="shared" si="67"/>
        <v>40ESS024</v>
      </c>
      <c r="AQ136" s="202" t="s">
        <v>313</v>
      </c>
      <c r="AR136" s="203">
        <v>40</v>
      </c>
      <c r="AS136" s="202" t="s">
        <v>179</v>
      </c>
      <c r="AT136" s="204">
        <v>10327</v>
      </c>
    </row>
    <row r="137" spans="2:46" x14ac:dyDescent="0.25">
      <c r="B137" s="154" t="str">
        <f t="shared" ref="B137:B141" si="86">CONCATENATE(V137,$W$5)</f>
        <v>266EPSS40</v>
      </c>
      <c r="C137" s="154" t="str">
        <f t="shared" ref="C137:C141" si="87">CONCATENATE(V137,$X$5)</f>
        <v>266EPS020</v>
      </c>
      <c r="D137" s="154" t="str">
        <f t="shared" ref="D137:D141" si="88">CONCATENATE(V137,$Y$5)</f>
        <v>266EPSI03</v>
      </c>
      <c r="E137" s="154" t="str">
        <f t="shared" ref="E137:E141" si="89">CONCATENATE(V137,$Z$5)</f>
        <v>266ESS002</v>
      </c>
      <c r="F137" s="154" t="str">
        <f t="shared" ref="F137:F141" si="90">CONCATENATE(V137,$AA$5)</f>
        <v>266ESS024</v>
      </c>
      <c r="G137" s="154" t="str">
        <f t="shared" ref="G137:G141" si="91">CONCATENATE(V137,$AB$5)</f>
        <v>266ESS091</v>
      </c>
      <c r="H137" s="154" t="str">
        <f t="shared" ref="H137:H141" si="92">CONCATENATE(V137,$AC$5)</f>
        <v>266EPSS41</v>
      </c>
      <c r="I137" s="154" t="str">
        <f t="shared" ref="I137:I141" si="93">CONCATENATE(V137,$AD$5)</f>
        <v>266EPSS10</v>
      </c>
      <c r="J137" s="154" t="str">
        <f t="shared" ref="J137:J141" si="94">CONCATENATE(V137,$AE$5)</f>
        <v>266EPSS16</v>
      </c>
      <c r="K137" s="154" t="str">
        <f t="shared" ref="K137:K141" si="95">CONCATENATE(V137,$AF$5)</f>
        <v>266EPSS37</v>
      </c>
      <c r="L137" s="154" t="str">
        <f t="shared" ref="L137:L141" si="96">CONCATENATE(V137,$AG$5)</f>
        <v>266EPSS02</v>
      </c>
      <c r="M137" s="154" t="str">
        <f t="shared" ref="M137:M141" si="97">CONCATENATE(V137,$AH$5)</f>
        <v>266EPSS23</v>
      </c>
      <c r="N137" s="154" t="str">
        <f t="shared" ref="N137:N141" si="98">CONCATENATE(V137,$AI$5)</f>
        <v>266EPSM03</v>
      </c>
      <c r="O137" s="154" t="str">
        <f t="shared" ref="O137:O141" si="99">CONCATENATE(V137,$AJ$5)</f>
        <v>266EPSS18</v>
      </c>
      <c r="P137" s="154" t="str">
        <f t="shared" ref="P137:P141" si="100">CONCATENATE(V137,$AK$5)</f>
        <v>266EPSS05</v>
      </c>
      <c r="Q137" s="154" t="str">
        <f t="shared" ref="Q137:Q141" si="101">CONCATENATE(V137,$AL$5)</f>
        <v>266EPSS17</v>
      </c>
      <c r="R137" s="154" t="str">
        <f t="shared" ref="R137:R141" si="102">CONCATENATE(V137,$AM$5)</f>
        <v>266ESS118</v>
      </c>
      <c r="S137" s="154" t="str">
        <f t="shared" ref="S137:S141" si="103">CONCATENATE(V137,$AN$5)</f>
        <v>266EPSS33</v>
      </c>
      <c r="T137" s="22" t="s">
        <v>163</v>
      </c>
      <c r="U137" s="214" t="s">
        <v>315</v>
      </c>
      <c r="V137" s="196">
        <v>266</v>
      </c>
      <c r="W137" s="197">
        <f t="shared" si="83"/>
        <v>14859</v>
      </c>
      <c r="X137" s="198">
        <f t="shared" si="83"/>
        <v>0</v>
      </c>
      <c r="Y137" s="198">
        <f t="shared" si="83"/>
        <v>0</v>
      </c>
      <c r="Z137" s="198">
        <f t="shared" si="83"/>
        <v>0</v>
      </c>
      <c r="AA137" s="198">
        <f t="shared" si="83"/>
        <v>0</v>
      </c>
      <c r="AB137" s="199">
        <f t="shared" si="83"/>
        <v>0</v>
      </c>
      <c r="AC137" s="199">
        <f t="shared" si="83"/>
        <v>0</v>
      </c>
      <c r="AD137" s="197">
        <f t="shared" si="83"/>
        <v>370</v>
      </c>
      <c r="AE137" s="198">
        <f t="shared" si="83"/>
        <v>133</v>
      </c>
      <c r="AF137" s="198">
        <f t="shared" si="83"/>
        <v>170</v>
      </c>
      <c r="AG137" s="198">
        <f t="shared" si="83"/>
        <v>145</v>
      </c>
      <c r="AH137" s="198">
        <f t="shared" si="83"/>
        <v>2</v>
      </c>
      <c r="AI137" s="198">
        <f t="shared" si="83"/>
        <v>183</v>
      </c>
      <c r="AJ137" s="198">
        <f t="shared" si="83"/>
        <v>2</v>
      </c>
      <c r="AK137" s="198">
        <f t="shared" si="83"/>
        <v>5</v>
      </c>
      <c r="AL137" s="198">
        <f t="shared" si="83"/>
        <v>0</v>
      </c>
      <c r="AM137" s="198">
        <f t="shared" si="84"/>
        <v>0</v>
      </c>
      <c r="AN137" s="200">
        <f t="shared" si="84"/>
        <v>0</v>
      </c>
      <c r="AO137" s="201">
        <f t="shared" si="85"/>
        <v>15869</v>
      </c>
      <c r="AP137" s="154" t="str">
        <f t="shared" si="67"/>
        <v>190EPSM03</v>
      </c>
      <c r="AQ137" s="202" t="s">
        <v>313</v>
      </c>
      <c r="AR137" s="203">
        <v>190</v>
      </c>
      <c r="AS137" s="202" t="s">
        <v>192</v>
      </c>
      <c r="AT137" s="204">
        <v>140</v>
      </c>
    </row>
    <row r="138" spans="2:46" x14ac:dyDescent="0.25">
      <c r="B138" s="154" t="str">
        <f t="shared" si="86"/>
        <v>308EPSS40</v>
      </c>
      <c r="C138" s="154" t="str">
        <f t="shared" si="87"/>
        <v>308EPS020</v>
      </c>
      <c r="D138" s="154" t="str">
        <f t="shared" si="88"/>
        <v>308EPSI03</v>
      </c>
      <c r="E138" s="154" t="str">
        <f t="shared" si="89"/>
        <v>308ESS002</v>
      </c>
      <c r="F138" s="154" t="str">
        <f t="shared" si="90"/>
        <v>308ESS024</v>
      </c>
      <c r="G138" s="154" t="str">
        <f t="shared" si="91"/>
        <v>308ESS091</v>
      </c>
      <c r="H138" s="154" t="str">
        <f t="shared" si="92"/>
        <v>308EPSS41</v>
      </c>
      <c r="I138" s="154" t="str">
        <f t="shared" si="93"/>
        <v>308EPSS10</v>
      </c>
      <c r="J138" s="154" t="str">
        <f t="shared" si="94"/>
        <v>308EPSS16</v>
      </c>
      <c r="K138" s="154" t="str">
        <f t="shared" si="95"/>
        <v>308EPSS37</v>
      </c>
      <c r="L138" s="154" t="str">
        <f t="shared" si="96"/>
        <v>308EPSS02</v>
      </c>
      <c r="M138" s="154" t="str">
        <f t="shared" si="97"/>
        <v>308EPSS23</v>
      </c>
      <c r="N138" s="154" t="str">
        <f t="shared" si="98"/>
        <v>308EPSM03</v>
      </c>
      <c r="O138" s="154" t="str">
        <f t="shared" si="99"/>
        <v>308EPSS18</v>
      </c>
      <c r="P138" s="154" t="str">
        <f t="shared" si="100"/>
        <v>308EPSS05</v>
      </c>
      <c r="Q138" s="154" t="str">
        <f t="shared" si="101"/>
        <v>308EPSS17</v>
      </c>
      <c r="R138" s="154" t="str">
        <f t="shared" si="102"/>
        <v>308ESS118</v>
      </c>
      <c r="S138" s="154" t="str">
        <f t="shared" si="103"/>
        <v>308EPSS33</v>
      </c>
      <c r="T138" s="38" t="s">
        <v>164</v>
      </c>
      <c r="U138" s="214" t="s">
        <v>315</v>
      </c>
      <c r="V138" s="196">
        <v>308</v>
      </c>
      <c r="W138" s="197">
        <f t="shared" si="83"/>
        <v>10781</v>
      </c>
      <c r="X138" s="198">
        <f t="shared" si="83"/>
        <v>0</v>
      </c>
      <c r="Y138" s="198">
        <f t="shared" si="83"/>
        <v>0</v>
      </c>
      <c r="Z138" s="198">
        <f t="shared" si="83"/>
        <v>0</v>
      </c>
      <c r="AA138" s="198">
        <f t="shared" si="83"/>
        <v>0</v>
      </c>
      <c r="AB138" s="199">
        <f t="shared" si="83"/>
        <v>0</v>
      </c>
      <c r="AC138" s="199">
        <f t="shared" si="83"/>
        <v>0</v>
      </c>
      <c r="AD138" s="197">
        <f t="shared" si="83"/>
        <v>521</v>
      </c>
      <c r="AE138" s="198">
        <f t="shared" si="83"/>
        <v>151</v>
      </c>
      <c r="AF138" s="198">
        <f t="shared" si="83"/>
        <v>222</v>
      </c>
      <c r="AG138" s="198">
        <f t="shared" si="83"/>
        <v>96</v>
      </c>
      <c r="AH138" s="198">
        <f t="shared" si="83"/>
        <v>0</v>
      </c>
      <c r="AI138" s="198">
        <f t="shared" si="83"/>
        <v>129</v>
      </c>
      <c r="AJ138" s="198">
        <f t="shared" si="83"/>
        <v>0</v>
      </c>
      <c r="AK138" s="198">
        <f t="shared" si="83"/>
        <v>0</v>
      </c>
      <c r="AL138" s="198">
        <f t="shared" si="83"/>
        <v>0</v>
      </c>
      <c r="AM138" s="198">
        <f t="shared" si="84"/>
        <v>0</v>
      </c>
      <c r="AN138" s="200">
        <f t="shared" si="84"/>
        <v>0</v>
      </c>
      <c r="AO138" s="201">
        <f t="shared" si="85"/>
        <v>11900</v>
      </c>
      <c r="AP138" s="154" t="str">
        <f t="shared" ref="AP138:AP201" si="104">CONCATENATE(AR138,AS138)</f>
        <v>190EPSS16</v>
      </c>
      <c r="AQ138" s="202" t="s">
        <v>313</v>
      </c>
      <c r="AR138" s="203">
        <v>190</v>
      </c>
      <c r="AS138" s="202" t="s">
        <v>196</v>
      </c>
      <c r="AT138" s="204">
        <v>62</v>
      </c>
    </row>
    <row r="139" spans="2:46" x14ac:dyDescent="0.25">
      <c r="B139" s="154" t="str">
        <f t="shared" si="86"/>
        <v>360EPSS40</v>
      </c>
      <c r="C139" s="154" t="str">
        <f t="shared" si="87"/>
        <v>360EPS020</v>
      </c>
      <c r="D139" s="154" t="str">
        <f t="shared" si="88"/>
        <v>360EPSI03</v>
      </c>
      <c r="E139" s="154" t="str">
        <f t="shared" si="89"/>
        <v>360ESS002</v>
      </c>
      <c r="F139" s="154" t="str">
        <f t="shared" si="90"/>
        <v>360ESS024</v>
      </c>
      <c r="G139" s="154" t="str">
        <f t="shared" si="91"/>
        <v>360ESS091</v>
      </c>
      <c r="H139" s="154" t="str">
        <f t="shared" si="92"/>
        <v>360EPSS41</v>
      </c>
      <c r="I139" s="154" t="str">
        <f t="shared" si="93"/>
        <v>360EPSS10</v>
      </c>
      <c r="J139" s="154" t="str">
        <f t="shared" si="94"/>
        <v>360EPSS16</v>
      </c>
      <c r="K139" s="154" t="str">
        <f t="shared" si="95"/>
        <v>360EPSS37</v>
      </c>
      <c r="L139" s="154" t="str">
        <f t="shared" si="96"/>
        <v>360EPSS02</v>
      </c>
      <c r="M139" s="154" t="str">
        <f t="shared" si="97"/>
        <v>360EPSS23</v>
      </c>
      <c r="N139" s="154" t="str">
        <f t="shared" si="98"/>
        <v>360EPSM03</v>
      </c>
      <c r="O139" s="154" t="str">
        <f t="shared" si="99"/>
        <v>360EPSS18</v>
      </c>
      <c r="P139" s="154" t="str">
        <f t="shared" si="100"/>
        <v>360EPSS05</v>
      </c>
      <c r="Q139" s="154" t="str">
        <f t="shared" si="101"/>
        <v>360EPSS17</v>
      </c>
      <c r="R139" s="154" t="str">
        <f t="shared" si="102"/>
        <v>360ESS118</v>
      </c>
      <c r="S139" s="154" t="str">
        <f t="shared" si="103"/>
        <v>360EPSS33</v>
      </c>
      <c r="T139" s="49" t="s">
        <v>165</v>
      </c>
      <c r="U139" s="214" t="s">
        <v>315</v>
      </c>
      <c r="V139" s="196">
        <v>360</v>
      </c>
      <c r="W139" s="197">
        <f t="shared" si="83"/>
        <v>37320</v>
      </c>
      <c r="X139" s="198">
        <f t="shared" si="83"/>
        <v>0</v>
      </c>
      <c r="Y139" s="198">
        <f t="shared" si="83"/>
        <v>0</v>
      </c>
      <c r="Z139" s="198">
        <f t="shared" si="83"/>
        <v>0</v>
      </c>
      <c r="AA139" s="198">
        <f t="shared" si="83"/>
        <v>0</v>
      </c>
      <c r="AB139" s="199">
        <f t="shared" si="83"/>
        <v>0</v>
      </c>
      <c r="AC139" s="199">
        <f t="shared" si="83"/>
        <v>0</v>
      </c>
      <c r="AD139" s="197">
        <f t="shared" si="83"/>
        <v>969</v>
      </c>
      <c r="AE139" s="198">
        <f t="shared" si="83"/>
        <v>305</v>
      </c>
      <c r="AF139" s="198">
        <f t="shared" si="83"/>
        <v>422</v>
      </c>
      <c r="AG139" s="198">
        <f t="shared" si="83"/>
        <v>741</v>
      </c>
      <c r="AH139" s="198">
        <f t="shared" si="83"/>
        <v>91</v>
      </c>
      <c r="AI139" s="198">
        <f t="shared" si="83"/>
        <v>664</v>
      </c>
      <c r="AJ139" s="198">
        <f t="shared" si="83"/>
        <v>10</v>
      </c>
      <c r="AK139" s="198">
        <f t="shared" si="83"/>
        <v>26</v>
      </c>
      <c r="AL139" s="198">
        <f t="shared" si="83"/>
        <v>0</v>
      </c>
      <c r="AM139" s="198">
        <f t="shared" si="84"/>
        <v>0</v>
      </c>
      <c r="AN139" s="200">
        <f t="shared" si="84"/>
        <v>0</v>
      </c>
      <c r="AO139" s="201">
        <f t="shared" si="85"/>
        <v>40548</v>
      </c>
      <c r="AP139" s="154" t="str">
        <f t="shared" si="104"/>
        <v>190EPSS37</v>
      </c>
      <c r="AQ139" s="202" t="s">
        <v>313</v>
      </c>
      <c r="AR139" s="203">
        <v>190</v>
      </c>
      <c r="AS139" s="202" t="s">
        <v>198</v>
      </c>
      <c r="AT139" s="204">
        <v>77</v>
      </c>
    </row>
    <row r="140" spans="2:46" x14ac:dyDescent="0.25">
      <c r="B140" s="154" t="str">
        <f t="shared" si="86"/>
        <v>380EPSS40</v>
      </c>
      <c r="C140" s="154" t="str">
        <f t="shared" si="87"/>
        <v>380EPS020</v>
      </c>
      <c r="D140" s="154" t="str">
        <f t="shared" si="88"/>
        <v>380EPSI03</v>
      </c>
      <c r="E140" s="154" t="str">
        <f t="shared" si="89"/>
        <v>380ESS002</v>
      </c>
      <c r="F140" s="154" t="str">
        <f t="shared" si="90"/>
        <v>380ESS024</v>
      </c>
      <c r="G140" s="154" t="str">
        <f t="shared" si="91"/>
        <v>380ESS091</v>
      </c>
      <c r="H140" s="154" t="str">
        <f t="shared" si="92"/>
        <v>380EPSS41</v>
      </c>
      <c r="I140" s="154" t="str">
        <f t="shared" si="93"/>
        <v>380EPSS10</v>
      </c>
      <c r="J140" s="154" t="str">
        <f t="shared" si="94"/>
        <v>380EPSS16</v>
      </c>
      <c r="K140" s="154" t="str">
        <f t="shared" si="95"/>
        <v>380EPSS37</v>
      </c>
      <c r="L140" s="154" t="str">
        <f t="shared" si="96"/>
        <v>380EPSS02</v>
      </c>
      <c r="M140" s="154" t="str">
        <f t="shared" si="97"/>
        <v>380EPSS23</v>
      </c>
      <c r="N140" s="154" t="str">
        <f t="shared" si="98"/>
        <v>380EPSM03</v>
      </c>
      <c r="O140" s="154" t="str">
        <f t="shared" si="99"/>
        <v>380EPSS18</v>
      </c>
      <c r="P140" s="154" t="str">
        <f t="shared" si="100"/>
        <v>380EPSS05</v>
      </c>
      <c r="Q140" s="154" t="str">
        <f t="shared" si="101"/>
        <v>380EPSS17</v>
      </c>
      <c r="R140" s="154" t="str">
        <f t="shared" si="102"/>
        <v>380ESS118</v>
      </c>
      <c r="S140" s="154" t="str">
        <f t="shared" si="103"/>
        <v>380EPSS33</v>
      </c>
      <c r="T140" s="38" t="s">
        <v>166</v>
      </c>
      <c r="U140" s="214" t="s">
        <v>315</v>
      </c>
      <c r="V140" s="196">
        <v>380</v>
      </c>
      <c r="W140" s="197">
        <f t="shared" si="83"/>
        <v>8166</v>
      </c>
      <c r="X140" s="198">
        <f t="shared" si="83"/>
        <v>0</v>
      </c>
      <c r="Y140" s="198">
        <f t="shared" si="83"/>
        <v>0</v>
      </c>
      <c r="Z140" s="198">
        <f t="shared" si="83"/>
        <v>0</v>
      </c>
      <c r="AA140" s="198">
        <f t="shared" si="83"/>
        <v>0</v>
      </c>
      <c r="AB140" s="199">
        <f t="shared" si="83"/>
        <v>0</v>
      </c>
      <c r="AC140" s="199">
        <f t="shared" si="83"/>
        <v>0</v>
      </c>
      <c r="AD140" s="197">
        <f t="shared" si="83"/>
        <v>261</v>
      </c>
      <c r="AE140" s="198">
        <f t="shared" si="83"/>
        <v>45</v>
      </c>
      <c r="AF140" s="198">
        <f t="shared" si="83"/>
        <v>120</v>
      </c>
      <c r="AG140" s="198">
        <f t="shared" si="83"/>
        <v>0</v>
      </c>
      <c r="AH140" s="198">
        <f t="shared" si="83"/>
        <v>0</v>
      </c>
      <c r="AI140" s="198">
        <f t="shared" si="83"/>
        <v>34</v>
      </c>
      <c r="AJ140" s="198">
        <f t="shared" si="83"/>
        <v>0</v>
      </c>
      <c r="AK140" s="198">
        <f t="shared" si="83"/>
        <v>1</v>
      </c>
      <c r="AL140" s="198">
        <f t="shared" si="83"/>
        <v>0</v>
      </c>
      <c r="AM140" s="198">
        <f t="shared" si="84"/>
        <v>0</v>
      </c>
      <c r="AN140" s="200">
        <f t="shared" si="84"/>
        <v>0</v>
      </c>
      <c r="AO140" s="201">
        <f t="shared" si="85"/>
        <v>8627</v>
      </c>
      <c r="AP140" s="154" t="str">
        <f t="shared" si="104"/>
        <v>190EPSS40</v>
      </c>
      <c r="AQ140" s="202" t="s">
        <v>313</v>
      </c>
      <c r="AR140" s="203">
        <v>190</v>
      </c>
      <c r="AS140" s="202" t="s">
        <v>177</v>
      </c>
      <c r="AT140" s="204">
        <v>6227</v>
      </c>
    </row>
    <row r="141" spans="2:46" ht="15.75" thickBot="1" x14ac:dyDescent="0.3">
      <c r="B141" s="154" t="str">
        <f t="shared" si="86"/>
        <v>631EPSS40</v>
      </c>
      <c r="C141" s="154" t="str">
        <f t="shared" si="87"/>
        <v>631EPS020</v>
      </c>
      <c r="D141" s="154" t="str">
        <f t="shared" si="88"/>
        <v>631EPSI03</v>
      </c>
      <c r="E141" s="154" t="str">
        <f t="shared" si="89"/>
        <v>631ESS002</v>
      </c>
      <c r="F141" s="154" t="str">
        <f t="shared" si="90"/>
        <v>631ESS024</v>
      </c>
      <c r="G141" s="154" t="str">
        <f t="shared" si="91"/>
        <v>631ESS091</v>
      </c>
      <c r="H141" s="154" t="str">
        <f t="shared" si="92"/>
        <v>631EPSS41</v>
      </c>
      <c r="I141" s="154" t="str">
        <f t="shared" si="93"/>
        <v>631EPSS10</v>
      </c>
      <c r="J141" s="154" t="str">
        <f t="shared" si="94"/>
        <v>631EPSS16</v>
      </c>
      <c r="K141" s="154" t="str">
        <f t="shared" si="95"/>
        <v>631EPSS37</v>
      </c>
      <c r="L141" s="154" t="str">
        <f t="shared" si="96"/>
        <v>631EPSS02</v>
      </c>
      <c r="M141" s="154" t="str">
        <f t="shared" si="97"/>
        <v>631EPSS23</v>
      </c>
      <c r="N141" s="154" t="str">
        <f t="shared" si="98"/>
        <v>631EPSM03</v>
      </c>
      <c r="O141" s="154" t="str">
        <f t="shared" si="99"/>
        <v>631EPSS18</v>
      </c>
      <c r="P141" s="154" t="str">
        <f t="shared" si="100"/>
        <v>631EPSS05</v>
      </c>
      <c r="Q141" s="154" t="str">
        <f t="shared" si="101"/>
        <v>631EPSS17</v>
      </c>
      <c r="R141" s="154" t="str">
        <f t="shared" si="102"/>
        <v>631ESS118</v>
      </c>
      <c r="S141" s="154" t="str">
        <f t="shared" si="103"/>
        <v>631EPSS33</v>
      </c>
      <c r="T141" s="38" t="s">
        <v>167</v>
      </c>
      <c r="U141" s="214" t="s">
        <v>315</v>
      </c>
      <c r="V141" s="196">
        <v>631</v>
      </c>
      <c r="W141" s="215">
        <f t="shared" si="83"/>
        <v>4623</v>
      </c>
      <c r="X141" s="216">
        <f t="shared" si="83"/>
        <v>0</v>
      </c>
      <c r="Y141" s="216">
        <f t="shared" si="83"/>
        <v>0</v>
      </c>
      <c r="Z141" s="216">
        <f t="shared" si="83"/>
        <v>0</v>
      </c>
      <c r="AA141" s="216">
        <f t="shared" si="83"/>
        <v>0</v>
      </c>
      <c r="AB141" s="217">
        <f t="shared" si="83"/>
        <v>0</v>
      </c>
      <c r="AC141" s="199">
        <f t="shared" si="83"/>
        <v>0</v>
      </c>
      <c r="AD141" s="215">
        <f t="shared" si="83"/>
        <v>167</v>
      </c>
      <c r="AE141" s="216">
        <f t="shared" si="83"/>
        <v>38</v>
      </c>
      <c r="AF141" s="216">
        <f t="shared" si="83"/>
        <v>48</v>
      </c>
      <c r="AG141" s="216">
        <f t="shared" si="83"/>
        <v>1</v>
      </c>
      <c r="AH141" s="216">
        <f t="shared" si="83"/>
        <v>0</v>
      </c>
      <c r="AI141" s="216">
        <f t="shared" si="83"/>
        <v>39</v>
      </c>
      <c r="AJ141" s="216">
        <f t="shared" si="83"/>
        <v>0</v>
      </c>
      <c r="AK141" s="216">
        <f t="shared" si="83"/>
        <v>4</v>
      </c>
      <c r="AL141" s="216">
        <f t="shared" si="83"/>
        <v>0</v>
      </c>
      <c r="AM141" s="216">
        <f t="shared" si="84"/>
        <v>0</v>
      </c>
      <c r="AN141" s="218">
        <f t="shared" si="84"/>
        <v>0</v>
      </c>
      <c r="AO141" s="219">
        <f t="shared" si="85"/>
        <v>4920</v>
      </c>
      <c r="AP141" s="154" t="str">
        <f t="shared" si="104"/>
        <v>604EPSM03</v>
      </c>
      <c r="AQ141" s="202" t="s">
        <v>313</v>
      </c>
      <c r="AR141" s="203">
        <v>604</v>
      </c>
      <c r="AS141" s="202" t="s">
        <v>192</v>
      </c>
      <c r="AT141" s="204">
        <v>308</v>
      </c>
    </row>
    <row r="142" spans="2:46" x14ac:dyDescent="0.25">
      <c r="AP142" s="154" t="str">
        <f t="shared" si="104"/>
        <v>604EPSS16</v>
      </c>
      <c r="AQ142" s="202" t="s">
        <v>313</v>
      </c>
      <c r="AR142" s="203">
        <v>604</v>
      </c>
      <c r="AS142" s="202" t="s">
        <v>196</v>
      </c>
      <c r="AT142" s="204">
        <v>112</v>
      </c>
    </row>
    <row r="143" spans="2:46" x14ac:dyDescent="0.25">
      <c r="AP143" s="154" t="str">
        <f t="shared" si="104"/>
        <v>604EPSS37</v>
      </c>
      <c r="AQ143" s="202" t="s">
        <v>313</v>
      </c>
      <c r="AR143" s="203">
        <v>604</v>
      </c>
      <c r="AS143" s="202" t="s">
        <v>198</v>
      </c>
      <c r="AT143" s="204">
        <v>76</v>
      </c>
    </row>
    <row r="144" spans="2:46" x14ac:dyDescent="0.25">
      <c r="AP144" s="154" t="str">
        <f t="shared" si="104"/>
        <v>604EPSS40</v>
      </c>
      <c r="AQ144" s="202" t="s">
        <v>313</v>
      </c>
      <c r="AR144" s="203">
        <v>604</v>
      </c>
      <c r="AS144" s="202" t="s">
        <v>177</v>
      </c>
      <c r="AT144" s="204">
        <v>3882</v>
      </c>
    </row>
    <row r="145" spans="42:46" x14ac:dyDescent="0.25">
      <c r="AP145" s="154" t="str">
        <f t="shared" si="104"/>
        <v>604ESS024</v>
      </c>
      <c r="AQ145" s="202" t="s">
        <v>313</v>
      </c>
      <c r="AR145" s="203">
        <v>604</v>
      </c>
      <c r="AS145" s="202" t="s">
        <v>179</v>
      </c>
      <c r="AT145" s="204">
        <v>13164</v>
      </c>
    </row>
    <row r="146" spans="42:46" x14ac:dyDescent="0.25">
      <c r="AP146" s="154" t="str">
        <f t="shared" si="104"/>
        <v>670EPSM03</v>
      </c>
      <c r="AQ146" s="202" t="s">
        <v>313</v>
      </c>
      <c r="AR146" s="203">
        <v>670</v>
      </c>
      <c r="AS146" s="202" t="s">
        <v>192</v>
      </c>
      <c r="AT146" s="204">
        <v>380</v>
      </c>
    </row>
    <row r="147" spans="42:46" x14ac:dyDescent="0.25">
      <c r="AP147" s="154" t="str">
        <f t="shared" si="104"/>
        <v>670EPSS16</v>
      </c>
      <c r="AQ147" s="202" t="s">
        <v>313</v>
      </c>
      <c r="AR147" s="203">
        <v>670</v>
      </c>
      <c r="AS147" s="202" t="s">
        <v>196</v>
      </c>
      <c r="AT147" s="204">
        <v>154</v>
      </c>
    </row>
    <row r="148" spans="42:46" x14ac:dyDescent="0.25">
      <c r="AP148" s="154" t="str">
        <f t="shared" si="104"/>
        <v>670EPSS37</v>
      </c>
      <c r="AQ148" s="202" t="s">
        <v>313</v>
      </c>
      <c r="AR148" s="203">
        <v>670</v>
      </c>
      <c r="AS148" s="202" t="s">
        <v>198</v>
      </c>
      <c r="AT148" s="204">
        <v>107</v>
      </c>
    </row>
    <row r="149" spans="42:46" x14ac:dyDescent="0.25">
      <c r="AP149" s="154" t="str">
        <f t="shared" si="104"/>
        <v>670EPSS40</v>
      </c>
      <c r="AQ149" s="202" t="s">
        <v>313</v>
      </c>
      <c r="AR149" s="203">
        <v>670</v>
      </c>
      <c r="AS149" s="202" t="s">
        <v>177</v>
      </c>
      <c r="AT149" s="204">
        <v>12318</v>
      </c>
    </row>
    <row r="150" spans="42:46" x14ac:dyDescent="0.25">
      <c r="AP150" s="154" t="str">
        <f t="shared" si="104"/>
        <v>690EPSM03</v>
      </c>
      <c r="AQ150" s="202" t="s">
        <v>313</v>
      </c>
      <c r="AR150" s="203">
        <v>690</v>
      </c>
      <c r="AS150" s="202" t="s">
        <v>192</v>
      </c>
      <c r="AT150" s="204">
        <v>101</v>
      </c>
    </row>
    <row r="151" spans="42:46" x14ac:dyDescent="0.25">
      <c r="AP151" s="154" t="str">
        <f t="shared" si="104"/>
        <v>690EPSS37</v>
      </c>
      <c r="AQ151" s="202" t="s">
        <v>313</v>
      </c>
      <c r="AR151" s="203">
        <v>690</v>
      </c>
      <c r="AS151" s="202" t="s">
        <v>198</v>
      </c>
      <c r="AT151" s="204">
        <v>91</v>
      </c>
    </row>
    <row r="152" spans="42:46" x14ac:dyDescent="0.25">
      <c r="AP152" s="154" t="str">
        <f t="shared" si="104"/>
        <v>690EPSS40</v>
      </c>
      <c r="AQ152" s="202" t="s">
        <v>313</v>
      </c>
      <c r="AR152" s="203">
        <v>690</v>
      </c>
      <c r="AS152" s="202" t="s">
        <v>177</v>
      </c>
      <c r="AT152" s="204">
        <v>6069</v>
      </c>
    </row>
    <row r="153" spans="42:46" x14ac:dyDescent="0.25">
      <c r="AP153" s="154" t="str">
        <f t="shared" si="104"/>
        <v>736EPSI03</v>
      </c>
      <c r="AQ153" s="202" t="s">
        <v>313</v>
      </c>
      <c r="AR153" s="203">
        <v>736</v>
      </c>
      <c r="AS153" s="202" t="s">
        <v>185</v>
      </c>
      <c r="AT153" s="204">
        <v>1819</v>
      </c>
    </row>
    <row r="154" spans="42:46" x14ac:dyDescent="0.25">
      <c r="AP154" s="154" t="str">
        <f t="shared" si="104"/>
        <v>736EPSM03</v>
      </c>
      <c r="AQ154" s="202" t="s">
        <v>313</v>
      </c>
      <c r="AR154" s="203">
        <v>736</v>
      </c>
      <c r="AS154" s="202" t="s">
        <v>192</v>
      </c>
      <c r="AT154" s="204">
        <v>1140</v>
      </c>
    </row>
    <row r="155" spans="42:46" x14ac:dyDescent="0.25">
      <c r="AP155" s="154" t="str">
        <f t="shared" si="104"/>
        <v>736EPSS16</v>
      </c>
      <c r="AQ155" s="202" t="s">
        <v>313</v>
      </c>
      <c r="AR155" s="203">
        <v>736</v>
      </c>
      <c r="AS155" s="202" t="s">
        <v>196</v>
      </c>
      <c r="AT155" s="204">
        <v>508</v>
      </c>
    </row>
    <row r="156" spans="42:46" x14ac:dyDescent="0.25">
      <c r="AP156" s="154" t="str">
        <f t="shared" si="104"/>
        <v>736EPSS37</v>
      </c>
      <c r="AQ156" s="202" t="s">
        <v>313</v>
      </c>
      <c r="AR156" s="203">
        <v>736</v>
      </c>
      <c r="AS156" s="202" t="s">
        <v>198</v>
      </c>
      <c r="AT156" s="204">
        <v>90</v>
      </c>
    </row>
    <row r="157" spans="42:46" x14ac:dyDescent="0.25">
      <c r="AP157" s="154" t="str">
        <f t="shared" si="104"/>
        <v>736EPSS40</v>
      </c>
      <c r="AQ157" s="202" t="s">
        <v>313</v>
      </c>
      <c r="AR157" s="203">
        <v>736</v>
      </c>
      <c r="AS157" s="202" t="s">
        <v>177</v>
      </c>
      <c r="AT157" s="204">
        <v>6836</v>
      </c>
    </row>
    <row r="158" spans="42:46" x14ac:dyDescent="0.25">
      <c r="AP158" s="154" t="str">
        <f t="shared" si="104"/>
        <v>736ESS024</v>
      </c>
      <c r="AQ158" s="202" t="s">
        <v>313</v>
      </c>
      <c r="AR158" s="203">
        <v>736</v>
      </c>
      <c r="AS158" s="202" t="s">
        <v>179</v>
      </c>
      <c r="AT158" s="204">
        <v>11763</v>
      </c>
    </row>
    <row r="159" spans="42:46" x14ac:dyDescent="0.25">
      <c r="AP159" s="154" t="str">
        <f t="shared" si="104"/>
        <v>858EPSM03</v>
      </c>
      <c r="AQ159" s="202" t="s">
        <v>313</v>
      </c>
      <c r="AR159" s="203">
        <v>858</v>
      </c>
      <c r="AS159" s="202" t="s">
        <v>192</v>
      </c>
      <c r="AT159" s="204">
        <v>182</v>
      </c>
    </row>
    <row r="160" spans="42:46" x14ac:dyDescent="0.25">
      <c r="AP160" s="154" t="str">
        <f t="shared" si="104"/>
        <v>858EPSS02</v>
      </c>
      <c r="AQ160" s="202" t="s">
        <v>313</v>
      </c>
      <c r="AR160" s="203">
        <v>858</v>
      </c>
      <c r="AS160" s="202" t="s">
        <v>200</v>
      </c>
      <c r="AT160" s="204">
        <v>1</v>
      </c>
    </row>
    <row r="161" spans="42:46" x14ac:dyDescent="0.25">
      <c r="AP161" s="154" t="str">
        <f t="shared" si="104"/>
        <v>858EPSS16</v>
      </c>
      <c r="AQ161" s="202" t="s">
        <v>313</v>
      </c>
      <c r="AR161" s="203">
        <v>858</v>
      </c>
      <c r="AS161" s="202" t="s">
        <v>196</v>
      </c>
      <c r="AT161" s="204">
        <v>125</v>
      </c>
    </row>
    <row r="162" spans="42:46" x14ac:dyDescent="0.25">
      <c r="AP162" s="154" t="str">
        <f t="shared" si="104"/>
        <v>858EPSS37</v>
      </c>
      <c r="AQ162" s="202" t="s">
        <v>313</v>
      </c>
      <c r="AR162" s="203">
        <v>858</v>
      </c>
      <c r="AS162" s="202" t="s">
        <v>198</v>
      </c>
      <c r="AT162" s="204">
        <v>108</v>
      </c>
    </row>
    <row r="163" spans="42:46" x14ac:dyDescent="0.25">
      <c r="AP163" s="154" t="str">
        <f t="shared" si="104"/>
        <v>858EPSS40</v>
      </c>
      <c r="AQ163" s="202" t="s">
        <v>313</v>
      </c>
      <c r="AR163" s="203">
        <v>858</v>
      </c>
      <c r="AS163" s="202" t="s">
        <v>177</v>
      </c>
      <c r="AT163" s="204">
        <v>9816</v>
      </c>
    </row>
    <row r="164" spans="42:46" x14ac:dyDescent="0.25">
      <c r="AP164" s="154" t="str">
        <f t="shared" si="104"/>
        <v>885EPSM03</v>
      </c>
      <c r="AQ164" s="202" t="s">
        <v>313</v>
      </c>
      <c r="AR164" s="203">
        <v>885</v>
      </c>
      <c r="AS164" s="202" t="s">
        <v>192</v>
      </c>
      <c r="AT164" s="204">
        <v>131</v>
      </c>
    </row>
    <row r="165" spans="42:46" x14ac:dyDescent="0.25">
      <c r="AP165" s="154" t="str">
        <f t="shared" si="104"/>
        <v>885EPSS37</v>
      </c>
      <c r="AQ165" s="202" t="s">
        <v>313</v>
      </c>
      <c r="AR165" s="203">
        <v>885</v>
      </c>
      <c r="AS165" s="202" t="s">
        <v>198</v>
      </c>
      <c r="AT165" s="204">
        <v>54</v>
      </c>
    </row>
    <row r="166" spans="42:46" x14ac:dyDescent="0.25">
      <c r="AP166" s="154" t="str">
        <f t="shared" si="104"/>
        <v>885EPSS40</v>
      </c>
      <c r="AQ166" s="202" t="s">
        <v>313</v>
      </c>
      <c r="AR166" s="203">
        <v>885</v>
      </c>
      <c r="AS166" s="202" t="s">
        <v>177</v>
      </c>
      <c r="AT166" s="204">
        <v>3527</v>
      </c>
    </row>
    <row r="167" spans="42:46" x14ac:dyDescent="0.25">
      <c r="AP167" s="154" t="str">
        <f t="shared" si="104"/>
        <v>885ESS002</v>
      </c>
      <c r="AQ167" s="202" t="s">
        <v>313</v>
      </c>
      <c r="AR167" s="203">
        <v>885</v>
      </c>
      <c r="AS167" s="202" t="s">
        <v>181</v>
      </c>
      <c r="AT167" s="204">
        <v>1530</v>
      </c>
    </row>
    <row r="168" spans="42:46" x14ac:dyDescent="0.25">
      <c r="AP168" s="154" t="str">
        <f t="shared" si="104"/>
        <v>890EPSM03</v>
      </c>
      <c r="AQ168" s="202" t="s">
        <v>313</v>
      </c>
      <c r="AR168" s="203">
        <v>890</v>
      </c>
      <c r="AS168" s="202" t="s">
        <v>192</v>
      </c>
      <c r="AT168" s="204">
        <v>260</v>
      </c>
    </row>
    <row r="169" spans="42:46" x14ac:dyDescent="0.25">
      <c r="AP169" s="154" t="str">
        <f t="shared" si="104"/>
        <v>890EPSS37</v>
      </c>
      <c r="AQ169" s="202" t="s">
        <v>313</v>
      </c>
      <c r="AR169" s="203">
        <v>890</v>
      </c>
      <c r="AS169" s="202" t="s">
        <v>198</v>
      </c>
      <c r="AT169" s="204">
        <v>153</v>
      </c>
    </row>
    <row r="170" spans="42:46" x14ac:dyDescent="0.25">
      <c r="AP170" s="154" t="str">
        <f t="shared" si="104"/>
        <v>890EPSS40</v>
      </c>
      <c r="AQ170" s="202" t="s">
        <v>313</v>
      </c>
      <c r="AR170" s="203">
        <v>890</v>
      </c>
      <c r="AS170" s="202" t="s">
        <v>177</v>
      </c>
      <c r="AT170" s="204">
        <v>8233</v>
      </c>
    </row>
    <row r="171" spans="42:46" x14ac:dyDescent="0.25">
      <c r="AP171" s="154" t="str">
        <f t="shared" si="104"/>
        <v>890ESS024</v>
      </c>
      <c r="AQ171" s="202" t="s">
        <v>313</v>
      </c>
      <c r="AR171" s="203">
        <v>890</v>
      </c>
      <c r="AS171" s="202" t="s">
        <v>179</v>
      </c>
      <c r="AT171" s="204">
        <v>5757</v>
      </c>
    </row>
    <row r="172" spans="42:46" x14ac:dyDescent="0.25">
      <c r="AP172" s="154" t="str">
        <f t="shared" si="104"/>
        <v>4EPSM03</v>
      </c>
      <c r="AQ172" s="202" t="s">
        <v>316</v>
      </c>
      <c r="AR172" s="203">
        <v>4</v>
      </c>
      <c r="AS172" s="202" t="s">
        <v>192</v>
      </c>
      <c r="AT172" s="204">
        <v>55</v>
      </c>
    </row>
    <row r="173" spans="42:46" x14ac:dyDescent="0.25">
      <c r="AP173" s="154" t="str">
        <f t="shared" si="104"/>
        <v>4EPSS37</v>
      </c>
      <c r="AQ173" s="202" t="s">
        <v>316</v>
      </c>
      <c r="AR173" s="203">
        <v>4</v>
      </c>
      <c r="AS173" s="202" t="s">
        <v>198</v>
      </c>
      <c r="AT173" s="204">
        <v>1</v>
      </c>
    </row>
    <row r="174" spans="42:46" x14ac:dyDescent="0.25">
      <c r="AP174" s="154" t="str">
        <f t="shared" si="104"/>
        <v>4EPSS40</v>
      </c>
      <c r="AQ174" s="202" t="s">
        <v>316</v>
      </c>
      <c r="AR174" s="203">
        <v>4</v>
      </c>
      <c r="AS174" s="202" t="s">
        <v>177</v>
      </c>
      <c r="AT174" s="204">
        <v>1307</v>
      </c>
    </row>
    <row r="175" spans="42:46" x14ac:dyDescent="0.25">
      <c r="AP175" s="154" t="str">
        <f t="shared" si="104"/>
        <v>42EPSM03</v>
      </c>
      <c r="AQ175" s="202" t="s">
        <v>316</v>
      </c>
      <c r="AR175" s="203">
        <v>42</v>
      </c>
      <c r="AS175" s="202" t="s">
        <v>192</v>
      </c>
      <c r="AT175" s="204">
        <v>844</v>
      </c>
    </row>
    <row r="176" spans="42:46" x14ac:dyDescent="0.25">
      <c r="AP176" s="154" t="str">
        <f t="shared" si="104"/>
        <v>42EPSS16</v>
      </c>
      <c r="AQ176" s="202" t="s">
        <v>316</v>
      </c>
      <c r="AR176" s="203">
        <v>42</v>
      </c>
      <c r="AS176" s="202" t="s">
        <v>196</v>
      </c>
      <c r="AT176" s="204">
        <v>229</v>
      </c>
    </row>
    <row r="177" spans="42:46" x14ac:dyDescent="0.25">
      <c r="AP177" s="154" t="str">
        <f t="shared" si="104"/>
        <v>42EPSS37</v>
      </c>
      <c r="AQ177" s="202" t="s">
        <v>316</v>
      </c>
      <c r="AR177" s="203">
        <v>42</v>
      </c>
      <c r="AS177" s="202" t="s">
        <v>198</v>
      </c>
      <c r="AT177" s="204">
        <v>169</v>
      </c>
    </row>
    <row r="178" spans="42:46" x14ac:dyDescent="0.25">
      <c r="AP178" s="154" t="str">
        <f t="shared" si="104"/>
        <v>42EPSS40</v>
      </c>
      <c r="AQ178" s="202" t="s">
        <v>316</v>
      </c>
      <c r="AR178" s="203">
        <v>42</v>
      </c>
      <c r="AS178" s="202" t="s">
        <v>177</v>
      </c>
      <c r="AT178" s="204">
        <v>6588</v>
      </c>
    </row>
    <row r="179" spans="42:46" x14ac:dyDescent="0.25">
      <c r="AP179" s="154" t="str">
        <f t="shared" si="104"/>
        <v>42ESS024</v>
      </c>
      <c r="AQ179" s="202" t="s">
        <v>316</v>
      </c>
      <c r="AR179" s="203">
        <v>42</v>
      </c>
      <c r="AS179" s="202" t="s">
        <v>179</v>
      </c>
      <c r="AT179" s="204">
        <v>8772</v>
      </c>
    </row>
    <row r="180" spans="42:46" x14ac:dyDescent="0.25">
      <c r="AP180" s="154" t="str">
        <f t="shared" si="104"/>
        <v>42ESS091</v>
      </c>
      <c r="AQ180" s="202" t="s">
        <v>316</v>
      </c>
      <c r="AR180" s="203">
        <v>42</v>
      </c>
      <c r="AS180" s="202" t="s">
        <v>183</v>
      </c>
      <c r="AT180" s="204">
        <v>161</v>
      </c>
    </row>
    <row r="181" spans="42:46" x14ac:dyDescent="0.25">
      <c r="AP181" s="154" t="str">
        <f t="shared" si="104"/>
        <v>44EPSM03</v>
      </c>
      <c r="AQ181" s="202" t="s">
        <v>316</v>
      </c>
      <c r="AR181" s="203">
        <v>44</v>
      </c>
      <c r="AS181" s="202" t="s">
        <v>192</v>
      </c>
      <c r="AT181" s="204">
        <v>288</v>
      </c>
    </row>
    <row r="182" spans="42:46" x14ac:dyDescent="0.25">
      <c r="AP182" s="154" t="str">
        <f t="shared" si="104"/>
        <v>44EPSS37</v>
      </c>
      <c r="AQ182" s="202" t="s">
        <v>316</v>
      </c>
      <c r="AR182" s="203">
        <v>44</v>
      </c>
      <c r="AS182" s="202" t="s">
        <v>198</v>
      </c>
      <c r="AT182" s="204">
        <v>6</v>
      </c>
    </row>
    <row r="183" spans="42:46" x14ac:dyDescent="0.25">
      <c r="AP183" s="154" t="str">
        <f t="shared" si="104"/>
        <v>44EPSS40</v>
      </c>
      <c r="AQ183" s="202" t="s">
        <v>316</v>
      </c>
      <c r="AR183" s="203">
        <v>44</v>
      </c>
      <c r="AS183" s="202" t="s">
        <v>177</v>
      </c>
      <c r="AT183" s="204">
        <v>5029</v>
      </c>
    </row>
    <row r="184" spans="42:46" x14ac:dyDescent="0.25">
      <c r="AP184" s="154" t="str">
        <f t="shared" si="104"/>
        <v>59EPSM03</v>
      </c>
      <c r="AQ184" s="202" t="s">
        <v>316</v>
      </c>
      <c r="AR184" s="203">
        <v>59</v>
      </c>
      <c r="AS184" s="202" t="s">
        <v>192</v>
      </c>
      <c r="AT184" s="204">
        <v>159</v>
      </c>
    </row>
    <row r="185" spans="42:46" x14ac:dyDescent="0.25">
      <c r="AP185" s="154" t="str">
        <f t="shared" si="104"/>
        <v>59EPSS02</v>
      </c>
      <c r="AQ185" s="202" t="s">
        <v>316</v>
      </c>
      <c r="AR185" s="203">
        <v>59</v>
      </c>
      <c r="AS185" s="202" t="s">
        <v>200</v>
      </c>
      <c r="AT185" s="204">
        <v>3</v>
      </c>
    </row>
    <row r="186" spans="42:46" x14ac:dyDescent="0.25">
      <c r="AP186" s="154" t="str">
        <f t="shared" si="104"/>
        <v>59EPSS16</v>
      </c>
      <c r="AQ186" s="202" t="s">
        <v>316</v>
      </c>
      <c r="AR186" s="203">
        <v>59</v>
      </c>
      <c r="AS186" s="202" t="s">
        <v>196</v>
      </c>
      <c r="AT186" s="204">
        <v>12</v>
      </c>
    </row>
    <row r="187" spans="42:46" x14ac:dyDescent="0.25">
      <c r="AP187" s="154" t="str">
        <f t="shared" si="104"/>
        <v>59EPSS37</v>
      </c>
      <c r="AQ187" s="202" t="s">
        <v>316</v>
      </c>
      <c r="AR187" s="203">
        <v>59</v>
      </c>
      <c r="AS187" s="202" t="s">
        <v>198</v>
      </c>
      <c r="AT187" s="204">
        <v>8</v>
      </c>
    </row>
    <row r="188" spans="42:46" x14ac:dyDescent="0.25">
      <c r="AP188" s="154" t="str">
        <f t="shared" si="104"/>
        <v>59EPSS40</v>
      </c>
      <c r="AQ188" s="202" t="s">
        <v>316</v>
      </c>
      <c r="AR188" s="203">
        <v>59</v>
      </c>
      <c r="AS188" s="202" t="s">
        <v>177</v>
      </c>
      <c r="AT188" s="204">
        <v>691</v>
      </c>
    </row>
    <row r="189" spans="42:46" x14ac:dyDescent="0.25">
      <c r="AP189" s="154" t="str">
        <f t="shared" si="104"/>
        <v>59ESS024</v>
      </c>
      <c r="AQ189" s="202" t="s">
        <v>316</v>
      </c>
      <c r="AR189" s="203">
        <v>59</v>
      </c>
      <c r="AS189" s="202" t="s">
        <v>179</v>
      </c>
      <c r="AT189" s="204">
        <v>2055</v>
      </c>
    </row>
    <row r="190" spans="42:46" x14ac:dyDescent="0.25">
      <c r="AP190" s="154" t="str">
        <f t="shared" si="104"/>
        <v>113EPSM03</v>
      </c>
      <c r="AQ190" s="202" t="s">
        <v>316</v>
      </c>
      <c r="AR190" s="203">
        <v>113</v>
      </c>
      <c r="AS190" s="202" t="s">
        <v>192</v>
      </c>
      <c r="AT190" s="204">
        <v>347</v>
      </c>
    </row>
    <row r="191" spans="42:46" x14ac:dyDescent="0.25">
      <c r="AP191" s="154" t="str">
        <f t="shared" si="104"/>
        <v>113EPSS37</v>
      </c>
      <c r="AQ191" s="202" t="s">
        <v>316</v>
      </c>
      <c r="AR191" s="203">
        <v>113</v>
      </c>
      <c r="AS191" s="202" t="s">
        <v>198</v>
      </c>
      <c r="AT191" s="204">
        <v>259</v>
      </c>
    </row>
    <row r="192" spans="42:46" x14ac:dyDescent="0.25">
      <c r="AP192" s="154" t="str">
        <f t="shared" si="104"/>
        <v>113EPSS40</v>
      </c>
      <c r="AQ192" s="202" t="s">
        <v>316</v>
      </c>
      <c r="AR192" s="203">
        <v>113</v>
      </c>
      <c r="AS192" s="202" t="s">
        <v>177</v>
      </c>
      <c r="AT192" s="204">
        <v>4491</v>
      </c>
    </row>
    <row r="193" spans="42:46" x14ac:dyDescent="0.25">
      <c r="AP193" s="154" t="str">
        <f t="shared" si="104"/>
        <v>113ESS091</v>
      </c>
      <c r="AQ193" s="202" t="s">
        <v>316</v>
      </c>
      <c r="AR193" s="203">
        <v>113</v>
      </c>
      <c r="AS193" s="202" t="s">
        <v>183</v>
      </c>
      <c r="AT193" s="204">
        <v>616</v>
      </c>
    </row>
    <row r="194" spans="42:46" x14ac:dyDescent="0.25">
      <c r="AP194" s="154" t="str">
        <f t="shared" si="104"/>
        <v>125EPSM03</v>
      </c>
      <c r="AQ194" s="202" t="s">
        <v>316</v>
      </c>
      <c r="AR194" s="203">
        <v>125</v>
      </c>
      <c r="AS194" s="202" t="s">
        <v>192</v>
      </c>
      <c r="AT194" s="204">
        <v>123</v>
      </c>
    </row>
    <row r="195" spans="42:46" x14ac:dyDescent="0.25">
      <c r="AP195" s="154" t="str">
        <f t="shared" si="104"/>
        <v>125EPSS37</v>
      </c>
      <c r="AQ195" s="202" t="s">
        <v>316</v>
      </c>
      <c r="AR195" s="203">
        <v>125</v>
      </c>
      <c r="AS195" s="202" t="s">
        <v>198</v>
      </c>
      <c r="AT195" s="204">
        <v>16</v>
      </c>
    </row>
    <row r="196" spans="42:46" x14ac:dyDescent="0.25">
      <c r="AP196" s="154" t="str">
        <f t="shared" si="104"/>
        <v>125EPSS40</v>
      </c>
      <c r="AQ196" s="202" t="s">
        <v>316</v>
      </c>
      <c r="AR196" s="203">
        <v>125</v>
      </c>
      <c r="AS196" s="202" t="s">
        <v>177</v>
      </c>
      <c r="AT196" s="204">
        <v>6416</v>
      </c>
    </row>
    <row r="197" spans="42:46" x14ac:dyDescent="0.25">
      <c r="AP197" s="154" t="str">
        <f t="shared" si="104"/>
        <v>138EPSM03</v>
      </c>
      <c r="AQ197" s="202" t="s">
        <v>316</v>
      </c>
      <c r="AR197" s="203">
        <v>138</v>
      </c>
      <c r="AS197" s="202" t="s">
        <v>192</v>
      </c>
      <c r="AT197" s="204">
        <v>254</v>
      </c>
    </row>
    <row r="198" spans="42:46" x14ac:dyDescent="0.25">
      <c r="AP198" s="154" t="str">
        <f t="shared" si="104"/>
        <v>138EPSS37</v>
      </c>
      <c r="AQ198" s="202" t="s">
        <v>316</v>
      </c>
      <c r="AR198" s="203">
        <v>138</v>
      </c>
      <c r="AS198" s="202" t="s">
        <v>198</v>
      </c>
      <c r="AT198" s="204">
        <v>84</v>
      </c>
    </row>
    <row r="199" spans="42:46" x14ac:dyDescent="0.25">
      <c r="AP199" s="154" t="str">
        <f t="shared" si="104"/>
        <v>138EPSS40</v>
      </c>
      <c r="AQ199" s="202" t="s">
        <v>316</v>
      </c>
      <c r="AR199" s="203">
        <v>138</v>
      </c>
      <c r="AS199" s="202" t="s">
        <v>177</v>
      </c>
      <c r="AT199" s="204">
        <v>11226</v>
      </c>
    </row>
    <row r="200" spans="42:46" x14ac:dyDescent="0.25">
      <c r="AP200" s="154" t="str">
        <f t="shared" si="104"/>
        <v>234EPSI03</v>
      </c>
      <c r="AQ200" s="202" t="s">
        <v>316</v>
      </c>
      <c r="AR200" s="203">
        <v>234</v>
      </c>
      <c r="AS200" s="202" t="s">
        <v>185</v>
      </c>
      <c r="AT200" s="204">
        <v>4125</v>
      </c>
    </row>
    <row r="201" spans="42:46" x14ac:dyDescent="0.25">
      <c r="AP201" s="154" t="str">
        <f t="shared" si="104"/>
        <v>234EPSM03</v>
      </c>
      <c r="AQ201" s="202" t="s">
        <v>316</v>
      </c>
      <c r="AR201" s="203">
        <v>234</v>
      </c>
      <c r="AS201" s="202" t="s">
        <v>192</v>
      </c>
      <c r="AT201" s="204">
        <v>107</v>
      </c>
    </row>
    <row r="202" spans="42:46" x14ac:dyDescent="0.25">
      <c r="AP202" s="154" t="str">
        <f t="shared" ref="AP202:AP265" si="105">CONCATENATE(AR202,AS202)</f>
        <v>234EPSS37</v>
      </c>
      <c r="AQ202" s="202" t="s">
        <v>316</v>
      </c>
      <c r="AR202" s="203">
        <v>234</v>
      </c>
      <c r="AS202" s="202" t="s">
        <v>198</v>
      </c>
      <c r="AT202" s="204">
        <v>50</v>
      </c>
    </row>
    <row r="203" spans="42:46" x14ac:dyDescent="0.25">
      <c r="AP203" s="154" t="str">
        <f t="shared" si="105"/>
        <v>234ESS024</v>
      </c>
      <c r="AQ203" s="202" t="s">
        <v>316</v>
      </c>
      <c r="AR203" s="203">
        <v>234</v>
      </c>
      <c r="AS203" s="202" t="s">
        <v>179</v>
      </c>
      <c r="AT203" s="204">
        <v>14829</v>
      </c>
    </row>
    <row r="204" spans="42:46" x14ac:dyDescent="0.25">
      <c r="AP204" s="154" t="str">
        <f t="shared" si="105"/>
        <v>240EPSM03</v>
      </c>
      <c r="AQ204" s="202" t="s">
        <v>316</v>
      </c>
      <c r="AR204" s="203">
        <v>240</v>
      </c>
      <c r="AS204" s="202" t="s">
        <v>192</v>
      </c>
      <c r="AT204" s="204">
        <v>177</v>
      </c>
    </row>
    <row r="205" spans="42:46" x14ac:dyDescent="0.25">
      <c r="AP205" s="154" t="str">
        <f t="shared" si="105"/>
        <v>240EPSS02</v>
      </c>
      <c r="AQ205" s="202" t="s">
        <v>316</v>
      </c>
      <c r="AR205" s="203">
        <v>240</v>
      </c>
      <c r="AS205" s="202" t="s">
        <v>200</v>
      </c>
      <c r="AT205" s="204">
        <v>1</v>
      </c>
    </row>
    <row r="206" spans="42:46" x14ac:dyDescent="0.25">
      <c r="AP206" s="154" t="str">
        <f t="shared" si="105"/>
        <v>240EPSS37</v>
      </c>
      <c r="AQ206" s="202" t="s">
        <v>316</v>
      </c>
      <c r="AR206" s="203">
        <v>240</v>
      </c>
      <c r="AS206" s="202" t="s">
        <v>198</v>
      </c>
      <c r="AT206" s="204">
        <v>75</v>
      </c>
    </row>
    <row r="207" spans="42:46" x14ac:dyDescent="0.25">
      <c r="AP207" s="154" t="str">
        <f t="shared" si="105"/>
        <v>240EPSS40</v>
      </c>
      <c r="AQ207" s="202" t="s">
        <v>316</v>
      </c>
      <c r="AR207" s="203">
        <v>240</v>
      </c>
      <c r="AS207" s="202" t="s">
        <v>177</v>
      </c>
      <c r="AT207" s="204">
        <v>6982</v>
      </c>
    </row>
    <row r="208" spans="42:46" x14ac:dyDescent="0.25">
      <c r="AP208" s="154" t="str">
        <f t="shared" si="105"/>
        <v>284EPSI03</v>
      </c>
      <c r="AQ208" s="202" t="s">
        <v>316</v>
      </c>
      <c r="AR208" s="203">
        <v>284</v>
      </c>
      <c r="AS208" s="202" t="s">
        <v>185</v>
      </c>
      <c r="AT208" s="204">
        <v>3822</v>
      </c>
    </row>
    <row r="209" spans="42:46" x14ac:dyDescent="0.25">
      <c r="AP209" s="154" t="str">
        <f t="shared" si="105"/>
        <v>284EPSM03</v>
      </c>
      <c r="AQ209" s="202" t="s">
        <v>316</v>
      </c>
      <c r="AR209" s="203">
        <v>284</v>
      </c>
      <c r="AS209" s="202" t="s">
        <v>192</v>
      </c>
      <c r="AT209" s="204">
        <v>454</v>
      </c>
    </row>
    <row r="210" spans="42:46" x14ac:dyDescent="0.25">
      <c r="AP210" s="154" t="str">
        <f t="shared" si="105"/>
        <v>284EPSS37</v>
      </c>
      <c r="AQ210" s="202" t="s">
        <v>316</v>
      </c>
      <c r="AR210" s="203">
        <v>284</v>
      </c>
      <c r="AS210" s="202" t="s">
        <v>198</v>
      </c>
      <c r="AT210" s="204">
        <v>27</v>
      </c>
    </row>
    <row r="211" spans="42:46" x14ac:dyDescent="0.25">
      <c r="AP211" s="154" t="str">
        <f t="shared" si="105"/>
        <v>284EPSS40</v>
      </c>
      <c r="AQ211" s="202" t="s">
        <v>316</v>
      </c>
      <c r="AR211" s="203">
        <v>284</v>
      </c>
      <c r="AS211" s="202" t="s">
        <v>177</v>
      </c>
      <c r="AT211" s="204">
        <v>3049</v>
      </c>
    </row>
    <row r="212" spans="42:46" x14ac:dyDescent="0.25">
      <c r="AP212" s="154" t="str">
        <f t="shared" si="105"/>
        <v>284ESS024</v>
      </c>
      <c r="AQ212" s="202" t="s">
        <v>316</v>
      </c>
      <c r="AR212" s="203">
        <v>284</v>
      </c>
      <c r="AS212" s="202" t="s">
        <v>179</v>
      </c>
      <c r="AT212" s="204">
        <v>11342</v>
      </c>
    </row>
    <row r="213" spans="42:46" x14ac:dyDescent="0.25">
      <c r="AP213" s="154" t="str">
        <f t="shared" si="105"/>
        <v>306EPSM03</v>
      </c>
      <c r="AQ213" s="202" t="s">
        <v>316</v>
      </c>
      <c r="AR213" s="203">
        <v>306</v>
      </c>
      <c r="AS213" s="202" t="s">
        <v>192</v>
      </c>
      <c r="AT213" s="204">
        <v>126</v>
      </c>
    </row>
    <row r="214" spans="42:46" x14ac:dyDescent="0.25">
      <c r="AP214" s="154" t="str">
        <f t="shared" si="105"/>
        <v>306EPSS37</v>
      </c>
      <c r="AQ214" s="202" t="s">
        <v>316</v>
      </c>
      <c r="AR214" s="203">
        <v>306</v>
      </c>
      <c r="AS214" s="202" t="s">
        <v>198</v>
      </c>
      <c r="AT214" s="204">
        <v>22</v>
      </c>
    </row>
    <row r="215" spans="42:46" x14ac:dyDescent="0.25">
      <c r="AP215" s="154" t="str">
        <f t="shared" si="105"/>
        <v>306ESS091</v>
      </c>
      <c r="AQ215" s="202" t="s">
        <v>316</v>
      </c>
      <c r="AR215" s="203">
        <v>306</v>
      </c>
      <c r="AS215" s="202" t="s">
        <v>183</v>
      </c>
      <c r="AT215" s="204">
        <v>3341</v>
      </c>
    </row>
    <row r="216" spans="42:46" x14ac:dyDescent="0.25">
      <c r="AP216" s="154" t="str">
        <f t="shared" si="105"/>
        <v>347EPSM03</v>
      </c>
      <c r="AQ216" s="202" t="s">
        <v>316</v>
      </c>
      <c r="AR216" s="203">
        <v>347</v>
      </c>
      <c r="AS216" s="202" t="s">
        <v>192</v>
      </c>
      <c r="AT216" s="204">
        <v>74</v>
      </c>
    </row>
    <row r="217" spans="42:46" x14ac:dyDescent="0.25">
      <c r="AP217" s="154" t="str">
        <f t="shared" si="105"/>
        <v>347EPSS37</v>
      </c>
      <c r="AQ217" s="202" t="s">
        <v>316</v>
      </c>
      <c r="AR217" s="203">
        <v>347</v>
      </c>
      <c r="AS217" s="202" t="s">
        <v>198</v>
      </c>
      <c r="AT217" s="204">
        <v>32</v>
      </c>
    </row>
    <row r="218" spans="42:46" x14ac:dyDescent="0.25">
      <c r="AP218" s="154" t="str">
        <f t="shared" si="105"/>
        <v>347EPSS40</v>
      </c>
      <c r="AQ218" s="202" t="s">
        <v>316</v>
      </c>
      <c r="AR218" s="203">
        <v>347</v>
      </c>
      <c r="AS218" s="202" t="s">
        <v>177</v>
      </c>
      <c r="AT218" s="204">
        <v>3514</v>
      </c>
    </row>
    <row r="219" spans="42:46" x14ac:dyDescent="0.25">
      <c r="AP219" s="154" t="str">
        <f t="shared" si="105"/>
        <v>411EPSM03</v>
      </c>
      <c r="AQ219" s="202" t="s">
        <v>316</v>
      </c>
      <c r="AR219" s="203">
        <v>411</v>
      </c>
      <c r="AS219" s="202" t="s">
        <v>192</v>
      </c>
      <c r="AT219" s="204">
        <v>227</v>
      </c>
    </row>
    <row r="220" spans="42:46" x14ac:dyDescent="0.25">
      <c r="AP220" s="154" t="str">
        <f t="shared" si="105"/>
        <v>411EPSS16</v>
      </c>
      <c r="AQ220" s="202" t="s">
        <v>316</v>
      </c>
      <c r="AR220" s="203">
        <v>411</v>
      </c>
      <c r="AS220" s="202" t="s">
        <v>196</v>
      </c>
      <c r="AT220" s="204">
        <v>2</v>
      </c>
    </row>
    <row r="221" spans="42:46" x14ac:dyDescent="0.25">
      <c r="AP221" s="154" t="str">
        <f t="shared" si="105"/>
        <v>411EPSS37</v>
      </c>
      <c r="AQ221" s="202" t="s">
        <v>316</v>
      </c>
      <c r="AR221" s="203">
        <v>411</v>
      </c>
      <c r="AS221" s="202" t="s">
        <v>198</v>
      </c>
      <c r="AT221" s="204">
        <v>47</v>
      </c>
    </row>
    <row r="222" spans="42:46" x14ac:dyDescent="0.25">
      <c r="AP222" s="154" t="str">
        <f t="shared" si="105"/>
        <v>411EPSS40</v>
      </c>
      <c r="AQ222" s="202" t="s">
        <v>316</v>
      </c>
      <c r="AR222" s="203">
        <v>411</v>
      </c>
      <c r="AS222" s="202" t="s">
        <v>177</v>
      </c>
      <c r="AT222" s="204">
        <v>6904</v>
      </c>
    </row>
    <row r="223" spans="42:46" x14ac:dyDescent="0.25">
      <c r="AP223" s="154" t="str">
        <f t="shared" si="105"/>
        <v>501EPSM03</v>
      </c>
      <c r="AQ223" s="202" t="s">
        <v>316</v>
      </c>
      <c r="AR223" s="203">
        <v>501</v>
      </c>
      <c r="AS223" s="202" t="s">
        <v>192</v>
      </c>
      <c r="AT223" s="204">
        <v>1</v>
      </c>
    </row>
    <row r="224" spans="42:46" x14ac:dyDescent="0.25">
      <c r="AP224" s="154" t="str">
        <f t="shared" si="105"/>
        <v>501EPSS37</v>
      </c>
      <c r="AQ224" s="202" t="s">
        <v>316</v>
      </c>
      <c r="AR224" s="203">
        <v>501</v>
      </c>
      <c r="AS224" s="202" t="s">
        <v>198</v>
      </c>
      <c r="AT224" s="204">
        <v>52</v>
      </c>
    </row>
    <row r="225" spans="42:46" x14ac:dyDescent="0.25">
      <c r="AP225" s="154" t="str">
        <f t="shared" si="105"/>
        <v>501EPSS40</v>
      </c>
      <c r="AQ225" s="202" t="s">
        <v>316</v>
      </c>
      <c r="AR225" s="203">
        <v>501</v>
      </c>
      <c r="AS225" s="202" t="s">
        <v>177</v>
      </c>
      <c r="AT225" s="204">
        <v>1714</v>
      </c>
    </row>
    <row r="226" spans="42:46" x14ac:dyDescent="0.25">
      <c r="AP226" s="154" t="str">
        <f t="shared" si="105"/>
        <v>543EPSM03</v>
      </c>
      <c r="AQ226" s="202" t="s">
        <v>316</v>
      </c>
      <c r="AR226" s="203">
        <v>543</v>
      </c>
      <c r="AS226" s="202" t="s">
        <v>192</v>
      </c>
      <c r="AT226" s="204">
        <v>198</v>
      </c>
    </row>
    <row r="227" spans="42:46" x14ac:dyDescent="0.25">
      <c r="AP227" s="154" t="str">
        <f t="shared" si="105"/>
        <v>543EPSS37</v>
      </c>
      <c r="AQ227" s="202" t="s">
        <v>316</v>
      </c>
      <c r="AR227" s="203">
        <v>543</v>
      </c>
      <c r="AS227" s="202" t="s">
        <v>198</v>
      </c>
      <c r="AT227" s="204">
        <v>12</v>
      </c>
    </row>
    <row r="228" spans="42:46" x14ac:dyDescent="0.25">
      <c r="AP228" s="154" t="str">
        <f t="shared" si="105"/>
        <v>543EPSS40</v>
      </c>
      <c r="AQ228" s="202" t="s">
        <v>316</v>
      </c>
      <c r="AR228" s="203">
        <v>543</v>
      </c>
      <c r="AS228" s="202" t="s">
        <v>177</v>
      </c>
      <c r="AT228" s="204">
        <v>2295</v>
      </c>
    </row>
    <row r="229" spans="42:46" x14ac:dyDescent="0.25">
      <c r="AP229" s="154" t="str">
        <f t="shared" si="105"/>
        <v>543ESS024</v>
      </c>
      <c r="AQ229" s="202" t="s">
        <v>316</v>
      </c>
      <c r="AR229" s="203">
        <v>543</v>
      </c>
      <c r="AS229" s="202" t="s">
        <v>179</v>
      </c>
      <c r="AT229" s="204">
        <v>4008</v>
      </c>
    </row>
    <row r="230" spans="42:46" x14ac:dyDescent="0.25">
      <c r="AP230" s="154" t="str">
        <f t="shared" si="105"/>
        <v>628EPSM03</v>
      </c>
      <c r="AQ230" s="202" t="s">
        <v>316</v>
      </c>
      <c r="AR230" s="203">
        <v>628</v>
      </c>
      <c r="AS230" s="202" t="s">
        <v>192</v>
      </c>
      <c r="AT230" s="204">
        <v>260</v>
      </c>
    </row>
    <row r="231" spans="42:46" x14ac:dyDescent="0.25">
      <c r="AP231" s="154" t="str">
        <f t="shared" si="105"/>
        <v>628EPSS33</v>
      </c>
      <c r="AQ231" s="202" t="s">
        <v>316</v>
      </c>
      <c r="AR231" s="203">
        <v>628</v>
      </c>
      <c r="AS231" s="202" t="s">
        <v>210</v>
      </c>
      <c r="AT231" s="204">
        <v>1</v>
      </c>
    </row>
    <row r="232" spans="42:46" x14ac:dyDescent="0.25">
      <c r="AP232" s="154" t="str">
        <f t="shared" si="105"/>
        <v>628EPSS37</v>
      </c>
      <c r="AQ232" s="202" t="s">
        <v>316</v>
      </c>
      <c r="AR232" s="203">
        <v>628</v>
      </c>
      <c r="AS232" s="202" t="s">
        <v>198</v>
      </c>
      <c r="AT232" s="204">
        <v>54</v>
      </c>
    </row>
    <row r="233" spans="42:46" x14ac:dyDescent="0.25">
      <c r="AP233" s="154" t="str">
        <f t="shared" si="105"/>
        <v>628EPSS40</v>
      </c>
      <c r="AQ233" s="202" t="s">
        <v>316</v>
      </c>
      <c r="AR233" s="203">
        <v>628</v>
      </c>
      <c r="AS233" s="202" t="s">
        <v>177</v>
      </c>
      <c r="AT233" s="204">
        <v>6444</v>
      </c>
    </row>
    <row r="234" spans="42:46" x14ac:dyDescent="0.25">
      <c r="AP234" s="154" t="str">
        <f t="shared" si="105"/>
        <v>628ESS091</v>
      </c>
      <c r="AQ234" s="202" t="s">
        <v>316</v>
      </c>
      <c r="AR234" s="203">
        <v>628</v>
      </c>
      <c r="AS234" s="202" t="s">
        <v>183</v>
      </c>
      <c r="AT234" s="204">
        <v>342</v>
      </c>
    </row>
    <row r="235" spans="42:46" x14ac:dyDescent="0.25">
      <c r="AP235" s="154" t="str">
        <f t="shared" si="105"/>
        <v>656EPSM03</v>
      </c>
      <c r="AQ235" s="202" t="s">
        <v>316</v>
      </c>
      <c r="AR235" s="203">
        <v>656</v>
      </c>
      <c r="AS235" s="202" t="s">
        <v>192</v>
      </c>
      <c r="AT235" s="204">
        <v>304</v>
      </c>
    </row>
    <row r="236" spans="42:46" x14ac:dyDescent="0.25">
      <c r="AP236" s="154" t="str">
        <f t="shared" si="105"/>
        <v>656EPSS16</v>
      </c>
      <c r="AQ236" s="202" t="s">
        <v>316</v>
      </c>
      <c r="AR236" s="203">
        <v>656</v>
      </c>
      <c r="AS236" s="202" t="s">
        <v>196</v>
      </c>
      <c r="AT236" s="204">
        <v>96</v>
      </c>
    </row>
    <row r="237" spans="42:46" x14ac:dyDescent="0.25">
      <c r="AP237" s="154" t="str">
        <f t="shared" si="105"/>
        <v>656EPSS37</v>
      </c>
      <c r="AQ237" s="202" t="s">
        <v>316</v>
      </c>
      <c r="AR237" s="203">
        <v>656</v>
      </c>
      <c r="AS237" s="202" t="s">
        <v>198</v>
      </c>
      <c r="AT237" s="204">
        <v>59</v>
      </c>
    </row>
    <row r="238" spans="42:46" x14ac:dyDescent="0.25">
      <c r="AP238" s="154" t="str">
        <f t="shared" si="105"/>
        <v>656EPSS40</v>
      </c>
      <c r="AQ238" s="202" t="s">
        <v>316</v>
      </c>
      <c r="AR238" s="203">
        <v>656</v>
      </c>
      <c r="AS238" s="202" t="s">
        <v>177</v>
      </c>
      <c r="AT238" s="204">
        <v>4055</v>
      </c>
    </row>
    <row r="239" spans="42:46" x14ac:dyDescent="0.25">
      <c r="AP239" s="154" t="str">
        <f t="shared" si="105"/>
        <v>656ESS091</v>
      </c>
      <c r="AQ239" s="202" t="s">
        <v>316</v>
      </c>
      <c r="AR239" s="203">
        <v>656</v>
      </c>
      <c r="AS239" s="202" t="s">
        <v>183</v>
      </c>
      <c r="AT239" s="204">
        <v>1558</v>
      </c>
    </row>
    <row r="240" spans="42:46" x14ac:dyDescent="0.25">
      <c r="AP240" s="154" t="str">
        <f t="shared" si="105"/>
        <v>761EPSM03</v>
      </c>
      <c r="AQ240" s="202" t="s">
        <v>316</v>
      </c>
      <c r="AR240" s="203">
        <v>761</v>
      </c>
      <c r="AS240" s="202" t="s">
        <v>192</v>
      </c>
      <c r="AT240" s="204">
        <v>368</v>
      </c>
    </row>
    <row r="241" spans="42:46" x14ac:dyDescent="0.25">
      <c r="AP241" s="154" t="str">
        <f t="shared" si="105"/>
        <v>761EPSS16</v>
      </c>
      <c r="AQ241" s="202" t="s">
        <v>316</v>
      </c>
      <c r="AR241" s="203">
        <v>761</v>
      </c>
      <c r="AS241" s="202" t="s">
        <v>196</v>
      </c>
      <c r="AT241" s="204">
        <v>65</v>
      </c>
    </row>
    <row r="242" spans="42:46" x14ac:dyDescent="0.25">
      <c r="AP242" s="154" t="str">
        <f t="shared" si="105"/>
        <v>761EPSS37</v>
      </c>
      <c r="AQ242" s="202" t="s">
        <v>316</v>
      </c>
      <c r="AR242" s="203">
        <v>761</v>
      </c>
      <c r="AS242" s="202" t="s">
        <v>198</v>
      </c>
      <c r="AT242" s="204">
        <v>45</v>
      </c>
    </row>
    <row r="243" spans="42:46" x14ac:dyDescent="0.25">
      <c r="AP243" s="154" t="str">
        <f t="shared" si="105"/>
        <v>761EPSS40</v>
      </c>
      <c r="AQ243" s="202" t="s">
        <v>316</v>
      </c>
      <c r="AR243" s="203">
        <v>761</v>
      </c>
      <c r="AS243" s="202" t="s">
        <v>177</v>
      </c>
      <c r="AT243" s="204">
        <v>6864</v>
      </c>
    </row>
    <row r="244" spans="42:46" x14ac:dyDescent="0.25">
      <c r="AP244" s="154" t="str">
        <f t="shared" si="105"/>
        <v>842EPSI03</v>
      </c>
      <c r="AQ244" s="202" t="s">
        <v>316</v>
      </c>
      <c r="AR244" s="203">
        <v>842</v>
      </c>
      <c r="AS244" s="202" t="s">
        <v>185</v>
      </c>
      <c r="AT244" s="204">
        <v>291</v>
      </c>
    </row>
    <row r="245" spans="42:46" x14ac:dyDescent="0.25">
      <c r="AP245" s="154" t="str">
        <f t="shared" si="105"/>
        <v>842EPSM03</v>
      </c>
      <c r="AQ245" s="202" t="s">
        <v>316</v>
      </c>
      <c r="AR245" s="203">
        <v>842</v>
      </c>
      <c r="AS245" s="202" t="s">
        <v>192</v>
      </c>
      <c r="AT245" s="204">
        <v>116</v>
      </c>
    </row>
    <row r="246" spans="42:46" x14ac:dyDescent="0.25">
      <c r="AP246" s="154" t="str">
        <f t="shared" si="105"/>
        <v>842EPSS37</v>
      </c>
      <c r="AQ246" s="202" t="s">
        <v>316</v>
      </c>
      <c r="AR246" s="203">
        <v>842</v>
      </c>
      <c r="AS246" s="202" t="s">
        <v>198</v>
      </c>
      <c r="AT246" s="204">
        <v>4</v>
      </c>
    </row>
    <row r="247" spans="42:46" x14ac:dyDescent="0.25">
      <c r="AP247" s="154" t="str">
        <f t="shared" si="105"/>
        <v>842ESS024</v>
      </c>
      <c r="AQ247" s="202" t="s">
        <v>316</v>
      </c>
      <c r="AR247" s="203">
        <v>842</v>
      </c>
      <c r="AS247" s="202" t="s">
        <v>179</v>
      </c>
      <c r="AT247" s="204">
        <v>5249</v>
      </c>
    </row>
    <row r="248" spans="42:46" x14ac:dyDescent="0.25">
      <c r="AP248" s="154" t="str">
        <f t="shared" si="105"/>
        <v>38EPSM03</v>
      </c>
      <c r="AQ248" s="202" t="s">
        <v>317</v>
      </c>
      <c r="AR248" s="203">
        <v>38</v>
      </c>
      <c r="AS248" s="202" t="s">
        <v>192</v>
      </c>
      <c r="AT248" s="204">
        <v>73</v>
      </c>
    </row>
    <row r="249" spans="42:46" x14ac:dyDescent="0.25">
      <c r="AP249" s="154" t="str">
        <f t="shared" si="105"/>
        <v>38EPSS37</v>
      </c>
      <c r="AQ249" s="202" t="s">
        <v>317</v>
      </c>
      <c r="AR249" s="203">
        <v>38</v>
      </c>
      <c r="AS249" s="202" t="s">
        <v>198</v>
      </c>
      <c r="AT249" s="204">
        <v>15</v>
      </c>
    </row>
    <row r="250" spans="42:46" x14ac:dyDescent="0.25">
      <c r="AP250" s="154" t="str">
        <f t="shared" si="105"/>
        <v>38ESS024</v>
      </c>
      <c r="AQ250" s="202" t="s">
        <v>317</v>
      </c>
      <c r="AR250" s="203">
        <v>38</v>
      </c>
      <c r="AS250" s="202" t="s">
        <v>179</v>
      </c>
      <c r="AT250" s="204">
        <v>8732</v>
      </c>
    </row>
    <row r="251" spans="42:46" x14ac:dyDescent="0.25">
      <c r="AP251" s="154" t="str">
        <f t="shared" si="105"/>
        <v>86EPSM03</v>
      </c>
      <c r="AQ251" s="202" t="s">
        <v>317</v>
      </c>
      <c r="AR251" s="203">
        <v>86</v>
      </c>
      <c r="AS251" s="202" t="s">
        <v>192</v>
      </c>
      <c r="AT251" s="204">
        <v>1</v>
      </c>
    </row>
    <row r="252" spans="42:46" x14ac:dyDescent="0.25">
      <c r="AP252" s="154" t="str">
        <f t="shared" si="105"/>
        <v>86EPSS16</v>
      </c>
      <c r="AQ252" s="202" t="s">
        <v>317</v>
      </c>
      <c r="AR252" s="203">
        <v>86</v>
      </c>
      <c r="AS252" s="202" t="s">
        <v>196</v>
      </c>
      <c r="AT252" s="204">
        <v>45</v>
      </c>
    </row>
    <row r="253" spans="42:46" x14ac:dyDescent="0.25">
      <c r="AP253" s="154" t="str">
        <f t="shared" si="105"/>
        <v>86EPSS37</v>
      </c>
      <c r="AQ253" s="202" t="s">
        <v>317</v>
      </c>
      <c r="AR253" s="203">
        <v>86</v>
      </c>
      <c r="AS253" s="202" t="s">
        <v>198</v>
      </c>
      <c r="AT253" s="204">
        <v>39</v>
      </c>
    </row>
    <row r="254" spans="42:46" x14ac:dyDescent="0.25">
      <c r="AP254" s="154" t="str">
        <f t="shared" si="105"/>
        <v>86EPSS40</v>
      </c>
      <c r="AQ254" s="202" t="s">
        <v>317</v>
      </c>
      <c r="AR254" s="203">
        <v>86</v>
      </c>
      <c r="AS254" s="202" t="s">
        <v>177</v>
      </c>
      <c r="AT254" s="204">
        <v>2893</v>
      </c>
    </row>
    <row r="255" spans="42:46" x14ac:dyDescent="0.25">
      <c r="AP255" s="154" t="str">
        <f t="shared" si="105"/>
        <v>107EPSM03</v>
      </c>
      <c r="AQ255" s="202" t="s">
        <v>317</v>
      </c>
      <c r="AR255" s="203">
        <v>107</v>
      </c>
      <c r="AS255" s="202" t="s">
        <v>192</v>
      </c>
      <c r="AT255" s="204">
        <v>123</v>
      </c>
    </row>
    <row r="256" spans="42:46" x14ac:dyDescent="0.25">
      <c r="AP256" s="154" t="str">
        <f t="shared" si="105"/>
        <v>107EPSS37</v>
      </c>
      <c r="AQ256" s="202" t="s">
        <v>317</v>
      </c>
      <c r="AR256" s="203">
        <v>107</v>
      </c>
      <c r="AS256" s="202" t="s">
        <v>198</v>
      </c>
      <c r="AT256" s="204">
        <v>23</v>
      </c>
    </row>
    <row r="257" spans="42:46" x14ac:dyDescent="0.25">
      <c r="AP257" s="154" t="str">
        <f t="shared" si="105"/>
        <v>107EPSS40</v>
      </c>
      <c r="AQ257" s="202" t="s">
        <v>317</v>
      </c>
      <c r="AR257" s="203">
        <v>107</v>
      </c>
      <c r="AS257" s="202" t="s">
        <v>177</v>
      </c>
      <c r="AT257" s="204">
        <v>2134</v>
      </c>
    </row>
    <row r="258" spans="42:46" x14ac:dyDescent="0.25">
      <c r="AP258" s="154" t="str">
        <f t="shared" si="105"/>
        <v>107ESS024</v>
      </c>
      <c r="AQ258" s="202" t="s">
        <v>317</v>
      </c>
      <c r="AR258" s="203">
        <v>107</v>
      </c>
      <c r="AS258" s="202" t="s">
        <v>179</v>
      </c>
      <c r="AT258" s="204">
        <v>3557</v>
      </c>
    </row>
    <row r="259" spans="42:46" x14ac:dyDescent="0.25">
      <c r="AP259" s="154" t="str">
        <f t="shared" si="105"/>
        <v>134EPSM03</v>
      </c>
      <c r="AQ259" s="202" t="s">
        <v>317</v>
      </c>
      <c r="AR259" s="203">
        <v>134</v>
      </c>
      <c r="AS259" s="202" t="s">
        <v>192</v>
      </c>
      <c r="AT259" s="204">
        <v>49</v>
      </c>
    </row>
    <row r="260" spans="42:46" x14ac:dyDescent="0.25">
      <c r="AP260" s="154" t="str">
        <f t="shared" si="105"/>
        <v>134EPSS37</v>
      </c>
      <c r="AQ260" s="202" t="s">
        <v>317</v>
      </c>
      <c r="AR260" s="203">
        <v>134</v>
      </c>
      <c r="AS260" s="202" t="s">
        <v>198</v>
      </c>
      <c r="AT260" s="204">
        <v>16</v>
      </c>
    </row>
    <row r="261" spans="42:46" x14ac:dyDescent="0.25">
      <c r="AP261" s="154" t="str">
        <f t="shared" si="105"/>
        <v>134EPSS40</v>
      </c>
      <c r="AQ261" s="202" t="s">
        <v>317</v>
      </c>
      <c r="AR261" s="203">
        <v>134</v>
      </c>
      <c r="AS261" s="202" t="s">
        <v>177</v>
      </c>
      <c r="AT261" s="204">
        <v>6025</v>
      </c>
    </row>
    <row r="262" spans="42:46" x14ac:dyDescent="0.25">
      <c r="AP262" s="154" t="str">
        <f t="shared" si="105"/>
        <v>150EPSM03</v>
      </c>
      <c r="AQ262" s="202" t="s">
        <v>317</v>
      </c>
      <c r="AR262" s="203">
        <v>150</v>
      </c>
      <c r="AS262" s="202" t="s">
        <v>192</v>
      </c>
      <c r="AT262" s="204">
        <v>140</v>
      </c>
    </row>
    <row r="263" spans="42:46" x14ac:dyDescent="0.25">
      <c r="AP263" s="154" t="str">
        <f t="shared" si="105"/>
        <v>150EPSS37</v>
      </c>
      <c r="AQ263" s="202" t="s">
        <v>317</v>
      </c>
      <c r="AR263" s="203">
        <v>150</v>
      </c>
      <c r="AS263" s="202" t="s">
        <v>198</v>
      </c>
      <c r="AT263" s="204">
        <v>26</v>
      </c>
    </row>
    <row r="264" spans="42:46" x14ac:dyDescent="0.25">
      <c r="AP264" s="154" t="str">
        <f t="shared" si="105"/>
        <v>150EPSS40</v>
      </c>
      <c r="AQ264" s="202" t="s">
        <v>317</v>
      </c>
      <c r="AR264" s="203">
        <v>150</v>
      </c>
      <c r="AS264" s="202" t="s">
        <v>177</v>
      </c>
      <c r="AT264" s="204">
        <v>1412</v>
      </c>
    </row>
    <row r="265" spans="42:46" x14ac:dyDescent="0.25">
      <c r="AP265" s="154" t="str">
        <f t="shared" si="105"/>
        <v>237EPSM03</v>
      </c>
      <c r="AQ265" s="202" t="s">
        <v>317</v>
      </c>
      <c r="AR265" s="203">
        <v>237</v>
      </c>
      <c r="AS265" s="202" t="s">
        <v>192</v>
      </c>
      <c r="AT265" s="204">
        <v>130</v>
      </c>
    </row>
    <row r="266" spans="42:46" x14ac:dyDescent="0.25">
      <c r="AP266" s="154" t="str">
        <f t="shared" ref="AP266:AP329" si="106">CONCATENATE(AR266,AS266)</f>
        <v>237EPSS02</v>
      </c>
      <c r="AQ266" s="202" t="s">
        <v>317</v>
      </c>
      <c r="AR266" s="203">
        <v>237</v>
      </c>
      <c r="AS266" s="202" t="s">
        <v>200</v>
      </c>
      <c r="AT266" s="204">
        <v>4</v>
      </c>
    </row>
    <row r="267" spans="42:46" x14ac:dyDescent="0.25">
      <c r="AP267" s="154" t="str">
        <f t="shared" si="106"/>
        <v>237EPSS10</v>
      </c>
      <c r="AQ267" s="202" t="s">
        <v>317</v>
      </c>
      <c r="AR267" s="203">
        <v>237</v>
      </c>
      <c r="AS267" s="202" t="s">
        <v>194</v>
      </c>
      <c r="AT267" s="204">
        <v>126</v>
      </c>
    </row>
    <row r="268" spans="42:46" x14ac:dyDescent="0.25">
      <c r="AP268" s="154" t="str">
        <f t="shared" si="106"/>
        <v>237EPSS16</v>
      </c>
      <c r="AQ268" s="202" t="s">
        <v>317</v>
      </c>
      <c r="AR268" s="203">
        <v>237</v>
      </c>
      <c r="AS268" s="202" t="s">
        <v>196</v>
      </c>
      <c r="AT268" s="204">
        <v>135</v>
      </c>
    </row>
    <row r="269" spans="42:46" x14ac:dyDescent="0.25">
      <c r="AP269" s="154" t="str">
        <f t="shared" si="106"/>
        <v>237EPSS37</v>
      </c>
      <c r="AQ269" s="202" t="s">
        <v>317</v>
      </c>
      <c r="AR269" s="203">
        <v>237</v>
      </c>
      <c r="AS269" s="202" t="s">
        <v>198</v>
      </c>
      <c r="AT269" s="204">
        <v>25</v>
      </c>
    </row>
    <row r="270" spans="42:46" x14ac:dyDescent="0.25">
      <c r="AP270" s="154" t="str">
        <f t="shared" si="106"/>
        <v>237EPSS40</v>
      </c>
      <c r="AQ270" s="202" t="s">
        <v>317</v>
      </c>
      <c r="AR270" s="203">
        <v>237</v>
      </c>
      <c r="AS270" s="202" t="s">
        <v>177</v>
      </c>
      <c r="AT270" s="204">
        <v>5452</v>
      </c>
    </row>
    <row r="271" spans="42:46" x14ac:dyDescent="0.25">
      <c r="AP271" s="154" t="str">
        <f t="shared" si="106"/>
        <v>264EPSM03</v>
      </c>
      <c r="AQ271" s="202" t="s">
        <v>317</v>
      </c>
      <c r="AR271" s="203">
        <v>264</v>
      </c>
      <c r="AS271" s="202" t="s">
        <v>192</v>
      </c>
      <c r="AT271" s="204">
        <v>25</v>
      </c>
    </row>
    <row r="272" spans="42:46" x14ac:dyDescent="0.25">
      <c r="AP272" s="154" t="str">
        <f t="shared" si="106"/>
        <v>264EPSS16</v>
      </c>
      <c r="AQ272" s="202" t="s">
        <v>317</v>
      </c>
      <c r="AR272" s="203">
        <v>264</v>
      </c>
      <c r="AS272" s="202" t="s">
        <v>196</v>
      </c>
      <c r="AT272" s="204">
        <v>95</v>
      </c>
    </row>
    <row r="273" spans="42:46" x14ac:dyDescent="0.25">
      <c r="AP273" s="154" t="str">
        <f t="shared" si="106"/>
        <v>264EPSS37</v>
      </c>
      <c r="AQ273" s="202" t="s">
        <v>317</v>
      </c>
      <c r="AR273" s="203">
        <v>264</v>
      </c>
      <c r="AS273" s="202" t="s">
        <v>198</v>
      </c>
      <c r="AT273" s="204">
        <v>16</v>
      </c>
    </row>
    <row r="274" spans="42:46" x14ac:dyDescent="0.25">
      <c r="AP274" s="154" t="str">
        <f t="shared" si="106"/>
        <v>264EPSS40</v>
      </c>
      <c r="AQ274" s="202" t="s">
        <v>317</v>
      </c>
      <c r="AR274" s="203">
        <v>264</v>
      </c>
      <c r="AS274" s="202" t="s">
        <v>177</v>
      </c>
      <c r="AT274" s="204">
        <v>2316</v>
      </c>
    </row>
    <row r="275" spans="42:46" x14ac:dyDescent="0.25">
      <c r="AP275" s="154" t="str">
        <f t="shared" si="106"/>
        <v>310EPSM03</v>
      </c>
      <c r="AQ275" s="202" t="s">
        <v>317</v>
      </c>
      <c r="AR275" s="203">
        <v>310</v>
      </c>
      <c r="AS275" s="202" t="s">
        <v>192</v>
      </c>
      <c r="AT275" s="204">
        <v>183</v>
      </c>
    </row>
    <row r="276" spans="42:46" x14ac:dyDescent="0.25">
      <c r="AP276" s="154" t="str">
        <f t="shared" si="106"/>
        <v>310EPSS16</v>
      </c>
      <c r="AQ276" s="202" t="s">
        <v>317</v>
      </c>
      <c r="AR276" s="203">
        <v>310</v>
      </c>
      <c r="AS276" s="202" t="s">
        <v>196</v>
      </c>
      <c r="AT276" s="204">
        <v>32</v>
      </c>
    </row>
    <row r="277" spans="42:46" x14ac:dyDescent="0.25">
      <c r="AP277" s="154" t="str">
        <f t="shared" si="106"/>
        <v>310EPSS37</v>
      </c>
      <c r="AQ277" s="202" t="s">
        <v>317</v>
      </c>
      <c r="AR277" s="203">
        <v>310</v>
      </c>
      <c r="AS277" s="202" t="s">
        <v>198</v>
      </c>
      <c r="AT277" s="204">
        <v>29</v>
      </c>
    </row>
    <row r="278" spans="42:46" x14ac:dyDescent="0.25">
      <c r="AP278" s="154" t="str">
        <f t="shared" si="106"/>
        <v>310EPSS40</v>
      </c>
      <c r="AQ278" s="202" t="s">
        <v>317</v>
      </c>
      <c r="AR278" s="203">
        <v>310</v>
      </c>
      <c r="AS278" s="202" t="s">
        <v>177</v>
      </c>
      <c r="AT278" s="204">
        <v>4458</v>
      </c>
    </row>
    <row r="279" spans="42:46" x14ac:dyDescent="0.25">
      <c r="AP279" s="154" t="str">
        <f t="shared" si="106"/>
        <v>315EPSM03</v>
      </c>
      <c r="AQ279" s="202" t="s">
        <v>317</v>
      </c>
      <c r="AR279" s="203">
        <v>315</v>
      </c>
      <c r="AS279" s="202" t="s">
        <v>192</v>
      </c>
      <c r="AT279" s="204">
        <v>140</v>
      </c>
    </row>
    <row r="280" spans="42:46" x14ac:dyDescent="0.25">
      <c r="AP280" s="154" t="str">
        <f t="shared" si="106"/>
        <v>315EPSS37</v>
      </c>
      <c r="AQ280" s="202" t="s">
        <v>317</v>
      </c>
      <c r="AR280" s="203">
        <v>315</v>
      </c>
      <c r="AS280" s="202" t="s">
        <v>198</v>
      </c>
      <c r="AT280" s="204">
        <v>31</v>
      </c>
    </row>
    <row r="281" spans="42:46" x14ac:dyDescent="0.25">
      <c r="AP281" s="154" t="str">
        <f t="shared" si="106"/>
        <v>315EPSS40</v>
      </c>
      <c r="AQ281" s="202" t="s">
        <v>317</v>
      </c>
      <c r="AR281" s="203">
        <v>315</v>
      </c>
      <c r="AS281" s="202" t="s">
        <v>177</v>
      </c>
      <c r="AT281" s="204">
        <v>3553</v>
      </c>
    </row>
    <row r="282" spans="42:46" x14ac:dyDescent="0.25">
      <c r="AP282" s="154" t="str">
        <f t="shared" si="106"/>
        <v>361EPSM03</v>
      </c>
      <c r="AQ282" s="202" t="s">
        <v>317</v>
      </c>
      <c r="AR282" s="203">
        <v>361</v>
      </c>
      <c r="AS282" s="202" t="s">
        <v>192</v>
      </c>
      <c r="AT282" s="204">
        <v>273</v>
      </c>
    </row>
    <row r="283" spans="42:46" x14ac:dyDescent="0.25">
      <c r="AP283" s="154" t="str">
        <f t="shared" si="106"/>
        <v>361EPSS37</v>
      </c>
      <c r="AQ283" s="202" t="s">
        <v>317</v>
      </c>
      <c r="AR283" s="203">
        <v>361</v>
      </c>
      <c r="AS283" s="202" t="s">
        <v>198</v>
      </c>
      <c r="AT283" s="204">
        <v>80</v>
      </c>
    </row>
    <row r="284" spans="42:46" x14ac:dyDescent="0.25">
      <c r="AP284" s="154" t="str">
        <f t="shared" si="106"/>
        <v>361EPSS40</v>
      </c>
      <c r="AQ284" s="202" t="s">
        <v>317</v>
      </c>
      <c r="AR284" s="203">
        <v>361</v>
      </c>
      <c r="AS284" s="202" t="s">
        <v>177</v>
      </c>
      <c r="AT284" s="204">
        <v>18410</v>
      </c>
    </row>
    <row r="285" spans="42:46" x14ac:dyDescent="0.25">
      <c r="AP285" s="154" t="str">
        <f t="shared" si="106"/>
        <v>647EPSM03</v>
      </c>
      <c r="AQ285" s="202" t="s">
        <v>317</v>
      </c>
      <c r="AR285" s="203">
        <v>647</v>
      </c>
      <c r="AS285" s="202" t="s">
        <v>192</v>
      </c>
      <c r="AT285" s="204">
        <v>163</v>
      </c>
    </row>
    <row r="286" spans="42:46" x14ac:dyDescent="0.25">
      <c r="AP286" s="154" t="str">
        <f t="shared" si="106"/>
        <v>647EPSS37</v>
      </c>
      <c r="AQ286" s="202" t="s">
        <v>317</v>
      </c>
      <c r="AR286" s="203">
        <v>647</v>
      </c>
      <c r="AS286" s="202" t="s">
        <v>198</v>
      </c>
      <c r="AT286" s="204">
        <v>92</v>
      </c>
    </row>
    <row r="287" spans="42:46" x14ac:dyDescent="0.25">
      <c r="AP287" s="154" t="str">
        <f t="shared" si="106"/>
        <v>647EPSS40</v>
      </c>
      <c r="AQ287" s="202" t="s">
        <v>317</v>
      </c>
      <c r="AR287" s="203">
        <v>647</v>
      </c>
      <c r="AS287" s="202" t="s">
        <v>177</v>
      </c>
      <c r="AT287" s="204">
        <v>4071</v>
      </c>
    </row>
    <row r="288" spans="42:46" x14ac:dyDescent="0.25">
      <c r="AP288" s="154" t="str">
        <f t="shared" si="106"/>
        <v>658EPSM03</v>
      </c>
      <c r="AQ288" s="202" t="s">
        <v>317</v>
      </c>
      <c r="AR288" s="203">
        <v>658</v>
      </c>
      <c r="AS288" s="202" t="s">
        <v>192</v>
      </c>
      <c r="AT288" s="204">
        <v>122</v>
      </c>
    </row>
    <row r="289" spans="42:46" x14ac:dyDescent="0.25">
      <c r="AP289" s="154" t="str">
        <f t="shared" si="106"/>
        <v>658EPSS37</v>
      </c>
      <c r="AQ289" s="202" t="s">
        <v>317</v>
      </c>
      <c r="AR289" s="203">
        <v>658</v>
      </c>
      <c r="AS289" s="202" t="s">
        <v>198</v>
      </c>
      <c r="AT289" s="204">
        <v>55</v>
      </c>
    </row>
    <row r="290" spans="42:46" x14ac:dyDescent="0.25">
      <c r="AP290" s="154" t="str">
        <f t="shared" si="106"/>
        <v>658EPSS40</v>
      </c>
      <c r="AQ290" s="202" t="s">
        <v>317</v>
      </c>
      <c r="AR290" s="203">
        <v>658</v>
      </c>
      <c r="AS290" s="202" t="s">
        <v>177</v>
      </c>
      <c r="AT290" s="204">
        <v>1803</v>
      </c>
    </row>
    <row r="291" spans="42:46" x14ac:dyDescent="0.25">
      <c r="AP291" s="154" t="str">
        <f t="shared" si="106"/>
        <v>664EPSM03</v>
      </c>
      <c r="AQ291" s="202" t="s">
        <v>317</v>
      </c>
      <c r="AR291" s="203">
        <v>664</v>
      </c>
      <c r="AS291" s="202" t="s">
        <v>192</v>
      </c>
      <c r="AT291" s="204">
        <v>108</v>
      </c>
    </row>
    <row r="292" spans="42:46" x14ac:dyDescent="0.25">
      <c r="AP292" s="154" t="str">
        <f t="shared" si="106"/>
        <v>664EPSS02</v>
      </c>
      <c r="AQ292" s="202" t="s">
        <v>317</v>
      </c>
      <c r="AR292" s="203">
        <v>664</v>
      </c>
      <c r="AS292" s="202" t="s">
        <v>200</v>
      </c>
      <c r="AT292" s="204">
        <v>11</v>
      </c>
    </row>
    <row r="293" spans="42:46" x14ac:dyDescent="0.25">
      <c r="AP293" s="154" t="str">
        <f t="shared" si="106"/>
        <v>664EPSS16</v>
      </c>
      <c r="AQ293" s="202" t="s">
        <v>317</v>
      </c>
      <c r="AR293" s="203">
        <v>664</v>
      </c>
      <c r="AS293" s="202" t="s">
        <v>196</v>
      </c>
      <c r="AT293" s="204">
        <v>325</v>
      </c>
    </row>
    <row r="294" spans="42:46" x14ac:dyDescent="0.25">
      <c r="AP294" s="154" t="str">
        <f t="shared" si="106"/>
        <v>664EPSS37</v>
      </c>
      <c r="AQ294" s="202" t="s">
        <v>317</v>
      </c>
      <c r="AR294" s="203">
        <v>664</v>
      </c>
      <c r="AS294" s="202" t="s">
        <v>198</v>
      </c>
      <c r="AT294" s="204">
        <v>114</v>
      </c>
    </row>
    <row r="295" spans="42:46" x14ac:dyDescent="0.25">
      <c r="AP295" s="154" t="str">
        <f t="shared" si="106"/>
        <v>664EPSS40</v>
      </c>
      <c r="AQ295" s="202" t="s">
        <v>317</v>
      </c>
      <c r="AR295" s="203">
        <v>664</v>
      </c>
      <c r="AS295" s="202" t="s">
        <v>177</v>
      </c>
      <c r="AT295" s="204">
        <v>8451</v>
      </c>
    </row>
    <row r="296" spans="42:46" x14ac:dyDescent="0.25">
      <c r="AP296" s="154" t="str">
        <f t="shared" si="106"/>
        <v>686EPSM03</v>
      </c>
      <c r="AQ296" s="202" t="s">
        <v>317</v>
      </c>
      <c r="AR296" s="203">
        <v>686</v>
      </c>
      <c r="AS296" s="202" t="s">
        <v>192</v>
      </c>
      <c r="AT296" s="204">
        <v>225</v>
      </c>
    </row>
    <row r="297" spans="42:46" x14ac:dyDescent="0.25">
      <c r="AP297" s="154" t="str">
        <f t="shared" si="106"/>
        <v>686EPSS02</v>
      </c>
      <c r="AQ297" s="202" t="s">
        <v>317</v>
      </c>
      <c r="AR297" s="203">
        <v>686</v>
      </c>
      <c r="AS297" s="202" t="s">
        <v>200</v>
      </c>
      <c r="AT297" s="204">
        <v>33</v>
      </c>
    </row>
    <row r="298" spans="42:46" x14ac:dyDescent="0.25">
      <c r="AP298" s="154" t="str">
        <f t="shared" si="106"/>
        <v>686EPSS10</v>
      </c>
      <c r="AQ298" s="202" t="s">
        <v>317</v>
      </c>
      <c r="AR298" s="203">
        <v>686</v>
      </c>
      <c r="AS298" s="202" t="s">
        <v>194</v>
      </c>
      <c r="AT298" s="204">
        <v>245</v>
      </c>
    </row>
    <row r="299" spans="42:46" x14ac:dyDescent="0.25">
      <c r="AP299" s="154" t="str">
        <f t="shared" si="106"/>
        <v>686EPSS16</v>
      </c>
      <c r="AQ299" s="202" t="s">
        <v>317</v>
      </c>
      <c r="AR299" s="203">
        <v>686</v>
      </c>
      <c r="AS299" s="202" t="s">
        <v>196</v>
      </c>
      <c r="AT299" s="204">
        <v>582</v>
      </c>
    </row>
    <row r="300" spans="42:46" x14ac:dyDescent="0.25">
      <c r="AP300" s="154" t="str">
        <f t="shared" si="106"/>
        <v>686EPSS37</v>
      </c>
      <c r="AQ300" s="202" t="s">
        <v>317</v>
      </c>
      <c r="AR300" s="203">
        <v>686</v>
      </c>
      <c r="AS300" s="202" t="s">
        <v>198</v>
      </c>
      <c r="AT300" s="204">
        <v>60</v>
      </c>
    </row>
    <row r="301" spans="42:46" x14ac:dyDescent="0.25">
      <c r="AP301" s="154" t="str">
        <f t="shared" si="106"/>
        <v>686EPSS40</v>
      </c>
      <c r="AQ301" s="202" t="s">
        <v>317</v>
      </c>
      <c r="AR301" s="203">
        <v>686</v>
      </c>
      <c r="AS301" s="202" t="s">
        <v>177</v>
      </c>
      <c r="AT301" s="204">
        <v>14176</v>
      </c>
    </row>
    <row r="302" spans="42:46" x14ac:dyDescent="0.25">
      <c r="AP302" s="154" t="str">
        <f t="shared" si="106"/>
        <v>819EPSM03</v>
      </c>
      <c r="AQ302" s="202" t="s">
        <v>317</v>
      </c>
      <c r="AR302" s="203">
        <v>819</v>
      </c>
      <c r="AS302" s="202" t="s">
        <v>192</v>
      </c>
      <c r="AT302" s="204">
        <v>138</v>
      </c>
    </row>
    <row r="303" spans="42:46" x14ac:dyDescent="0.25">
      <c r="AP303" s="154" t="str">
        <f t="shared" si="106"/>
        <v>819EPSS37</v>
      </c>
      <c r="AQ303" s="202" t="s">
        <v>317</v>
      </c>
      <c r="AR303" s="203">
        <v>819</v>
      </c>
      <c r="AS303" s="202" t="s">
        <v>198</v>
      </c>
      <c r="AT303" s="204">
        <v>105</v>
      </c>
    </row>
    <row r="304" spans="42:46" x14ac:dyDescent="0.25">
      <c r="AP304" s="154" t="str">
        <f t="shared" si="106"/>
        <v>819EPSS40</v>
      </c>
      <c r="AQ304" s="202" t="s">
        <v>317</v>
      </c>
      <c r="AR304" s="203">
        <v>819</v>
      </c>
      <c r="AS304" s="202" t="s">
        <v>177</v>
      </c>
      <c r="AT304" s="204">
        <v>3793</v>
      </c>
    </row>
    <row r="305" spans="42:46" x14ac:dyDescent="0.25">
      <c r="AP305" s="154" t="str">
        <f t="shared" si="106"/>
        <v>854EPSM03</v>
      </c>
      <c r="AQ305" s="202" t="s">
        <v>317</v>
      </c>
      <c r="AR305" s="203">
        <v>854</v>
      </c>
      <c r="AS305" s="202" t="s">
        <v>192</v>
      </c>
      <c r="AT305" s="204">
        <v>136</v>
      </c>
    </row>
    <row r="306" spans="42:46" x14ac:dyDescent="0.25">
      <c r="AP306" s="154" t="str">
        <f t="shared" si="106"/>
        <v>854EPSS37</v>
      </c>
      <c r="AQ306" s="202" t="s">
        <v>317</v>
      </c>
      <c r="AR306" s="203">
        <v>854</v>
      </c>
      <c r="AS306" s="202" t="s">
        <v>198</v>
      </c>
      <c r="AT306" s="204">
        <v>31</v>
      </c>
    </row>
    <row r="307" spans="42:46" x14ac:dyDescent="0.25">
      <c r="AP307" s="154" t="str">
        <f t="shared" si="106"/>
        <v>854ESS002</v>
      </c>
      <c r="AQ307" s="202" t="s">
        <v>317</v>
      </c>
      <c r="AR307" s="203">
        <v>854</v>
      </c>
      <c r="AS307" s="202" t="s">
        <v>181</v>
      </c>
      <c r="AT307" s="204">
        <v>189</v>
      </c>
    </row>
    <row r="308" spans="42:46" x14ac:dyDescent="0.25">
      <c r="AP308" s="154" t="str">
        <f t="shared" si="106"/>
        <v>854ESS024</v>
      </c>
      <c r="AQ308" s="202" t="s">
        <v>317</v>
      </c>
      <c r="AR308" s="203">
        <v>854</v>
      </c>
      <c r="AS308" s="202" t="s">
        <v>179</v>
      </c>
      <c r="AT308" s="204">
        <v>12743</v>
      </c>
    </row>
    <row r="309" spans="42:46" x14ac:dyDescent="0.25">
      <c r="AP309" s="154" t="str">
        <f t="shared" si="106"/>
        <v>887EPS020</v>
      </c>
      <c r="AQ309" s="202" t="s">
        <v>317</v>
      </c>
      <c r="AR309" s="203">
        <v>887</v>
      </c>
      <c r="AS309" s="202" t="s">
        <v>187</v>
      </c>
      <c r="AT309" s="204">
        <v>1</v>
      </c>
    </row>
    <row r="310" spans="42:46" x14ac:dyDescent="0.25">
      <c r="AP310" s="154" t="str">
        <f t="shared" si="106"/>
        <v>887EPSM03</v>
      </c>
      <c r="AQ310" s="202" t="s">
        <v>317</v>
      </c>
      <c r="AR310" s="203">
        <v>887</v>
      </c>
      <c r="AS310" s="202" t="s">
        <v>192</v>
      </c>
      <c r="AT310" s="204">
        <v>487</v>
      </c>
    </row>
    <row r="311" spans="42:46" x14ac:dyDescent="0.25">
      <c r="AP311" s="154" t="str">
        <f t="shared" si="106"/>
        <v>887EPSS02</v>
      </c>
      <c r="AQ311" s="202" t="s">
        <v>317</v>
      </c>
      <c r="AR311" s="203">
        <v>887</v>
      </c>
      <c r="AS311" s="202" t="s">
        <v>200</v>
      </c>
      <c r="AT311" s="204">
        <v>5</v>
      </c>
    </row>
    <row r="312" spans="42:46" x14ac:dyDescent="0.25">
      <c r="AP312" s="154" t="str">
        <f t="shared" si="106"/>
        <v>887EPSS10</v>
      </c>
      <c r="AQ312" s="202" t="s">
        <v>317</v>
      </c>
      <c r="AR312" s="203">
        <v>887</v>
      </c>
      <c r="AS312" s="202" t="s">
        <v>194</v>
      </c>
      <c r="AT312" s="204">
        <v>177</v>
      </c>
    </row>
    <row r="313" spans="42:46" x14ac:dyDescent="0.25">
      <c r="AP313" s="154" t="str">
        <f t="shared" si="106"/>
        <v>887EPSS16</v>
      </c>
      <c r="AQ313" s="202" t="s">
        <v>317</v>
      </c>
      <c r="AR313" s="203">
        <v>887</v>
      </c>
      <c r="AS313" s="202" t="s">
        <v>196</v>
      </c>
      <c r="AT313" s="204">
        <v>722</v>
      </c>
    </row>
    <row r="314" spans="42:46" x14ac:dyDescent="0.25">
      <c r="AP314" s="154" t="str">
        <f t="shared" si="106"/>
        <v>887EPSS37</v>
      </c>
      <c r="AQ314" s="202" t="s">
        <v>317</v>
      </c>
      <c r="AR314" s="203">
        <v>887</v>
      </c>
      <c r="AS314" s="202" t="s">
        <v>198</v>
      </c>
      <c r="AT314" s="204">
        <v>103</v>
      </c>
    </row>
    <row r="315" spans="42:46" x14ac:dyDescent="0.25">
      <c r="AP315" s="154" t="str">
        <f t="shared" si="106"/>
        <v>887EPSS40</v>
      </c>
      <c r="AQ315" s="202" t="s">
        <v>317</v>
      </c>
      <c r="AR315" s="203">
        <v>887</v>
      </c>
      <c r="AS315" s="202" t="s">
        <v>177</v>
      </c>
      <c r="AT315" s="204">
        <v>19520</v>
      </c>
    </row>
    <row r="316" spans="42:46" x14ac:dyDescent="0.25">
      <c r="AP316" s="154" t="str">
        <f t="shared" si="106"/>
        <v>887ESS024</v>
      </c>
      <c r="AQ316" s="202" t="s">
        <v>317</v>
      </c>
      <c r="AR316" s="203">
        <v>887</v>
      </c>
      <c r="AS316" s="202" t="s">
        <v>179</v>
      </c>
      <c r="AT316" s="204">
        <v>7001</v>
      </c>
    </row>
    <row r="317" spans="42:46" x14ac:dyDescent="0.25">
      <c r="AP317" s="154" t="str">
        <f t="shared" si="106"/>
        <v>2EPSM03</v>
      </c>
      <c r="AQ317" s="202" t="s">
        <v>318</v>
      </c>
      <c r="AR317" s="203">
        <v>2</v>
      </c>
      <c r="AS317" s="202" t="s">
        <v>192</v>
      </c>
      <c r="AT317" s="204">
        <v>75</v>
      </c>
    </row>
    <row r="318" spans="42:46" x14ac:dyDescent="0.25">
      <c r="AP318" s="154" t="str">
        <f t="shared" si="106"/>
        <v>2EPSS16</v>
      </c>
      <c r="AQ318" s="202" t="s">
        <v>318</v>
      </c>
      <c r="AR318" s="203">
        <v>2</v>
      </c>
      <c r="AS318" s="202" t="s">
        <v>196</v>
      </c>
      <c r="AT318" s="204">
        <v>143</v>
      </c>
    </row>
    <row r="319" spans="42:46" x14ac:dyDescent="0.25">
      <c r="AP319" s="154" t="str">
        <f t="shared" si="106"/>
        <v>2EPSS23</v>
      </c>
      <c r="AQ319" s="202" t="s">
        <v>318</v>
      </c>
      <c r="AR319" s="203">
        <v>2</v>
      </c>
      <c r="AS319" s="202" t="s">
        <v>202</v>
      </c>
      <c r="AT319" s="204">
        <v>76</v>
      </c>
    </row>
    <row r="320" spans="42:46" x14ac:dyDescent="0.25">
      <c r="AP320" s="154" t="str">
        <f t="shared" si="106"/>
        <v>2EPSS37</v>
      </c>
      <c r="AQ320" s="202" t="s">
        <v>318</v>
      </c>
      <c r="AR320" s="203">
        <v>2</v>
      </c>
      <c r="AS320" s="202" t="s">
        <v>198</v>
      </c>
      <c r="AT320" s="204">
        <v>57</v>
      </c>
    </row>
    <row r="321" spans="42:46" x14ac:dyDescent="0.25">
      <c r="AP321" s="154" t="str">
        <f t="shared" si="106"/>
        <v>2EPSS40</v>
      </c>
      <c r="AQ321" s="202" t="s">
        <v>318</v>
      </c>
      <c r="AR321" s="203">
        <v>2</v>
      </c>
      <c r="AS321" s="202" t="s">
        <v>177</v>
      </c>
      <c r="AT321" s="204">
        <v>9456</v>
      </c>
    </row>
    <row r="322" spans="42:46" x14ac:dyDescent="0.25">
      <c r="AP322" s="154" t="str">
        <f t="shared" si="106"/>
        <v>2ESS024</v>
      </c>
      <c r="AQ322" s="202" t="s">
        <v>318</v>
      </c>
      <c r="AR322" s="203">
        <v>2</v>
      </c>
      <c r="AS322" s="202" t="s">
        <v>179</v>
      </c>
      <c r="AT322" s="204">
        <v>3227</v>
      </c>
    </row>
    <row r="323" spans="42:46" x14ac:dyDescent="0.25">
      <c r="AP323" s="154" t="str">
        <f t="shared" si="106"/>
        <v>21EPSM03</v>
      </c>
      <c r="AQ323" s="202" t="s">
        <v>318</v>
      </c>
      <c r="AR323" s="203">
        <v>21</v>
      </c>
      <c r="AS323" s="202" t="s">
        <v>192</v>
      </c>
      <c r="AT323" s="204">
        <v>109</v>
      </c>
    </row>
    <row r="324" spans="42:46" x14ac:dyDescent="0.25">
      <c r="AP324" s="154" t="str">
        <f t="shared" si="106"/>
        <v>21EPSS37</v>
      </c>
      <c r="AQ324" s="202" t="s">
        <v>318</v>
      </c>
      <c r="AR324" s="203">
        <v>21</v>
      </c>
      <c r="AS324" s="202" t="s">
        <v>198</v>
      </c>
      <c r="AT324" s="204">
        <v>36</v>
      </c>
    </row>
    <row r="325" spans="42:46" x14ac:dyDescent="0.25">
      <c r="AP325" s="154" t="str">
        <f t="shared" si="106"/>
        <v>21EPSS40</v>
      </c>
      <c r="AQ325" s="202" t="s">
        <v>318</v>
      </c>
      <c r="AR325" s="203">
        <v>21</v>
      </c>
      <c r="AS325" s="202" t="s">
        <v>177</v>
      </c>
      <c r="AT325" s="204">
        <v>2788</v>
      </c>
    </row>
    <row r="326" spans="42:46" x14ac:dyDescent="0.25">
      <c r="AP326" s="154" t="str">
        <f t="shared" si="106"/>
        <v>55EPSM03</v>
      </c>
      <c r="AQ326" s="202" t="s">
        <v>318</v>
      </c>
      <c r="AR326" s="203">
        <v>55</v>
      </c>
      <c r="AS326" s="202" t="s">
        <v>192</v>
      </c>
      <c r="AT326" s="204">
        <v>90</v>
      </c>
    </row>
    <row r="327" spans="42:46" x14ac:dyDescent="0.25">
      <c r="AP327" s="154" t="str">
        <f t="shared" si="106"/>
        <v>55EPSS37</v>
      </c>
      <c r="AQ327" s="202" t="s">
        <v>318</v>
      </c>
      <c r="AR327" s="203">
        <v>55</v>
      </c>
      <c r="AS327" s="202" t="s">
        <v>198</v>
      </c>
      <c r="AT327" s="204">
        <v>37</v>
      </c>
    </row>
    <row r="328" spans="42:46" x14ac:dyDescent="0.25">
      <c r="AP328" s="154" t="str">
        <f t="shared" si="106"/>
        <v>55EPSS40</v>
      </c>
      <c r="AQ328" s="202" t="s">
        <v>318</v>
      </c>
      <c r="AR328" s="203">
        <v>55</v>
      </c>
      <c r="AS328" s="202" t="s">
        <v>177</v>
      </c>
      <c r="AT328" s="204">
        <v>6433</v>
      </c>
    </row>
    <row r="329" spans="42:46" x14ac:dyDescent="0.25">
      <c r="AP329" s="154" t="str">
        <f t="shared" si="106"/>
        <v>148EPSM03</v>
      </c>
      <c r="AQ329" s="202" t="s">
        <v>318</v>
      </c>
      <c r="AR329" s="203">
        <v>148</v>
      </c>
      <c r="AS329" s="202" t="s">
        <v>192</v>
      </c>
      <c r="AT329" s="204">
        <v>96</v>
      </c>
    </row>
    <row r="330" spans="42:46" x14ac:dyDescent="0.25">
      <c r="AP330" s="154" t="str">
        <f t="shared" ref="AP330:AP393" si="107">CONCATENATE(AR330,AS330)</f>
        <v>148EPSS10</v>
      </c>
      <c r="AQ330" s="202" t="s">
        <v>318</v>
      </c>
      <c r="AR330" s="203">
        <v>148</v>
      </c>
      <c r="AS330" s="202" t="s">
        <v>194</v>
      </c>
      <c r="AT330" s="204">
        <v>169</v>
      </c>
    </row>
    <row r="331" spans="42:46" x14ac:dyDescent="0.25">
      <c r="AP331" s="154" t="str">
        <f t="shared" si="107"/>
        <v>148EPSS16</v>
      </c>
      <c r="AQ331" s="202" t="s">
        <v>318</v>
      </c>
      <c r="AR331" s="203">
        <v>148</v>
      </c>
      <c r="AS331" s="202" t="s">
        <v>196</v>
      </c>
      <c r="AT331" s="204">
        <v>610</v>
      </c>
    </row>
    <row r="332" spans="42:46" x14ac:dyDescent="0.25">
      <c r="AP332" s="154" t="str">
        <f t="shared" si="107"/>
        <v>148EPSS37</v>
      </c>
      <c r="AQ332" s="202" t="s">
        <v>318</v>
      </c>
      <c r="AR332" s="203">
        <v>148</v>
      </c>
      <c r="AS332" s="202" t="s">
        <v>198</v>
      </c>
      <c r="AT332" s="204">
        <v>320</v>
      </c>
    </row>
    <row r="333" spans="42:46" x14ac:dyDescent="0.25">
      <c r="AP333" s="154" t="str">
        <f t="shared" si="107"/>
        <v>148EPSS40</v>
      </c>
      <c r="AQ333" s="202" t="s">
        <v>318</v>
      </c>
      <c r="AR333" s="203">
        <v>148</v>
      </c>
      <c r="AS333" s="202" t="s">
        <v>177</v>
      </c>
      <c r="AT333" s="204">
        <v>9888</v>
      </c>
    </row>
    <row r="334" spans="42:46" x14ac:dyDescent="0.25">
      <c r="AP334" s="154" t="str">
        <f t="shared" si="107"/>
        <v>148ESS091</v>
      </c>
      <c r="AQ334" s="202" t="s">
        <v>318</v>
      </c>
      <c r="AR334" s="203">
        <v>148</v>
      </c>
      <c r="AS334" s="202" t="s">
        <v>183</v>
      </c>
      <c r="AT334" s="204">
        <v>1892</v>
      </c>
    </row>
    <row r="335" spans="42:46" x14ac:dyDescent="0.25">
      <c r="AP335" s="154" t="str">
        <f t="shared" si="107"/>
        <v>197EPSM03</v>
      </c>
      <c r="AQ335" s="202" t="s">
        <v>318</v>
      </c>
      <c r="AR335" s="203">
        <v>197</v>
      </c>
      <c r="AS335" s="202" t="s">
        <v>192</v>
      </c>
      <c r="AT335" s="204">
        <v>167</v>
      </c>
    </row>
    <row r="336" spans="42:46" x14ac:dyDescent="0.25">
      <c r="AP336" s="154" t="str">
        <f t="shared" si="107"/>
        <v>197EPSS37</v>
      </c>
      <c r="AQ336" s="202" t="s">
        <v>318</v>
      </c>
      <c r="AR336" s="203">
        <v>197</v>
      </c>
      <c r="AS336" s="202" t="s">
        <v>198</v>
      </c>
      <c r="AT336" s="204">
        <v>237</v>
      </c>
    </row>
    <row r="337" spans="42:46" x14ac:dyDescent="0.25">
      <c r="AP337" s="154" t="str">
        <f t="shared" si="107"/>
        <v>197EPSS40</v>
      </c>
      <c r="AQ337" s="202" t="s">
        <v>318</v>
      </c>
      <c r="AR337" s="203">
        <v>197</v>
      </c>
      <c r="AS337" s="202" t="s">
        <v>177</v>
      </c>
      <c r="AT337" s="204">
        <v>8149</v>
      </c>
    </row>
    <row r="338" spans="42:46" x14ac:dyDescent="0.25">
      <c r="AP338" s="154" t="str">
        <f t="shared" si="107"/>
        <v>197ESS091</v>
      </c>
      <c r="AQ338" s="202" t="s">
        <v>318</v>
      </c>
      <c r="AR338" s="203">
        <v>197</v>
      </c>
      <c r="AS338" s="202" t="s">
        <v>183</v>
      </c>
      <c r="AT338" s="204">
        <v>2194</v>
      </c>
    </row>
    <row r="339" spans="42:46" x14ac:dyDescent="0.25">
      <c r="AP339" s="154" t="str">
        <f t="shared" si="107"/>
        <v>206EPSM03</v>
      </c>
      <c r="AQ339" s="202" t="s">
        <v>318</v>
      </c>
      <c r="AR339" s="203">
        <v>206</v>
      </c>
      <c r="AS339" s="202" t="s">
        <v>192</v>
      </c>
      <c r="AT339" s="204">
        <v>69</v>
      </c>
    </row>
    <row r="340" spans="42:46" x14ac:dyDescent="0.25">
      <c r="AP340" s="154" t="str">
        <f t="shared" si="107"/>
        <v>206EPSS37</v>
      </c>
      <c r="AQ340" s="202" t="s">
        <v>318</v>
      </c>
      <c r="AR340" s="203">
        <v>206</v>
      </c>
      <c r="AS340" s="202" t="s">
        <v>198</v>
      </c>
      <c r="AT340" s="204">
        <v>17</v>
      </c>
    </row>
    <row r="341" spans="42:46" x14ac:dyDescent="0.25">
      <c r="AP341" s="154" t="str">
        <f t="shared" si="107"/>
        <v>206EPSS40</v>
      </c>
      <c r="AQ341" s="202" t="s">
        <v>318</v>
      </c>
      <c r="AR341" s="203">
        <v>206</v>
      </c>
      <c r="AS341" s="202" t="s">
        <v>177</v>
      </c>
      <c r="AT341" s="204">
        <v>2254</v>
      </c>
    </row>
    <row r="342" spans="42:46" x14ac:dyDescent="0.25">
      <c r="AP342" s="154" t="str">
        <f t="shared" si="107"/>
        <v>206ESS091</v>
      </c>
      <c r="AQ342" s="202" t="s">
        <v>318</v>
      </c>
      <c r="AR342" s="203">
        <v>206</v>
      </c>
      <c r="AS342" s="202" t="s">
        <v>183</v>
      </c>
      <c r="AT342" s="204">
        <v>572</v>
      </c>
    </row>
    <row r="343" spans="42:46" x14ac:dyDescent="0.25">
      <c r="AP343" s="154" t="str">
        <f t="shared" si="107"/>
        <v>313EPSM03</v>
      </c>
      <c r="AQ343" s="202" t="s">
        <v>318</v>
      </c>
      <c r="AR343" s="203">
        <v>313</v>
      </c>
      <c r="AS343" s="202" t="s">
        <v>192</v>
      </c>
      <c r="AT343" s="204">
        <v>235</v>
      </c>
    </row>
    <row r="344" spans="42:46" x14ac:dyDescent="0.25">
      <c r="AP344" s="154" t="str">
        <f t="shared" si="107"/>
        <v>313EPSS37</v>
      </c>
      <c r="AQ344" s="202" t="s">
        <v>318</v>
      </c>
      <c r="AR344" s="203">
        <v>313</v>
      </c>
      <c r="AS344" s="202" t="s">
        <v>198</v>
      </c>
      <c r="AT344" s="204">
        <v>81</v>
      </c>
    </row>
    <row r="345" spans="42:46" x14ac:dyDescent="0.25">
      <c r="AP345" s="154" t="str">
        <f t="shared" si="107"/>
        <v>313EPSS40</v>
      </c>
      <c r="AQ345" s="202" t="s">
        <v>318</v>
      </c>
      <c r="AR345" s="203">
        <v>313</v>
      </c>
      <c r="AS345" s="202" t="s">
        <v>177</v>
      </c>
      <c r="AT345" s="204">
        <v>4271</v>
      </c>
    </row>
    <row r="346" spans="42:46" x14ac:dyDescent="0.25">
      <c r="AP346" s="154" t="str">
        <f t="shared" si="107"/>
        <v>313ESS091</v>
      </c>
      <c r="AQ346" s="202" t="s">
        <v>318</v>
      </c>
      <c r="AR346" s="203">
        <v>313</v>
      </c>
      <c r="AS346" s="202" t="s">
        <v>183</v>
      </c>
      <c r="AT346" s="204">
        <v>1916</v>
      </c>
    </row>
    <row r="347" spans="42:46" x14ac:dyDescent="0.25">
      <c r="AP347" s="154" t="str">
        <f t="shared" si="107"/>
        <v>318EPSM03</v>
      </c>
      <c r="AQ347" s="202" t="s">
        <v>318</v>
      </c>
      <c r="AR347" s="203">
        <v>318</v>
      </c>
      <c r="AS347" s="202" t="s">
        <v>192</v>
      </c>
      <c r="AT347" s="204">
        <v>102</v>
      </c>
    </row>
    <row r="348" spans="42:46" x14ac:dyDescent="0.25">
      <c r="AP348" s="154" t="str">
        <f t="shared" si="107"/>
        <v>318EPSS02</v>
      </c>
      <c r="AQ348" s="202" t="s">
        <v>318</v>
      </c>
      <c r="AR348" s="203">
        <v>318</v>
      </c>
      <c r="AS348" s="202" t="s">
        <v>200</v>
      </c>
      <c r="AT348" s="204">
        <v>32</v>
      </c>
    </row>
    <row r="349" spans="42:46" x14ac:dyDescent="0.25">
      <c r="AP349" s="154" t="str">
        <f t="shared" si="107"/>
        <v>318EPSS10</v>
      </c>
      <c r="AQ349" s="202" t="s">
        <v>318</v>
      </c>
      <c r="AR349" s="203">
        <v>318</v>
      </c>
      <c r="AS349" s="202" t="s">
        <v>194</v>
      </c>
      <c r="AT349" s="204">
        <v>311</v>
      </c>
    </row>
    <row r="350" spans="42:46" x14ac:dyDescent="0.25">
      <c r="AP350" s="154" t="str">
        <f t="shared" si="107"/>
        <v>318EPSS16</v>
      </c>
      <c r="AQ350" s="202" t="s">
        <v>318</v>
      </c>
      <c r="AR350" s="203">
        <v>318</v>
      </c>
      <c r="AS350" s="202" t="s">
        <v>196</v>
      </c>
      <c r="AT350" s="204">
        <v>342</v>
      </c>
    </row>
    <row r="351" spans="42:46" x14ac:dyDescent="0.25">
      <c r="AP351" s="154" t="str">
        <f t="shared" si="107"/>
        <v>318EPSS37</v>
      </c>
      <c r="AQ351" s="202" t="s">
        <v>318</v>
      </c>
      <c r="AR351" s="203">
        <v>318</v>
      </c>
      <c r="AS351" s="202" t="s">
        <v>198</v>
      </c>
      <c r="AT351" s="204">
        <v>203</v>
      </c>
    </row>
    <row r="352" spans="42:46" x14ac:dyDescent="0.25">
      <c r="AP352" s="154" t="str">
        <f t="shared" si="107"/>
        <v>318EPSS40</v>
      </c>
      <c r="AQ352" s="202" t="s">
        <v>318</v>
      </c>
      <c r="AR352" s="203">
        <v>318</v>
      </c>
      <c r="AS352" s="202" t="s">
        <v>177</v>
      </c>
      <c r="AT352" s="204">
        <v>9797</v>
      </c>
    </row>
    <row r="353" spans="42:46" x14ac:dyDescent="0.25">
      <c r="AP353" s="154" t="str">
        <f t="shared" si="107"/>
        <v>321EPSM03</v>
      </c>
      <c r="AQ353" s="202" t="s">
        <v>318</v>
      </c>
      <c r="AR353" s="203">
        <v>321</v>
      </c>
      <c r="AS353" s="202" t="s">
        <v>192</v>
      </c>
      <c r="AT353" s="204">
        <v>136</v>
      </c>
    </row>
    <row r="354" spans="42:46" x14ac:dyDescent="0.25">
      <c r="AP354" s="154" t="str">
        <f t="shared" si="107"/>
        <v>321EPSS37</v>
      </c>
      <c r="AQ354" s="202" t="s">
        <v>318</v>
      </c>
      <c r="AR354" s="203">
        <v>321</v>
      </c>
      <c r="AS354" s="202" t="s">
        <v>198</v>
      </c>
      <c r="AT354" s="204">
        <v>54</v>
      </c>
    </row>
    <row r="355" spans="42:46" x14ac:dyDescent="0.25">
      <c r="AP355" s="154" t="str">
        <f t="shared" si="107"/>
        <v>321EPSS40</v>
      </c>
      <c r="AQ355" s="202" t="s">
        <v>318</v>
      </c>
      <c r="AR355" s="203">
        <v>321</v>
      </c>
      <c r="AS355" s="202" t="s">
        <v>177</v>
      </c>
      <c r="AT355" s="204">
        <v>2628</v>
      </c>
    </row>
    <row r="356" spans="42:46" x14ac:dyDescent="0.25">
      <c r="AP356" s="154" t="str">
        <f t="shared" si="107"/>
        <v>376EPSM03</v>
      </c>
      <c r="AQ356" s="202" t="s">
        <v>318</v>
      </c>
      <c r="AR356" s="203">
        <v>376</v>
      </c>
      <c r="AS356" s="202" t="s">
        <v>192</v>
      </c>
      <c r="AT356" s="204">
        <v>61</v>
      </c>
    </row>
    <row r="357" spans="42:46" x14ac:dyDescent="0.25">
      <c r="AP357" s="154" t="str">
        <f t="shared" si="107"/>
        <v>376EPSS10</v>
      </c>
      <c r="AQ357" s="202" t="s">
        <v>318</v>
      </c>
      <c r="AR357" s="203">
        <v>376</v>
      </c>
      <c r="AS357" s="202" t="s">
        <v>194</v>
      </c>
      <c r="AT357" s="204">
        <v>483</v>
      </c>
    </row>
    <row r="358" spans="42:46" x14ac:dyDescent="0.25">
      <c r="AP358" s="154" t="str">
        <f t="shared" si="107"/>
        <v>376EPSS16</v>
      </c>
      <c r="AQ358" s="202" t="s">
        <v>318</v>
      </c>
      <c r="AR358" s="203">
        <v>376</v>
      </c>
      <c r="AS358" s="202" t="s">
        <v>196</v>
      </c>
      <c r="AT358" s="204">
        <v>600</v>
      </c>
    </row>
    <row r="359" spans="42:46" x14ac:dyDescent="0.25">
      <c r="AP359" s="154" t="str">
        <f t="shared" si="107"/>
        <v>376EPSS37</v>
      </c>
      <c r="AQ359" s="202" t="s">
        <v>318</v>
      </c>
      <c r="AR359" s="203">
        <v>376</v>
      </c>
      <c r="AS359" s="202" t="s">
        <v>198</v>
      </c>
      <c r="AT359" s="204">
        <v>156</v>
      </c>
    </row>
    <row r="360" spans="42:46" x14ac:dyDescent="0.25">
      <c r="AP360" s="154" t="str">
        <f t="shared" si="107"/>
        <v>376EPSS40</v>
      </c>
      <c r="AQ360" s="202" t="s">
        <v>318</v>
      </c>
      <c r="AR360" s="203">
        <v>376</v>
      </c>
      <c r="AS360" s="202" t="s">
        <v>177</v>
      </c>
      <c r="AT360" s="204">
        <v>4291</v>
      </c>
    </row>
    <row r="361" spans="42:46" x14ac:dyDescent="0.25">
      <c r="AP361" s="154" t="str">
        <f t="shared" si="107"/>
        <v>376ESS091</v>
      </c>
      <c r="AQ361" s="202" t="s">
        <v>318</v>
      </c>
      <c r="AR361" s="203">
        <v>376</v>
      </c>
      <c r="AS361" s="202" t="s">
        <v>183</v>
      </c>
      <c r="AT361" s="204">
        <v>4011</v>
      </c>
    </row>
    <row r="362" spans="42:46" x14ac:dyDescent="0.25">
      <c r="AP362" s="154" t="str">
        <f t="shared" si="107"/>
        <v>400EPSM03</v>
      </c>
      <c r="AQ362" s="202" t="s">
        <v>318</v>
      </c>
      <c r="AR362" s="203">
        <v>400</v>
      </c>
      <c r="AS362" s="202" t="s">
        <v>192</v>
      </c>
      <c r="AT362" s="204">
        <v>160</v>
      </c>
    </row>
    <row r="363" spans="42:46" x14ac:dyDescent="0.25">
      <c r="AP363" s="154" t="str">
        <f t="shared" si="107"/>
        <v>400EPSS02</v>
      </c>
      <c r="AQ363" s="202" t="s">
        <v>318</v>
      </c>
      <c r="AR363" s="203">
        <v>400</v>
      </c>
      <c r="AS363" s="202" t="s">
        <v>200</v>
      </c>
      <c r="AT363" s="204">
        <v>18</v>
      </c>
    </row>
    <row r="364" spans="42:46" x14ac:dyDescent="0.25">
      <c r="AP364" s="154" t="str">
        <f t="shared" si="107"/>
        <v>400EPSS16</v>
      </c>
      <c r="AQ364" s="202" t="s">
        <v>318</v>
      </c>
      <c r="AR364" s="203">
        <v>400</v>
      </c>
      <c r="AS364" s="202" t="s">
        <v>196</v>
      </c>
      <c r="AT364" s="204">
        <v>541</v>
      </c>
    </row>
    <row r="365" spans="42:46" x14ac:dyDescent="0.25">
      <c r="AP365" s="154" t="str">
        <f t="shared" si="107"/>
        <v>400EPSS18</v>
      </c>
      <c r="AQ365" s="202" t="s">
        <v>318</v>
      </c>
      <c r="AR365" s="203">
        <v>400</v>
      </c>
      <c r="AS365" s="202" t="s">
        <v>206</v>
      </c>
      <c r="AT365" s="204">
        <v>1</v>
      </c>
    </row>
    <row r="366" spans="42:46" x14ac:dyDescent="0.25">
      <c r="AP366" s="154" t="str">
        <f t="shared" si="107"/>
        <v>400EPSS37</v>
      </c>
      <c r="AQ366" s="202" t="s">
        <v>318</v>
      </c>
      <c r="AR366" s="203">
        <v>400</v>
      </c>
      <c r="AS366" s="202" t="s">
        <v>198</v>
      </c>
      <c r="AT366" s="204">
        <v>86</v>
      </c>
    </row>
    <row r="367" spans="42:46" x14ac:dyDescent="0.25">
      <c r="AP367" s="154" t="str">
        <f t="shared" si="107"/>
        <v>400EPSS40</v>
      </c>
      <c r="AQ367" s="202" t="s">
        <v>318</v>
      </c>
      <c r="AR367" s="203">
        <v>400</v>
      </c>
      <c r="AS367" s="202" t="s">
        <v>177</v>
      </c>
      <c r="AT367" s="204">
        <v>7779</v>
      </c>
    </row>
    <row r="368" spans="42:46" x14ac:dyDescent="0.25">
      <c r="AP368" s="154" t="str">
        <f t="shared" si="107"/>
        <v>440EPSM03</v>
      </c>
      <c r="AQ368" s="202" t="s">
        <v>318</v>
      </c>
      <c r="AR368" s="203">
        <v>440</v>
      </c>
      <c r="AS368" s="202" t="s">
        <v>192</v>
      </c>
      <c r="AT368" s="204">
        <v>145</v>
      </c>
    </row>
    <row r="369" spans="42:46" x14ac:dyDescent="0.25">
      <c r="AP369" s="154" t="str">
        <f t="shared" si="107"/>
        <v>440EPSS02</v>
      </c>
      <c r="AQ369" s="202" t="s">
        <v>318</v>
      </c>
      <c r="AR369" s="203">
        <v>440</v>
      </c>
      <c r="AS369" s="202" t="s">
        <v>200</v>
      </c>
      <c r="AT369" s="204">
        <v>32</v>
      </c>
    </row>
    <row r="370" spans="42:46" x14ac:dyDescent="0.25">
      <c r="AP370" s="154" t="str">
        <f t="shared" si="107"/>
        <v>440EPSS10</v>
      </c>
      <c r="AQ370" s="202" t="s">
        <v>318</v>
      </c>
      <c r="AR370" s="203">
        <v>440</v>
      </c>
      <c r="AS370" s="202" t="s">
        <v>194</v>
      </c>
      <c r="AT370" s="204">
        <v>205</v>
      </c>
    </row>
    <row r="371" spans="42:46" x14ac:dyDescent="0.25">
      <c r="AP371" s="154" t="str">
        <f t="shared" si="107"/>
        <v>440EPSS16</v>
      </c>
      <c r="AQ371" s="202" t="s">
        <v>318</v>
      </c>
      <c r="AR371" s="203">
        <v>440</v>
      </c>
      <c r="AS371" s="202" t="s">
        <v>196</v>
      </c>
      <c r="AT371" s="204">
        <v>418</v>
      </c>
    </row>
    <row r="372" spans="42:46" x14ac:dyDescent="0.25">
      <c r="AP372" s="154" t="str">
        <f t="shared" si="107"/>
        <v>440EPSS37</v>
      </c>
      <c r="AQ372" s="202" t="s">
        <v>318</v>
      </c>
      <c r="AR372" s="203">
        <v>440</v>
      </c>
      <c r="AS372" s="202" t="s">
        <v>198</v>
      </c>
      <c r="AT372" s="204">
        <v>171</v>
      </c>
    </row>
    <row r="373" spans="42:46" x14ac:dyDescent="0.25">
      <c r="AP373" s="154" t="str">
        <f t="shared" si="107"/>
        <v>440EPSS40</v>
      </c>
      <c r="AQ373" s="202" t="s">
        <v>318</v>
      </c>
      <c r="AR373" s="203">
        <v>440</v>
      </c>
      <c r="AS373" s="202" t="s">
        <v>177</v>
      </c>
      <c r="AT373" s="204">
        <v>13835</v>
      </c>
    </row>
    <row r="374" spans="42:46" x14ac:dyDescent="0.25">
      <c r="AP374" s="154" t="str">
        <f t="shared" si="107"/>
        <v>483EPSM03</v>
      </c>
      <c r="AQ374" s="202" t="s">
        <v>318</v>
      </c>
      <c r="AR374" s="203">
        <v>483</v>
      </c>
      <c r="AS374" s="202" t="s">
        <v>192</v>
      </c>
      <c r="AT374" s="204">
        <v>181</v>
      </c>
    </row>
    <row r="375" spans="42:46" x14ac:dyDescent="0.25">
      <c r="AP375" s="154" t="str">
        <f t="shared" si="107"/>
        <v>483EPSS37</v>
      </c>
      <c r="AQ375" s="202" t="s">
        <v>318</v>
      </c>
      <c r="AR375" s="203">
        <v>483</v>
      </c>
      <c r="AS375" s="202" t="s">
        <v>198</v>
      </c>
      <c r="AT375" s="204">
        <v>94</v>
      </c>
    </row>
    <row r="376" spans="42:46" x14ac:dyDescent="0.25">
      <c r="AP376" s="154" t="str">
        <f t="shared" si="107"/>
        <v>483EPSS40</v>
      </c>
      <c r="AQ376" s="202" t="s">
        <v>318</v>
      </c>
      <c r="AR376" s="203">
        <v>483</v>
      </c>
      <c r="AS376" s="202" t="s">
        <v>177</v>
      </c>
      <c r="AT376" s="204">
        <v>8080</v>
      </c>
    </row>
    <row r="377" spans="42:46" x14ac:dyDescent="0.25">
      <c r="AP377" s="154" t="str">
        <f t="shared" si="107"/>
        <v>483ESS091</v>
      </c>
      <c r="AQ377" s="202" t="s">
        <v>318</v>
      </c>
      <c r="AR377" s="203">
        <v>483</v>
      </c>
      <c r="AS377" s="202" t="s">
        <v>183</v>
      </c>
      <c r="AT377" s="204">
        <v>289</v>
      </c>
    </row>
    <row r="378" spans="42:46" x14ac:dyDescent="0.25">
      <c r="AP378" s="154" t="str">
        <f t="shared" si="107"/>
        <v>541EPSM03</v>
      </c>
      <c r="AQ378" s="202" t="s">
        <v>318</v>
      </c>
      <c r="AR378" s="203">
        <v>541</v>
      </c>
      <c r="AS378" s="202" t="s">
        <v>192</v>
      </c>
      <c r="AT378" s="204">
        <v>124</v>
      </c>
    </row>
    <row r="379" spans="42:46" x14ac:dyDescent="0.25">
      <c r="AP379" s="154" t="str">
        <f t="shared" si="107"/>
        <v>541EPSS02</v>
      </c>
      <c r="AQ379" s="202" t="s">
        <v>318</v>
      </c>
      <c r="AR379" s="203">
        <v>541</v>
      </c>
      <c r="AS379" s="202" t="s">
        <v>200</v>
      </c>
      <c r="AT379" s="204">
        <v>8</v>
      </c>
    </row>
    <row r="380" spans="42:46" x14ac:dyDescent="0.25">
      <c r="AP380" s="154" t="str">
        <f t="shared" si="107"/>
        <v>541EPSS16</v>
      </c>
      <c r="AQ380" s="202" t="s">
        <v>318</v>
      </c>
      <c r="AR380" s="203">
        <v>541</v>
      </c>
      <c r="AS380" s="202" t="s">
        <v>196</v>
      </c>
      <c r="AT380" s="204">
        <v>73</v>
      </c>
    </row>
    <row r="381" spans="42:46" x14ac:dyDescent="0.25">
      <c r="AP381" s="154" t="str">
        <f t="shared" si="107"/>
        <v>541EPSS37</v>
      </c>
      <c r="AQ381" s="202" t="s">
        <v>318</v>
      </c>
      <c r="AR381" s="203">
        <v>541</v>
      </c>
      <c r="AS381" s="202" t="s">
        <v>198</v>
      </c>
      <c r="AT381" s="204">
        <v>136</v>
      </c>
    </row>
    <row r="382" spans="42:46" x14ac:dyDescent="0.25">
      <c r="AP382" s="154" t="str">
        <f t="shared" si="107"/>
        <v>541EPSS40</v>
      </c>
      <c r="AQ382" s="202" t="s">
        <v>318</v>
      </c>
      <c r="AR382" s="203">
        <v>541</v>
      </c>
      <c r="AS382" s="202" t="s">
        <v>177</v>
      </c>
      <c r="AT382" s="204">
        <v>7047</v>
      </c>
    </row>
    <row r="383" spans="42:46" x14ac:dyDescent="0.25">
      <c r="AP383" s="154" t="str">
        <f t="shared" si="107"/>
        <v>541ESS091</v>
      </c>
      <c r="AQ383" s="202" t="s">
        <v>318</v>
      </c>
      <c r="AR383" s="203">
        <v>541</v>
      </c>
      <c r="AS383" s="202" t="s">
        <v>183</v>
      </c>
      <c r="AT383" s="204">
        <v>3459</v>
      </c>
    </row>
    <row r="384" spans="42:46" x14ac:dyDescent="0.25">
      <c r="AP384" s="154" t="str">
        <f t="shared" si="107"/>
        <v>607EPSM03</v>
      </c>
      <c r="AQ384" s="202" t="s">
        <v>318</v>
      </c>
      <c r="AR384" s="203">
        <v>607</v>
      </c>
      <c r="AS384" s="202" t="s">
        <v>192</v>
      </c>
      <c r="AT384" s="204">
        <v>34</v>
      </c>
    </row>
    <row r="385" spans="42:46" x14ac:dyDescent="0.25">
      <c r="AP385" s="154" t="str">
        <f t="shared" si="107"/>
        <v>607EPSS10</v>
      </c>
      <c r="AQ385" s="202" t="s">
        <v>318</v>
      </c>
      <c r="AR385" s="203">
        <v>607</v>
      </c>
      <c r="AS385" s="202" t="s">
        <v>194</v>
      </c>
      <c r="AT385" s="204">
        <v>59</v>
      </c>
    </row>
    <row r="386" spans="42:46" x14ac:dyDescent="0.25">
      <c r="AP386" s="154" t="str">
        <f t="shared" si="107"/>
        <v>607EPSS16</v>
      </c>
      <c r="AQ386" s="202" t="s">
        <v>318</v>
      </c>
      <c r="AR386" s="203">
        <v>607</v>
      </c>
      <c r="AS386" s="202" t="s">
        <v>196</v>
      </c>
      <c r="AT386" s="204">
        <v>84</v>
      </c>
    </row>
    <row r="387" spans="42:46" x14ac:dyDescent="0.25">
      <c r="AP387" s="154" t="str">
        <f t="shared" si="107"/>
        <v>607EPSS37</v>
      </c>
      <c r="AQ387" s="202" t="s">
        <v>318</v>
      </c>
      <c r="AR387" s="203">
        <v>607</v>
      </c>
      <c r="AS387" s="202" t="s">
        <v>198</v>
      </c>
      <c r="AT387" s="204">
        <v>129</v>
      </c>
    </row>
    <row r="388" spans="42:46" x14ac:dyDescent="0.25">
      <c r="AP388" s="154" t="str">
        <f t="shared" si="107"/>
        <v>607EPSS40</v>
      </c>
      <c r="AQ388" s="202" t="s">
        <v>318</v>
      </c>
      <c r="AR388" s="203">
        <v>607</v>
      </c>
      <c r="AS388" s="202" t="s">
        <v>177</v>
      </c>
      <c r="AT388" s="204">
        <v>3050</v>
      </c>
    </row>
    <row r="389" spans="42:46" x14ac:dyDescent="0.25">
      <c r="AP389" s="154" t="str">
        <f t="shared" si="107"/>
        <v>607ESS091</v>
      </c>
      <c r="AQ389" s="202" t="s">
        <v>318</v>
      </c>
      <c r="AR389" s="203">
        <v>607</v>
      </c>
      <c r="AS389" s="202" t="s">
        <v>183</v>
      </c>
      <c r="AT389" s="204">
        <v>303</v>
      </c>
    </row>
    <row r="390" spans="42:46" x14ac:dyDescent="0.25">
      <c r="AP390" s="154" t="str">
        <f t="shared" si="107"/>
        <v>615EPSM03</v>
      </c>
      <c r="AQ390" s="202" t="s">
        <v>318</v>
      </c>
      <c r="AR390" s="203">
        <v>615</v>
      </c>
      <c r="AS390" s="202" t="s">
        <v>192</v>
      </c>
      <c r="AT390" s="204">
        <v>414</v>
      </c>
    </row>
    <row r="391" spans="42:46" x14ac:dyDescent="0.25">
      <c r="AP391" s="154" t="str">
        <f t="shared" si="107"/>
        <v>615EPSS02</v>
      </c>
      <c r="AQ391" s="202" t="s">
        <v>318</v>
      </c>
      <c r="AR391" s="203">
        <v>615</v>
      </c>
      <c r="AS391" s="202" t="s">
        <v>200</v>
      </c>
      <c r="AT391" s="204">
        <v>109</v>
      </c>
    </row>
    <row r="392" spans="42:46" x14ac:dyDescent="0.25">
      <c r="AP392" s="154" t="str">
        <f t="shared" si="107"/>
        <v>615EPSS05</v>
      </c>
      <c r="AQ392" s="202" t="s">
        <v>318</v>
      </c>
      <c r="AR392" s="203">
        <v>615</v>
      </c>
      <c r="AS392" s="202" t="s">
        <v>204</v>
      </c>
      <c r="AT392" s="204">
        <v>10</v>
      </c>
    </row>
    <row r="393" spans="42:46" x14ac:dyDescent="0.25">
      <c r="AP393" s="154" t="str">
        <f t="shared" si="107"/>
        <v>615EPSS10</v>
      </c>
      <c r="AQ393" s="202" t="s">
        <v>318</v>
      </c>
      <c r="AR393" s="203">
        <v>615</v>
      </c>
      <c r="AS393" s="202" t="s">
        <v>194</v>
      </c>
      <c r="AT393" s="204">
        <v>796</v>
      </c>
    </row>
    <row r="394" spans="42:46" x14ac:dyDescent="0.25">
      <c r="AP394" s="154" t="str">
        <f t="shared" ref="AP394:AP457" si="108">CONCATENATE(AR394,AS394)</f>
        <v>615EPSS16</v>
      </c>
      <c r="AQ394" s="202" t="s">
        <v>318</v>
      </c>
      <c r="AR394" s="203">
        <v>615</v>
      </c>
      <c r="AS394" s="202" t="s">
        <v>196</v>
      </c>
      <c r="AT394" s="204">
        <v>758</v>
      </c>
    </row>
    <row r="395" spans="42:46" x14ac:dyDescent="0.25">
      <c r="AP395" s="154" t="str">
        <f t="shared" si="108"/>
        <v>615EPSS18</v>
      </c>
      <c r="AQ395" s="202" t="s">
        <v>318</v>
      </c>
      <c r="AR395" s="203">
        <v>615</v>
      </c>
      <c r="AS395" s="202" t="s">
        <v>206</v>
      </c>
      <c r="AT395" s="204">
        <v>12</v>
      </c>
    </row>
    <row r="396" spans="42:46" x14ac:dyDescent="0.25">
      <c r="AP396" s="154" t="str">
        <f t="shared" si="108"/>
        <v>615EPSS37</v>
      </c>
      <c r="AQ396" s="202" t="s">
        <v>318</v>
      </c>
      <c r="AR396" s="203">
        <v>615</v>
      </c>
      <c r="AS396" s="202" t="s">
        <v>198</v>
      </c>
      <c r="AT396" s="204">
        <v>529</v>
      </c>
    </row>
    <row r="397" spans="42:46" x14ac:dyDescent="0.25">
      <c r="AP397" s="154" t="str">
        <f t="shared" si="108"/>
        <v>615EPSS40</v>
      </c>
      <c r="AQ397" s="202" t="s">
        <v>318</v>
      </c>
      <c r="AR397" s="203">
        <v>615</v>
      </c>
      <c r="AS397" s="202" t="s">
        <v>177</v>
      </c>
      <c r="AT397" s="204">
        <v>14614</v>
      </c>
    </row>
    <row r="398" spans="42:46" x14ac:dyDescent="0.25">
      <c r="AP398" s="154" t="str">
        <f t="shared" si="108"/>
        <v>615ESS091</v>
      </c>
      <c r="AQ398" s="202" t="s">
        <v>318</v>
      </c>
      <c r="AR398" s="203">
        <v>615</v>
      </c>
      <c r="AS398" s="202" t="s">
        <v>183</v>
      </c>
      <c r="AT398" s="204">
        <v>1533</v>
      </c>
    </row>
    <row r="399" spans="42:46" x14ac:dyDescent="0.25">
      <c r="AP399" s="154" t="str">
        <f t="shared" si="108"/>
        <v>649EPSM03</v>
      </c>
      <c r="AQ399" s="202" t="s">
        <v>318</v>
      </c>
      <c r="AR399" s="203">
        <v>649</v>
      </c>
      <c r="AS399" s="202" t="s">
        <v>192</v>
      </c>
      <c r="AT399" s="204">
        <v>129</v>
      </c>
    </row>
    <row r="400" spans="42:46" x14ac:dyDescent="0.25">
      <c r="AP400" s="154" t="str">
        <f t="shared" si="108"/>
        <v>649EPSS16</v>
      </c>
      <c r="AQ400" s="202" t="s">
        <v>318</v>
      </c>
      <c r="AR400" s="203">
        <v>649</v>
      </c>
      <c r="AS400" s="202" t="s">
        <v>196</v>
      </c>
      <c r="AT400" s="204">
        <v>78</v>
      </c>
    </row>
    <row r="401" spans="42:46" x14ac:dyDescent="0.25">
      <c r="AP401" s="154" t="str">
        <f t="shared" si="108"/>
        <v>649EPSS37</v>
      </c>
      <c r="AQ401" s="202" t="s">
        <v>318</v>
      </c>
      <c r="AR401" s="203">
        <v>649</v>
      </c>
      <c r="AS401" s="202" t="s">
        <v>198</v>
      </c>
      <c r="AT401" s="204">
        <v>55</v>
      </c>
    </row>
    <row r="402" spans="42:46" x14ac:dyDescent="0.25">
      <c r="AP402" s="154" t="str">
        <f t="shared" si="108"/>
        <v>649EPSS40</v>
      </c>
      <c r="AQ402" s="202" t="s">
        <v>318</v>
      </c>
      <c r="AR402" s="203">
        <v>649</v>
      </c>
      <c r="AS402" s="202" t="s">
        <v>177</v>
      </c>
      <c r="AT402" s="204">
        <v>6047</v>
      </c>
    </row>
    <row r="403" spans="42:46" x14ac:dyDescent="0.25">
      <c r="AP403" s="154" t="str">
        <f t="shared" si="108"/>
        <v>649ESS091</v>
      </c>
      <c r="AQ403" s="202" t="s">
        <v>318</v>
      </c>
      <c r="AR403" s="203">
        <v>649</v>
      </c>
      <c r="AS403" s="202" t="s">
        <v>183</v>
      </c>
      <c r="AT403" s="204">
        <v>3091</v>
      </c>
    </row>
    <row r="404" spans="42:46" x14ac:dyDescent="0.25">
      <c r="AP404" s="154" t="str">
        <f t="shared" si="108"/>
        <v>652EPSM03</v>
      </c>
      <c r="AQ404" s="202" t="s">
        <v>318</v>
      </c>
      <c r="AR404" s="203">
        <v>652</v>
      </c>
      <c r="AS404" s="202" t="s">
        <v>192</v>
      </c>
      <c r="AT404" s="204">
        <v>90</v>
      </c>
    </row>
    <row r="405" spans="42:46" x14ac:dyDescent="0.25">
      <c r="AP405" s="154" t="str">
        <f t="shared" si="108"/>
        <v>652EPSS37</v>
      </c>
      <c r="AQ405" s="202" t="s">
        <v>318</v>
      </c>
      <c r="AR405" s="203">
        <v>652</v>
      </c>
      <c r="AS405" s="202" t="s">
        <v>198</v>
      </c>
      <c r="AT405" s="204">
        <v>52</v>
      </c>
    </row>
    <row r="406" spans="42:46" x14ac:dyDescent="0.25">
      <c r="AP406" s="154" t="str">
        <f t="shared" si="108"/>
        <v>652EPSS40</v>
      </c>
      <c r="AQ406" s="202" t="s">
        <v>318</v>
      </c>
      <c r="AR406" s="203">
        <v>652</v>
      </c>
      <c r="AS406" s="202" t="s">
        <v>177</v>
      </c>
      <c r="AT406" s="204">
        <v>4807</v>
      </c>
    </row>
    <row r="407" spans="42:46" x14ac:dyDescent="0.25">
      <c r="AP407" s="154" t="str">
        <f t="shared" si="108"/>
        <v>660EPSM03</v>
      </c>
      <c r="AQ407" s="202" t="s">
        <v>318</v>
      </c>
      <c r="AR407" s="203">
        <v>660</v>
      </c>
      <c r="AS407" s="202" t="s">
        <v>192</v>
      </c>
      <c r="AT407" s="204">
        <v>303</v>
      </c>
    </row>
    <row r="408" spans="42:46" x14ac:dyDescent="0.25">
      <c r="AP408" s="154" t="str">
        <f t="shared" si="108"/>
        <v>660EPSS37</v>
      </c>
      <c r="AQ408" s="202" t="s">
        <v>318</v>
      </c>
      <c r="AR408" s="203">
        <v>660</v>
      </c>
      <c r="AS408" s="202" t="s">
        <v>198</v>
      </c>
      <c r="AT408" s="204">
        <v>176</v>
      </c>
    </row>
    <row r="409" spans="42:46" x14ac:dyDescent="0.25">
      <c r="AP409" s="154" t="str">
        <f t="shared" si="108"/>
        <v>660EPSS40</v>
      </c>
      <c r="AQ409" s="202" t="s">
        <v>318</v>
      </c>
      <c r="AR409" s="203">
        <v>660</v>
      </c>
      <c r="AS409" s="202" t="s">
        <v>177</v>
      </c>
      <c r="AT409" s="204">
        <v>9216</v>
      </c>
    </row>
    <row r="410" spans="42:46" x14ac:dyDescent="0.25">
      <c r="AP410" s="154" t="str">
        <f t="shared" si="108"/>
        <v>667EPSM03</v>
      </c>
      <c r="AQ410" s="202" t="s">
        <v>318</v>
      </c>
      <c r="AR410" s="203">
        <v>667</v>
      </c>
      <c r="AS410" s="202" t="s">
        <v>192</v>
      </c>
      <c r="AT410" s="204">
        <v>88</v>
      </c>
    </row>
    <row r="411" spans="42:46" x14ac:dyDescent="0.25">
      <c r="AP411" s="154" t="str">
        <f t="shared" si="108"/>
        <v>667EPSS16</v>
      </c>
      <c r="AQ411" s="202" t="s">
        <v>318</v>
      </c>
      <c r="AR411" s="203">
        <v>667</v>
      </c>
      <c r="AS411" s="202" t="s">
        <v>196</v>
      </c>
      <c r="AT411" s="204">
        <v>171</v>
      </c>
    </row>
    <row r="412" spans="42:46" x14ac:dyDescent="0.25">
      <c r="AP412" s="154" t="str">
        <f t="shared" si="108"/>
        <v>667EPSS37</v>
      </c>
      <c r="AQ412" s="202" t="s">
        <v>318</v>
      </c>
      <c r="AR412" s="203">
        <v>667</v>
      </c>
      <c r="AS412" s="202" t="s">
        <v>198</v>
      </c>
      <c r="AT412" s="204">
        <v>64</v>
      </c>
    </row>
    <row r="413" spans="42:46" x14ac:dyDescent="0.25">
      <c r="AP413" s="154" t="str">
        <f t="shared" si="108"/>
        <v>667EPSS40</v>
      </c>
      <c r="AQ413" s="202" t="s">
        <v>318</v>
      </c>
      <c r="AR413" s="203">
        <v>667</v>
      </c>
      <c r="AS413" s="202" t="s">
        <v>177</v>
      </c>
      <c r="AT413" s="204">
        <v>8087</v>
      </c>
    </row>
    <row r="414" spans="42:46" x14ac:dyDescent="0.25">
      <c r="AP414" s="154" t="str">
        <f t="shared" si="108"/>
        <v>667ESS091</v>
      </c>
      <c r="AQ414" s="202" t="s">
        <v>318</v>
      </c>
      <c r="AR414" s="203">
        <v>667</v>
      </c>
      <c r="AS414" s="202" t="s">
        <v>183</v>
      </c>
      <c r="AT414" s="204">
        <v>560</v>
      </c>
    </row>
    <row r="415" spans="42:46" x14ac:dyDescent="0.25">
      <c r="AP415" s="154" t="str">
        <f t="shared" si="108"/>
        <v>674EPSM03</v>
      </c>
      <c r="AQ415" s="202" t="s">
        <v>318</v>
      </c>
      <c r="AR415" s="203">
        <v>674</v>
      </c>
      <c r="AS415" s="202" t="s">
        <v>192</v>
      </c>
      <c r="AT415" s="204">
        <v>127</v>
      </c>
    </row>
    <row r="416" spans="42:46" x14ac:dyDescent="0.25">
      <c r="AP416" s="154" t="str">
        <f t="shared" si="108"/>
        <v>674EPSS37</v>
      </c>
      <c r="AQ416" s="202" t="s">
        <v>318</v>
      </c>
      <c r="AR416" s="203">
        <v>674</v>
      </c>
      <c r="AS416" s="202" t="s">
        <v>198</v>
      </c>
      <c r="AT416" s="204">
        <v>129</v>
      </c>
    </row>
    <row r="417" spans="42:46" x14ac:dyDescent="0.25">
      <c r="AP417" s="154" t="str">
        <f t="shared" si="108"/>
        <v>674EPSS40</v>
      </c>
      <c r="AQ417" s="202" t="s">
        <v>318</v>
      </c>
      <c r="AR417" s="203">
        <v>674</v>
      </c>
      <c r="AS417" s="202" t="s">
        <v>177</v>
      </c>
      <c r="AT417" s="204">
        <v>11884</v>
      </c>
    </row>
    <row r="418" spans="42:46" x14ac:dyDescent="0.25">
      <c r="AP418" s="154" t="str">
        <f t="shared" si="108"/>
        <v>697EPSM03</v>
      </c>
      <c r="AQ418" s="202" t="s">
        <v>318</v>
      </c>
      <c r="AR418" s="203">
        <v>697</v>
      </c>
      <c r="AS418" s="202" t="s">
        <v>192</v>
      </c>
      <c r="AT418" s="204">
        <v>92</v>
      </c>
    </row>
    <row r="419" spans="42:46" x14ac:dyDescent="0.25">
      <c r="AP419" s="154" t="str">
        <f t="shared" si="108"/>
        <v>697EPSS16</v>
      </c>
      <c r="AQ419" s="202" t="s">
        <v>318</v>
      </c>
      <c r="AR419" s="203">
        <v>697</v>
      </c>
      <c r="AS419" s="202" t="s">
        <v>196</v>
      </c>
      <c r="AT419" s="204">
        <v>414</v>
      </c>
    </row>
    <row r="420" spans="42:46" x14ac:dyDescent="0.25">
      <c r="AP420" s="154" t="str">
        <f t="shared" si="108"/>
        <v>697EPSS37</v>
      </c>
      <c r="AQ420" s="202" t="s">
        <v>318</v>
      </c>
      <c r="AR420" s="203">
        <v>697</v>
      </c>
      <c r="AS420" s="202" t="s">
        <v>198</v>
      </c>
      <c r="AT420" s="204">
        <v>259</v>
      </c>
    </row>
    <row r="421" spans="42:46" x14ac:dyDescent="0.25">
      <c r="AP421" s="154" t="str">
        <f t="shared" si="108"/>
        <v>697EPSS40</v>
      </c>
      <c r="AQ421" s="202" t="s">
        <v>318</v>
      </c>
      <c r="AR421" s="203">
        <v>697</v>
      </c>
      <c r="AS421" s="202" t="s">
        <v>177</v>
      </c>
      <c r="AT421" s="204">
        <v>13339</v>
      </c>
    </row>
    <row r="422" spans="42:46" x14ac:dyDescent="0.25">
      <c r="AP422" s="154" t="str">
        <f t="shared" si="108"/>
        <v>756EPSM03</v>
      </c>
      <c r="AQ422" s="202" t="s">
        <v>318</v>
      </c>
      <c r="AR422" s="203">
        <v>756</v>
      </c>
      <c r="AS422" s="202" t="s">
        <v>192</v>
      </c>
      <c r="AT422" s="204">
        <v>175</v>
      </c>
    </row>
    <row r="423" spans="42:46" x14ac:dyDescent="0.25">
      <c r="AP423" s="154" t="str">
        <f t="shared" si="108"/>
        <v>756EPSS16</v>
      </c>
      <c r="AQ423" s="202" t="s">
        <v>318</v>
      </c>
      <c r="AR423" s="203">
        <v>756</v>
      </c>
      <c r="AS423" s="202" t="s">
        <v>196</v>
      </c>
      <c r="AT423" s="204">
        <v>388</v>
      </c>
    </row>
    <row r="424" spans="42:46" x14ac:dyDescent="0.25">
      <c r="AP424" s="154" t="str">
        <f t="shared" si="108"/>
        <v>756EPSS37</v>
      </c>
      <c r="AQ424" s="202" t="s">
        <v>318</v>
      </c>
      <c r="AR424" s="203">
        <v>756</v>
      </c>
      <c r="AS424" s="202" t="s">
        <v>198</v>
      </c>
      <c r="AT424" s="204">
        <v>164</v>
      </c>
    </row>
    <row r="425" spans="42:46" x14ac:dyDescent="0.25">
      <c r="AP425" s="154" t="str">
        <f t="shared" si="108"/>
        <v>756EPSS40</v>
      </c>
      <c r="AQ425" s="202" t="s">
        <v>318</v>
      </c>
      <c r="AR425" s="203">
        <v>756</v>
      </c>
      <c r="AS425" s="202" t="s">
        <v>177</v>
      </c>
      <c r="AT425" s="204">
        <v>21314</v>
      </c>
    </row>
    <row r="426" spans="42:46" x14ac:dyDescent="0.25">
      <c r="AP426" s="154" t="str">
        <f t="shared" si="108"/>
        <v>756ESS091</v>
      </c>
      <c r="AQ426" s="202" t="s">
        <v>318</v>
      </c>
      <c r="AR426" s="203">
        <v>756</v>
      </c>
      <c r="AS426" s="202" t="s">
        <v>183</v>
      </c>
      <c r="AT426" s="204">
        <v>990</v>
      </c>
    </row>
    <row r="427" spans="42:46" x14ac:dyDescent="0.25">
      <c r="AP427" s="154" t="str">
        <f t="shared" si="108"/>
        <v>30EPSM03</v>
      </c>
      <c r="AQ427" s="202" t="s">
        <v>319</v>
      </c>
      <c r="AR427" s="203">
        <v>30</v>
      </c>
      <c r="AS427" s="202" t="s">
        <v>192</v>
      </c>
      <c r="AT427" s="204">
        <v>96</v>
      </c>
    </row>
    <row r="428" spans="42:46" x14ac:dyDescent="0.25">
      <c r="AP428" s="154" t="str">
        <f t="shared" si="108"/>
        <v>30EPSS02</v>
      </c>
      <c r="AQ428" s="202" t="s">
        <v>319</v>
      </c>
      <c r="AR428" s="203">
        <v>30</v>
      </c>
      <c r="AS428" s="202" t="s">
        <v>200</v>
      </c>
      <c r="AT428" s="204">
        <v>91</v>
      </c>
    </row>
    <row r="429" spans="42:46" x14ac:dyDescent="0.25">
      <c r="AP429" s="154" t="str">
        <f t="shared" si="108"/>
        <v>30EPSS16</v>
      </c>
      <c r="AQ429" s="202" t="s">
        <v>319</v>
      </c>
      <c r="AR429" s="203">
        <v>30</v>
      </c>
      <c r="AS429" s="202" t="s">
        <v>196</v>
      </c>
      <c r="AT429" s="204">
        <v>400</v>
      </c>
    </row>
    <row r="430" spans="42:46" x14ac:dyDescent="0.25">
      <c r="AP430" s="154" t="str">
        <f t="shared" si="108"/>
        <v>30EPSS37</v>
      </c>
      <c r="AQ430" s="202" t="s">
        <v>319</v>
      </c>
      <c r="AR430" s="203">
        <v>30</v>
      </c>
      <c r="AS430" s="202" t="s">
        <v>198</v>
      </c>
      <c r="AT430" s="204">
        <v>106</v>
      </c>
    </row>
    <row r="431" spans="42:46" x14ac:dyDescent="0.25">
      <c r="AP431" s="154" t="str">
        <f t="shared" si="108"/>
        <v>30EPSS40</v>
      </c>
      <c r="AQ431" s="202" t="s">
        <v>319</v>
      </c>
      <c r="AR431" s="203">
        <v>30</v>
      </c>
      <c r="AS431" s="202" t="s">
        <v>177</v>
      </c>
      <c r="AT431" s="204">
        <v>3180</v>
      </c>
    </row>
    <row r="432" spans="42:46" x14ac:dyDescent="0.25">
      <c r="AP432" s="154" t="str">
        <f t="shared" si="108"/>
        <v>30ESS024</v>
      </c>
      <c r="AQ432" s="202" t="s">
        <v>319</v>
      </c>
      <c r="AR432" s="203">
        <v>30</v>
      </c>
      <c r="AS432" s="202" t="s">
        <v>179</v>
      </c>
      <c r="AT432" s="204">
        <v>5399</v>
      </c>
    </row>
    <row r="433" spans="42:46" x14ac:dyDescent="0.25">
      <c r="AP433" s="154" t="str">
        <f t="shared" si="108"/>
        <v>34EPSM03</v>
      </c>
      <c r="AQ433" s="202" t="s">
        <v>319</v>
      </c>
      <c r="AR433" s="203">
        <v>34</v>
      </c>
      <c r="AS433" s="202" t="s">
        <v>192</v>
      </c>
      <c r="AT433" s="204">
        <v>447</v>
      </c>
    </row>
    <row r="434" spans="42:46" x14ac:dyDescent="0.25">
      <c r="AP434" s="154" t="str">
        <f t="shared" si="108"/>
        <v>34EPSS16</v>
      </c>
      <c r="AQ434" s="202" t="s">
        <v>319</v>
      </c>
      <c r="AR434" s="203">
        <v>34</v>
      </c>
      <c r="AS434" s="202" t="s">
        <v>196</v>
      </c>
      <c r="AT434" s="204">
        <v>385</v>
      </c>
    </row>
    <row r="435" spans="42:46" x14ac:dyDescent="0.25">
      <c r="AP435" s="154" t="str">
        <f t="shared" si="108"/>
        <v>34EPSS37</v>
      </c>
      <c r="AQ435" s="202" t="s">
        <v>319</v>
      </c>
      <c r="AR435" s="203">
        <v>34</v>
      </c>
      <c r="AS435" s="202" t="s">
        <v>198</v>
      </c>
      <c r="AT435" s="204">
        <v>220</v>
      </c>
    </row>
    <row r="436" spans="42:46" x14ac:dyDescent="0.25">
      <c r="AP436" s="154" t="str">
        <f t="shared" si="108"/>
        <v>34EPSS40</v>
      </c>
      <c r="AQ436" s="202" t="s">
        <v>319</v>
      </c>
      <c r="AR436" s="203">
        <v>34</v>
      </c>
      <c r="AS436" s="202" t="s">
        <v>177</v>
      </c>
      <c r="AT436" s="204">
        <v>24211</v>
      </c>
    </row>
    <row r="437" spans="42:46" x14ac:dyDescent="0.25">
      <c r="AP437" s="154" t="str">
        <f t="shared" si="108"/>
        <v>34ESS091</v>
      </c>
      <c r="AQ437" s="202" t="s">
        <v>319</v>
      </c>
      <c r="AR437" s="203">
        <v>34</v>
      </c>
      <c r="AS437" s="202" t="s">
        <v>183</v>
      </c>
      <c r="AT437" s="204">
        <v>3777</v>
      </c>
    </row>
    <row r="438" spans="42:46" x14ac:dyDescent="0.25">
      <c r="AP438" s="154" t="str">
        <f t="shared" si="108"/>
        <v>36EPSM03</v>
      </c>
      <c r="AQ438" s="202" t="s">
        <v>319</v>
      </c>
      <c r="AR438" s="203">
        <v>36</v>
      </c>
      <c r="AS438" s="202" t="s">
        <v>192</v>
      </c>
      <c r="AT438" s="204">
        <v>40</v>
      </c>
    </row>
    <row r="439" spans="42:46" x14ac:dyDescent="0.25">
      <c r="AP439" s="154" t="str">
        <f t="shared" si="108"/>
        <v>36EPSS16</v>
      </c>
      <c r="AQ439" s="202" t="s">
        <v>319</v>
      </c>
      <c r="AR439" s="203">
        <v>36</v>
      </c>
      <c r="AS439" s="202" t="s">
        <v>196</v>
      </c>
      <c r="AT439" s="204">
        <v>50</v>
      </c>
    </row>
    <row r="440" spans="42:46" x14ac:dyDescent="0.25">
      <c r="AP440" s="154" t="str">
        <f t="shared" si="108"/>
        <v>36EPSS37</v>
      </c>
      <c r="AQ440" s="202" t="s">
        <v>319</v>
      </c>
      <c r="AR440" s="203">
        <v>36</v>
      </c>
      <c r="AS440" s="202" t="s">
        <v>198</v>
      </c>
      <c r="AT440" s="204">
        <v>20</v>
      </c>
    </row>
    <row r="441" spans="42:46" x14ac:dyDescent="0.25">
      <c r="AP441" s="154" t="str">
        <f t="shared" si="108"/>
        <v>36ESS091</v>
      </c>
      <c r="AQ441" s="202" t="s">
        <v>319</v>
      </c>
      <c r="AR441" s="203">
        <v>36</v>
      </c>
      <c r="AS441" s="202" t="s">
        <v>183</v>
      </c>
      <c r="AT441" s="204">
        <v>2593</v>
      </c>
    </row>
    <row r="442" spans="42:46" x14ac:dyDescent="0.25">
      <c r="AP442" s="154" t="str">
        <f t="shared" si="108"/>
        <v>91EPSM03</v>
      </c>
      <c r="AQ442" s="202" t="s">
        <v>319</v>
      </c>
      <c r="AR442" s="203">
        <v>91</v>
      </c>
      <c r="AS442" s="202" t="s">
        <v>192</v>
      </c>
      <c r="AT442" s="204">
        <v>133</v>
      </c>
    </row>
    <row r="443" spans="42:46" x14ac:dyDescent="0.25">
      <c r="AP443" s="154" t="str">
        <f t="shared" si="108"/>
        <v>91EPSS37</v>
      </c>
      <c r="AQ443" s="202" t="s">
        <v>319</v>
      </c>
      <c r="AR443" s="203">
        <v>91</v>
      </c>
      <c r="AS443" s="202" t="s">
        <v>198</v>
      </c>
      <c r="AT443" s="204">
        <v>15</v>
      </c>
    </row>
    <row r="444" spans="42:46" x14ac:dyDescent="0.25">
      <c r="AP444" s="154" t="str">
        <f t="shared" si="108"/>
        <v>91EPSS40</v>
      </c>
      <c r="AQ444" s="202" t="s">
        <v>319</v>
      </c>
      <c r="AR444" s="203">
        <v>91</v>
      </c>
      <c r="AS444" s="202" t="s">
        <v>177</v>
      </c>
      <c r="AT444" s="204">
        <v>3833</v>
      </c>
    </row>
    <row r="445" spans="42:46" x14ac:dyDescent="0.25">
      <c r="AP445" s="154" t="str">
        <f t="shared" si="108"/>
        <v>91ESS091</v>
      </c>
      <c r="AQ445" s="202" t="s">
        <v>319</v>
      </c>
      <c r="AR445" s="203">
        <v>91</v>
      </c>
      <c r="AS445" s="202" t="s">
        <v>183</v>
      </c>
      <c r="AT445" s="204">
        <v>2674</v>
      </c>
    </row>
    <row r="446" spans="42:46" x14ac:dyDescent="0.25">
      <c r="AP446" s="154" t="str">
        <f t="shared" si="108"/>
        <v>93EPSM03</v>
      </c>
      <c r="AQ446" s="202" t="s">
        <v>319</v>
      </c>
      <c r="AR446" s="203">
        <v>93</v>
      </c>
      <c r="AS446" s="202" t="s">
        <v>192</v>
      </c>
      <c r="AT446" s="204">
        <v>137</v>
      </c>
    </row>
    <row r="447" spans="42:46" x14ac:dyDescent="0.25">
      <c r="AP447" s="154" t="str">
        <f t="shared" si="108"/>
        <v>93EPSS37</v>
      </c>
      <c r="AQ447" s="202" t="s">
        <v>319</v>
      </c>
      <c r="AR447" s="203">
        <v>93</v>
      </c>
      <c r="AS447" s="202" t="s">
        <v>198</v>
      </c>
      <c r="AT447" s="204">
        <v>60</v>
      </c>
    </row>
    <row r="448" spans="42:46" x14ac:dyDescent="0.25">
      <c r="AP448" s="154" t="str">
        <f t="shared" si="108"/>
        <v>93EPSS40</v>
      </c>
      <c r="AQ448" s="202" t="s">
        <v>319</v>
      </c>
      <c r="AR448" s="203">
        <v>93</v>
      </c>
      <c r="AS448" s="202" t="s">
        <v>177</v>
      </c>
      <c r="AT448" s="204">
        <v>13705</v>
      </c>
    </row>
    <row r="449" spans="42:46" x14ac:dyDescent="0.25">
      <c r="AP449" s="154" t="str">
        <f t="shared" si="108"/>
        <v>101EPSM03</v>
      </c>
      <c r="AQ449" s="202" t="s">
        <v>319</v>
      </c>
      <c r="AR449" s="203">
        <v>101</v>
      </c>
      <c r="AS449" s="202" t="s">
        <v>192</v>
      </c>
      <c r="AT449" s="204">
        <v>282</v>
      </c>
    </row>
    <row r="450" spans="42:46" x14ac:dyDescent="0.25">
      <c r="AP450" s="154" t="str">
        <f t="shared" si="108"/>
        <v>101EPSS16</v>
      </c>
      <c r="AQ450" s="202" t="s">
        <v>319</v>
      </c>
      <c r="AR450" s="203">
        <v>101</v>
      </c>
      <c r="AS450" s="202" t="s">
        <v>196</v>
      </c>
      <c r="AT450" s="204">
        <v>540</v>
      </c>
    </row>
    <row r="451" spans="42:46" x14ac:dyDescent="0.25">
      <c r="AP451" s="154" t="str">
        <f t="shared" si="108"/>
        <v>101EPSS37</v>
      </c>
      <c r="AQ451" s="202" t="s">
        <v>319</v>
      </c>
      <c r="AR451" s="203">
        <v>101</v>
      </c>
      <c r="AS451" s="202" t="s">
        <v>198</v>
      </c>
      <c r="AT451" s="204">
        <v>88</v>
      </c>
    </row>
    <row r="452" spans="42:46" x14ac:dyDescent="0.25">
      <c r="AP452" s="154" t="str">
        <f t="shared" si="108"/>
        <v>101EPSS40</v>
      </c>
      <c r="AQ452" s="202" t="s">
        <v>319</v>
      </c>
      <c r="AR452" s="203">
        <v>101</v>
      </c>
      <c r="AS452" s="202" t="s">
        <v>177</v>
      </c>
      <c r="AT452" s="204">
        <v>8241</v>
      </c>
    </row>
    <row r="453" spans="42:46" x14ac:dyDescent="0.25">
      <c r="AP453" s="154" t="str">
        <f t="shared" si="108"/>
        <v>101ESS024</v>
      </c>
      <c r="AQ453" s="202" t="s">
        <v>319</v>
      </c>
      <c r="AR453" s="203">
        <v>101</v>
      </c>
      <c r="AS453" s="202" t="s">
        <v>179</v>
      </c>
      <c r="AT453" s="204">
        <v>9774</v>
      </c>
    </row>
    <row r="454" spans="42:46" x14ac:dyDescent="0.25">
      <c r="AP454" s="154" t="str">
        <f t="shared" si="108"/>
        <v>145EPSM03</v>
      </c>
      <c r="AQ454" s="202" t="s">
        <v>319</v>
      </c>
      <c r="AR454" s="203">
        <v>145</v>
      </c>
      <c r="AS454" s="202" t="s">
        <v>192</v>
      </c>
      <c r="AT454" s="204">
        <v>130</v>
      </c>
    </row>
    <row r="455" spans="42:46" x14ac:dyDescent="0.25">
      <c r="AP455" s="154" t="str">
        <f t="shared" si="108"/>
        <v>145EPSS37</v>
      </c>
      <c r="AQ455" s="202" t="s">
        <v>319</v>
      </c>
      <c r="AR455" s="203">
        <v>145</v>
      </c>
      <c r="AS455" s="202" t="s">
        <v>198</v>
      </c>
      <c r="AT455" s="204">
        <v>55</v>
      </c>
    </row>
    <row r="456" spans="42:46" x14ac:dyDescent="0.25">
      <c r="AP456" s="154" t="str">
        <f t="shared" si="108"/>
        <v>145EPSS40</v>
      </c>
      <c r="AQ456" s="202" t="s">
        <v>319</v>
      </c>
      <c r="AR456" s="203">
        <v>145</v>
      </c>
      <c r="AS456" s="202" t="s">
        <v>177</v>
      </c>
      <c r="AT456" s="204">
        <v>3440</v>
      </c>
    </row>
    <row r="457" spans="42:46" x14ac:dyDescent="0.25">
      <c r="AP457" s="154" t="str">
        <f t="shared" si="108"/>
        <v>209EPSM03</v>
      </c>
      <c r="AQ457" s="202" t="s">
        <v>319</v>
      </c>
      <c r="AR457" s="203">
        <v>209</v>
      </c>
      <c r="AS457" s="202" t="s">
        <v>192</v>
      </c>
      <c r="AT457" s="204">
        <v>355</v>
      </c>
    </row>
    <row r="458" spans="42:46" x14ac:dyDescent="0.25">
      <c r="AP458" s="154" t="str">
        <f t="shared" ref="AP458:AP521" si="109">CONCATENATE(AR458,AS458)</f>
        <v>209EPSS02</v>
      </c>
      <c r="AQ458" s="202" t="s">
        <v>319</v>
      </c>
      <c r="AR458" s="203">
        <v>209</v>
      </c>
      <c r="AS458" s="202" t="s">
        <v>200</v>
      </c>
      <c r="AT458" s="204">
        <v>1</v>
      </c>
    </row>
    <row r="459" spans="42:46" x14ac:dyDescent="0.25">
      <c r="AP459" s="154" t="str">
        <f t="shared" si="109"/>
        <v>209EPSS37</v>
      </c>
      <c r="AQ459" s="202" t="s">
        <v>319</v>
      </c>
      <c r="AR459" s="203">
        <v>209</v>
      </c>
      <c r="AS459" s="202" t="s">
        <v>198</v>
      </c>
      <c r="AT459" s="204">
        <v>110</v>
      </c>
    </row>
    <row r="460" spans="42:46" x14ac:dyDescent="0.25">
      <c r="AP460" s="154" t="str">
        <f t="shared" si="109"/>
        <v>209EPSS40</v>
      </c>
      <c r="AQ460" s="202" t="s">
        <v>319</v>
      </c>
      <c r="AR460" s="203">
        <v>209</v>
      </c>
      <c r="AS460" s="202" t="s">
        <v>177</v>
      </c>
      <c r="AT460" s="204">
        <v>11667</v>
      </c>
    </row>
    <row r="461" spans="42:46" x14ac:dyDescent="0.25">
      <c r="AP461" s="154" t="str">
        <f t="shared" si="109"/>
        <v>209ESS091</v>
      </c>
      <c r="AQ461" s="202" t="s">
        <v>319</v>
      </c>
      <c r="AR461" s="203">
        <v>209</v>
      </c>
      <c r="AS461" s="202" t="s">
        <v>183</v>
      </c>
      <c r="AT461" s="204">
        <v>1422</v>
      </c>
    </row>
    <row r="462" spans="42:46" x14ac:dyDescent="0.25">
      <c r="AP462" s="154" t="str">
        <f t="shared" si="109"/>
        <v>282EPSM03</v>
      </c>
      <c r="AQ462" s="202" t="s">
        <v>319</v>
      </c>
      <c r="AR462" s="203">
        <v>282</v>
      </c>
      <c r="AS462" s="202" t="s">
        <v>192</v>
      </c>
      <c r="AT462" s="204">
        <v>199</v>
      </c>
    </row>
    <row r="463" spans="42:46" x14ac:dyDescent="0.25">
      <c r="AP463" s="154" t="str">
        <f t="shared" si="109"/>
        <v>282EPSS16</v>
      </c>
      <c r="AQ463" s="202" t="s">
        <v>319</v>
      </c>
      <c r="AR463" s="203">
        <v>282</v>
      </c>
      <c r="AS463" s="202" t="s">
        <v>196</v>
      </c>
      <c r="AT463" s="204">
        <v>97</v>
      </c>
    </row>
    <row r="464" spans="42:46" x14ac:dyDescent="0.25">
      <c r="AP464" s="154" t="str">
        <f t="shared" si="109"/>
        <v>282EPSS37</v>
      </c>
      <c r="AQ464" s="202" t="s">
        <v>319</v>
      </c>
      <c r="AR464" s="203">
        <v>282</v>
      </c>
      <c r="AS464" s="202" t="s">
        <v>198</v>
      </c>
      <c r="AT464" s="204">
        <v>90</v>
      </c>
    </row>
    <row r="465" spans="42:46" x14ac:dyDescent="0.25">
      <c r="AP465" s="154" t="str">
        <f t="shared" si="109"/>
        <v>282EPSS40</v>
      </c>
      <c r="AQ465" s="202" t="s">
        <v>319</v>
      </c>
      <c r="AR465" s="203">
        <v>282</v>
      </c>
      <c r="AS465" s="202" t="s">
        <v>177</v>
      </c>
      <c r="AT465" s="204">
        <v>7516</v>
      </c>
    </row>
    <row r="466" spans="42:46" x14ac:dyDescent="0.25">
      <c r="AP466" s="154" t="str">
        <f t="shared" si="109"/>
        <v>353EPSM03</v>
      </c>
      <c r="AQ466" s="202" t="s">
        <v>319</v>
      </c>
      <c r="AR466" s="203">
        <v>353</v>
      </c>
      <c r="AS466" s="202" t="s">
        <v>192</v>
      </c>
      <c r="AT466" s="204">
        <v>81</v>
      </c>
    </row>
    <row r="467" spans="42:46" x14ac:dyDescent="0.25">
      <c r="AP467" s="154" t="str">
        <f t="shared" si="109"/>
        <v>353EPSS37</v>
      </c>
      <c r="AQ467" s="202" t="s">
        <v>319</v>
      </c>
      <c r="AR467" s="203">
        <v>353</v>
      </c>
      <c r="AS467" s="202" t="s">
        <v>198</v>
      </c>
      <c r="AT467" s="204">
        <v>30</v>
      </c>
    </row>
    <row r="468" spans="42:46" x14ac:dyDescent="0.25">
      <c r="AP468" s="154" t="str">
        <f t="shared" si="109"/>
        <v>353EPSS40</v>
      </c>
      <c r="AQ468" s="202" t="s">
        <v>319</v>
      </c>
      <c r="AR468" s="203">
        <v>353</v>
      </c>
      <c r="AS468" s="202" t="s">
        <v>177</v>
      </c>
      <c r="AT468" s="204">
        <v>374</v>
      </c>
    </row>
    <row r="469" spans="42:46" x14ac:dyDescent="0.25">
      <c r="AP469" s="154" t="str">
        <f t="shared" si="109"/>
        <v>353ESS024</v>
      </c>
      <c r="AQ469" s="202" t="s">
        <v>319</v>
      </c>
      <c r="AR469" s="203">
        <v>353</v>
      </c>
      <c r="AS469" s="202" t="s">
        <v>179</v>
      </c>
      <c r="AT469" s="204">
        <v>2366</v>
      </c>
    </row>
    <row r="470" spans="42:46" x14ac:dyDescent="0.25">
      <c r="AP470" s="154" t="str">
        <f t="shared" si="109"/>
        <v>364EPSI03</v>
      </c>
      <c r="AQ470" s="202" t="s">
        <v>319</v>
      </c>
      <c r="AR470" s="203">
        <v>364</v>
      </c>
      <c r="AS470" s="202" t="s">
        <v>185</v>
      </c>
      <c r="AT470" s="204">
        <v>209</v>
      </c>
    </row>
    <row r="471" spans="42:46" x14ac:dyDescent="0.25">
      <c r="AP471" s="154" t="str">
        <f t="shared" si="109"/>
        <v>364EPSM03</v>
      </c>
      <c r="AQ471" s="202" t="s">
        <v>319</v>
      </c>
      <c r="AR471" s="203">
        <v>364</v>
      </c>
      <c r="AS471" s="202" t="s">
        <v>192</v>
      </c>
      <c r="AT471" s="204">
        <v>225</v>
      </c>
    </row>
    <row r="472" spans="42:46" x14ac:dyDescent="0.25">
      <c r="AP472" s="154" t="str">
        <f t="shared" si="109"/>
        <v>364EPSS37</v>
      </c>
      <c r="AQ472" s="202" t="s">
        <v>319</v>
      </c>
      <c r="AR472" s="203">
        <v>364</v>
      </c>
      <c r="AS472" s="202" t="s">
        <v>198</v>
      </c>
      <c r="AT472" s="204">
        <v>109</v>
      </c>
    </row>
    <row r="473" spans="42:46" x14ac:dyDescent="0.25">
      <c r="AP473" s="154" t="str">
        <f t="shared" si="109"/>
        <v>364EPSS40</v>
      </c>
      <c r="AQ473" s="202" t="s">
        <v>319</v>
      </c>
      <c r="AR473" s="203">
        <v>364</v>
      </c>
      <c r="AS473" s="202" t="s">
        <v>177</v>
      </c>
      <c r="AT473" s="204">
        <v>9126</v>
      </c>
    </row>
    <row r="474" spans="42:46" x14ac:dyDescent="0.25">
      <c r="AP474" s="154" t="str">
        <f t="shared" si="109"/>
        <v>368EPSM03</v>
      </c>
      <c r="AQ474" s="202" t="s">
        <v>319</v>
      </c>
      <c r="AR474" s="203">
        <v>368</v>
      </c>
      <c r="AS474" s="202" t="s">
        <v>192</v>
      </c>
      <c r="AT474" s="204">
        <v>54</v>
      </c>
    </row>
    <row r="475" spans="42:46" x14ac:dyDescent="0.25">
      <c r="AP475" s="154" t="str">
        <f t="shared" si="109"/>
        <v>368EPSS02</v>
      </c>
      <c r="AQ475" s="202" t="s">
        <v>319</v>
      </c>
      <c r="AR475" s="203">
        <v>368</v>
      </c>
      <c r="AS475" s="202" t="s">
        <v>200</v>
      </c>
      <c r="AT475" s="204">
        <v>1</v>
      </c>
    </row>
    <row r="476" spans="42:46" x14ac:dyDescent="0.25">
      <c r="AP476" s="154" t="str">
        <f t="shared" si="109"/>
        <v>368EPSS16</v>
      </c>
      <c r="AQ476" s="202" t="s">
        <v>319</v>
      </c>
      <c r="AR476" s="203">
        <v>368</v>
      </c>
      <c r="AS476" s="202" t="s">
        <v>196</v>
      </c>
      <c r="AT476" s="204">
        <v>119</v>
      </c>
    </row>
    <row r="477" spans="42:46" x14ac:dyDescent="0.25">
      <c r="AP477" s="154" t="str">
        <f t="shared" si="109"/>
        <v>368EPSS37</v>
      </c>
      <c r="AQ477" s="202" t="s">
        <v>319</v>
      </c>
      <c r="AR477" s="203">
        <v>368</v>
      </c>
      <c r="AS477" s="202" t="s">
        <v>198</v>
      </c>
      <c r="AT477" s="204">
        <v>59</v>
      </c>
    </row>
    <row r="478" spans="42:46" x14ac:dyDescent="0.25">
      <c r="AP478" s="154" t="str">
        <f t="shared" si="109"/>
        <v>368ESS024</v>
      </c>
      <c r="AQ478" s="202" t="s">
        <v>319</v>
      </c>
      <c r="AR478" s="203">
        <v>368</v>
      </c>
      <c r="AS478" s="202" t="s">
        <v>179</v>
      </c>
      <c r="AT478" s="204">
        <v>6257</v>
      </c>
    </row>
    <row r="479" spans="42:46" x14ac:dyDescent="0.25">
      <c r="AP479" s="154" t="str">
        <f t="shared" si="109"/>
        <v>390EPSM03</v>
      </c>
      <c r="AQ479" s="202" t="s">
        <v>319</v>
      </c>
      <c r="AR479" s="203">
        <v>390</v>
      </c>
      <c r="AS479" s="202" t="s">
        <v>192</v>
      </c>
      <c r="AT479" s="204">
        <v>55</v>
      </c>
    </row>
    <row r="480" spans="42:46" x14ac:dyDescent="0.25">
      <c r="AP480" s="154" t="str">
        <f t="shared" si="109"/>
        <v>390EPSS16</v>
      </c>
      <c r="AQ480" s="202" t="s">
        <v>319</v>
      </c>
      <c r="AR480" s="203">
        <v>390</v>
      </c>
      <c r="AS480" s="202" t="s">
        <v>196</v>
      </c>
      <c r="AT480" s="204">
        <v>76</v>
      </c>
    </row>
    <row r="481" spans="42:46" x14ac:dyDescent="0.25">
      <c r="AP481" s="154" t="str">
        <f t="shared" si="109"/>
        <v>390EPSS37</v>
      </c>
      <c r="AQ481" s="202" t="s">
        <v>319</v>
      </c>
      <c r="AR481" s="203">
        <v>390</v>
      </c>
      <c r="AS481" s="202" t="s">
        <v>198</v>
      </c>
      <c r="AT481" s="204">
        <v>90</v>
      </c>
    </row>
    <row r="482" spans="42:46" x14ac:dyDescent="0.25">
      <c r="AP482" s="154" t="str">
        <f t="shared" si="109"/>
        <v>390EPSS40</v>
      </c>
      <c r="AQ482" s="202" t="s">
        <v>319</v>
      </c>
      <c r="AR482" s="203">
        <v>390</v>
      </c>
      <c r="AS482" s="202" t="s">
        <v>177</v>
      </c>
      <c r="AT482" s="204">
        <v>3808</v>
      </c>
    </row>
    <row r="483" spans="42:46" x14ac:dyDescent="0.25">
      <c r="AP483" s="154" t="str">
        <f t="shared" si="109"/>
        <v>467EPSM03</v>
      </c>
      <c r="AQ483" s="202" t="s">
        <v>319</v>
      </c>
      <c r="AR483" s="203">
        <v>467</v>
      </c>
      <c r="AS483" s="202" t="s">
        <v>192</v>
      </c>
      <c r="AT483" s="204">
        <v>86</v>
      </c>
    </row>
    <row r="484" spans="42:46" x14ac:dyDescent="0.25">
      <c r="AP484" s="154" t="str">
        <f t="shared" si="109"/>
        <v>467EPSS16</v>
      </c>
      <c r="AQ484" s="202" t="s">
        <v>319</v>
      </c>
      <c r="AR484" s="203">
        <v>467</v>
      </c>
      <c r="AS484" s="202" t="s">
        <v>196</v>
      </c>
      <c r="AT484" s="204">
        <v>1</v>
      </c>
    </row>
    <row r="485" spans="42:46" x14ac:dyDescent="0.25">
      <c r="AP485" s="154" t="str">
        <f t="shared" si="109"/>
        <v>467EPSS37</v>
      </c>
      <c r="AQ485" s="202" t="s">
        <v>319</v>
      </c>
      <c r="AR485" s="203">
        <v>467</v>
      </c>
      <c r="AS485" s="202" t="s">
        <v>198</v>
      </c>
      <c r="AT485" s="204">
        <v>58</v>
      </c>
    </row>
    <row r="486" spans="42:46" x14ac:dyDescent="0.25">
      <c r="AP486" s="154" t="str">
        <f t="shared" si="109"/>
        <v>467EPSS40</v>
      </c>
      <c r="AQ486" s="202" t="s">
        <v>319</v>
      </c>
      <c r="AR486" s="203">
        <v>467</v>
      </c>
      <c r="AS486" s="202" t="s">
        <v>177</v>
      </c>
      <c r="AT486" s="204">
        <v>4200</v>
      </c>
    </row>
    <row r="487" spans="42:46" x14ac:dyDescent="0.25">
      <c r="AP487" s="154" t="str">
        <f t="shared" si="109"/>
        <v>576EPSM03</v>
      </c>
      <c r="AQ487" s="202" t="s">
        <v>319</v>
      </c>
      <c r="AR487" s="203">
        <v>576</v>
      </c>
      <c r="AS487" s="202" t="s">
        <v>192</v>
      </c>
      <c r="AT487" s="204">
        <v>50</v>
      </c>
    </row>
    <row r="488" spans="42:46" x14ac:dyDescent="0.25">
      <c r="AP488" s="154" t="str">
        <f t="shared" si="109"/>
        <v>576EPSS16</v>
      </c>
      <c r="AQ488" s="202" t="s">
        <v>319</v>
      </c>
      <c r="AR488" s="203">
        <v>576</v>
      </c>
      <c r="AS488" s="202" t="s">
        <v>196</v>
      </c>
      <c r="AT488" s="204">
        <v>21</v>
      </c>
    </row>
    <row r="489" spans="42:46" x14ac:dyDescent="0.25">
      <c r="AP489" s="154" t="str">
        <f t="shared" si="109"/>
        <v>576EPSS37</v>
      </c>
      <c r="AQ489" s="202" t="s">
        <v>319</v>
      </c>
      <c r="AR489" s="203">
        <v>576</v>
      </c>
      <c r="AS489" s="202" t="s">
        <v>198</v>
      </c>
      <c r="AT489" s="204">
        <v>26</v>
      </c>
    </row>
    <row r="490" spans="42:46" x14ac:dyDescent="0.25">
      <c r="AP490" s="154" t="str">
        <f t="shared" si="109"/>
        <v>576EPSS40</v>
      </c>
      <c r="AQ490" s="202" t="s">
        <v>319</v>
      </c>
      <c r="AR490" s="203">
        <v>576</v>
      </c>
      <c r="AS490" s="202" t="s">
        <v>177</v>
      </c>
      <c r="AT490" s="204">
        <v>1304</v>
      </c>
    </row>
    <row r="491" spans="42:46" x14ac:dyDescent="0.25">
      <c r="AP491" s="154" t="str">
        <f t="shared" si="109"/>
        <v>576ESS024</v>
      </c>
      <c r="AQ491" s="202" t="s">
        <v>319</v>
      </c>
      <c r="AR491" s="203">
        <v>576</v>
      </c>
      <c r="AS491" s="202" t="s">
        <v>179</v>
      </c>
      <c r="AT491" s="204">
        <v>4049</v>
      </c>
    </row>
    <row r="492" spans="42:46" x14ac:dyDescent="0.25">
      <c r="AP492" s="154" t="str">
        <f t="shared" si="109"/>
        <v>576ESS091</v>
      </c>
      <c r="AQ492" s="202" t="s">
        <v>319</v>
      </c>
      <c r="AR492" s="203">
        <v>576</v>
      </c>
      <c r="AS492" s="202" t="s">
        <v>183</v>
      </c>
      <c r="AT492" s="204">
        <v>496</v>
      </c>
    </row>
    <row r="493" spans="42:46" x14ac:dyDescent="0.25">
      <c r="AP493" s="154" t="str">
        <f t="shared" si="109"/>
        <v>642EPSM03</v>
      </c>
      <c r="AQ493" s="202" t="s">
        <v>319</v>
      </c>
      <c r="AR493" s="203">
        <v>642</v>
      </c>
      <c r="AS493" s="202" t="s">
        <v>192</v>
      </c>
      <c r="AT493" s="204">
        <v>122</v>
      </c>
    </row>
    <row r="494" spans="42:46" x14ac:dyDescent="0.25">
      <c r="AP494" s="154" t="str">
        <f t="shared" si="109"/>
        <v>642EPSS02</v>
      </c>
      <c r="AQ494" s="202" t="s">
        <v>319</v>
      </c>
      <c r="AR494" s="203">
        <v>642</v>
      </c>
      <c r="AS494" s="202" t="s">
        <v>200</v>
      </c>
      <c r="AT494" s="204">
        <v>1</v>
      </c>
    </row>
    <row r="495" spans="42:46" x14ac:dyDescent="0.25">
      <c r="AP495" s="154" t="str">
        <f t="shared" si="109"/>
        <v>642EPSS16</v>
      </c>
      <c r="AQ495" s="202" t="s">
        <v>319</v>
      </c>
      <c r="AR495" s="203">
        <v>642</v>
      </c>
      <c r="AS495" s="202" t="s">
        <v>196</v>
      </c>
      <c r="AT495" s="204">
        <v>87</v>
      </c>
    </row>
    <row r="496" spans="42:46" x14ac:dyDescent="0.25">
      <c r="AP496" s="154" t="str">
        <f t="shared" si="109"/>
        <v>642EPSS37</v>
      </c>
      <c r="AQ496" s="202" t="s">
        <v>319</v>
      </c>
      <c r="AR496" s="203">
        <v>642</v>
      </c>
      <c r="AS496" s="202" t="s">
        <v>198</v>
      </c>
      <c r="AT496" s="204">
        <v>108</v>
      </c>
    </row>
    <row r="497" spans="42:46" x14ac:dyDescent="0.25">
      <c r="AP497" s="154" t="str">
        <f t="shared" si="109"/>
        <v>642EPSS40</v>
      </c>
      <c r="AQ497" s="202" t="s">
        <v>319</v>
      </c>
      <c r="AR497" s="203">
        <v>642</v>
      </c>
      <c r="AS497" s="202" t="s">
        <v>177</v>
      </c>
      <c r="AT497" s="204">
        <v>6247</v>
      </c>
    </row>
    <row r="498" spans="42:46" x14ac:dyDescent="0.25">
      <c r="AP498" s="154" t="str">
        <f t="shared" si="109"/>
        <v>642ESS091</v>
      </c>
      <c r="AQ498" s="202" t="s">
        <v>319</v>
      </c>
      <c r="AR498" s="203">
        <v>642</v>
      </c>
      <c r="AS498" s="202" t="s">
        <v>183</v>
      </c>
      <c r="AT498" s="204">
        <v>6240</v>
      </c>
    </row>
    <row r="499" spans="42:46" x14ac:dyDescent="0.25">
      <c r="AP499" s="154" t="str">
        <f t="shared" si="109"/>
        <v>679EPSM03</v>
      </c>
      <c r="AQ499" s="202" t="s">
        <v>319</v>
      </c>
      <c r="AR499" s="203">
        <v>679</v>
      </c>
      <c r="AS499" s="202" t="s">
        <v>192</v>
      </c>
      <c r="AT499" s="204">
        <v>238</v>
      </c>
    </row>
    <row r="500" spans="42:46" x14ac:dyDescent="0.25">
      <c r="AP500" s="154" t="str">
        <f t="shared" si="109"/>
        <v>679EPSS16</v>
      </c>
      <c r="AQ500" s="202" t="s">
        <v>319</v>
      </c>
      <c r="AR500" s="203">
        <v>679</v>
      </c>
      <c r="AS500" s="202" t="s">
        <v>196</v>
      </c>
      <c r="AT500" s="204">
        <v>83</v>
      </c>
    </row>
    <row r="501" spans="42:46" x14ac:dyDescent="0.25">
      <c r="AP501" s="154" t="str">
        <f t="shared" si="109"/>
        <v>679EPSS37</v>
      </c>
      <c r="AQ501" s="202" t="s">
        <v>319</v>
      </c>
      <c r="AR501" s="203">
        <v>679</v>
      </c>
      <c r="AS501" s="202" t="s">
        <v>198</v>
      </c>
      <c r="AT501" s="204">
        <v>88</v>
      </c>
    </row>
    <row r="502" spans="42:46" x14ac:dyDescent="0.25">
      <c r="AP502" s="154" t="str">
        <f t="shared" si="109"/>
        <v>679EPSS40</v>
      </c>
      <c r="AQ502" s="202" t="s">
        <v>319</v>
      </c>
      <c r="AR502" s="203">
        <v>679</v>
      </c>
      <c r="AS502" s="202" t="s">
        <v>177</v>
      </c>
      <c r="AT502" s="204">
        <v>7713</v>
      </c>
    </row>
    <row r="503" spans="42:46" x14ac:dyDescent="0.25">
      <c r="AP503" s="154" t="str">
        <f t="shared" si="109"/>
        <v>679ESS024</v>
      </c>
      <c r="AQ503" s="202" t="s">
        <v>319</v>
      </c>
      <c r="AR503" s="203">
        <v>679</v>
      </c>
      <c r="AS503" s="202" t="s">
        <v>179</v>
      </c>
      <c r="AT503" s="204">
        <v>4264</v>
      </c>
    </row>
    <row r="504" spans="42:46" x14ac:dyDescent="0.25">
      <c r="AP504" s="154" t="str">
        <f t="shared" si="109"/>
        <v>679ESS091</v>
      </c>
      <c r="AQ504" s="202" t="s">
        <v>319</v>
      </c>
      <c r="AR504" s="203">
        <v>679</v>
      </c>
      <c r="AS504" s="202" t="s">
        <v>183</v>
      </c>
      <c r="AT504" s="204">
        <v>839</v>
      </c>
    </row>
    <row r="505" spans="42:46" x14ac:dyDescent="0.25">
      <c r="AP505" s="154" t="str">
        <f t="shared" si="109"/>
        <v>789EPSM03</v>
      </c>
      <c r="AQ505" s="202" t="s">
        <v>319</v>
      </c>
      <c r="AR505" s="203">
        <v>789</v>
      </c>
      <c r="AS505" s="202" t="s">
        <v>192</v>
      </c>
      <c r="AT505" s="204">
        <v>26</v>
      </c>
    </row>
    <row r="506" spans="42:46" x14ac:dyDescent="0.25">
      <c r="AP506" s="154" t="str">
        <f t="shared" si="109"/>
        <v>789EPSS16</v>
      </c>
      <c r="AQ506" s="202" t="s">
        <v>319</v>
      </c>
      <c r="AR506" s="203">
        <v>789</v>
      </c>
      <c r="AS506" s="202" t="s">
        <v>196</v>
      </c>
      <c r="AT506" s="204">
        <v>157</v>
      </c>
    </row>
    <row r="507" spans="42:46" x14ac:dyDescent="0.25">
      <c r="AP507" s="154" t="str">
        <f t="shared" si="109"/>
        <v>789EPSS37</v>
      </c>
      <c r="AQ507" s="202" t="s">
        <v>319</v>
      </c>
      <c r="AR507" s="203">
        <v>789</v>
      </c>
      <c r="AS507" s="202" t="s">
        <v>198</v>
      </c>
      <c r="AT507" s="204">
        <v>32</v>
      </c>
    </row>
    <row r="508" spans="42:46" x14ac:dyDescent="0.25">
      <c r="AP508" s="154" t="str">
        <f t="shared" si="109"/>
        <v>789EPSS40</v>
      </c>
      <c r="AQ508" s="202" t="s">
        <v>319</v>
      </c>
      <c r="AR508" s="203">
        <v>789</v>
      </c>
      <c r="AS508" s="202" t="s">
        <v>177</v>
      </c>
      <c r="AT508" s="204">
        <v>1092</v>
      </c>
    </row>
    <row r="509" spans="42:46" x14ac:dyDescent="0.25">
      <c r="AP509" s="154" t="str">
        <f t="shared" si="109"/>
        <v>789ESS024</v>
      </c>
      <c r="AQ509" s="202" t="s">
        <v>319</v>
      </c>
      <c r="AR509" s="203">
        <v>789</v>
      </c>
      <c r="AS509" s="202" t="s">
        <v>179</v>
      </c>
      <c r="AT509" s="204">
        <v>7759</v>
      </c>
    </row>
    <row r="510" spans="42:46" x14ac:dyDescent="0.25">
      <c r="AP510" s="154" t="str">
        <f t="shared" si="109"/>
        <v>792EPSM03</v>
      </c>
      <c r="AQ510" s="202" t="s">
        <v>319</v>
      </c>
      <c r="AR510" s="203">
        <v>792</v>
      </c>
      <c r="AS510" s="202" t="s">
        <v>192</v>
      </c>
      <c r="AT510" s="204">
        <v>144</v>
      </c>
    </row>
    <row r="511" spans="42:46" x14ac:dyDescent="0.25">
      <c r="AP511" s="154" t="str">
        <f t="shared" si="109"/>
        <v>792EPSS37</v>
      </c>
      <c r="AQ511" s="202" t="s">
        <v>319</v>
      </c>
      <c r="AR511" s="203">
        <v>792</v>
      </c>
      <c r="AS511" s="202" t="s">
        <v>198</v>
      </c>
      <c r="AT511" s="204">
        <v>36</v>
      </c>
    </row>
    <row r="512" spans="42:46" x14ac:dyDescent="0.25">
      <c r="AP512" s="154" t="str">
        <f t="shared" si="109"/>
        <v>792EPSS40</v>
      </c>
      <c r="AQ512" s="202" t="s">
        <v>319</v>
      </c>
      <c r="AR512" s="203">
        <v>792</v>
      </c>
      <c r="AS512" s="202" t="s">
        <v>177</v>
      </c>
      <c r="AT512" s="204">
        <v>2910</v>
      </c>
    </row>
    <row r="513" spans="42:46" x14ac:dyDescent="0.25">
      <c r="AP513" s="154" t="str">
        <f t="shared" si="109"/>
        <v>809EPSM03</v>
      </c>
      <c r="AQ513" s="202" t="s">
        <v>319</v>
      </c>
      <c r="AR513" s="203">
        <v>809</v>
      </c>
      <c r="AS513" s="202" t="s">
        <v>192</v>
      </c>
      <c r="AT513" s="204">
        <v>90</v>
      </c>
    </row>
    <row r="514" spans="42:46" x14ac:dyDescent="0.25">
      <c r="AP514" s="154" t="str">
        <f t="shared" si="109"/>
        <v>809EPSS16</v>
      </c>
      <c r="AQ514" s="202" t="s">
        <v>319</v>
      </c>
      <c r="AR514" s="203">
        <v>809</v>
      </c>
      <c r="AS514" s="202" t="s">
        <v>196</v>
      </c>
      <c r="AT514" s="204">
        <v>35</v>
      </c>
    </row>
    <row r="515" spans="42:46" x14ac:dyDescent="0.25">
      <c r="AP515" s="154" t="str">
        <f t="shared" si="109"/>
        <v>809EPSS37</v>
      </c>
      <c r="AQ515" s="202" t="s">
        <v>319</v>
      </c>
      <c r="AR515" s="203">
        <v>809</v>
      </c>
      <c r="AS515" s="202" t="s">
        <v>198</v>
      </c>
      <c r="AT515" s="204">
        <v>56</v>
      </c>
    </row>
    <row r="516" spans="42:46" x14ac:dyDescent="0.25">
      <c r="AP516" s="154" t="str">
        <f t="shared" si="109"/>
        <v>809EPSS40</v>
      </c>
      <c r="AQ516" s="202" t="s">
        <v>319</v>
      </c>
      <c r="AR516" s="203">
        <v>809</v>
      </c>
      <c r="AS516" s="202" t="s">
        <v>177</v>
      </c>
      <c r="AT516" s="204">
        <v>3422</v>
      </c>
    </row>
    <row r="517" spans="42:46" x14ac:dyDescent="0.25">
      <c r="AP517" s="154" t="str">
        <f t="shared" si="109"/>
        <v>847EPSM03</v>
      </c>
      <c r="AQ517" s="202" t="s">
        <v>319</v>
      </c>
      <c r="AR517" s="203">
        <v>847</v>
      </c>
      <c r="AS517" s="202" t="s">
        <v>192</v>
      </c>
      <c r="AT517" s="204">
        <v>121</v>
      </c>
    </row>
    <row r="518" spans="42:46" x14ac:dyDescent="0.25">
      <c r="AP518" s="154" t="str">
        <f t="shared" si="109"/>
        <v>847EPSS16</v>
      </c>
      <c r="AQ518" s="202" t="s">
        <v>319</v>
      </c>
      <c r="AR518" s="203">
        <v>847</v>
      </c>
      <c r="AS518" s="202" t="s">
        <v>196</v>
      </c>
      <c r="AT518" s="204">
        <v>205</v>
      </c>
    </row>
    <row r="519" spans="42:46" x14ac:dyDescent="0.25">
      <c r="AP519" s="154" t="str">
        <f t="shared" si="109"/>
        <v>847EPSS37</v>
      </c>
      <c r="AQ519" s="202" t="s">
        <v>319</v>
      </c>
      <c r="AR519" s="203">
        <v>847</v>
      </c>
      <c r="AS519" s="202" t="s">
        <v>198</v>
      </c>
      <c r="AT519" s="204">
        <v>123</v>
      </c>
    </row>
    <row r="520" spans="42:46" x14ac:dyDescent="0.25">
      <c r="AP520" s="154" t="str">
        <f t="shared" si="109"/>
        <v>847EPSS40</v>
      </c>
      <c r="AQ520" s="202" t="s">
        <v>319</v>
      </c>
      <c r="AR520" s="203">
        <v>847</v>
      </c>
      <c r="AS520" s="202" t="s">
        <v>177</v>
      </c>
      <c r="AT520" s="204">
        <v>23976</v>
      </c>
    </row>
    <row r="521" spans="42:46" x14ac:dyDescent="0.25">
      <c r="AP521" s="154" t="str">
        <f t="shared" si="109"/>
        <v>856EPSI03</v>
      </c>
      <c r="AQ521" s="202" t="s">
        <v>319</v>
      </c>
      <c r="AR521" s="203">
        <v>856</v>
      </c>
      <c r="AS521" s="202" t="s">
        <v>185</v>
      </c>
      <c r="AT521" s="204">
        <v>348</v>
      </c>
    </row>
    <row r="522" spans="42:46" x14ac:dyDescent="0.25">
      <c r="AP522" s="154" t="str">
        <f t="shared" ref="AP522:AP585" si="110">CONCATENATE(AR522,AS522)</f>
        <v>856EPSM03</v>
      </c>
      <c r="AQ522" s="202" t="s">
        <v>319</v>
      </c>
      <c r="AR522" s="203">
        <v>856</v>
      </c>
      <c r="AS522" s="202" t="s">
        <v>192</v>
      </c>
      <c r="AT522" s="204">
        <v>123</v>
      </c>
    </row>
    <row r="523" spans="42:46" x14ac:dyDescent="0.25">
      <c r="AP523" s="154" t="str">
        <f t="shared" si="110"/>
        <v>856EPSS02</v>
      </c>
      <c r="AQ523" s="202" t="s">
        <v>319</v>
      </c>
      <c r="AR523" s="203">
        <v>856</v>
      </c>
      <c r="AS523" s="202" t="s">
        <v>200</v>
      </c>
      <c r="AT523" s="204">
        <v>1</v>
      </c>
    </row>
    <row r="524" spans="42:46" x14ac:dyDescent="0.25">
      <c r="AP524" s="154" t="str">
        <f t="shared" si="110"/>
        <v>856EPSS37</v>
      </c>
      <c r="AQ524" s="202" t="s">
        <v>319</v>
      </c>
      <c r="AR524" s="203">
        <v>856</v>
      </c>
      <c r="AS524" s="202" t="s">
        <v>198</v>
      </c>
      <c r="AT524" s="204">
        <v>52</v>
      </c>
    </row>
    <row r="525" spans="42:46" x14ac:dyDescent="0.25">
      <c r="AP525" s="154" t="str">
        <f t="shared" si="110"/>
        <v>856EPSS40</v>
      </c>
      <c r="AQ525" s="202" t="s">
        <v>319</v>
      </c>
      <c r="AR525" s="203">
        <v>856</v>
      </c>
      <c r="AS525" s="202" t="s">
        <v>177</v>
      </c>
      <c r="AT525" s="204">
        <v>2678</v>
      </c>
    </row>
    <row r="526" spans="42:46" x14ac:dyDescent="0.25">
      <c r="AP526" s="154" t="str">
        <f t="shared" si="110"/>
        <v>861EPSM03</v>
      </c>
      <c r="AQ526" s="202" t="s">
        <v>319</v>
      </c>
      <c r="AR526" s="203">
        <v>861</v>
      </c>
      <c r="AS526" s="202" t="s">
        <v>192</v>
      </c>
      <c r="AT526" s="204">
        <v>156</v>
      </c>
    </row>
    <row r="527" spans="42:46" x14ac:dyDescent="0.25">
      <c r="AP527" s="154" t="str">
        <f t="shared" si="110"/>
        <v>861EPSS16</v>
      </c>
      <c r="AQ527" s="202" t="s">
        <v>319</v>
      </c>
      <c r="AR527" s="203">
        <v>861</v>
      </c>
      <c r="AS527" s="202" t="s">
        <v>196</v>
      </c>
      <c r="AT527" s="204">
        <v>62</v>
      </c>
    </row>
    <row r="528" spans="42:46" x14ac:dyDescent="0.25">
      <c r="AP528" s="154" t="str">
        <f t="shared" si="110"/>
        <v>861EPSS23</v>
      </c>
      <c r="AQ528" s="202" t="s">
        <v>319</v>
      </c>
      <c r="AR528" s="203">
        <v>861</v>
      </c>
      <c r="AS528" s="202" t="s">
        <v>202</v>
      </c>
      <c r="AT528" s="204">
        <v>3</v>
      </c>
    </row>
    <row r="529" spans="42:46" x14ac:dyDescent="0.25">
      <c r="AP529" s="154" t="str">
        <f t="shared" si="110"/>
        <v>861EPSS37</v>
      </c>
      <c r="AQ529" s="202" t="s">
        <v>319</v>
      </c>
      <c r="AR529" s="203">
        <v>861</v>
      </c>
      <c r="AS529" s="202" t="s">
        <v>198</v>
      </c>
      <c r="AT529" s="204">
        <v>127</v>
      </c>
    </row>
    <row r="530" spans="42:46" x14ac:dyDescent="0.25">
      <c r="AP530" s="154" t="str">
        <f t="shared" si="110"/>
        <v>861EPSS40</v>
      </c>
      <c r="AQ530" s="202" t="s">
        <v>319</v>
      </c>
      <c r="AR530" s="203">
        <v>861</v>
      </c>
      <c r="AS530" s="202" t="s">
        <v>177</v>
      </c>
      <c r="AT530" s="204">
        <v>5363</v>
      </c>
    </row>
    <row r="531" spans="42:46" x14ac:dyDescent="0.25">
      <c r="AP531" s="154" t="str">
        <f t="shared" si="110"/>
        <v>1EPSM03</v>
      </c>
      <c r="AQ531" s="202" t="s">
        <v>320</v>
      </c>
      <c r="AR531" s="203">
        <v>1</v>
      </c>
      <c r="AS531" s="202" t="s">
        <v>192</v>
      </c>
      <c r="AT531" s="204">
        <v>9338</v>
      </c>
    </row>
    <row r="532" spans="42:46" x14ac:dyDescent="0.25">
      <c r="AP532" s="154" t="str">
        <f t="shared" si="110"/>
        <v>1EPSS02</v>
      </c>
      <c r="AQ532" s="202" t="s">
        <v>320</v>
      </c>
      <c r="AR532" s="203">
        <v>1</v>
      </c>
      <c r="AS532" s="202" t="s">
        <v>200</v>
      </c>
      <c r="AT532" s="204">
        <v>10640</v>
      </c>
    </row>
    <row r="533" spans="42:46" x14ac:dyDescent="0.25">
      <c r="AP533" s="154" t="str">
        <f t="shared" si="110"/>
        <v>1EPSS05</v>
      </c>
      <c r="AQ533" s="202" t="s">
        <v>320</v>
      </c>
      <c r="AR533" s="203">
        <v>1</v>
      </c>
      <c r="AS533" s="202" t="s">
        <v>204</v>
      </c>
      <c r="AT533" s="204">
        <v>451</v>
      </c>
    </row>
    <row r="534" spans="42:46" x14ac:dyDescent="0.25">
      <c r="AP534" s="154" t="str">
        <f t="shared" si="110"/>
        <v>1EPSS10</v>
      </c>
      <c r="AQ534" s="202" t="s">
        <v>320</v>
      </c>
      <c r="AR534" s="203">
        <v>1</v>
      </c>
      <c r="AS534" s="202" t="s">
        <v>194</v>
      </c>
      <c r="AT534" s="204">
        <v>25633</v>
      </c>
    </row>
    <row r="535" spans="42:46" x14ac:dyDescent="0.25">
      <c r="AP535" s="154" t="str">
        <f t="shared" si="110"/>
        <v>1EPSS16</v>
      </c>
      <c r="AQ535" s="202" t="s">
        <v>320</v>
      </c>
      <c r="AR535" s="203">
        <v>1</v>
      </c>
      <c r="AS535" s="202" t="s">
        <v>196</v>
      </c>
      <c r="AT535" s="204">
        <v>6851</v>
      </c>
    </row>
    <row r="536" spans="42:46" x14ac:dyDescent="0.25">
      <c r="AP536" s="154" t="str">
        <f t="shared" si="110"/>
        <v>1EPSS17</v>
      </c>
      <c r="AQ536" s="202" t="s">
        <v>320</v>
      </c>
      <c r="AR536" s="203">
        <v>1</v>
      </c>
      <c r="AS536" s="202" t="s">
        <v>208</v>
      </c>
      <c r="AT536" s="204">
        <v>8</v>
      </c>
    </row>
    <row r="537" spans="42:46" x14ac:dyDescent="0.25">
      <c r="AP537" s="154" t="str">
        <f t="shared" si="110"/>
        <v>1EPSS18</v>
      </c>
      <c r="AQ537" s="202" t="s">
        <v>320</v>
      </c>
      <c r="AR537" s="203">
        <v>1</v>
      </c>
      <c r="AS537" s="202" t="s">
        <v>206</v>
      </c>
      <c r="AT537" s="204">
        <v>178</v>
      </c>
    </row>
    <row r="538" spans="42:46" x14ac:dyDescent="0.25">
      <c r="AP538" s="154" t="str">
        <f t="shared" si="110"/>
        <v>1EPSS23</v>
      </c>
      <c r="AQ538" s="202" t="s">
        <v>320</v>
      </c>
      <c r="AR538" s="203">
        <v>1</v>
      </c>
      <c r="AS538" s="202" t="s">
        <v>202</v>
      </c>
      <c r="AT538" s="204">
        <v>2309</v>
      </c>
    </row>
    <row r="539" spans="42:46" x14ac:dyDescent="0.25">
      <c r="AP539" s="154" t="str">
        <f t="shared" si="110"/>
        <v>1EPSS37</v>
      </c>
      <c r="AQ539" s="202" t="s">
        <v>320</v>
      </c>
      <c r="AR539" s="203">
        <v>1</v>
      </c>
      <c r="AS539" s="202" t="s">
        <v>198</v>
      </c>
      <c r="AT539" s="204">
        <v>10362</v>
      </c>
    </row>
    <row r="540" spans="42:46" x14ac:dyDescent="0.25">
      <c r="AP540" s="154" t="str">
        <f t="shared" si="110"/>
        <v>1EPSS40</v>
      </c>
      <c r="AQ540" s="202" t="s">
        <v>320</v>
      </c>
      <c r="AR540" s="203">
        <v>1</v>
      </c>
      <c r="AS540" s="202" t="s">
        <v>177</v>
      </c>
      <c r="AT540" s="204">
        <v>495522</v>
      </c>
    </row>
    <row r="541" spans="42:46" x14ac:dyDescent="0.25">
      <c r="AP541" s="154" t="str">
        <f t="shared" si="110"/>
        <v>79EPSM03</v>
      </c>
      <c r="AQ541" s="202" t="s">
        <v>320</v>
      </c>
      <c r="AR541" s="203">
        <v>79</v>
      </c>
      <c r="AS541" s="202" t="s">
        <v>192</v>
      </c>
      <c r="AT541" s="204">
        <v>243</v>
      </c>
    </row>
    <row r="542" spans="42:46" x14ac:dyDescent="0.25">
      <c r="AP542" s="154" t="str">
        <f t="shared" si="110"/>
        <v>79EPSS02</v>
      </c>
      <c r="AQ542" s="202" t="s">
        <v>320</v>
      </c>
      <c r="AR542" s="203">
        <v>79</v>
      </c>
      <c r="AS542" s="202" t="s">
        <v>200</v>
      </c>
      <c r="AT542" s="204">
        <v>29</v>
      </c>
    </row>
    <row r="543" spans="42:46" x14ac:dyDescent="0.25">
      <c r="AP543" s="154" t="str">
        <f t="shared" si="110"/>
        <v>79EPSS10</v>
      </c>
      <c r="AQ543" s="202" t="s">
        <v>320</v>
      </c>
      <c r="AR543" s="203">
        <v>79</v>
      </c>
      <c r="AS543" s="202" t="s">
        <v>194</v>
      </c>
      <c r="AT543" s="204">
        <v>261</v>
      </c>
    </row>
    <row r="544" spans="42:46" x14ac:dyDescent="0.25">
      <c r="AP544" s="154" t="str">
        <f t="shared" si="110"/>
        <v>79EPSS16</v>
      </c>
      <c r="AQ544" s="202" t="s">
        <v>320</v>
      </c>
      <c r="AR544" s="203">
        <v>79</v>
      </c>
      <c r="AS544" s="202" t="s">
        <v>196</v>
      </c>
      <c r="AT544" s="204">
        <v>279</v>
      </c>
    </row>
    <row r="545" spans="42:46" x14ac:dyDescent="0.25">
      <c r="AP545" s="154" t="str">
        <f t="shared" si="110"/>
        <v>79EPSS37</v>
      </c>
      <c r="AQ545" s="202" t="s">
        <v>320</v>
      </c>
      <c r="AR545" s="203">
        <v>79</v>
      </c>
      <c r="AS545" s="202" t="s">
        <v>198</v>
      </c>
      <c r="AT545" s="204">
        <v>181</v>
      </c>
    </row>
    <row r="546" spans="42:46" x14ac:dyDescent="0.25">
      <c r="AP546" s="154" t="str">
        <f t="shared" si="110"/>
        <v>79EPSS40</v>
      </c>
      <c r="AQ546" s="202" t="s">
        <v>320</v>
      </c>
      <c r="AR546" s="203">
        <v>79</v>
      </c>
      <c r="AS546" s="202" t="s">
        <v>177</v>
      </c>
      <c r="AT546" s="204">
        <v>15702</v>
      </c>
    </row>
    <row r="547" spans="42:46" x14ac:dyDescent="0.25">
      <c r="AP547" s="154" t="str">
        <f t="shared" si="110"/>
        <v>88EPSM03</v>
      </c>
      <c r="AQ547" s="202" t="s">
        <v>320</v>
      </c>
      <c r="AR547" s="203">
        <v>88</v>
      </c>
      <c r="AS547" s="202" t="s">
        <v>192</v>
      </c>
      <c r="AT547" s="204">
        <v>1533</v>
      </c>
    </row>
    <row r="548" spans="42:46" x14ac:dyDescent="0.25">
      <c r="AP548" s="154" t="str">
        <f t="shared" si="110"/>
        <v>88EPSS02</v>
      </c>
      <c r="AQ548" s="202" t="s">
        <v>320</v>
      </c>
      <c r="AR548" s="203">
        <v>88</v>
      </c>
      <c r="AS548" s="202" t="s">
        <v>200</v>
      </c>
      <c r="AT548" s="204">
        <v>1297</v>
      </c>
    </row>
    <row r="549" spans="42:46" x14ac:dyDescent="0.25">
      <c r="AP549" s="154" t="str">
        <f t="shared" si="110"/>
        <v>88EPSS05</v>
      </c>
      <c r="AQ549" s="202" t="s">
        <v>320</v>
      </c>
      <c r="AR549" s="203">
        <v>88</v>
      </c>
      <c r="AS549" s="202" t="s">
        <v>204</v>
      </c>
      <c r="AT549" s="204">
        <v>61</v>
      </c>
    </row>
    <row r="550" spans="42:46" x14ac:dyDescent="0.25">
      <c r="AP550" s="154" t="str">
        <f t="shared" si="110"/>
        <v>88EPSS10</v>
      </c>
      <c r="AQ550" s="202" t="s">
        <v>320</v>
      </c>
      <c r="AR550" s="203">
        <v>88</v>
      </c>
      <c r="AS550" s="202" t="s">
        <v>194</v>
      </c>
      <c r="AT550" s="204">
        <v>2507</v>
      </c>
    </row>
    <row r="551" spans="42:46" x14ac:dyDescent="0.25">
      <c r="AP551" s="154" t="str">
        <f t="shared" si="110"/>
        <v>88EPSS16</v>
      </c>
      <c r="AQ551" s="202" t="s">
        <v>320</v>
      </c>
      <c r="AR551" s="203">
        <v>88</v>
      </c>
      <c r="AS551" s="202" t="s">
        <v>196</v>
      </c>
      <c r="AT551" s="204">
        <v>814</v>
      </c>
    </row>
    <row r="552" spans="42:46" x14ac:dyDescent="0.25">
      <c r="AP552" s="154" t="str">
        <f t="shared" si="110"/>
        <v>88EPSS17</v>
      </c>
      <c r="AQ552" s="202" t="s">
        <v>320</v>
      </c>
      <c r="AR552" s="203">
        <v>88</v>
      </c>
      <c r="AS552" s="202" t="s">
        <v>208</v>
      </c>
      <c r="AT552" s="204">
        <v>1</v>
      </c>
    </row>
    <row r="553" spans="42:46" x14ac:dyDescent="0.25">
      <c r="AP553" s="154" t="str">
        <f t="shared" si="110"/>
        <v>88EPSS18</v>
      </c>
      <c r="AQ553" s="202" t="s">
        <v>320</v>
      </c>
      <c r="AR553" s="203">
        <v>88</v>
      </c>
      <c r="AS553" s="202" t="s">
        <v>206</v>
      </c>
      <c r="AT553" s="204">
        <v>22</v>
      </c>
    </row>
    <row r="554" spans="42:46" x14ac:dyDescent="0.25">
      <c r="AP554" s="154" t="str">
        <f t="shared" si="110"/>
        <v>88EPSS23</v>
      </c>
      <c r="AQ554" s="202" t="s">
        <v>320</v>
      </c>
      <c r="AR554" s="203">
        <v>88</v>
      </c>
      <c r="AS554" s="202" t="s">
        <v>202</v>
      </c>
      <c r="AT554" s="204">
        <v>178</v>
      </c>
    </row>
    <row r="555" spans="42:46" x14ac:dyDescent="0.25">
      <c r="AP555" s="154" t="str">
        <f t="shared" si="110"/>
        <v>88EPSS37</v>
      </c>
      <c r="AQ555" s="202" t="s">
        <v>320</v>
      </c>
      <c r="AR555" s="203">
        <v>88</v>
      </c>
      <c r="AS555" s="202" t="s">
        <v>198</v>
      </c>
      <c r="AT555" s="204">
        <v>897</v>
      </c>
    </row>
    <row r="556" spans="42:46" x14ac:dyDescent="0.25">
      <c r="AP556" s="154" t="str">
        <f t="shared" si="110"/>
        <v>88EPSS40</v>
      </c>
      <c r="AQ556" s="202" t="s">
        <v>320</v>
      </c>
      <c r="AR556" s="203">
        <v>88</v>
      </c>
      <c r="AS556" s="202" t="s">
        <v>177</v>
      </c>
      <c r="AT556" s="204">
        <v>81368</v>
      </c>
    </row>
    <row r="557" spans="42:46" x14ac:dyDescent="0.25">
      <c r="AP557" s="154" t="str">
        <f t="shared" si="110"/>
        <v>129EPSM03</v>
      </c>
      <c r="AQ557" s="202" t="s">
        <v>320</v>
      </c>
      <c r="AR557" s="203">
        <v>129</v>
      </c>
      <c r="AS557" s="202" t="s">
        <v>192</v>
      </c>
      <c r="AT557" s="204">
        <v>223</v>
      </c>
    </row>
    <row r="558" spans="42:46" x14ac:dyDescent="0.25">
      <c r="AP558" s="154" t="str">
        <f t="shared" si="110"/>
        <v>129EPSS02</v>
      </c>
      <c r="AQ558" s="202" t="s">
        <v>320</v>
      </c>
      <c r="AR558" s="203">
        <v>129</v>
      </c>
      <c r="AS558" s="202" t="s">
        <v>200</v>
      </c>
      <c r="AT558" s="204">
        <v>151</v>
      </c>
    </row>
    <row r="559" spans="42:46" x14ac:dyDescent="0.25">
      <c r="AP559" s="154" t="str">
        <f t="shared" si="110"/>
        <v>129EPSS05</v>
      </c>
      <c r="AQ559" s="202" t="s">
        <v>320</v>
      </c>
      <c r="AR559" s="203">
        <v>129</v>
      </c>
      <c r="AS559" s="202" t="s">
        <v>204</v>
      </c>
      <c r="AT559" s="204">
        <v>1</v>
      </c>
    </row>
    <row r="560" spans="42:46" x14ac:dyDescent="0.25">
      <c r="AP560" s="154" t="str">
        <f t="shared" si="110"/>
        <v>129EPSS10</v>
      </c>
      <c r="AQ560" s="202" t="s">
        <v>320</v>
      </c>
      <c r="AR560" s="203">
        <v>129</v>
      </c>
      <c r="AS560" s="202" t="s">
        <v>194</v>
      </c>
      <c r="AT560" s="204">
        <v>567</v>
      </c>
    </row>
    <row r="561" spans="42:46" x14ac:dyDescent="0.25">
      <c r="AP561" s="154" t="str">
        <f t="shared" si="110"/>
        <v>129EPSS16</v>
      </c>
      <c r="AQ561" s="202" t="s">
        <v>320</v>
      </c>
      <c r="AR561" s="203">
        <v>129</v>
      </c>
      <c r="AS561" s="202" t="s">
        <v>196</v>
      </c>
      <c r="AT561" s="204">
        <v>114</v>
      </c>
    </row>
    <row r="562" spans="42:46" x14ac:dyDescent="0.25">
      <c r="AP562" s="154" t="str">
        <f t="shared" si="110"/>
        <v>129EPSS18</v>
      </c>
      <c r="AQ562" s="202" t="s">
        <v>320</v>
      </c>
      <c r="AR562" s="203">
        <v>129</v>
      </c>
      <c r="AS562" s="202" t="s">
        <v>206</v>
      </c>
      <c r="AT562" s="204">
        <v>2</v>
      </c>
    </row>
    <row r="563" spans="42:46" x14ac:dyDescent="0.25">
      <c r="AP563" s="154" t="str">
        <f t="shared" si="110"/>
        <v>129EPSS23</v>
      </c>
      <c r="AQ563" s="202" t="s">
        <v>320</v>
      </c>
      <c r="AR563" s="203">
        <v>129</v>
      </c>
      <c r="AS563" s="202" t="s">
        <v>202</v>
      </c>
      <c r="AT563" s="204">
        <v>1</v>
      </c>
    </row>
    <row r="564" spans="42:46" x14ac:dyDescent="0.25">
      <c r="AP564" s="154" t="str">
        <f t="shared" si="110"/>
        <v>129EPSS37</v>
      </c>
      <c r="AQ564" s="202" t="s">
        <v>320</v>
      </c>
      <c r="AR564" s="203">
        <v>129</v>
      </c>
      <c r="AS564" s="202" t="s">
        <v>198</v>
      </c>
      <c r="AT564" s="204">
        <v>215</v>
      </c>
    </row>
    <row r="565" spans="42:46" x14ac:dyDescent="0.25">
      <c r="AP565" s="154" t="str">
        <f t="shared" si="110"/>
        <v>129EPSS40</v>
      </c>
      <c r="AQ565" s="202" t="s">
        <v>320</v>
      </c>
      <c r="AR565" s="203">
        <v>129</v>
      </c>
      <c r="AS565" s="202" t="s">
        <v>177</v>
      </c>
      <c r="AT565" s="204">
        <v>14070</v>
      </c>
    </row>
    <row r="566" spans="42:46" x14ac:dyDescent="0.25">
      <c r="AP566" s="154" t="str">
        <f t="shared" si="110"/>
        <v>212EPSM03</v>
      </c>
      <c r="AQ566" s="202" t="s">
        <v>320</v>
      </c>
      <c r="AR566" s="203">
        <v>212</v>
      </c>
      <c r="AS566" s="202" t="s">
        <v>192</v>
      </c>
      <c r="AT566" s="204">
        <v>125</v>
      </c>
    </row>
    <row r="567" spans="42:46" x14ac:dyDescent="0.25">
      <c r="AP567" s="154" t="str">
        <f t="shared" si="110"/>
        <v>212EPSS02</v>
      </c>
      <c r="AQ567" s="202" t="s">
        <v>320</v>
      </c>
      <c r="AR567" s="203">
        <v>212</v>
      </c>
      <c r="AS567" s="202" t="s">
        <v>200</v>
      </c>
      <c r="AT567" s="204">
        <v>37</v>
      </c>
    </row>
    <row r="568" spans="42:46" x14ac:dyDescent="0.25">
      <c r="AP568" s="154" t="str">
        <f t="shared" si="110"/>
        <v>212EPSS05</v>
      </c>
      <c r="AQ568" s="202" t="s">
        <v>320</v>
      </c>
      <c r="AR568" s="203">
        <v>212</v>
      </c>
      <c r="AS568" s="202" t="s">
        <v>204</v>
      </c>
      <c r="AT568" s="204">
        <v>2</v>
      </c>
    </row>
    <row r="569" spans="42:46" x14ac:dyDescent="0.25">
      <c r="AP569" s="154" t="str">
        <f t="shared" si="110"/>
        <v>212EPSS10</v>
      </c>
      <c r="AQ569" s="202" t="s">
        <v>320</v>
      </c>
      <c r="AR569" s="203">
        <v>212</v>
      </c>
      <c r="AS569" s="202" t="s">
        <v>194</v>
      </c>
      <c r="AT569" s="204">
        <v>626</v>
      </c>
    </row>
    <row r="570" spans="42:46" x14ac:dyDescent="0.25">
      <c r="AP570" s="154" t="str">
        <f t="shared" si="110"/>
        <v>212EPSS16</v>
      </c>
      <c r="AQ570" s="202" t="s">
        <v>320</v>
      </c>
      <c r="AR570" s="203">
        <v>212</v>
      </c>
      <c r="AS570" s="202" t="s">
        <v>196</v>
      </c>
      <c r="AT570" s="204">
        <v>117</v>
      </c>
    </row>
    <row r="571" spans="42:46" x14ac:dyDescent="0.25">
      <c r="AP571" s="154" t="str">
        <f t="shared" si="110"/>
        <v>212EPSS37</v>
      </c>
      <c r="AQ571" s="202" t="s">
        <v>320</v>
      </c>
      <c r="AR571" s="203">
        <v>212</v>
      </c>
      <c r="AS571" s="202" t="s">
        <v>198</v>
      </c>
      <c r="AT571" s="204">
        <v>200</v>
      </c>
    </row>
    <row r="572" spans="42:46" x14ac:dyDescent="0.25">
      <c r="AP572" s="154" t="str">
        <f t="shared" si="110"/>
        <v>212EPSS40</v>
      </c>
      <c r="AQ572" s="202" t="s">
        <v>320</v>
      </c>
      <c r="AR572" s="203">
        <v>212</v>
      </c>
      <c r="AS572" s="202" t="s">
        <v>177</v>
      </c>
      <c r="AT572" s="204">
        <v>14189</v>
      </c>
    </row>
    <row r="573" spans="42:46" x14ac:dyDescent="0.25">
      <c r="AP573" s="154" t="str">
        <f t="shared" si="110"/>
        <v>266EPSM03</v>
      </c>
      <c r="AQ573" s="202" t="s">
        <v>320</v>
      </c>
      <c r="AR573" s="203">
        <v>266</v>
      </c>
      <c r="AS573" s="202" t="s">
        <v>192</v>
      </c>
      <c r="AT573" s="204">
        <v>183</v>
      </c>
    </row>
    <row r="574" spans="42:46" x14ac:dyDescent="0.25">
      <c r="AP574" s="154" t="str">
        <f t="shared" si="110"/>
        <v>266EPSS02</v>
      </c>
      <c r="AQ574" s="202" t="s">
        <v>320</v>
      </c>
      <c r="AR574" s="203">
        <v>266</v>
      </c>
      <c r="AS574" s="202" t="s">
        <v>200</v>
      </c>
      <c r="AT574" s="204">
        <v>145</v>
      </c>
    </row>
    <row r="575" spans="42:46" x14ac:dyDescent="0.25">
      <c r="AP575" s="154" t="str">
        <f t="shared" si="110"/>
        <v>266EPSS05</v>
      </c>
      <c r="AQ575" s="202" t="s">
        <v>320</v>
      </c>
      <c r="AR575" s="203">
        <v>266</v>
      </c>
      <c r="AS575" s="202" t="s">
        <v>204</v>
      </c>
      <c r="AT575" s="204">
        <v>5</v>
      </c>
    </row>
    <row r="576" spans="42:46" x14ac:dyDescent="0.25">
      <c r="AP576" s="154" t="str">
        <f t="shared" si="110"/>
        <v>266EPSS10</v>
      </c>
      <c r="AQ576" s="202" t="s">
        <v>320</v>
      </c>
      <c r="AR576" s="203">
        <v>266</v>
      </c>
      <c r="AS576" s="202" t="s">
        <v>194</v>
      </c>
      <c r="AT576" s="204">
        <v>370</v>
      </c>
    </row>
    <row r="577" spans="42:46" x14ac:dyDescent="0.25">
      <c r="AP577" s="154" t="str">
        <f t="shared" si="110"/>
        <v>266EPSS16</v>
      </c>
      <c r="AQ577" s="202" t="s">
        <v>320</v>
      </c>
      <c r="AR577" s="203">
        <v>266</v>
      </c>
      <c r="AS577" s="202" t="s">
        <v>196</v>
      </c>
      <c r="AT577" s="204">
        <v>133</v>
      </c>
    </row>
    <row r="578" spans="42:46" x14ac:dyDescent="0.25">
      <c r="AP578" s="154" t="str">
        <f t="shared" si="110"/>
        <v>266EPSS18</v>
      </c>
      <c r="AQ578" s="202" t="s">
        <v>320</v>
      </c>
      <c r="AR578" s="203">
        <v>266</v>
      </c>
      <c r="AS578" s="202" t="s">
        <v>206</v>
      </c>
      <c r="AT578" s="204">
        <v>2</v>
      </c>
    </row>
    <row r="579" spans="42:46" x14ac:dyDescent="0.25">
      <c r="AP579" s="154" t="str">
        <f t="shared" si="110"/>
        <v>266EPSS23</v>
      </c>
      <c r="AQ579" s="202" t="s">
        <v>320</v>
      </c>
      <c r="AR579" s="203">
        <v>266</v>
      </c>
      <c r="AS579" s="202" t="s">
        <v>202</v>
      </c>
      <c r="AT579" s="204">
        <v>2</v>
      </c>
    </row>
    <row r="580" spans="42:46" x14ac:dyDescent="0.25">
      <c r="AP580" s="154" t="str">
        <f t="shared" si="110"/>
        <v>266EPSS37</v>
      </c>
      <c r="AQ580" s="202" t="s">
        <v>320</v>
      </c>
      <c r="AR580" s="203">
        <v>266</v>
      </c>
      <c r="AS580" s="202" t="s">
        <v>198</v>
      </c>
      <c r="AT580" s="204">
        <v>170</v>
      </c>
    </row>
    <row r="581" spans="42:46" x14ac:dyDescent="0.25">
      <c r="AP581" s="154" t="str">
        <f t="shared" si="110"/>
        <v>266EPSS40</v>
      </c>
      <c r="AQ581" s="202" t="s">
        <v>320</v>
      </c>
      <c r="AR581" s="203">
        <v>266</v>
      </c>
      <c r="AS581" s="202" t="s">
        <v>177</v>
      </c>
      <c r="AT581" s="204">
        <v>14859</v>
      </c>
    </row>
    <row r="582" spans="42:46" x14ac:dyDescent="0.25">
      <c r="AP582" s="154" t="str">
        <f t="shared" si="110"/>
        <v>308EPSM03</v>
      </c>
      <c r="AQ582" s="202" t="s">
        <v>320</v>
      </c>
      <c r="AR582" s="203">
        <v>308</v>
      </c>
      <c r="AS582" s="202" t="s">
        <v>192</v>
      </c>
      <c r="AT582" s="204">
        <v>129</v>
      </c>
    </row>
    <row r="583" spans="42:46" x14ac:dyDescent="0.25">
      <c r="AP583" s="154" t="str">
        <f t="shared" si="110"/>
        <v>308EPSS02</v>
      </c>
      <c r="AQ583" s="202" t="s">
        <v>320</v>
      </c>
      <c r="AR583" s="203">
        <v>308</v>
      </c>
      <c r="AS583" s="202" t="s">
        <v>200</v>
      </c>
      <c r="AT583" s="204">
        <v>96</v>
      </c>
    </row>
    <row r="584" spans="42:46" x14ac:dyDescent="0.25">
      <c r="AP584" s="154" t="str">
        <f t="shared" si="110"/>
        <v>308EPSS10</v>
      </c>
      <c r="AQ584" s="202" t="s">
        <v>320</v>
      </c>
      <c r="AR584" s="203">
        <v>308</v>
      </c>
      <c r="AS584" s="202" t="s">
        <v>194</v>
      </c>
      <c r="AT584" s="204">
        <v>521</v>
      </c>
    </row>
    <row r="585" spans="42:46" x14ac:dyDescent="0.25">
      <c r="AP585" s="154" t="str">
        <f t="shared" si="110"/>
        <v>308EPSS16</v>
      </c>
      <c r="AQ585" s="202" t="s">
        <v>320</v>
      </c>
      <c r="AR585" s="203">
        <v>308</v>
      </c>
      <c r="AS585" s="202" t="s">
        <v>196</v>
      </c>
      <c r="AT585" s="204">
        <v>151</v>
      </c>
    </row>
    <row r="586" spans="42:46" x14ac:dyDescent="0.25">
      <c r="AP586" s="154" t="str">
        <f t="shared" ref="AP586:AP649" si="111">CONCATENATE(AR586,AS586)</f>
        <v>308EPSS37</v>
      </c>
      <c r="AQ586" s="202" t="s">
        <v>320</v>
      </c>
      <c r="AR586" s="203">
        <v>308</v>
      </c>
      <c r="AS586" s="202" t="s">
        <v>198</v>
      </c>
      <c r="AT586" s="204">
        <v>222</v>
      </c>
    </row>
    <row r="587" spans="42:46" x14ac:dyDescent="0.25">
      <c r="AP587" s="154" t="str">
        <f t="shared" si="111"/>
        <v>308EPSS40</v>
      </c>
      <c r="AQ587" s="202" t="s">
        <v>320</v>
      </c>
      <c r="AR587" s="203">
        <v>308</v>
      </c>
      <c r="AS587" s="202" t="s">
        <v>177</v>
      </c>
      <c r="AT587" s="204">
        <v>10781</v>
      </c>
    </row>
    <row r="588" spans="42:46" x14ac:dyDescent="0.25">
      <c r="AP588" s="154" t="str">
        <f t="shared" si="111"/>
        <v>360EPSM03</v>
      </c>
      <c r="AQ588" s="202" t="s">
        <v>320</v>
      </c>
      <c r="AR588" s="203">
        <v>360</v>
      </c>
      <c r="AS588" s="202" t="s">
        <v>192</v>
      </c>
      <c r="AT588" s="204">
        <v>664</v>
      </c>
    </row>
    <row r="589" spans="42:46" x14ac:dyDescent="0.25">
      <c r="AP589" s="154" t="str">
        <f t="shared" si="111"/>
        <v>360EPSS02</v>
      </c>
      <c r="AQ589" s="202" t="s">
        <v>320</v>
      </c>
      <c r="AR589" s="203">
        <v>360</v>
      </c>
      <c r="AS589" s="202" t="s">
        <v>200</v>
      </c>
      <c r="AT589" s="204">
        <v>741</v>
      </c>
    </row>
    <row r="590" spans="42:46" x14ac:dyDescent="0.25">
      <c r="AP590" s="154" t="str">
        <f t="shared" si="111"/>
        <v>360EPSS05</v>
      </c>
      <c r="AQ590" s="202" t="s">
        <v>320</v>
      </c>
      <c r="AR590" s="203">
        <v>360</v>
      </c>
      <c r="AS590" s="202" t="s">
        <v>204</v>
      </c>
      <c r="AT590" s="204">
        <v>26</v>
      </c>
    </row>
    <row r="591" spans="42:46" x14ac:dyDescent="0.25">
      <c r="AP591" s="154" t="str">
        <f t="shared" si="111"/>
        <v>360EPSS10</v>
      </c>
      <c r="AQ591" s="202" t="s">
        <v>320</v>
      </c>
      <c r="AR591" s="203">
        <v>360</v>
      </c>
      <c r="AS591" s="202" t="s">
        <v>194</v>
      </c>
      <c r="AT591" s="204">
        <v>969</v>
      </c>
    </row>
    <row r="592" spans="42:46" x14ac:dyDescent="0.25">
      <c r="AP592" s="154" t="str">
        <f t="shared" si="111"/>
        <v>360EPSS16</v>
      </c>
      <c r="AQ592" s="202" t="s">
        <v>320</v>
      </c>
      <c r="AR592" s="203">
        <v>360</v>
      </c>
      <c r="AS592" s="202" t="s">
        <v>196</v>
      </c>
      <c r="AT592" s="204">
        <v>305</v>
      </c>
    </row>
    <row r="593" spans="42:46" x14ac:dyDescent="0.25">
      <c r="AP593" s="154" t="str">
        <f t="shared" si="111"/>
        <v>360EPSS18</v>
      </c>
      <c r="AQ593" s="202" t="s">
        <v>320</v>
      </c>
      <c r="AR593" s="203">
        <v>360</v>
      </c>
      <c r="AS593" s="202" t="s">
        <v>206</v>
      </c>
      <c r="AT593" s="204">
        <v>10</v>
      </c>
    </row>
    <row r="594" spans="42:46" x14ac:dyDescent="0.25">
      <c r="AP594" s="154" t="str">
        <f t="shared" si="111"/>
        <v>360EPSS23</v>
      </c>
      <c r="AQ594" s="202" t="s">
        <v>320</v>
      </c>
      <c r="AR594" s="203">
        <v>360</v>
      </c>
      <c r="AS594" s="202" t="s">
        <v>202</v>
      </c>
      <c r="AT594" s="204">
        <v>91</v>
      </c>
    </row>
    <row r="595" spans="42:46" x14ac:dyDescent="0.25">
      <c r="AP595" s="154" t="str">
        <f t="shared" si="111"/>
        <v>360EPSS37</v>
      </c>
      <c r="AQ595" s="202" t="s">
        <v>320</v>
      </c>
      <c r="AR595" s="203">
        <v>360</v>
      </c>
      <c r="AS595" s="202" t="s">
        <v>198</v>
      </c>
      <c r="AT595" s="204">
        <v>422</v>
      </c>
    </row>
    <row r="596" spans="42:46" x14ac:dyDescent="0.25">
      <c r="AP596" s="154" t="str">
        <f t="shared" si="111"/>
        <v>360EPSS40</v>
      </c>
      <c r="AQ596" s="202" t="s">
        <v>320</v>
      </c>
      <c r="AR596" s="203">
        <v>360</v>
      </c>
      <c r="AS596" s="202" t="s">
        <v>177</v>
      </c>
      <c r="AT596" s="204">
        <v>37320</v>
      </c>
    </row>
    <row r="597" spans="42:46" x14ac:dyDescent="0.25">
      <c r="AP597" s="154" t="str">
        <f t="shared" si="111"/>
        <v>380EPSM03</v>
      </c>
      <c r="AQ597" s="202" t="s">
        <v>320</v>
      </c>
      <c r="AR597" s="203">
        <v>380</v>
      </c>
      <c r="AS597" s="202" t="s">
        <v>192</v>
      </c>
      <c r="AT597" s="204">
        <v>34</v>
      </c>
    </row>
    <row r="598" spans="42:46" x14ac:dyDescent="0.25">
      <c r="AP598" s="154" t="str">
        <f t="shared" si="111"/>
        <v>380EPSS05</v>
      </c>
      <c r="AQ598" s="202" t="s">
        <v>320</v>
      </c>
      <c r="AR598" s="203">
        <v>380</v>
      </c>
      <c r="AS598" s="202" t="s">
        <v>204</v>
      </c>
      <c r="AT598" s="204">
        <v>1</v>
      </c>
    </row>
    <row r="599" spans="42:46" x14ac:dyDescent="0.25">
      <c r="AP599" s="154" t="str">
        <f t="shared" si="111"/>
        <v>380EPSS10</v>
      </c>
      <c r="AQ599" s="202" t="s">
        <v>320</v>
      </c>
      <c r="AR599" s="203">
        <v>380</v>
      </c>
      <c r="AS599" s="202" t="s">
        <v>194</v>
      </c>
      <c r="AT599" s="204">
        <v>261</v>
      </c>
    </row>
    <row r="600" spans="42:46" x14ac:dyDescent="0.25">
      <c r="AP600" s="154" t="str">
        <f t="shared" si="111"/>
        <v>380EPSS16</v>
      </c>
      <c r="AQ600" s="202" t="s">
        <v>320</v>
      </c>
      <c r="AR600" s="203">
        <v>380</v>
      </c>
      <c r="AS600" s="202" t="s">
        <v>196</v>
      </c>
      <c r="AT600" s="204">
        <v>45</v>
      </c>
    </row>
    <row r="601" spans="42:46" x14ac:dyDescent="0.25">
      <c r="AP601" s="154" t="str">
        <f t="shared" si="111"/>
        <v>380EPSS37</v>
      </c>
      <c r="AQ601" s="202" t="s">
        <v>320</v>
      </c>
      <c r="AR601" s="203">
        <v>380</v>
      </c>
      <c r="AS601" s="202" t="s">
        <v>198</v>
      </c>
      <c r="AT601" s="204">
        <v>120</v>
      </c>
    </row>
    <row r="602" spans="42:46" x14ac:dyDescent="0.25">
      <c r="AP602" s="154" t="str">
        <f t="shared" si="111"/>
        <v>380EPSS40</v>
      </c>
      <c r="AQ602" s="202" t="s">
        <v>320</v>
      </c>
      <c r="AR602" s="203">
        <v>380</v>
      </c>
      <c r="AS602" s="202" t="s">
        <v>177</v>
      </c>
      <c r="AT602" s="204">
        <v>8166</v>
      </c>
    </row>
    <row r="603" spans="42:46" x14ac:dyDescent="0.25">
      <c r="AP603" s="154" t="str">
        <f t="shared" si="111"/>
        <v>631EPSM03</v>
      </c>
      <c r="AQ603" s="202" t="s">
        <v>320</v>
      </c>
      <c r="AR603" s="203">
        <v>631</v>
      </c>
      <c r="AS603" s="202" t="s">
        <v>192</v>
      </c>
      <c r="AT603" s="204">
        <v>39</v>
      </c>
    </row>
    <row r="604" spans="42:46" x14ac:dyDescent="0.25">
      <c r="AP604" s="154" t="str">
        <f t="shared" si="111"/>
        <v>631EPSS02</v>
      </c>
      <c r="AQ604" s="202" t="s">
        <v>320</v>
      </c>
      <c r="AR604" s="203">
        <v>631</v>
      </c>
      <c r="AS604" s="202" t="s">
        <v>200</v>
      </c>
      <c r="AT604" s="204">
        <v>1</v>
      </c>
    </row>
    <row r="605" spans="42:46" x14ac:dyDescent="0.25">
      <c r="AP605" s="154" t="str">
        <f t="shared" si="111"/>
        <v>631EPSS05</v>
      </c>
      <c r="AQ605" s="202" t="s">
        <v>320</v>
      </c>
      <c r="AR605" s="203">
        <v>631</v>
      </c>
      <c r="AS605" s="202" t="s">
        <v>204</v>
      </c>
      <c r="AT605" s="204">
        <v>4</v>
      </c>
    </row>
    <row r="606" spans="42:46" x14ac:dyDescent="0.25">
      <c r="AP606" s="154" t="str">
        <f t="shared" si="111"/>
        <v>631EPSS10</v>
      </c>
      <c r="AQ606" s="202" t="s">
        <v>320</v>
      </c>
      <c r="AR606" s="203">
        <v>631</v>
      </c>
      <c r="AS606" s="202" t="s">
        <v>194</v>
      </c>
      <c r="AT606" s="204">
        <v>167</v>
      </c>
    </row>
    <row r="607" spans="42:46" x14ac:dyDescent="0.25">
      <c r="AP607" s="154" t="str">
        <f t="shared" si="111"/>
        <v>631EPSS16</v>
      </c>
      <c r="AQ607" s="202" t="s">
        <v>320</v>
      </c>
      <c r="AR607" s="203">
        <v>631</v>
      </c>
      <c r="AS607" s="202" t="s">
        <v>196</v>
      </c>
      <c r="AT607" s="204">
        <v>38</v>
      </c>
    </row>
    <row r="608" spans="42:46" x14ac:dyDescent="0.25">
      <c r="AP608" s="154" t="str">
        <f t="shared" si="111"/>
        <v>631EPSS37</v>
      </c>
      <c r="AQ608" s="202" t="s">
        <v>320</v>
      </c>
      <c r="AR608" s="203">
        <v>631</v>
      </c>
      <c r="AS608" s="202" t="s">
        <v>198</v>
      </c>
      <c r="AT608" s="204">
        <v>48</v>
      </c>
    </row>
    <row r="609" spans="42:46" x14ac:dyDescent="0.25">
      <c r="AP609" s="154" t="str">
        <f t="shared" si="111"/>
        <v>631EPSS40</v>
      </c>
      <c r="AQ609" s="202" t="s">
        <v>320</v>
      </c>
      <c r="AR609" s="203">
        <v>631</v>
      </c>
      <c r="AS609" s="202" t="s">
        <v>177</v>
      </c>
      <c r="AT609" s="204">
        <v>4623</v>
      </c>
    </row>
    <row r="610" spans="42:46" x14ac:dyDescent="0.25">
      <c r="AP610" s="154" t="str">
        <f t="shared" si="111"/>
        <v/>
      </c>
      <c r="AQ610" s="202"/>
      <c r="AR610" s="203"/>
      <c r="AS610" s="202"/>
      <c r="AT610" s="204"/>
    </row>
    <row r="611" spans="42:46" x14ac:dyDescent="0.25">
      <c r="AP611" s="154" t="str">
        <f t="shared" si="111"/>
        <v/>
      </c>
      <c r="AQ611" s="202"/>
      <c r="AR611" s="203"/>
      <c r="AS611" s="202"/>
      <c r="AT611" s="204"/>
    </row>
    <row r="612" spans="42:46" x14ac:dyDescent="0.25">
      <c r="AP612" s="154" t="str">
        <f t="shared" si="111"/>
        <v/>
      </c>
      <c r="AQ612" s="202"/>
      <c r="AR612" s="203"/>
      <c r="AS612" s="202"/>
      <c r="AT612" s="204"/>
    </row>
    <row r="613" spans="42:46" x14ac:dyDescent="0.25">
      <c r="AP613" s="154" t="str">
        <f t="shared" si="111"/>
        <v/>
      </c>
      <c r="AQ613" s="202"/>
      <c r="AR613" s="203"/>
      <c r="AS613" s="202"/>
      <c r="AT613" s="204"/>
    </row>
    <row r="614" spans="42:46" x14ac:dyDescent="0.25">
      <c r="AP614" s="154" t="str">
        <f t="shared" si="111"/>
        <v/>
      </c>
      <c r="AQ614" s="202"/>
      <c r="AR614" s="203"/>
      <c r="AS614" s="202"/>
      <c r="AT614" s="204"/>
    </row>
    <row r="615" spans="42:46" x14ac:dyDescent="0.25">
      <c r="AP615" s="154" t="str">
        <f t="shared" si="111"/>
        <v/>
      </c>
      <c r="AQ615" s="202"/>
      <c r="AR615" s="203"/>
      <c r="AS615" s="202"/>
      <c r="AT615" s="204"/>
    </row>
    <row r="616" spans="42:46" x14ac:dyDescent="0.25">
      <c r="AP616" s="154" t="str">
        <f t="shared" si="111"/>
        <v/>
      </c>
      <c r="AQ616" s="202"/>
      <c r="AR616" s="203"/>
      <c r="AS616" s="202"/>
      <c r="AT616" s="204"/>
    </row>
    <row r="617" spans="42:46" x14ac:dyDescent="0.25">
      <c r="AP617" s="154" t="str">
        <f t="shared" si="111"/>
        <v/>
      </c>
      <c r="AQ617" s="202"/>
      <c r="AR617" s="203"/>
      <c r="AS617" s="202"/>
      <c r="AT617" s="204"/>
    </row>
    <row r="618" spans="42:46" x14ac:dyDescent="0.25">
      <c r="AP618" s="154" t="str">
        <f t="shared" si="111"/>
        <v/>
      </c>
      <c r="AQ618" s="202"/>
      <c r="AR618" s="203"/>
      <c r="AS618" s="202"/>
      <c r="AT618" s="204"/>
    </row>
    <row r="619" spans="42:46" x14ac:dyDescent="0.25">
      <c r="AP619" s="154" t="str">
        <f t="shared" si="111"/>
        <v/>
      </c>
      <c r="AQ619" s="202"/>
      <c r="AR619" s="203"/>
      <c r="AS619" s="202"/>
      <c r="AT619" s="204"/>
    </row>
    <row r="620" spans="42:46" x14ac:dyDescent="0.25">
      <c r="AP620" s="154" t="str">
        <f t="shared" si="111"/>
        <v/>
      </c>
      <c r="AQ620" s="202"/>
      <c r="AR620" s="203"/>
      <c r="AS620" s="202"/>
      <c r="AT620" s="204"/>
    </row>
    <row r="621" spans="42:46" x14ac:dyDescent="0.25">
      <c r="AP621" s="154" t="str">
        <f t="shared" si="111"/>
        <v/>
      </c>
      <c r="AQ621" s="202"/>
      <c r="AR621" s="203"/>
      <c r="AS621" s="202"/>
      <c r="AT621" s="204"/>
    </row>
    <row r="622" spans="42:46" x14ac:dyDescent="0.25">
      <c r="AP622" s="154" t="str">
        <f t="shared" si="111"/>
        <v/>
      </c>
      <c r="AQ622" s="202"/>
      <c r="AR622" s="203"/>
      <c r="AS622" s="202"/>
      <c r="AT622" s="204"/>
    </row>
    <row r="623" spans="42:46" x14ac:dyDescent="0.25">
      <c r="AP623" s="154" t="str">
        <f t="shared" si="111"/>
        <v/>
      </c>
      <c r="AQ623" s="202"/>
      <c r="AR623" s="203"/>
      <c r="AS623" s="202"/>
      <c r="AT623" s="204"/>
    </row>
    <row r="624" spans="42:46" x14ac:dyDescent="0.25">
      <c r="AP624" s="154" t="str">
        <f t="shared" si="111"/>
        <v/>
      </c>
      <c r="AQ624" s="202"/>
      <c r="AR624" s="203"/>
      <c r="AS624" s="202"/>
      <c r="AT624" s="204"/>
    </row>
    <row r="625" spans="42:46" x14ac:dyDescent="0.25">
      <c r="AP625" s="154" t="str">
        <f t="shared" si="111"/>
        <v/>
      </c>
      <c r="AQ625" s="220"/>
      <c r="AR625" s="221"/>
      <c r="AS625" s="220"/>
      <c r="AT625" s="222"/>
    </row>
    <row r="626" spans="42:46" x14ac:dyDescent="0.25">
      <c r="AP626" s="154" t="str">
        <f t="shared" si="111"/>
        <v/>
      </c>
      <c r="AQ626" s="220"/>
      <c r="AR626" s="221"/>
      <c r="AS626" s="220"/>
      <c r="AT626" s="222"/>
    </row>
    <row r="627" spans="42:46" x14ac:dyDescent="0.25">
      <c r="AP627" s="154" t="str">
        <f t="shared" si="111"/>
        <v/>
      </c>
      <c r="AQ627" s="220"/>
      <c r="AR627" s="221"/>
      <c r="AS627" s="220"/>
      <c r="AT627" s="222"/>
    </row>
    <row r="628" spans="42:46" x14ac:dyDescent="0.25">
      <c r="AP628" s="154" t="str">
        <f t="shared" si="111"/>
        <v/>
      </c>
      <c r="AQ628" s="220"/>
      <c r="AR628" s="221"/>
      <c r="AS628" s="220"/>
      <c r="AT628" s="222"/>
    </row>
    <row r="629" spans="42:46" x14ac:dyDescent="0.25">
      <c r="AP629" s="154" t="str">
        <f t="shared" si="111"/>
        <v/>
      </c>
      <c r="AQ629" s="220"/>
      <c r="AR629" s="221"/>
      <c r="AS629" s="220"/>
      <c r="AT629" s="222"/>
    </row>
    <row r="630" spans="42:46" x14ac:dyDescent="0.25">
      <c r="AP630" s="154" t="str">
        <f t="shared" si="111"/>
        <v/>
      </c>
      <c r="AQ630" s="220"/>
      <c r="AR630" s="221"/>
      <c r="AS630" s="220"/>
      <c r="AT630" s="222"/>
    </row>
    <row r="631" spans="42:46" x14ac:dyDescent="0.25">
      <c r="AP631" s="154" t="str">
        <f t="shared" si="111"/>
        <v/>
      </c>
      <c r="AQ631" s="220"/>
      <c r="AR631" s="221"/>
      <c r="AS631" s="220"/>
      <c r="AT631" s="222"/>
    </row>
    <row r="632" spans="42:46" x14ac:dyDescent="0.25">
      <c r="AP632" s="154" t="str">
        <f t="shared" si="111"/>
        <v/>
      </c>
      <c r="AQ632" s="220"/>
      <c r="AR632" s="221"/>
      <c r="AS632" s="220"/>
      <c r="AT632" s="222"/>
    </row>
    <row r="633" spans="42:46" x14ac:dyDescent="0.25">
      <c r="AP633" s="154" t="str">
        <f t="shared" si="111"/>
        <v/>
      </c>
      <c r="AQ633" s="220"/>
      <c r="AR633" s="221"/>
      <c r="AS633" s="220"/>
      <c r="AT633" s="222"/>
    </row>
    <row r="634" spans="42:46" x14ac:dyDescent="0.25">
      <c r="AP634" s="154" t="str">
        <f t="shared" si="111"/>
        <v/>
      </c>
      <c r="AQ634" s="220"/>
      <c r="AR634" s="221"/>
      <c r="AS634" s="220"/>
      <c r="AT634" s="222"/>
    </row>
    <row r="635" spans="42:46" x14ac:dyDescent="0.25">
      <c r="AP635" s="154" t="str">
        <f t="shared" si="111"/>
        <v/>
      </c>
      <c r="AQ635" s="220"/>
      <c r="AR635" s="221"/>
      <c r="AS635" s="220"/>
      <c r="AT635" s="222"/>
    </row>
    <row r="636" spans="42:46" x14ac:dyDescent="0.25">
      <c r="AP636" s="154" t="str">
        <f t="shared" si="111"/>
        <v/>
      </c>
      <c r="AQ636" s="220"/>
      <c r="AR636" s="221"/>
      <c r="AS636" s="220"/>
      <c r="AT636" s="222"/>
    </row>
    <row r="637" spans="42:46" x14ac:dyDescent="0.25">
      <c r="AP637" s="154" t="str">
        <f t="shared" si="111"/>
        <v/>
      </c>
      <c r="AQ637" s="220"/>
      <c r="AR637" s="221"/>
      <c r="AS637" s="220"/>
      <c r="AT637" s="222"/>
    </row>
    <row r="638" spans="42:46" x14ac:dyDescent="0.25">
      <c r="AP638" s="154" t="str">
        <f t="shared" si="111"/>
        <v/>
      </c>
      <c r="AQ638" s="220"/>
      <c r="AR638" s="221"/>
      <c r="AS638" s="220"/>
      <c r="AT638" s="222"/>
    </row>
    <row r="639" spans="42:46" x14ac:dyDescent="0.25">
      <c r="AP639" s="154" t="str">
        <f t="shared" si="111"/>
        <v/>
      </c>
      <c r="AQ639" s="220"/>
      <c r="AR639" s="221"/>
      <c r="AS639" s="220"/>
      <c r="AT639" s="222"/>
    </row>
    <row r="640" spans="42:46" x14ac:dyDescent="0.25">
      <c r="AP640" s="154" t="str">
        <f t="shared" si="111"/>
        <v/>
      </c>
      <c r="AQ640" s="220"/>
      <c r="AR640" s="221"/>
      <c r="AS640" s="220"/>
      <c r="AT640" s="222"/>
    </row>
    <row r="641" spans="42:46" x14ac:dyDescent="0.25">
      <c r="AP641" s="154" t="str">
        <f t="shared" si="111"/>
        <v/>
      </c>
      <c r="AQ641" s="220"/>
      <c r="AR641" s="221"/>
      <c r="AS641" s="220"/>
      <c r="AT641" s="222"/>
    </row>
    <row r="642" spans="42:46" x14ac:dyDescent="0.25">
      <c r="AP642" s="154" t="str">
        <f t="shared" si="111"/>
        <v/>
      </c>
      <c r="AQ642" s="220"/>
      <c r="AR642" s="221"/>
      <c r="AS642" s="220"/>
      <c r="AT642" s="222"/>
    </row>
    <row r="643" spans="42:46" x14ac:dyDescent="0.25">
      <c r="AP643" s="154" t="str">
        <f t="shared" si="111"/>
        <v/>
      </c>
      <c r="AQ643" s="220"/>
      <c r="AR643" s="221"/>
      <c r="AS643" s="220"/>
      <c r="AT643" s="222"/>
    </row>
    <row r="644" spans="42:46" x14ac:dyDescent="0.25">
      <c r="AP644" s="154" t="str">
        <f t="shared" si="111"/>
        <v/>
      </c>
      <c r="AQ644" s="220"/>
      <c r="AR644" s="221"/>
      <c r="AS644" s="220"/>
      <c r="AT644" s="222"/>
    </row>
    <row r="645" spans="42:46" x14ac:dyDescent="0.25">
      <c r="AP645" s="154" t="str">
        <f t="shared" si="111"/>
        <v/>
      </c>
      <c r="AQ645" s="220"/>
      <c r="AR645" s="221"/>
      <c r="AS645" s="220"/>
      <c r="AT645" s="222"/>
    </row>
    <row r="646" spans="42:46" x14ac:dyDescent="0.25">
      <c r="AP646" s="154" t="str">
        <f t="shared" si="111"/>
        <v/>
      </c>
      <c r="AQ646" s="220"/>
      <c r="AR646" s="221"/>
      <c r="AS646" s="220"/>
      <c r="AT646" s="222"/>
    </row>
    <row r="647" spans="42:46" x14ac:dyDescent="0.25">
      <c r="AP647" s="154" t="str">
        <f t="shared" si="111"/>
        <v/>
      </c>
      <c r="AQ647" s="220"/>
      <c r="AR647" s="221"/>
      <c r="AS647" s="220"/>
      <c r="AT647" s="222"/>
    </row>
    <row r="648" spans="42:46" x14ac:dyDescent="0.25">
      <c r="AP648" s="154" t="str">
        <f t="shared" si="111"/>
        <v/>
      </c>
      <c r="AQ648" s="220"/>
      <c r="AR648" s="221"/>
      <c r="AS648" s="220"/>
      <c r="AT648" s="222"/>
    </row>
    <row r="649" spans="42:46" x14ac:dyDescent="0.25">
      <c r="AP649" s="154" t="str">
        <f t="shared" si="111"/>
        <v/>
      </c>
      <c r="AQ649" s="220"/>
      <c r="AR649" s="221"/>
      <c r="AS649" s="220"/>
      <c r="AT649" s="222"/>
    </row>
    <row r="650" spans="42:46" x14ac:dyDescent="0.25">
      <c r="AP650" s="154" t="str">
        <f t="shared" ref="AP650:AP713" si="112">CONCATENATE(AR650,AS650)</f>
        <v/>
      </c>
      <c r="AQ650" s="220"/>
      <c r="AR650" s="221"/>
      <c r="AS650" s="220"/>
      <c r="AT650" s="222"/>
    </row>
    <row r="651" spans="42:46" x14ac:dyDescent="0.25">
      <c r="AP651" s="154" t="str">
        <f t="shared" si="112"/>
        <v/>
      </c>
      <c r="AQ651" s="220"/>
      <c r="AR651" s="221"/>
      <c r="AS651" s="220"/>
      <c r="AT651" s="222"/>
    </row>
    <row r="652" spans="42:46" x14ac:dyDescent="0.25">
      <c r="AP652" s="154" t="str">
        <f t="shared" si="112"/>
        <v/>
      </c>
      <c r="AQ652" s="220"/>
      <c r="AR652" s="221"/>
      <c r="AS652" s="220"/>
      <c r="AT652" s="222"/>
    </row>
    <row r="653" spans="42:46" x14ac:dyDescent="0.25">
      <c r="AP653" s="154" t="str">
        <f t="shared" si="112"/>
        <v/>
      </c>
      <c r="AQ653" s="220"/>
      <c r="AR653" s="221"/>
      <c r="AS653" s="220"/>
      <c r="AT653" s="222"/>
    </row>
    <row r="654" spans="42:46" x14ac:dyDescent="0.25">
      <c r="AP654" s="154" t="str">
        <f t="shared" si="112"/>
        <v/>
      </c>
      <c r="AQ654" s="220"/>
      <c r="AR654" s="221"/>
      <c r="AS654" s="220"/>
      <c r="AT654" s="222"/>
    </row>
    <row r="655" spans="42:46" x14ac:dyDescent="0.25">
      <c r="AP655" s="154" t="str">
        <f t="shared" si="112"/>
        <v/>
      </c>
      <c r="AQ655" s="220"/>
      <c r="AR655" s="221"/>
      <c r="AS655" s="220"/>
      <c r="AT655" s="222"/>
    </row>
    <row r="656" spans="42:46" x14ac:dyDescent="0.25">
      <c r="AP656" s="154" t="str">
        <f t="shared" si="112"/>
        <v/>
      </c>
      <c r="AQ656" s="220"/>
      <c r="AR656" s="221"/>
      <c r="AS656" s="220"/>
      <c r="AT656" s="222"/>
    </row>
    <row r="657" spans="42:46" x14ac:dyDescent="0.25">
      <c r="AP657" s="154" t="str">
        <f t="shared" si="112"/>
        <v/>
      </c>
      <c r="AQ657" s="220"/>
      <c r="AR657" s="221"/>
      <c r="AS657" s="220"/>
      <c r="AT657" s="222"/>
    </row>
    <row r="658" spans="42:46" x14ac:dyDescent="0.25">
      <c r="AP658" s="154" t="str">
        <f t="shared" si="112"/>
        <v/>
      </c>
      <c r="AQ658" s="220"/>
      <c r="AR658" s="221"/>
      <c r="AS658" s="220"/>
      <c r="AT658" s="222"/>
    </row>
    <row r="659" spans="42:46" x14ac:dyDescent="0.25">
      <c r="AP659" s="154" t="str">
        <f t="shared" si="112"/>
        <v/>
      </c>
      <c r="AQ659" s="220"/>
      <c r="AR659" s="221"/>
      <c r="AS659" s="220"/>
      <c r="AT659" s="222"/>
    </row>
    <row r="660" spans="42:46" x14ac:dyDescent="0.25">
      <c r="AP660" s="154" t="str">
        <f t="shared" si="112"/>
        <v/>
      </c>
      <c r="AQ660" s="220"/>
      <c r="AR660" s="221"/>
      <c r="AS660" s="220"/>
      <c r="AT660" s="222"/>
    </row>
    <row r="661" spans="42:46" x14ac:dyDescent="0.25">
      <c r="AP661" s="154" t="str">
        <f t="shared" si="112"/>
        <v/>
      </c>
      <c r="AQ661" s="220"/>
      <c r="AR661" s="221"/>
      <c r="AS661" s="220"/>
      <c r="AT661" s="222"/>
    </row>
    <row r="662" spans="42:46" x14ac:dyDescent="0.25">
      <c r="AP662" s="154" t="str">
        <f t="shared" si="112"/>
        <v/>
      </c>
      <c r="AQ662" s="220"/>
      <c r="AR662" s="221"/>
      <c r="AS662" s="220"/>
      <c r="AT662" s="222"/>
    </row>
    <row r="663" spans="42:46" x14ac:dyDescent="0.25">
      <c r="AP663" s="154" t="str">
        <f t="shared" si="112"/>
        <v/>
      </c>
      <c r="AQ663" s="220"/>
      <c r="AR663" s="221"/>
      <c r="AS663" s="220"/>
      <c r="AT663" s="222"/>
    </row>
    <row r="664" spans="42:46" x14ac:dyDescent="0.25">
      <c r="AP664" s="154" t="str">
        <f t="shared" si="112"/>
        <v/>
      </c>
      <c r="AQ664" s="220"/>
      <c r="AR664" s="221"/>
      <c r="AS664" s="220"/>
      <c r="AT664" s="222"/>
    </row>
    <row r="665" spans="42:46" x14ac:dyDescent="0.25">
      <c r="AP665" s="154" t="str">
        <f t="shared" si="112"/>
        <v/>
      </c>
      <c r="AQ665" s="220"/>
      <c r="AR665" s="221"/>
      <c r="AS665" s="220"/>
      <c r="AT665" s="222"/>
    </row>
    <row r="666" spans="42:46" x14ac:dyDescent="0.25">
      <c r="AP666" s="154" t="str">
        <f t="shared" si="112"/>
        <v/>
      </c>
      <c r="AQ666" s="220"/>
      <c r="AR666" s="221"/>
      <c r="AS666" s="220"/>
      <c r="AT666" s="222"/>
    </row>
    <row r="667" spans="42:46" x14ac:dyDescent="0.25">
      <c r="AP667" s="154" t="str">
        <f t="shared" si="112"/>
        <v/>
      </c>
      <c r="AQ667" s="220"/>
      <c r="AR667" s="221"/>
      <c r="AS667" s="220"/>
      <c r="AT667" s="222"/>
    </row>
    <row r="668" spans="42:46" x14ac:dyDescent="0.25">
      <c r="AP668" s="154" t="str">
        <f t="shared" si="112"/>
        <v/>
      </c>
      <c r="AQ668" s="220"/>
      <c r="AR668" s="221"/>
      <c r="AS668" s="220"/>
      <c r="AT668" s="222"/>
    </row>
    <row r="669" spans="42:46" x14ac:dyDescent="0.25">
      <c r="AP669" s="154" t="str">
        <f t="shared" si="112"/>
        <v/>
      </c>
      <c r="AQ669" s="220"/>
      <c r="AR669" s="221"/>
      <c r="AS669" s="220"/>
      <c r="AT669" s="222"/>
    </row>
    <row r="670" spans="42:46" x14ac:dyDescent="0.25">
      <c r="AP670" s="154" t="str">
        <f t="shared" si="112"/>
        <v/>
      </c>
      <c r="AQ670" s="220"/>
      <c r="AR670" s="221"/>
      <c r="AS670" s="220"/>
      <c r="AT670" s="222"/>
    </row>
    <row r="671" spans="42:46" x14ac:dyDescent="0.25">
      <c r="AP671" s="154" t="str">
        <f t="shared" si="112"/>
        <v/>
      </c>
      <c r="AQ671" s="220"/>
      <c r="AR671" s="221"/>
      <c r="AS671" s="220"/>
      <c r="AT671" s="222"/>
    </row>
    <row r="672" spans="42:46" x14ac:dyDescent="0.25">
      <c r="AP672" s="154" t="str">
        <f t="shared" si="112"/>
        <v/>
      </c>
      <c r="AQ672" s="220"/>
      <c r="AR672" s="221"/>
      <c r="AS672" s="220"/>
      <c r="AT672" s="222"/>
    </row>
    <row r="673" spans="42:46" x14ac:dyDescent="0.25">
      <c r="AP673" s="154" t="str">
        <f t="shared" si="112"/>
        <v/>
      </c>
      <c r="AQ673" s="220"/>
      <c r="AR673" s="221"/>
      <c r="AS673" s="220"/>
      <c r="AT673" s="222"/>
    </row>
    <row r="674" spans="42:46" x14ac:dyDescent="0.25">
      <c r="AP674" s="154" t="str">
        <f t="shared" si="112"/>
        <v/>
      </c>
      <c r="AQ674" s="220"/>
      <c r="AR674" s="221"/>
      <c r="AS674" s="220"/>
      <c r="AT674" s="222"/>
    </row>
    <row r="675" spans="42:46" x14ac:dyDescent="0.25">
      <c r="AP675" s="154" t="str">
        <f t="shared" si="112"/>
        <v/>
      </c>
      <c r="AQ675" s="220"/>
      <c r="AR675" s="221"/>
      <c r="AS675" s="220"/>
      <c r="AT675" s="222"/>
    </row>
    <row r="676" spans="42:46" x14ac:dyDescent="0.25">
      <c r="AP676" s="154" t="str">
        <f t="shared" si="112"/>
        <v/>
      </c>
      <c r="AQ676" s="220"/>
      <c r="AR676" s="221"/>
      <c r="AS676" s="220"/>
      <c r="AT676" s="222"/>
    </row>
    <row r="677" spans="42:46" x14ac:dyDescent="0.25">
      <c r="AP677" s="154" t="str">
        <f t="shared" si="112"/>
        <v/>
      </c>
      <c r="AQ677" s="220"/>
      <c r="AR677" s="221"/>
      <c r="AS677" s="220"/>
      <c r="AT677" s="222"/>
    </row>
    <row r="678" spans="42:46" x14ac:dyDescent="0.25">
      <c r="AP678" s="154" t="str">
        <f t="shared" si="112"/>
        <v/>
      </c>
      <c r="AQ678" s="220"/>
      <c r="AR678" s="221"/>
      <c r="AS678" s="220"/>
      <c r="AT678" s="222"/>
    </row>
    <row r="679" spans="42:46" x14ac:dyDescent="0.25">
      <c r="AP679" s="154" t="str">
        <f t="shared" si="112"/>
        <v/>
      </c>
      <c r="AQ679" s="220"/>
      <c r="AR679" s="221"/>
      <c r="AS679" s="220"/>
      <c r="AT679" s="222"/>
    </row>
    <row r="680" spans="42:46" x14ac:dyDescent="0.25">
      <c r="AP680" s="154" t="str">
        <f t="shared" si="112"/>
        <v/>
      </c>
      <c r="AQ680" s="220"/>
      <c r="AR680" s="221"/>
      <c r="AS680" s="220"/>
      <c r="AT680" s="222"/>
    </row>
    <row r="681" spans="42:46" x14ac:dyDescent="0.25">
      <c r="AP681" s="154" t="str">
        <f t="shared" si="112"/>
        <v/>
      </c>
      <c r="AQ681" s="220"/>
      <c r="AR681" s="221"/>
      <c r="AS681" s="220"/>
      <c r="AT681" s="222"/>
    </row>
    <row r="682" spans="42:46" x14ac:dyDescent="0.25">
      <c r="AP682" s="154" t="str">
        <f t="shared" si="112"/>
        <v/>
      </c>
      <c r="AQ682" s="220"/>
      <c r="AR682" s="221"/>
      <c r="AS682" s="220"/>
      <c r="AT682" s="222"/>
    </row>
    <row r="683" spans="42:46" x14ac:dyDescent="0.25">
      <c r="AP683" s="154" t="str">
        <f t="shared" si="112"/>
        <v/>
      </c>
      <c r="AQ683" s="220"/>
      <c r="AR683" s="221"/>
      <c r="AS683" s="220"/>
      <c r="AT683" s="222"/>
    </row>
    <row r="684" spans="42:46" x14ac:dyDescent="0.25">
      <c r="AP684" s="154" t="str">
        <f t="shared" si="112"/>
        <v/>
      </c>
      <c r="AQ684" s="220"/>
      <c r="AR684" s="221"/>
      <c r="AS684" s="220"/>
      <c r="AT684" s="222"/>
    </row>
    <row r="685" spans="42:46" x14ac:dyDescent="0.25">
      <c r="AP685" s="154" t="str">
        <f t="shared" si="112"/>
        <v/>
      </c>
      <c r="AQ685" s="220"/>
      <c r="AR685" s="221"/>
      <c r="AS685" s="220"/>
      <c r="AT685" s="222"/>
    </row>
    <row r="686" spans="42:46" x14ac:dyDescent="0.25">
      <c r="AP686" s="154" t="str">
        <f t="shared" si="112"/>
        <v/>
      </c>
      <c r="AQ686" s="220"/>
      <c r="AR686" s="221"/>
      <c r="AS686" s="220"/>
      <c r="AT686" s="222"/>
    </row>
    <row r="687" spans="42:46" x14ac:dyDescent="0.25">
      <c r="AP687" s="154" t="str">
        <f t="shared" si="112"/>
        <v/>
      </c>
      <c r="AQ687" s="220"/>
      <c r="AR687" s="221"/>
      <c r="AS687" s="220"/>
      <c r="AT687" s="222"/>
    </row>
    <row r="688" spans="42:46" x14ac:dyDescent="0.25">
      <c r="AP688" s="154" t="str">
        <f t="shared" si="112"/>
        <v/>
      </c>
      <c r="AQ688" s="220"/>
      <c r="AR688" s="221"/>
      <c r="AS688" s="220"/>
      <c r="AT688" s="222"/>
    </row>
    <row r="689" spans="42:46" x14ac:dyDescent="0.25">
      <c r="AP689" s="154" t="str">
        <f t="shared" si="112"/>
        <v/>
      </c>
      <c r="AQ689" s="220"/>
      <c r="AR689" s="221"/>
      <c r="AS689" s="220"/>
      <c r="AT689" s="222"/>
    </row>
    <row r="690" spans="42:46" x14ac:dyDescent="0.25">
      <c r="AP690" s="154" t="str">
        <f t="shared" si="112"/>
        <v/>
      </c>
      <c r="AQ690" s="220"/>
      <c r="AR690" s="221"/>
      <c r="AS690" s="220"/>
      <c r="AT690" s="222"/>
    </row>
    <row r="691" spans="42:46" x14ac:dyDescent="0.25">
      <c r="AP691" s="154" t="str">
        <f t="shared" si="112"/>
        <v/>
      </c>
      <c r="AQ691" s="220"/>
      <c r="AR691" s="221"/>
      <c r="AS691" s="220"/>
      <c r="AT691" s="222"/>
    </row>
    <row r="692" spans="42:46" x14ac:dyDescent="0.25">
      <c r="AP692" s="154" t="str">
        <f t="shared" si="112"/>
        <v/>
      </c>
      <c r="AQ692" s="220"/>
      <c r="AR692" s="221"/>
      <c r="AS692" s="220"/>
      <c r="AT692" s="222"/>
    </row>
    <row r="693" spans="42:46" x14ac:dyDescent="0.25">
      <c r="AP693" s="154" t="str">
        <f t="shared" si="112"/>
        <v/>
      </c>
      <c r="AQ693" s="220"/>
      <c r="AR693" s="221"/>
      <c r="AS693" s="220"/>
      <c r="AT693" s="222"/>
    </row>
    <row r="694" spans="42:46" x14ac:dyDescent="0.25">
      <c r="AP694" s="154" t="str">
        <f t="shared" si="112"/>
        <v/>
      </c>
      <c r="AQ694" s="220"/>
      <c r="AR694" s="221"/>
      <c r="AS694" s="220"/>
      <c r="AT694" s="222"/>
    </row>
    <row r="695" spans="42:46" x14ac:dyDescent="0.25">
      <c r="AP695" s="154" t="str">
        <f t="shared" si="112"/>
        <v/>
      </c>
      <c r="AQ695" s="220"/>
      <c r="AR695" s="221"/>
      <c r="AS695" s="220"/>
      <c r="AT695" s="222"/>
    </row>
    <row r="696" spans="42:46" x14ac:dyDescent="0.25">
      <c r="AP696" s="154" t="str">
        <f t="shared" si="112"/>
        <v/>
      </c>
      <c r="AQ696" s="220"/>
      <c r="AR696" s="221"/>
      <c r="AS696" s="220"/>
      <c r="AT696" s="222"/>
    </row>
    <row r="697" spans="42:46" x14ac:dyDescent="0.25">
      <c r="AP697" s="154" t="str">
        <f t="shared" si="112"/>
        <v/>
      </c>
      <c r="AQ697" s="220"/>
      <c r="AR697" s="221"/>
      <c r="AS697" s="220"/>
      <c r="AT697" s="222"/>
    </row>
    <row r="698" spans="42:46" x14ac:dyDescent="0.25">
      <c r="AP698" s="154" t="str">
        <f t="shared" si="112"/>
        <v/>
      </c>
      <c r="AQ698" s="220"/>
      <c r="AR698" s="221"/>
      <c r="AS698" s="220"/>
      <c r="AT698" s="222"/>
    </row>
    <row r="699" spans="42:46" x14ac:dyDescent="0.25">
      <c r="AP699" s="154" t="str">
        <f t="shared" si="112"/>
        <v/>
      </c>
      <c r="AQ699" s="220"/>
      <c r="AR699" s="221"/>
      <c r="AS699" s="220"/>
      <c r="AT699" s="222"/>
    </row>
    <row r="700" spans="42:46" x14ac:dyDescent="0.25">
      <c r="AP700" s="154" t="str">
        <f t="shared" si="112"/>
        <v/>
      </c>
      <c r="AQ700" s="220"/>
      <c r="AR700" s="221"/>
      <c r="AS700" s="220"/>
      <c r="AT700" s="222"/>
    </row>
    <row r="701" spans="42:46" x14ac:dyDescent="0.25">
      <c r="AP701" s="154" t="str">
        <f t="shared" si="112"/>
        <v/>
      </c>
      <c r="AQ701" s="220"/>
      <c r="AR701" s="221"/>
      <c r="AS701" s="220"/>
      <c r="AT701" s="222"/>
    </row>
    <row r="702" spans="42:46" x14ac:dyDescent="0.25">
      <c r="AP702" s="154" t="str">
        <f t="shared" si="112"/>
        <v/>
      </c>
      <c r="AQ702" s="220"/>
      <c r="AR702" s="221"/>
      <c r="AS702" s="220"/>
      <c r="AT702" s="222"/>
    </row>
    <row r="703" spans="42:46" x14ac:dyDescent="0.25">
      <c r="AP703" s="154" t="str">
        <f t="shared" si="112"/>
        <v/>
      </c>
      <c r="AQ703" s="220"/>
      <c r="AR703" s="221"/>
      <c r="AS703" s="220"/>
      <c r="AT703" s="222"/>
    </row>
    <row r="704" spans="42:46" x14ac:dyDescent="0.25">
      <c r="AP704" s="154" t="str">
        <f t="shared" si="112"/>
        <v/>
      </c>
      <c r="AQ704" s="223"/>
      <c r="AR704" s="224"/>
      <c r="AS704" s="223"/>
      <c r="AT704" s="225"/>
    </row>
    <row r="705" spans="42:46" x14ac:dyDescent="0.25">
      <c r="AP705" s="154" t="str">
        <f t="shared" si="112"/>
        <v/>
      </c>
      <c r="AQ705" s="223"/>
      <c r="AR705" s="224"/>
      <c r="AS705" s="223"/>
      <c r="AT705" s="225"/>
    </row>
    <row r="706" spans="42:46" x14ac:dyDescent="0.25">
      <c r="AP706" s="154" t="str">
        <f t="shared" si="112"/>
        <v/>
      </c>
      <c r="AQ706" s="223"/>
      <c r="AR706" s="224"/>
      <c r="AS706" s="223"/>
      <c r="AT706" s="225"/>
    </row>
    <row r="707" spans="42:46" x14ac:dyDescent="0.25">
      <c r="AP707" s="154" t="str">
        <f t="shared" si="112"/>
        <v/>
      </c>
      <c r="AQ707" s="223"/>
      <c r="AR707" s="224"/>
      <c r="AS707" s="223"/>
      <c r="AT707" s="225"/>
    </row>
    <row r="708" spans="42:46" x14ac:dyDescent="0.25">
      <c r="AP708" s="154" t="str">
        <f t="shared" si="112"/>
        <v/>
      </c>
      <c r="AQ708" s="223"/>
      <c r="AR708" s="224"/>
      <c r="AS708" s="223"/>
      <c r="AT708" s="225"/>
    </row>
    <row r="709" spans="42:46" x14ac:dyDescent="0.25">
      <c r="AP709" s="154" t="str">
        <f t="shared" si="112"/>
        <v/>
      </c>
      <c r="AQ709" s="223"/>
      <c r="AR709" s="224"/>
      <c r="AS709" s="223"/>
      <c r="AT709" s="225"/>
    </row>
    <row r="710" spans="42:46" x14ac:dyDescent="0.25">
      <c r="AP710" s="154" t="str">
        <f t="shared" si="112"/>
        <v/>
      </c>
      <c r="AQ710" s="223"/>
      <c r="AR710" s="224"/>
      <c r="AS710" s="223"/>
      <c r="AT710" s="225"/>
    </row>
    <row r="711" spans="42:46" x14ac:dyDescent="0.25">
      <c r="AP711" s="154" t="str">
        <f t="shared" si="112"/>
        <v/>
      </c>
      <c r="AQ711" s="223"/>
      <c r="AR711" s="224"/>
      <c r="AS711" s="223"/>
      <c r="AT711" s="225"/>
    </row>
    <row r="712" spans="42:46" x14ac:dyDescent="0.25">
      <c r="AP712" s="154" t="str">
        <f t="shared" si="112"/>
        <v/>
      </c>
      <c r="AQ712" s="223"/>
      <c r="AR712" s="224"/>
      <c r="AS712" s="223"/>
      <c r="AT712" s="225"/>
    </row>
    <row r="713" spans="42:46" x14ac:dyDescent="0.25">
      <c r="AP713" s="154" t="str">
        <f t="shared" si="112"/>
        <v/>
      </c>
      <c r="AQ713" s="223"/>
      <c r="AR713" s="224"/>
      <c r="AS713" s="223"/>
      <c r="AT713" s="225"/>
    </row>
    <row r="714" spans="42:46" x14ac:dyDescent="0.25">
      <c r="AP714" s="154" t="str">
        <f t="shared" ref="AP714:AP777" si="113">CONCATENATE(AR714,AS714)</f>
        <v/>
      </c>
      <c r="AQ714" s="223"/>
      <c r="AR714" s="224"/>
      <c r="AS714" s="223"/>
      <c r="AT714" s="225"/>
    </row>
    <row r="715" spans="42:46" x14ac:dyDescent="0.25">
      <c r="AP715" s="154" t="str">
        <f t="shared" si="113"/>
        <v/>
      </c>
      <c r="AQ715" s="223"/>
      <c r="AR715" s="224"/>
      <c r="AS715" s="223"/>
      <c r="AT715" s="225"/>
    </row>
    <row r="716" spans="42:46" x14ac:dyDescent="0.25">
      <c r="AP716" s="154" t="str">
        <f t="shared" si="113"/>
        <v/>
      </c>
      <c r="AQ716" s="223"/>
      <c r="AR716" s="224"/>
      <c r="AS716" s="223"/>
      <c r="AT716" s="225"/>
    </row>
    <row r="717" spans="42:46" x14ac:dyDescent="0.25">
      <c r="AP717" s="154" t="str">
        <f t="shared" si="113"/>
        <v/>
      </c>
      <c r="AQ717" s="223"/>
      <c r="AR717" s="224"/>
      <c r="AS717" s="223"/>
      <c r="AT717" s="225"/>
    </row>
    <row r="718" spans="42:46" x14ac:dyDescent="0.25">
      <c r="AP718" s="154" t="str">
        <f t="shared" si="113"/>
        <v/>
      </c>
      <c r="AQ718" s="223"/>
      <c r="AR718" s="224"/>
      <c r="AS718" s="223"/>
      <c r="AT718" s="225"/>
    </row>
    <row r="719" spans="42:46" x14ac:dyDescent="0.25">
      <c r="AP719" s="154" t="str">
        <f t="shared" si="113"/>
        <v/>
      </c>
      <c r="AQ719" s="223"/>
      <c r="AR719" s="224"/>
      <c r="AS719" s="223"/>
      <c r="AT719" s="225"/>
    </row>
    <row r="720" spans="42:46" x14ac:dyDescent="0.25">
      <c r="AP720" s="154" t="str">
        <f t="shared" si="113"/>
        <v/>
      </c>
      <c r="AQ720" s="223"/>
      <c r="AR720" s="224"/>
      <c r="AS720" s="223"/>
      <c r="AT720" s="225"/>
    </row>
    <row r="721" spans="42:46" x14ac:dyDescent="0.25">
      <c r="AP721" s="154" t="str">
        <f t="shared" si="113"/>
        <v/>
      </c>
      <c r="AQ721" s="223"/>
      <c r="AR721" s="224"/>
      <c r="AS721" s="223"/>
      <c r="AT721" s="225"/>
    </row>
    <row r="722" spans="42:46" x14ac:dyDescent="0.25">
      <c r="AP722" s="154" t="str">
        <f t="shared" si="113"/>
        <v/>
      </c>
      <c r="AQ722" s="223"/>
      <c r="AR722" s="224"/>
      <c r="AS722" s="223"/>
      <c r="AT722" s="225"/>
    </row>
    <row r="723" spans="42:46" x14ac:dyDescent="0.25">
      <c r="AP723" s="154" t="str">
        <f t="shared" si="113"/>
        <v/>
      </c>
      <c r="AQ723" s="223"/>
      <c r="AR723" s="224"/>
      <c r="AS723" s="223"/>
      <c r="AT723" s="225"/>
    </row>
    <row r="724" spans="42:46" x14ac:dyDescent="0.25">
      <c r="AP724" s="154" t="str">
        <f t="shared" si="113"/>
        <v/>
      </c>
      <c r="AQ724" s="223"/>
      <c r="AR724" s="224"/>
      <c r="AS724" s="223"/>
      <c r="AT724" s="225"/>
    </row>
    <row r="725" spans="42:46" x14ac:dyDescent="0.25">
      <c r="AP725" s="154" t="str">
        <f t="shared" si="113"/>
        <v/>
      </c>
      <c r="AQ725" s="223"/>
      <c r="AR725" s="224"/>
      <c r="AS725" s="223"/>
      <c r="AT725" s="225"/>
    </row>
    <row r="726" spans="42:46" x14ac:dyDescent="0.25">
      <c r="AP726" s="154" t="str">
        <f t="shared" si="113"/>
        <v/>
      </c>
      <c r="AQ726" s="223"/>
      <c r="AR726" s="224"/>
      <c r="AS726" s="223"/>
      <c r="AT726" s="225"/>
    </row>
    <row r="727" spans="42:46" x14ac:dyDescent="0.25">
      <c r="AP727" s="154" t="str">
        <f t="shared" si="113"/>
        <v/>
      </c>
      <c r="AQ727" s="223"/>
      <c r="AR727" s="224"/>
      <c r="AS727" s="223"/>
      <c r="AT727" s="225"/>
    </row>
    <row r="728" spans="42:46" x14ac:dyDescent="0.25">
      <c r="AP728" s="154" t="str">
        <f t="shared" si="113"/>
        <v/>
      </c>
      <c r="AQ728" s="223"/>
      <c r="AR728" s="224"/>
      <c r="AS728" s="223"/>
      <c r="AT728" s="225"/>
    </row>
    <row r="729" spans="42:46" x14ac:dyDescent="0.25">
      <c r="AP729" s="154" t="str">
        <f t="shared" si="113"/>
        <v/>
      </c>
      <c r="AQ729" s="223"/>
      <c r="AR729" s="224"/>
      <c r="AS729" s="223"/>
      <c r="AT729" s="225"/>
    </row>
    <row r="730" spans="42:46" x14ac:dyDescent="0.25">
      <c r="AP730" s="154" t="str">
        <f t="shared" si="113"/>
        <v/>
      </c>
      <c r="AQ730" s="223"/>
      <c r="AR730" s="224"/>
      <c r="AS730" s="223"/>
      <c r="AT730" s="225"/>
    </row>
    <row r="731" spans="42:46" x14ac:dyDescent="0.25">
      <c r="AP731" s="154" t="str">
        <f t="shared" si="113"/>
        <v/>
      </c>
      <c r="AQ731" s="223"/>
      <c r="AR731" s="224"/>
      <c r="AS731" s="223"/>
      <c r="AT731" s="225"/>
    </row>
    <row r="732" spans="42:46" x14ac:dyDescent="0.25">
      <c r="AP732" s="154" t="str">
        <f t="shared" si="113"/>
        <v/>
      </c>
      <c r="AQ732" s="223"/>
      <c r="AR732" s="224"/>
      <c r="AS732" s="223"/>
      <c r="AT732" s="225"/>
    </row>
    <row r="733" spans="42:46" x14ac:dyDescent="0.25">
      <c r="AP733" s="154" t="str">
        <f t="shared" si="113"/>
        <v/>
      </c>
      <c r="AQ733" s="223"/>
      <c r="AR733" s="224"/>
      <c r="AS733" s="223"/>
      <c r="AT733" s="225"/>
    </row>
    <row r="734" spans="42:46" x14ac:dyDescent="0.25">
      <c r="AP734" s="154" t="str">
        <f t="shared" si="113"/>
        <v/>
      </c>
      <c r="AQ734" s="223"/>
      <c r="AR734" s="224"/>
      <c r="AS734" s="223"/>
      <c r="AT734" s="225"/>
    </row>
    <row r="735" spans="42:46" x14ac:dyDescent="0.25">
      <c r="AP735" s="154" t="str">
        <f t="shared" si="113"/>
        <v/>
      </c>
      <c r="AQ735" s="223"/>
      <c r="AR735" s="224"/>
      <c r="AS735" s="223"/>
      <c r="AT735" s="225"/>
    </row>
    <row r="736" spans="42:46" x14ac:dyDescent="0.25">
      <c r="AP736" s="154" t="str">
        <f t="shared" si="113"/>
        <v/>
      </c>
      <c r="AQ736" s="223"/>
      <c r="AR736" s="224"/>
      <c r="AS736" s="223"/>
      <c r="AT736" s="225"/>
    </row>
    <row r="737" spans="42:46" x14ac:dyDescent="0.25">
      <c r="AP737" s="154" t="str">
        <f t="shared" si="113"/>
        <v/>
      </c>
      <c r="AQ737" s="223"/>
      <c r="AR737" s="224"/>
      <c r="AS737" s="223"/>
      <c r="AT737" s="225"/>
    </row>
    <row r="738" spans="42:46" x14ac:dyDescent="0.25">
      <c r="AP738" s="154" t="str">
        <f t="shared" si="113"/>
        <v/>
      </c>
      <c r="AQ738" s="223"/>
      <c r="AR738" s="224"/>
      <c r="AS738" s="223"/>
      <c r="AT738" s="225"/>
    </row>
    <row r="739" spans="42:46" x14ac:dyDescent="0.25">
      <c r="AP739" s="154" t="str">
        <f t="shared" si="113"/>
        <v/>
      </c>
      <c r="AQ739" s="223"/>
      <c r="AR739" s="224"/>
      <c r="AS739" s="223"/>
      <c r="AT739" s="225"/>
    </row>
    <row r="740" spans="42:46" x14ac:dyDescent="0.25">
      <c r="AP740" s="154" t="str">
        <f t="shared" si="113"/>
        <v/>
      </c>
      <c r="AQ740" s="223"/>
      <c r="AR740" s="224"/>
      <c r="AS740" s="223"/>
      <c r="AT740" s="225"/>
    </row>
    <row r="741" spans="42:46" x14ac:dyDescent="0.25">
      <c r="AP741" s="154" t="str">
        <f t="shared" si="113"/>
        <v/>
      </c>
      <c r="AQ741" s="223"/>
      <c r="AR741" s="224"/>
      <c r="AS741" s="223"/>
      <c r="AT741" s="225"/>
    </row>
    <row r="742" spans="42:46" x14ac:dyDescent="0.25">
      <c r="AP742" s="154" t="str">
        <f t="shared" si="113"/>
        <v/>
      </c>
      <c r="AQ742" s="223"/>
      <c r="AR742" s="224"/>
      <c r="AS742" s="223"/>
      <c r="AT742" s="225"/>
    </row>
    <row r="743" spans="42:46" x14ac:dyDescent="0.25">
      <c r="AP743" s="154" t="str">
        <f t="shared" si="113"/>
        <v/>
      </c>
      <c r="AQ743" s="223"/>
      <c r="AR743" s="224"/>
      <c r="AS743" s="223"/>
      <c r="AT743" s="225"/>
    </row>
    <row r="744" spans="42:46" x14ac:dyDescent="0.25">
      <c r="AP744" s="154" t="str">
        <f t="shared" si="113"/>
        <v/>
      </c>
      <c r="AQ744" s="223"/>
      <c r="AR744" s="224"/>
      <c r="AS744" s="223"/>
      <c r="AT744" s="225"/>
    </row>
    <row r="745" spans="42:46" x14ac:dyDescent="0.25">
      <c r="AP745" s="154" t="str">
        <f t="shared" si="113"/>
        <v/>
      </c>
      <c r="AQ745" s="223"/>
      <c r="AR745" s="224"/>
      <c r="AS745" s="223"/>
      <c r="AT745" s="225"/>
    </row>
    <row r="746" spans="42:46" x14ac:dyDescent="0.25">
      <c r="AP746" s="154" t="str">
        <f t="shared" si="113"/>
        <v/>
      </c>
      <c r="AQ746" s="223"/>
      <c r="AR746" s="224"/>
      <c r="AS746" s="223"/>
      <c r="AT746" s="225"/>
    </row>
    <row r="747" spans="42:46" x14ac:dyDescent="0.25">
      <c r="AP747" s="154" t="str">
        <f t="shared" si="113"/>
        <v/>
      </c>
      <c r="AQ747" s="223"/>
      <c r="AR747" s="224"/>
      <c r="AS747" s="223"/>
      <c r="AT747" s="225"/>
    </row>
    <row r="748" spans="42:46" x14ac:dyDescent="0.25">
      <c r="AP748" s="154" t="str">
        <f t="shared" si="113"/>
        <v/>
      </c>
      <c r="AQ748" s="223"/>
      <c r="AR748" s="224"/>
      <c r="AS748" s="223"/>
      <c r="AT748" s="225"/>
    </row>
    <row r="749" spans="42:46" x14ac:dyDescent="0.25">
      <c r="AP749" s="154" t="str">
        <f t="shared" si="113"/>
        <v/>
      </c>
      <c r="AQ749" s="223"/>
      <c r="AR749" s="224"/>
      <c r="AS749" s="223"/>
      <c r="AT749" s="225"/>
    </row>
    <row r="750" spans="42:46" x14ac:dyDescent="0.25">
      <c r="AP750" s="154" t="str">
        <f t="shared" si="113"/>
        <v/>
      </c>
      <c r="AQ750" s="223"/>
      <c r="AR750" s="224"/>
      <c r="AS750" s="223"/>
      <c r="AT750" s="225"/>
    </row>
    <row r="751" spans="42:46" x14ac:dyDescent="0.25">
      <c r="AP751" s="154" t="str">
        <f t="shared" si="113"/>
        <v/>
      </c>
      <c r="AQ751" s="223"/>
      <c r="AR751" s="224"/>
      <c r="AS751" s="223"/>
      <c r="AT751" s="225"/>
    </row>
    <row r="752" spans="42:46" x14ac:dyDescent="0.25">
      <c r="AP752" s="154" t="str">
        <f t="shared" si="113"/>
        <v/>
      </c>
      <c r="AQ752" s="223"/>
      <c r="AR752" s="224"/>
      <c r="AS752" s="223"/>
      <c r="AT752" s="225"/>
    </row>
    <row r="753" spans="42:46" x14ac:dyDescent="0.25">
      <c r="AP753" s="154" t="str">
        <f t="shared" si="113"/>
        <v/>
      </c>
      <c r="AQ753" s="223"/>
      <c r="AR753" s="224"/>
      <c r="AS753" s="223"/>
      <c r="AT753" s="225"/>
    </row>
    <row r="754" spans="42:46" x14ac:dyDescent="0.25">
      <c r="AP754" s="154" t="str">
        <f t="shared" si="113"/>
        <v/>
      </c>
      <c r="AQ754" s="223"/>
      <c r="AR754" s="224"/>
      <c r="AS754" s="223"/>
      <c r="AT754" s="225"/>
    </row>
    <row r="755" spans="42:46" x14ac:dyDescent="0.25">
      <c r="AP755" s="154" t="str">
        <f t="shared" si="113"/>
        <v/>
      </c>
      <c r="AQ755" s="223"/>
      <c r="AR755" s="224"/>
      <c r="AS755" s="223"/>
      <c r="AT755" s="225"/>
    </row>
    <row r="756" spans="42:46" x14ac:dyDescent="0.25">
      <c r="AP756" s="154" t="str">
        <f t="shared" si="113"/>
        <v/>
      </c>
      <c r="AQ756" s="223"/>
      <c r="AR756" s="224"/>
      <c r="AS756" s="223"/>
      <c r="AT756" s="225"/>
    </row>
    <row r="757" spans="42:46" x14ac:dyDescent="0.25">
      <c r="AP757" s="154" t="str">
        <f t="shared" si="113"/>
        <v/>
      </c>
      <c r="AQ757" s="223"/>
      <c r="AR757" s="224"/>
      <c r="AS757" s="223"/>
      <c r="AT757" s="225"/>
    </row>
    <row r="758" spans="42:46" x14ac:dyDescent="0.25">
      <c r="AP758" s="154" t="str">
        <f t="shared" si="113"/>
        <v/>
      </c>
      <c r="AQ758" s="223"/>
      <c r="AR758" s="224"/>
      <c r="AS758" s="223"/>
      <c r="AT758" s="225"/>
    </row>
    <row r="759" spans="42:46" x14ac:dyDescent="0.25">
      <c r="AP759" s="154" t="str">
        <f t="shared" si="113"/>
        <v/>
      </c>
      <c r="AQ759" s="223"/>
      <c r="AR759" s="224"/>
      <c r="AS759" s="223"/>
      <c r="AT759" s="225"/>
    </row>
    <row r="760" spans="42:46" x14ac:dyDescent="0.25">
      <c r="AP760" s="154" t="str">
        <f t="shared" si="113"/>
        <v/>
      </c>
      <c r="AQ760" s="223"/>
      <c r="AR760" s="224"/>
      <c r="AS760" s="223"/>
      <c r="AT760" s="225"/>
    </row>
    <row r="761" spans="42:46" x14ac:dyDescent="0.25">
      <c r="AP761" s="154" t="str">
        <f t="shared" si="113"/>
        <v/>
      </c>
      <c r="AQ761" s="223"/>
      <c r="AR761" s="224"/>
      <c r="AS761" s="223"/>
      <c r="AT761" s="225"/>
    </row>
    <row r="762" spans="42:46" x14ac:dyDescent="0.25">
      <c r="AP762" s="154" t="str">
        <f t="shared" si="113"/>
        <v/>
      </c>
      <c r="AQ762" s="223"/>
      <c r="AR762" s="224"/>
      <c r="AS762" s="223"/>
      <c r="AT762" s="225"/>
    </row>
    <row r="763" spans="42:46" x14ac:dyDescent="0.25">
      <c r="AP763" s="154" t="str">
        <f t="shared" si="113"/>
        <v/>
      </c>
      <c r="AQ763" s="223"/>
      <c r="AR763" s="224"/>
      <c r="AS763" s="223"/>
      <c r="AT763" s="225"/>
    </row>
    <row r="764" spans="42:46" x14ac:dyDescent="0.25">
      <c r="AP764" s="154" t="str">
        <f t="shared" si="113"/>
        <v/>
      </c>
      <c r="AQ764" s="223"/>
      <c r="AR764" s="224"/>
      <c r="AS764" s="223"/>
      <c r="AT764" s="225"/>
    </row>
    <row r="765" spans="42:46" x14ac:dyDescent="0.25">
      <c r="AP765" s="154" t="str">
        <f t="shared" si="113"/>
        <v/>
      </c>
      <c r="AQ765" s="223"/>
      <c r="AR765" s="224"/>
      <c r="AS765" s="223"/>
      <c r="AT765" s="225"/>
    </row>
    <row r="766" spans="42:46" x14ac:dyDescent="0.25">
      <c r="AP766" s="154" t="str">
        <f t="shared" si="113"/>
        <v/>
      </c>
      <c r="AQ766" s="223"/>
      <c r="AR766" s="224"/>
      <c r="AS766" s="223"/>
      <c r="AT766" s="225"/>
    </row>
    <row r="767" spans="42:46" x14ac:dyDescent="0.25">
      <c r="AP767" s="154" t="str">
        <f t="shared" si="113"/>
        <v/>
      </c>
      <c r="AQ767" s="223"/>
      <c r="AR767" s="224"/>
      <c r="AS767" s="223"/>
      <c r="AT767" s="225"/>
    </row>
    <row r="768" spans="42:46" x14ac:dyDescent="0.25">
      <c r="AP768" s="154" t="str">
        <f t="shared" si="113"/>
        <v/>
      </c>
      <c r="AQ768" s="223"/>
      <c r="AR768" s="224"/>
      <c r="AS768" s="223"/>
      <c r="AT768" s="225"/>
    </row>
    <row r="769" spans="42:46" x14ac:dyDescent="0.25">
      <c r="AP769" s="154" t="str">
        <f t="shared" si="113"/>
        <v/>
      </c>
      <c r="AQ769" s="223"/>
      <c r="AR769" s="224"/>
      <c r="AS769" s="223"/>
      <c r="AT769" s="225"/>
    </row>
    <row r="770" spans="42:46" x14ac:dyDescent="0.25">
      <c r="AP770" s="154" t="str">
        <f t="shared" si="113"/>
        <v/>
      </c>
      <c r="AQ770" s="223"/>
      <c r="AR770" s="224"/>
      <c r="AS770" s="223"/>
      <c r="AT770" s="225"/>
    </row>
    <row r="771" spans="42:46" x14ac:dyDescent="0.25">
      <c r="AP771" s="154" t="str">
        <f t="shared" si="113"/>
        <v/>
      </c>
      <c r="AQ771" s="223"/>
      <c r="AR771" s="224"/>
      <c r="AS771" s="223"/>
      <c r="AT771" s="225"/>
    </row>
    <row r="772" spans="42:46" x14ac:dyDescent="0.25">
      <c r="AP772" s="154" t="str">
        <f t="shared" si="113"/>
        <v/>
      </c>
      <c r="AQ772" s="226"/>
      <c r="AR772" s="227"/>
      <c r="AS772" s="226"/>
      <c r="AT772" s="228"/>
    </row>
    <row r="773" spans="42:46" x14ac:dyDescent="0.25">
      <c r="AP773" s="154" t="str">
        <f t="shared" si="113"/>
        <v/>
      </c>
      <c r="AQ773" s="226"/>
      <c r="AR773" s="227"/>
      <c r="AS773" s="226"/>
      <c r="AT773" s="228"/>
    </row>
    <row r="774" spans="42:46" x14ac:dyDescent="0.25">
      <c r="AP774" s="154" t="str">
        <f t="shared" si="113"/>
        <v/>
      </c>
      <c r="AQ774" s="226"/>
      <c r="AR774" s="227"/>
      <c r="AS774" s="226"/>
      <c r="AT774" s="228"/>
    </row>
    <row r="775" spans="42:46" x14ac:dyDescent="0.25">
      <c r="AP775" s="154" t="str">
        <f t="shared" si="113"/>
        <v/>
      </c>
      <c r="AQ775" s="226"/>
      <c r="AR775" s="227"/>
      <c r="AS775" s="226"/>
      <c r="AT775" s="228"/>
    </row>
    <row r="776" spans="42:46" x14ac:dyDescent="0.25">
      <c r="AP776" s="154" t="str">
        <f t="shared" si="113"/>
        <v/>
      </c>
      <c r="AQ776" s="226"/>
      <c r="AR776" s="227"/>
      <c r="AS776" s="226"/>
      <c r="AT776" s="228"/>
    </row>
    <row r="777" spans="42:46" x14ac:dyDescent="0.25">
      <c r="AP777" s="154" t="str">
        <f t="shared" si="113"/>
        <v/>
      </c>
      <c r="AQ777" s="226"/>
      <c r="AR777" s="227"/>
      <c r="AS777" s="226"/>
      <c r="AT777" s="228"/>
    </row>
    <row r="778" spans="42:46" x14ac:dyDescent="0.25">
      <c r="AP778" s="154" t="str">
        <f t="shared" ref="AP778:AP841" si="114">CONCATENATE(AR778,AS778)</f>
        <v/>
      </c>
      <c r="AQ778" s="226"/>
      <c r="AR778" s="227"/>
      <c r="AS778" s="226"/>
      <c r="AT778" s="228"/>
    </row>
    <row r="779" spans="42:46" x14ac:dyDescent="0.25">
      <c r="AP779" s="154" t="str">
        <f t="shared" si="114"/>
        <v/>
      </c>
      <c r="AQ779" s="226"/>
      <c r="AR779" s="227"/>
      <c r="AS779" s="226"/>
      <c r="AT779" s="228"/>
    </row>
    <row r="780" spans="42:46" x14ac:dyDescent="0.25">
      <c r="AP780" s="154" t="str">
        <f t="shared" si="114"/>
        <v/>
      </c>
      <c r="AQ780" s="226"/>
      <c r="AR780" s="227"/>
      <c r="AS780" s="226"/>
      <c r="AT780" s="228"/>
    </row>
    <row r="781" spans="42:46" x14ac:dyDescent="0.25">
      <c r="AP781" s="154" t="str">
        <f t="shared" si="114"/>
        <v/>
      </c>
      <c r="AQ781" s="226"/>
      <c r="AR781" s="227"/>
      <c r="AS781" s="226"/>
      <c r="AT781" s="228"/>
    </row>
    <row r="782" spans="42:46" x14ac:dyDescent="0.25">
      <c r="AP782" s="154" t="str">
        <f t="shared" si="114"/>
        <v/>
      </c>
      <c r="AQ782" s="229"/>
      <c r="AR782" s="230"/>
      <c r="AS782" s="229"/>
      <c r="AT782" s="231"/>
    </row>
    <row r="783" spans="42:46" x14ac:dyDescent="0.25">
      <c r="AP783" s="154" t="str">
        <f t="shared" si="114"/>
        <v/>
      </c>
      <c r="AQ783" s="229"/>
      <c r="AR783" s="230"/>
      <c r="AS783" s="229"/>
      <c r="AT783" s="231"/>
    </row>
    <row r="784" spans="42:46" x14ac:dyDescent="0.25">
      <c r="AP784" s="154" t="str">
        <f t="shared" si="114"/>
        <v/>
      </c>
      <c r="AQ784" s="229"/>
      <c r="AR784" s="230"/>
      <c r="AS784" s="229"/>
      <c r="AT784" s="231"/>
    </row>
    <row r="785" spans="42:46" x14ac:dyDescent="0.25">
      <c r="AP785" s="154" t="str">
        <f t="shared" si="114"/>
        <v/>
      </c>
      <c r="AQ785" s="229"/>
      <c r="AR785" s="230"/>
      <c r="AS785" s="229"/>
      <c r="AT785" s="231"/>
    </row>
    <row r="786" spans="42:46" x14ac:dyDescent="0.25">
      <c r="AP786" s="154" t="str">
        <f t="shared" si="114"/>
        <v/>
      </c>
      <c r="AQ786" s="229"/>
      <c r="AR786" s="230"/>
      <c r="AS786" s="229"/>
      <c r="AT786" s="231"/>
    </row>
    <row r="787" spans="42:46" x14ac:dyDescent="0.25">
      <c r="AP787" s="154" t="str">
        <f t="shared" si="114"/>
        <v/>
      </c>
      <c r="AQ787" s="229"/>
      <c r="AR787" s="230"/>
      <c r="AS787" s="229"/>
      <c r="AT787" s="231"/>
    </row>
    <row r="788" spans="42:46" x14ac:dyDescent="0.25">
      <c r="AP788" s="154" t="str">
        <f t="shared" si="114"/>
        <v/>
      </c>
      <c r="AQ788" s="229"/>
      <c r="AR788" s="230"/>
      <c r="AS788" s="229"/>
      <c r="AT788" s="231"/>
    </row>
    <row r="789" spans="42:46" x14ac:dyDescent="0.25">
      <c r="AP789" s="154" t="str">
        <f t="shared" si="114"/>
        <v/>
      </c>
      <c r="AQ789" s="229"/>
      <c r="AR789" s="230"/>
      <c r="AS789" s="229"/>
      <c r="AT789" s="231"/>
    </row>
    <row r="790" spans="42:46" x14ac:dyDescent="0.25">
      <c r="AP790" s="154" t="str">
        <f t="shared" si="114"/>
        <v/>
      </c>
      <c r="AQ790" s="229"/>
      <c r="AR790" s="230"/>
      <c r="AS790" s="229"/>
      <c r="AT790" s="231"/>
    </row>
    <row r="791" spans="42:46" x14ac:dyDescent="0.25">
      <c r="AP791" s="154" t="str">
        <f t="shared" si="114"/>
        <v/>
      </c>
      <c r="AQ791" s="229"/>
      <c r="AR791" s="230"/>
      <c r="AS791" s="229"/>
      <c r="AT791" s="231"/>
    </row>
    <row r="792" spans="42:46" x14ac:dyDescent="0.25">
      <c r="AP792" s="154" t="str">
        <f t="shared" si="114"/>
        <v/>
      </c>
      <c r="AQ792" s="229"/>
      <c r="AR792" s="230"/>
      <c r="AS792" s="229"/>
      <c r="AT792" s="231"/>
    </row>
    <row r="793" spans="42:46" x14ac:dyDescent="0.25">
      <c r="AP793" s="154" t="str">
        <f t="shared" si="114"/>
        <v/>
      </c>
      <c r="AQ793" s="229"/>
      <c r="AR793" s="230"/>
      <c r="AS793" s="229"/>
      <c r="AT793" s="231"/>
    </row>
    <row r="794" spans="42:46" x14ac:dyDescent="0.25">
      <c r="AP794" s="154" t="str">
        <f t="shared" si="114"/>
        <v/>
      </c>
      <c r="AQ794" s="229"/>
      <c r="AR794" s="230"/>
      <c r="AS794" s="229"/>
      <c r="AT794" s="231"/>
    </row>
    <row r="795" spans="42:46" x14ac:dyDescent="0.25">
      <c r="AP795" s="154" t="str">
        <f t="shared" si="114"/>
        <v/>
      </c>
      <c r="AQ795" s="229"/>
      <c r="AR795" s="230"/>
      <c r="AS795" s="229"/>
      <c r="AT795" s="231"/>
    </row>
    <row r="796" spans="42:46" x14ac:dyDescent="0.25">
      <c r="AP796" s="154" t="str">
        <f t="shared" si="114"/>
        <v/>
      </c>
      <c r="AQ796" s="229"/>
      <c r="AR796" s="230"/>
      <c r="AS796" s="229"/>
      <c r="AT796" s="231"/>
    </row>
    <row r="797" spans="42:46" x14ac:dyDescent="0.25">
      <c r="AP797" s="154" t="str">
        <f t="shared" si="114"/>
        <v/>
      </c>
      <c r="AQ797" s="229"/>
      <c r="AR797" s="230"/>
      <c r="AS797" s="229"/>
      <c r="AT797" s="231"/>
    </row>
    <row r="798" spans="42:46" x14ac:dyDescent="0.25">
      <c r="AP798" s="154" t="str">
        <f t="shared" si="114"/>
        <v/>
      </c>
      <c r="AQ798" s="229"/>
      <c r="AR798" s="230"/>
      <c r="AS798" s="229"/>
      <c r="AT798" s="231"/>
    </row>
    <row r="799" spans="42:46" x14ac:dyDescent="0.25">
      <c r="AP799" s="154" t="str">
        <f t="shared" si="114"/>
        <v/>
      </c>
      <c r="AQ799" s="229"/>
      <c r="AR799" s="230"/>
      <c r="AS799" s="229"/>
      <c r="AT799" s="231"/>
    </row>
    <row r="800" spans="42:46" x14ac:dyDescent="0.25">
      <c r="AP800" s="154" t="str">
        <f t="shared" si="114"/>
        <v/>
      </c>
      <c r="AQ800" s="229"/>
      <c r="AR800" s="230"/>
      <c r="AS800" s="229"/>
      <c r="AT800" s="231"/>
    </row>
    <row r="801" spans="42:46" x14ac:dyDescent="0.25">
      <c r="AP801" s="154" t="str">
        <f t="shared" si="114"/>
        <v/>
      </c>
      <c r="AQ801" s="229"/>
      <c r="AR801" s="230"/>
      <c r="AS801" s="229"/>
      <c r="AT801" s="231"/>
    </row>
    <row r="802" spans="42:46" x14ac:dyDescent="0.25">
      <c r="AP802" s="154" t="str">
        <f t="shared" si="114"/>
        <v/>
      </c>
      <c r="AQ802" s="229"/>
      <c r="AR802" s="230"/>
      <c r="AS802" s="229"/>
      <c r="AT802" s="231"/>
    </row>
    <row r="803" spans="42:46" x14ac:dyDescent="0.25">
      <c r="AP803" s="154" t="str">
        <f t="shared" si="114"/>
        <v/>
      </c>
      <c r="AQ803" s="229"/>
      <c r="AR803" s="230"/>
      <c r="AS803" s="229"/>
      <c r="AT803" s="231"/>
    </row>
    <row r="804" spans="42:46" x14ac:dyDescent="0.25">
      <c r="AP804" s="154" t="str">
        <f t="shared" si="114"/>
        <v/>
      </c>
      <c r="AQ804" s="229"/>
      <c r="AR804" s="230"/>
      <c r="AS804" s="229"/>
      <c r="AT804" s="231"/>
    </row>
    <row r="805" spans="42:46" x14ac:dyDescent="0.25">
      <c r="AP805" s="154" t="str">
        <f t="shared" si="114"/>
        <v/>
      </c>
      <c r="AQ805" s="229"/>
      <c r="AR805" s="230"/>
      <c r="AS805" s="229"/>
      <c r="AT805" s="231"/>
    </row>
    <row r="806" spans="42:46" x14ac:dyDescent="0.25">
      <c r="AP806" s="154" t="str">
        <f t="shared" si="114"/>
        <v/>
      </c>
      <c r="AQ806" s="229"/>
      <c r="AR806" s="230"/>
      <c r="AS806" s="229"/>
      <c r="AT806" s="231"/>
    </row>
    <row r="807" spans="42:46" x14ac:dyDescent="0.25">
      <c r="AP807" s="154" t="str">
        <f t="shared" si="114"/>
        <v/>
      </c>
      <c r="AQ807" s="229"/>
      <c r="AR807" s="230"/>
      <c r="AS807" s="229"/>
      <c r="AT807" s="231"/>
    </row>
    <row r="808" spans="42:46" x14ac:dyDescent="0.25">
      <c r="AP808" s="154" t="str">
        <f t="shared" si="114"/>
        <v/>
      </c>
      <c r="AQ808" s="229"/>
      <c r="AR808" s="230"/>
      <c r="AS808" s="229"/>
      <c r="AT808" s="231"/>
    </row>
    <row r="809" spans="42:46" x14ac:dyDescent="0.25">
      <c r="AP809" s="154" t="str">
        <f t="shared" si="114"/>
        <v/>
      </c>
      <c r="AQ809" s="229"/>
      <c r="AR809" s="230"/>
      <c r="AS809" s="229"/>
      <c r="AT809" s="231"/>
    </row>
    <row r="810" spans="42:46" x14ac:dyDescent="0.25">
      <c r="AP810" s="154" t="str">
        <f t="shared" si="114"/>
        <v/>
      </c>
      <c r="AQ810" s="229"/>
      <c r="AR810" s="230"/>
      <c r="AS810" s="229"/>
      <c r="AT810" s="231"/>
    </row>
    <row r="811" spans="42:46" x14ac:dyDescent="0.25">
      <c r="AP811" s="154" t="str">
        <f t="shared" si="114"/>
        <v/>
      </c>
      <c r="AQ811" s="229"/>
      <c r="AR811" s="230"/>
      <c r="AS811" s="229"/>
      <c r="AT811" s="231"/>
    </row>
    <row r="812" spans="42:46" x14ac:dyDescent="0.25">
      <c r="AP812" s="154" t="str">
        <f t="shared" si="114"/>
        <v/>
      </c>
      <c r="AQ812" s="229"/>
      <c r="AR812" s="230"/>
      <c r="AS812" s="229"/>
      <c r="AT812" s="231"/>
    </row>
    <row r="813" spans="42:46" x14ac:dyDescent="0.25">
      <c r="AP813" s="154" t="str">
        <f t="shared" si="114"/>
        <v/>
      </c>
      <c r="AQ813" s="229"/>
      <c r="AR813" s="230"/>
      <c r="AS813" s="229"/>
      <c r="AT813" s="231"/>
    </row>
    <row r="814" spans="42:46" x14ac:dyDescent="0.25">
      <c r="AP814" s="154" t="str">
        <f t="shared" si="114"/>
        <v/>
      </c>
      <c r="AQ814" s="229"/>
      <c r="AR814" s="230"/>
      <c r="AS814" s="229"/>
      <c r="AT814" s="231"/>
    </row>
    <row r="815" spans="42:46" x14ac:dyDescent="0.25">
      <c r="AP815" s="154" t="str">
        <f t="shared" si="114"/>
        <v/>
      </c>
      <c r="AQ815" s="229"/>
      <c r="AR815" s="230"/>
      <c r="AS815" s="229"/>
      <c r="AT815" s="231"/>
    </row>
    <row r="816" spans="42:46" x14ac:dyDescent="0.25">
      <c r="AP816" s="154" t="str">
        <f t="shared" si="114"/>
        <v/>
      </c>
      <c r="AQ816" s="229"/>
      <c r="AR816" s="230"/>
      <c r="AS816" s="229"/>
      <c r="AT816" s="231"/>
    </row>
    <row r="817" spans="42:46" x14ac:dyDescent="0.25">
      <c r="AP817" s="154" t="str">
        <f t="shared" si="114"/>
        <v/>
      </c>
      <c r="AQ817" s="229"/>
      <c r="AR817" s="230"/>
      <c r="AS817" s="229"/>
      <c r="AT817" s="231"/>
    </row>
    <row r="818" spans="42:46" x14ac:dyDescent="0.25">
      <c r="AP818" s="154" t="str">
        <f t="shared" si="114"/>
        <v/>
      </c>
      <c r="AQ818" s="229"/>
      <c r="AR818" s="230"/>
      <c r="AS818" s="229"/>
      <c r="AT818" s="231"/>
    </row>
    <row r="819" spans="42:46" x14ac:dyDescent="0.25">
      <c r="AP819" s="154" t="str">
        <f t="shared" si="114"/>
        <v/>
      </c>
      <c r="AQ819" s="229"/>
      <c r="AR819" s="230"/>
      <c r="AS819" s="229"/>
      <c r="AT819" s="231"/>
    </row>
    <row r="820" spans="42:46" x14ac:dyDescent="0.25">
      <c r="AP820" s="154" t="str">
        <f t="shared" si="114"/>
        <v/>
      </c>
      <c r="AQ820" s="229"/>
      <c r="AR820" s="230"/>
      <c r="AS820" s="229"/>
      <c r="AT820" s="231"/>
    </row>
    <row r="821" spans="42:46" x14ac:dyDescent="0.25">
      <c r="AP821" s="154" t="str">
        <f t="shared" si="114"/>
        <v/>
      </c>
      <c r="AQ821" s="229"/>
      <c r="AR821" s="230"/>
      <c r="AS821" s="229"/>
      <c r="AT821" s="231"/>
    </row>
    <row r="822" spans="42:46" x14ac:dyDescent="0.25">
      <c r="AP822" s="154" t="str">
        <f t="shared" si="114"/>
        <v/>
      </c>
      <c r="AQ822" s="229"/>
      <c r="AR822" s="230"/>
      <c r="AS822" s="229"/>
      <c r="AT822" s="231"/>
    </row>
    <row r="823" spans="42:46" x14ac:dyDescent="0.25">
      <c r="AP823" s="154" t="str">
        <f t="shared" si="114"/>
        <v/>
      </c>
      <c r="AQ823" s="229"/>
      <c r="AR823" s="230"/>
      <c r="AS823" s="229"/>
      <c r="AT823" s="231"/>
    </row>
    <row r="824" spans="42:46" x14ac:dyDescent="0.25">
      <c r="AP824" s="154" t="str">
        <f t="shared" si="114"/>
        <v/>
      </c>
      <c r="AQ824" s="229"/>
      <c r="AR824" s="230"/>
      <c r="AS824" s="229"/>
      <c r="AT824" s="231"/>
    </row>
    <row r="825" spans="42:46" x14ac:dyDescent="0.25">
      <c r="AP825" s="154" t="str">
        <f t="shared" si="114"/>
        <v/>
      </c>
      <c r="AQ825" s="229"/>
      <c r="AR825" s="230"/>
      <c r="AS825" s="229"/>
      <c r="AT825" s="231"/>
    </row>
    <row r="826" spans="42:46" x14ac:dyDescent="0.25">
      <c r="AP826" s="154" t="str">
        <f t="shared" si="114"/>
        <v/>
      </c>
      <c r="AQ826" s="229"/>
      <c r="AR826" s="230"/>
      <c r="AS826" s="229"/>
      <c r="AT826" s="231"/>
    </row>
    <row r="827" spans="42:46" x14ac:dyDescent="0.25">
      <c r="AP827" s="154" t="str">
        <f t="shared" si="114"/>
        <v/>
      </c>
      <c r="AQ827" s="229"/>
      <c r="AR827" s="230"/>
      <c r="AS827" s="229"/>
      <c r="AT827" s="231"/>
    </row>
    <row r="828" spans="42:46" x14ac:dyDescent="0.25">
      <c r="AP828" s="154" t="str">
        <f t="shared" si="114"/>
        <v/>
      </c>
      <c r="AQ828" s="229"/>
      <c r="AR828" s="230"/>
      <c r="AS828" s="229"/>
      <c r="AT828" s="231"/>
    </row>
    <row r="829" spans="42:46" x14ac:dyDescent="0.25">
      <c r="AP829" s="154" t="str">
        <f t="shared" si="114"/>
        <v/>
      </c>
      <c r="AQ829" s="229"/>
      <c r="AR829" s="230"/>
      <c r="AS829" s="229"/>
      <c r="AT829" s="231"/>
    </row>
    <row r="830" spans="42:46" x14ac:dyDescent="0.25">
      <c r="AP830" s="154" t="str">
        <f t="shared" si="114"/>
        <v/>
      </c>
      <c r="AQ830" s="229"/>
      <c r="AR830" s="230"/>
      <c r="AS830" s="229"/>
      <c r="AT830" s="231"/>
    </row>
    <row r="831" spans="42:46" x14ac:dyDescent="0.25">
      <c r="AP831" s="154" t="str">
        <f t="shared" si="114"/>
        <v/>
      </c>
      <c r="AQ831" s="229"/>
      <c r="AR831" s="230"/>
      <c r="AS831" s="229"/>
      <c r="AT831" s="231"/>
    </row>
    <row r="832" spans="42:46" x14ac:dyDescent="0.25">
      <c r="AP832" s="154" t="str">
        <f t="shared" si="114"/>
        <v/>
      </c>
      <c r="AQ832" s="229"/>
      <c r="AR832" s="230"/>
      <c r="AS832" s="229"/>
      <c r="AT832" s="231"/>
    </row>
    <row r="833" spans="42:46" x14ac:dyDescent="0.25">
      <c r="AP833" s="154" t="str">
        <f t="shared" si="114"/>
        <v/>
      </c>
      <c r="AQ833" s="229"/>
      <c r="AR833" s="230"/>
      <c r="AS833" s="229"/>
      <c r="AT833" s="231"/>
    </row>
    <row r="834" spans="42:46" x14ac:dyDescent="0.25">
      <c r="AP834" s="154" t="str">
        <f t="shared" si="114"/>
        <v/>
      </c>
      <c r="AQ834" s="229"/>
      <c r="AR834" s="230"/>
      <c r="AS834" s="229"/>
      <c r="AT834" s="231"/>
    </row>
    <row r="835" spans="42:46" x14ac:dyDescent="0.25">
      <c r="AP835" s="154" t="str">
        <f t="shared" si="114"/>
        <v/>
      </c>
      <c r="AQ835" s="229"/>
      <c r="AR835" s="230"/>
      <c r="AS835" s="229"/>
      <c r="AT835" s="231"/>
    </row>
    <row r="836" spans="42:46" x14ac:dyDescent="0.25">
      <c r="AP836" s="154" t="str">
        <f t="shared" si="114"/>
        <v/>
      </c>
      <c r="AQ836" s="229"/>
      <c r="AR836" s="230"/>
      <c r="AS836" s="229"/>
      <c r="AT836" s="231"/>
    </row>
    <row r="837" spans="42:46" x14ac:dyDescent="0.25">
      <c r="AP837" s="154" t="str">
        <f t="shared" si="114"/>
        <v/>
      </c>
      <c r="AQ837" s="229"/>
      <c r="AR837" s="230"/>
      <c r="AS837" s="229"/>
      <c r="AT837" s="231"/>
    </row>
    <row r="838" spans="42:46" x14ac:dyDescent="0.25">
      <c r="AP838" s="154" t="str">
        <f t="shared" si="114"/>
        <v/>
      </c>
      <c r="AQ838" s="229"/>
      <c r="AR838" s="230"/>
      <c r="AS838" s="229"/>
      <c r="AT838" s="231"/>
    </row>
    <row r="839" spans="42:46" x14ac:dyDescent="0.25">
      <c r="AP839" s="154" t="str">
        <f t="shared" si="114"/>
        <v/>
      </c>
      <c r="AQ839" s="229"/>
      <c r="AR839" s="230"/>
      <c r="AS839" s="229"/>
      <c r="AT839" s="231"/>
    </row>
    <row r="840" spans="42:46" x14ac:dyDescent="0.25">
      <c r="AP840" s="154" t="str">
        <f t="shared" si="114"/>
        <v/>
      </c>
      <c r="AQ840" s="229"/>
      <c r="AR840" s="230"/>
      <c r="AS840" s="229"/>
      <c r="AT840" s="231"/>
    </row>
    <row r="841" spans="42:46" x14ac:dyDescent="0.25">
      <c r="AP841" s="154" t="str">
        <f t="shared" si="114"/>
        <v/>
      </c>
      <c r="AQ841" s="229"/>
      <c r="AR841" s="230"/>
      <c r="AS841" s="229"/>
      <c r="AT841" s="231"/>
    </row>
    <row r="842" spans="42:46" x14ac:dyDescent="0.25">
      <c r="AP842" s="154" t="str">
        <f t="shared" ref="AP842:AP853" si="115">CONCATENATE(AR842,AS842)</f>
        <v/>
      </c>
      <c r="AQ842" s="229"/>
      <c r="AR842" s="230"/>
      <c r="AS842" s="229"/>
      <c r="AT842" s="231"/>
    </row>
    <row r="843" spans="42:46" x14ac:dyDescent="0.25">
      <c r="AP843" s="154" t="str">
        <f t="shared" si="115"/>
        <v/>
      </c>
      <c r="AQ843" s="229"/>
      <c r="AR843" s="230"/>
      <c r="AS843" s="229"/>
      <c r="AT843" s="231"/>
    </row>
    <row r="844" spans="42:46" x14ac:dyDescent="0.25">
      <c r="AP844" s="154" t="str">
        <f t="shared" si="115"/>
        <v/>
      </c>
      <c r="AQ844" s="229"/>
      <c r="AR844" s="230"/>
      <c r="AS844" s="229"/>
      <c r="AT844" s="231"/>
    </row>
    <row r="845" spans="42:46" x14ac:dyDescent="0.25">
      <c r="AP845" s="154" t="str">
        <f t="shared" si="115"/>
        <v/>
      </c>
      <c r="AQ845" s="229"/>
      <c r="AR845" s="230"/>
      <c r="AS845" s="229"/>
      <c r="AT845" s="231"/>
    </row>
    <row r="846" spans="42:46" x14ac:dyDescent="0.25">
      <c r="AP846" s="154" t="str">
        <f t="shared" si="115"/>
        <v/>
      </c>
      <c r="AQ846" s="229"/>
      <c r="AR846" s="230"/>
      <c r="AS846" s="229"/>
      <c r="AT846" s="231"/>
    </row>
    <row r="847" spans="42:46" x14ac:dyDescent="0.25">
      <c r="AP847" s="154" t="str">
        <f t="shared" si="115"/>
        <v/>
      </c>
      <c r="AQ847" s="229"/>
      <c r="AR847" s="230"/>
      <c r="AS847" s="229"/>
      <c r="AT847" s="231"/>
    </row>
    <row r="848" spans="42:46" x14ac:dyDescent="0.25">
      <c r="AP848" s="154" t="str">
        <f t="shared" si="115"/>
        <v/>
      </c>
      <c r="AQ848" s="229"/>
      <c r="AR848" s="230"/>
      <c r="AS848" s="229"/>
      <c r="AT848" s="231"/>
    </row>
    <row r="849" spans="42:46" x14ac:dyDescent="0.25">
      <c r="AP849" s="154" t="str">
        <f t="shared" si="115"/>
        <v/>
      </c>
      <c r="AQ849" s="229"/>
      <c r="AR849" s="230"/>
      <c r="AS849" s="229"/>
      <c r="AT849" s="231"/>
    </row>
    <row r="850" spans="42:46" x14ac:dyDescent="0.25">
      <c r="AP850" s="154" t="str">
        <f t="shared" si="115"/>
        <v/>
      </c>
      <c r="AQ850" s="229"/>
      <c r="AR850" s="230"/>
      <c r="AS850" s="229"/>
      <c r="AT850" s="231"/>
    </row>
    <row r="851" spans="42:46" x14ac:dyDescent="0.25">
      <c r="AP851" s="154" t="str">
        <f t="shared" si="115"/>
        <v/>
      </c>
      <c r="AQ851" s="229"/>
      <c r="AR851" s="230"/>
      <c r="AS851" s="229"/>
      <c r="AT851" s="231"/>
    </row>
    <row r="852" spans="42:46" x14ac:dyDescent="0.25">
      <c r="AP852" s="154" t="str">
        <f t="shared" si="115"/>
        <v/>
      </c>
      <c r="AQ852" s="229"/>
      <c r="AR852" s="230"/>
      <c r="AS852" s="229"/>
      <c r="AT852" s="231"/>
    </row>
    <row r="853" spans="42:46" x14ac:dyDescent="0.25">
      <c r="AP853" s="154" t="str">
        <f t="shared" si="115"/>
        <v/>
      </c>
      <c r="AQ853" s="229"/>
      <c r="AR853" s="230"/>
      <c r="AS853" s="229"/>
      <c r="AT853" s="231"/>
    </row>
  </sheetData>
  <autoFilter ref="W4:AN4"/>
  <mergeCells count="9">
    <mergeCell ref="T1:AO1"/>
    <mergeCell ref="T2:V2"/>
    <mergeCell ref="U3:V3"/>
    <mergeCell ref="W3:AB3"/>
    <mergeCell ref="AD3:AN3"/>
    <mergeCell ref="AO3:AO6"/>
    <mergeCell ref="T4:T5"/>
    <mergeCell ref="U4:U5"/>
    <mergeCell ref="V4:V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H931"/>
  <sheetViews>
    <sheetView tabSelected="1" zoomScaleNormal="100" workbookViewId="0">
      <pane xSplit="28" ySplit="5" topLeftCell="AC6" activePane="bottomRight" state="frozen"/>
      <selection pane="topRight" activeCell="AC1" sqref="AC1"/>
      <selection pane="bottomLeft" activeCell="A6" sqref="A6"/>
      <selection pane="bottomRight" activeCell="BH10" sqref="BH10"/>
    </sheetView>
  </sheetViews>
  <sheetFormatPr baseColWidth="10" defaultRowHeight="15" customHeight="1" x14ac:dyDescent="0.25"/>
  <cols>
    <col min="1" max="1" width="11.42578125" style="233"/>
    <col min="2" max="9" width="10.140625" style="233" hidden="1" customWidth="1"/>
    <col min="10" max="11" width="10.28515625" style="233" hidden="1" customWidth="1"/>
    <col min="12" max="17" width="10.140625" style="233" hidden="1" customWidth="1"/>
    <col min="18" max="18" width="10.28515625" style="233" hidden="1" customWidth="1"/>
    <col min="19" max="22" width="10.140625" style="233" hidden="1" customWidth="1"/>
    <col min="23" max="23" width="10.28515625" style="233" hidden="1" customWidth="1"/>
    <col min="24" max="25" width="10.140625" style="233" hidden="1" customWidth="1"/>
    <col min="26" max="26" width="38.42578125" style="233" bestFit="1" customWidth="1"/>
    <col min="27" max="27" width="17.42578125" style="233" customWidth="1"/>
    <col min="28" max="28" width="11.42578125" style="233" customWidth="1"/>
    <col min="29" max="29" width="11.140625" style="233" customWidth="1"/>
    <col min="30" max="31" width="11.42578125" style="233" customWidth="1"/>
    <col min="32" max="32" width="11.42578125" style="233"/>
    <col min="33" max="42" width="11.42578125" style="233" customWidth="1"/>
    <col min="43" max="43" width="12.42578125" style="233" customWidth="1"/>
    <col min="44" max="48" width="12.5703125" style="233" customWidth="1"/>
    <col min="49" max="49" width="13.5703125" style="233" customWidth="1"/>
    <col min="50" max="50" width="12.42578125" style="233" customWidth="1"/>
    <col min="51" max="51" width="11.42578125" style="233" customWidth="1"/>
    <col min="52" max="52" width="12.5703125" style="233" customWidth="1"/>
    <col min="53" max="53" width="11.42578125" style="233"/>
    <col min="54" max="54" width="10.7109375" style="233" hidden="1" customWidth="1"/>
    <col min="55" max="58" width="11.42578125" style="256" hidden="1" customWidth="1"/>
    <col min="59" max="16384" width="11.42578125" style="233"/>
  </cols>
  <sheetData>
    <row r="1" spans="1:58" ht="42" customHeight="1" x14ac:dyDescent="0.25">
      <c r="A1" s="232"/>
      <c r="Z1" s="323" t="s">
        <v>265</v>
      </c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232"/>
      <c r="BC1" s="233"/>
      <c r="BD1" s="233"/>
      <c r="BE1" s="233"/>
      <c r="BF1" s="233"/>
    </row>
    <row r="2" spans="1:58" ht="17.25" customHeight="1" thickBot="1" x14ac:dyDescent="0.3">
      <c r="Z2" s="324"/>
      <c r="AA2" s="324"/>
      <c r="AB2" s="324"/>
      <c r="BC2" s="233"/>
      <c r="BD2" s="233"/>
      <c r="BE2" s="233"/>
      <c r="BF2" s="233"/>
    </row>
    <row r="3" spans="1:58" ht="15" customHeight="1" x14ac:dyDescent="0.25">
      <c r="Z3" s="234" t="s">
        <v>268</v>
      </c>
      <c r="AA3" s="307" t="s">
        <v>3</v>
      </c>
      <c r="AB3" s="308"/>
      <c r="AC3" s="312" t="s">
        <v>321</v>
      </c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3"/>
      <c r="AQ3" s="312" t="s">
        <v>322</v>
      </c>
      <c r="AR3" s="310"/>
      <c r="AS3" s="310"/>
      <c r="AT3" s="310"/>
      <c r="AU3" s="310"/>
      <c r="AV3" s="310"/>
      <c r="AW3" s="310"/>
      <c r="AX3" s="310"/>
      <c r="AY3" s="310"/>
      <c r="AZ3" s="313"/>
      <c r="BA3" s="325" t="s">
        <v>323</v>
      </c>
      <c r="BC3" s="233"/>
      <c r="BD3" s="233"/>
      <c r="BE3" s="233"/>
      <c r="BF3" s="233"/>
    </row>
    <row r="4" spans="1:58" x14ac:dyDescent="0.25">
      <c r="Z4" s="317" t="s">
        <v>5</v>
      </c>
      <c r="AA4" s="319" t="s">
        <v>272</v>
      </c>
      <c r="AB4" s="327" t="s">
        <v>273</v>
      </c>
      <c r="AC4" s="235" t="s">
        <v>324</v>
      </c>
      <c r="AD4" s="236" t="s">
        <v>197</v>
      </c>
      <c r="AE4" s="236" t="s">
        <v>325</v>
      </c>
      <c r="AF4" s="236" t="s">
        <v>326</v>
      </c>
      <c r="AG4" s="236" t="s">
        <v>327</v>
      </c>
      <c r="AH4" s="236" t="s">
        <v>328</v>
      </c>
      <c r="AI4" s="236" t="s">
        <v>329</v>
      </c>
      <c r="AJ4" s="236" t="s">
        <v>330</v>
      </c>
      <c r="AK4" s="236" t="s">
        <v>331</v>
      </c>
      <c r="AL4" s="236" t="s">
        <v>332</v>
      </c>
      <c r="AM4" s="236" t="s">
        <v>333</v>
      </c>
      <c r="AN4" s="236" t="s">
        <v>334</v>
      </c>
      <c r="AO4" s="236" t="s">
        <v>234</v>
      </c>
      <c r="AP4" s="237" t="s">
        <v>335</v>
      </c>
      <c r="AQ4" s="235" t="s">
        <v>336</v>
      </c>
      <c r="AR4" s="236" t="s">
        <v>337</v>
      </c>
      <c r="AS4" s="236" t="s">
        <v>338</v>
      </c>
      <c r="AT4" s="236" t="s">
        <v>339</v>
      </c>
      <c r="AU4" s="236" t="s">
        <v>340</v>
      </c>
      <c r="AV4" s="236" t="s">
        <v>341</v>
      </c>
      <c r="AW4" s="236" t="s">
        <v>342</v>
      </c>
      <c r="AX4" s="236" t="s">
        <v>343</v>
      </c>
      <c r="AY4" s="236" t="s">
        <v>344</v>
      </c>
      <c r="AZ4" s="237" t="s">
        <v>345</v>
      </c>
      <c r="BA4" s="326"/>
      <c r="BC4" s="233"/>
      <c r="BD4" s="233"/>
      <c r="BE4" s="233"/>
      <c r="BF4" s="233"/>
    </row>
    <row r="5" spans="1:58" ht="43.5" customHeight="1" thickBot="1" x14ac:dyDescent="0.3">
      <c r="Z5" s="318"/>
      <c r="AA5" s="320"/>
      <c r="AB5" s="328"/>
      <c r="AC5" s="238" t="s">
        <v>218</v>
      </c>
      <c r="AD5" s="239" t="s">
        <v>219</v>
      </c>
      <c r="AE5" s="239" t="s">
        <v>221</v>
      </c>
      <c r="AF5" s="239" t="s">
        <v>222</v>
      </c>
      <c r="AG5" s="239" t="s">
        <v>220</v>
      </c>
      <c r="AH5" s="239" t="s">
        <v>223</v>
      </c>
      <c r="AI5" s="239" t="s">
        <v>224</v>
      </c>
      <c r="AJ5" s="239" t="s">
        <v>225</v>
      </c>
      <c r="AK5" s="239" t="s">
        <v>226</v>
      </c>
      <c r="AL5" s="239" t="s">
        <v>228</v>
      </c>
      <c r="AM5" s="239" t="s">
        <v>230</v>
      </c>
      <c r="AN5" s="239" t="s">
        <v>231</v>
      </c>
      <c r="AO5" s="239" t="s">
        <v>233</v>
      </c>
      <c r="AP5" s="240" t="s">
        <v>235</v>
      </c>
      <c r="AQ5" s="238" t="s">
        <v>238</v>
      </c>
      <c r="AR5" s="239" t="s">
        <v>239</v>
      </c>
      <c r="AS5" s="239" t="s">
        <v>247</v>
      </c>
      <c r="AT5" s="239" t="s">
        <v>241</v>
      </c>
      <c r="AU5" s="239" t="s">
        <v>240</v>
      </c>
      <c r="AV5" s="239" t="s">
        <v>243</v>
      </c>
      <c r="AW5" s="239" t="s">
        <v>250</v>
      </c>
      <c r="AX5" s="239" t="s">
        <v>242</v>
      </c>
      <c r="AY5" s="239" t="s">
        <v>245</v>
      </c>
      <c r="AZ5" s="240" t="s">
        <v>248</v>
      </c>
      <c r="BA5" s="326"/>
      <c r="BC5" s="233"/>
      <c r="BD5" s="233"/>
      <c r="BE5" s="233"/>
      <c r="BF5" s="233"/>
    </row>
    <row r="6" spans="1:58" ht="15.75" thickBot="1" x14ac:dyDescent="0.3">
      <c r="Z6" s="170" t="s">
        <v>288</v>
      </c>
      <c r="AA6" s="171"/>
      <c r="AB6" s="241"/>
      <c r="AC6" s="173">
        <f t="shared" ref="AC6:AZ6" si="0">(COUNTIF(AC9:AC14,"&gt;0")+ COUNTIF(AC16:AC21,"&gt;0")+ COUNTIF(AC23:AC33,"&gt;0") + COUNTIF(AC35:AC44,"&gt;0") + COUNTIF(AC46:AC64,"&gt;0")+ COUNTIF(AC66:AC82,"&gt;0") + COUNTIF(AC84:AC106, "&gt;0")+ COUNTIF(AC108:AC130, "&gt;0")+ COUNTIF(AC132:AC141,"&gt;0") )</f>
        <v>24</v>
      </c>
      <c r="AD6" s="174">
        <f t="shared" si="0"/>
        <v>71</v>
      </c>
      <c r="AE6" s="174">
        <f t="shared" si="0"/>
        <v>125</v>
      </c>
      <c r="AF6" s="174">
        <f t="shared" si="0"/>
        <v>31</v>
      </c>
      <c r="AG6" s="174">
        <f t="shared" si="0"/>
        <v>124</v>
      </c>
      <c r="AH6" s="174">
        <f t="shared" si="0"/>
        <v>18</v>
      </c>
      <c r="AI6" s="174">
        <f t="shared" si="0"/>
        <v>49</v>
      </c>
      <c r="AJ6" s="174">
        <f t="shared" si="0"/>
        <v>38</v>
      </c>
      <c r="AK6" s="174">
        <f t="shared" si="0"/>
        <v>50</v>
      </c>
      <c r="AL6" s="174">
        <f t="shared" si="0"/>
        <v>12</v>
      </c>
      <c r="AM6" s="174">
        <f t="shared" si="0"/>
        <v>5</v>
      </c>
      <c r="AN6" s="174">
        <f t="shared" si="0"/>
        <v>2</v>
      </c>
      <c r="AO6" s="174">
        <f t="shared" si="0"/>
        <v>1</v>
      </c>
      <c r="AP6" s="176">
        <f t="shared" si="0"/>
        <v>4</v>
      </c>
      <c r="AQ6" s="173">
        <f t="shared" si="0"/>
        <v>116</v>
      </c>
      <c r="AR6" s="174">
        <f t="shared" si="0"/>
        <v>30</v>
      </c>
      <c r="AS6" s="174">
        <f t="shared" si="0"/>
        <v>2</v>
      </c>
      <c r="AT6" s="174">
        <f t="shared" si="0"/>
        <v>22</v>
      </c>
      <c r="AU6" s="174">
        <f t="shared" si="0"/>
        <v>25</v>
      </c>
      <c r="AV6" s="174">
        <f t="shared" si="0"/>
        <v>7</v>
      </c>
      <c r="AW6" s="174">
        <f t="shared" si="0"/>
        <v>0</v>
      </c>
      <c r="AX6" s="174">
        <f t="shared" si="0"/>
        <v>12</v>
      </c>
      <c r="AY6" s="174">
        <f t="shared" si="0"/>
        <v>2</v>
      </c>
      <c r="AZ6" s="176">
        <f t="shared" si="0"/>
        <v>1</v>
      </c>
      <c r="BA6" s="242"/>
      <c r="BC6" s="233"/>
      <c r="BD6" s="233"/>
      <c r="BE6" s="233"/>
      <c r="BF6" s="233"/>
    </row>
    <row r="7" spans="1:58" x14ac:dyDescent="0.25">
      <c r="B7" s="238" t="s">
        <v>218</v>
      </c>
      <c r="C7" s="239" t="s">
        <v>219</v>
      </c>
      <c r="D7" s="239" t="s">
        <v>221</v>
      </c>
      <c r="E7" s="239" t="s">
        <v>222</v>
      </c>
      <c r="F7" s="239" t="s">
        <v>220</v>
      </c>
      <c r="G7" s="239" t="s">
        <v>223</v>
      </c>
      <c r="H7" s="239" t="s">
        <v>224</v>
      </c>
      <c r="I7" s="239" t="s">
        <v>225</v>
      </c>
      <c r="J7" s="239" t="s">
        <v>226</v>
      </c>
      <c r="K7" s="239" t="s">
        <v>228</v>
      </c>
      <c r="L7" s="239" t="s">
        <v>230</v>
      </c>
      <c r="M7" s="239" t="s">
        <v>231</v>
      </c>
      <c r="N7" s="239" t="s">
        <v>346</v>
      </c>
      <c r="O7" s="240" t="s">
        <v>235</v>
      </c>
      <c r="P7" s="238" t="s">
        <v>238</v>
      </c>
      <c r="Q7" s="239" t="s">
        <v>239</v>
      </c>
      <c r="R7" s="239" t="s">
        <v>247</v>
      </c>
      <c r="S7" s="239" t="s">
        <v>241</v>
      </c>
      <c r="T7" s="239" t="s">
        <v>240</v>
      </c>
      <c r="U7" s="239" t="s">
        <v>243</v>
      </c>
      <c r="V7" s="239" t="s">
        <v>250</v>
      </c>
      <c r="W7" s="239" t="s">
        <v>185</v>
      </c>
      <c r="X7" s="239" t="s">
        <v>252</v>
      </c>
      <c r="Y7" s="240" t="s">
        <v>248</v>
      </c>
      <c r="Z7" s="243" t="s">
        <v>289</v>
      </c>
      <c r="AA7" s="244"/>
      <c r="AB7" s="245"/>
      <c r="AC7" s="179">
        <f t="shared" ref="AC7:AZ7" si="1">+AC8+AC15+AC22+AC34+AC45+AC65+AC83+AC107+AC131</f>
        <v>1538148</v>
      </c>
      <c r="AD7" s="180">
        <f t="shared" si="1"/>
        <v>640265</v>
      </c>
      <c r="AE7" s="180">
        <f t="shared" si="1"/>
        <v>440327</v>
      </c>
      <c r="AF7" s="180">
        <f t="shared" si="1"/>
        <v>267472</v>
      </c>
      <c r="AG7" s="180">
        <f t="shared" si="1"/>
        <v>561310</v>
      </c>
      <c r="AH7" s="180">
        <f t="shared" si="1"/>
        <v>75619</v>
      </c>
      <c r="AI7" s="180">
        <f t="shared" si="1"/>
        <v>70152</v>
      </c>
      <c r="AJ7" s="180">
        <f t="shared" si="1"/>
        <v>11042</v>
      </c>
      <c r="AK7" s="180">
        <f t="shared" si="1"/>
        <v>10084</v>
      </c>
      <c r="AL7" s="180">
        <f t="shared" si="1"/>
        <v>2873</v>
      </c>
      <c r="AM7" s="180">
        <f t="shared" si="1"/>
        <v>97</v>
      </c>
      <c r="AN7" s="180">
        <f t="shared" si="1"/>
        <v>2</v>
      </c>
      <c r="AO7" s="180">
        <f t="shared" si="1"/>
        <v>1</v>
      </c>
      <c r="AP7" s="182">
        <f t="shared" si="1"/>
        <v>29</v>
      </c>
      <c r="AQ7" s="179">
        <f t="shared" si="1"/>
        <v>69569</v>
      </c>
      <c r="AR7" s="180">
        <f t="shared" si="1"/>
        <v>8243</v>
      </c>
      <c r="AS7" s="180">
        <f t="shared" si="1"/>
        <v>2</v>
      </c>
      <c r="AT7" s="180">
        <f t="shared" si="1"/>
        <v>239</v>
      </c>
      <c r="AU7" s="180">
        <f t="shared" si="1"/>
        <v>561</v>
      </c>
      <c r="AV7" s="180">
        <f t="shared" si="1"/>
        <v>15</v>
      </c>
      <c r="AW7" s="180">
        <f t="shared" si="1"/>
        <v>0</v>
      </c>
      <c r="AX7" s="180">
        <f t="shared" si="1"/>
        <v>57</v>
      </c>
      <c r="AY7" s="180">
        <f t="shared" si="1"/>
        <v>3</v>
      </c>
      <c r="AZ7" s="182">
        <f t="shared" si="1"/>
        <v>2</v>
      </c>
      <c r="BA7" s="246">
        <f>SUM(AC7:AZ7)</f>
        <v>3696112</v>
      </c>
      <c r="BC7" s="233"/>
      <c r="BD7" s="233"/>
      <c r="BE7" s="233"/>
      <c r="BF7" s="233"/>
    </row>
    <row r="8" spans="1:58" x14ac:dyDescent="0.25">
      <c r="B8" s="233" t="str">
        <f t="shared" ref="B8:B71" si="2">CONCATENATE(AB9,$AC$5)</f>
        <v>142EPS010</v>
      </c>
      <c r="C8" s="233" t="str">
        <f t="shared" ref="C8:C71" si="3">CONCATENATE(AB9,$AD$5)</f>
        <v>142EPS016</v>
      </c>
      <c r="D8" s="233" t="str">
        <f t="shared" ref="D8:D71" si="4">CONCATENATE(AB9,$AE$5)</f>
        <v>142EPS037</v>
      </c>
      <c r="E8" s="233" t="str">
        <f t="shared" ref="E8:E71" si="5">CONCATENATE(AB9,$AF$5)</f>
        <v>142EPS002</v>
      </c>
      <c r="F8" s="233" t="str">
        <f t="shared" ref="F8:F71" si="6">CONCATENATE(AB9,$AG$5)</f>
        <v>142EPS003</v>
      </c>
      <c r="G8" s="233" t="str">
        <f t="shared" ref="G8:G71" si="7">CONCATENATE(AB9,$AH$5)</f>
        <v>142EPS023</v>
      </c>
      <c r="H8" s="233" t="str">
        <f t="shared" ref="H8:H71" si="8">CONCATENATE(AB9,$AI$5)</f>
        <v>142EPS005</v>
      </c>
      <c r="I8" s="233" t="str">
        <f t="shared" ref="I8:I71" si="9">CONCATENATE(AB9,$AJ$5)</f>
        <v>142EPS018</v>
      </c>
      <c r="J8" s="233" t="str">
        <f t="shared" ref="J8:J71" si="10">CONCATENATE(AB9,$AK$5)</f>
        <v>142EAS016</v>
      </c>
      <c r="K8" s="233" t="str">
        <f t="shared" ref="K8:K71" si="11">CONCATENATE(AB9,$AL$5)</f>
        <v>142EAS027</v>
      </c>
      <c r="L8" s="233" t="str">
        <f t="shared" ref="L8:L71" si="12">CONCATENATE(AB9,$AM$5)</f>
        <v>142EPS017</v>
      </c>
      <c r="M8" s="233" t="str">
        <f t="shared" ref="M8:M71" si="13">CONCATENATE(AB9,$AN$5)</f>
        <v>142EPS033</v>
      </c>
      <c r="N8" s="233" t="str">
        <f t="shared" ref="N8:N71" si="14">CONCATENATE(AB9,$AO$5)</f>
        <v>142EPS001</v>
      </c>
      <c r="O8" s="233" t="str">
        <f t="shared" ref="O8:O71" si="15">CONCATENATE(AB9,$AP$5)</f>
        <v>142EPS008</v>
      </c>
      <c r="P8" s="233" t="str">
        <f t="shared" ref="P8:P71" si="16">CONCATENATE(AB9,$AQ$5)</f>
        <v>142EPS040</v>
      </c>
      <c r="Q8" s="233" t="str">
        <f t="shared" ref="Q8:Q71" si="17">CONCATENATE(AB9,$AR$5)</f>
        <v>142ESSC24</v>
      </c>
      <c r="R8" s="233" t="str">
        <f t="shared" ref="R8:R71" si="18">CONCATENATE(AB9,$AS$5)</f>
        <v>142EPSC20</v>
      </c>
      <c r="S8" s="233" t="str">
        <f t="shared" ref="S8:S71" si="19">CONCATENATE(AB9,$AT$5)</f>
        <v>142ESSC91</v>
      </c>
      <c r="T8" s="233" t="str">
        <f t="shared" ref="T8:T71" si="20">CONCATENATE(AB9,$AU$5)</f>
        <v>142ESSC02</v>
      </c>
      <c r="U8" s="233" t="str">
        <f t="shared" ref="U8:U71" si="21">CONCATENATE(AB9,$AV$5)</f>
        <v>142ESSC62</v>
      </c>
      <c r="V8" s="233" t="str">
        <f t="shared" ref="V8:V71" si="22">CONCATENATE(AB9,$AW$5)</f>
        <v>142EPSC03</v>
      </c>
      <c r="W8" s="233" t="str">
        <f t="shared" ref="W8:W71" si="23">CONCATENATE(AB9,$AX$5)</f>
        <v>142EPSIC3</v>
      </c>
      <c r="X8" s="233" t="str">
        <f t="shared" ref="X8:X71" si="24">CONCATENATE(AB9,$AY$5)</f>
        <v>142CCFC55</v>
      </c>
      <c r="Y8" s="233" t="str">
        <f t="shared" ref="Y8:Y71" si="25">CONCATENATE(AB9,$AZ$5)</f>
        <v>142ESSC07</v>
      </c>
      <c r="Z8" s="247" t="s">
        <v>290</v>
      </c>
      <c r="AA8" s="188"/>
      <c r="AB8" s="248"/>
      <c r="AC8" s="189">
        <f t="shared" ref="AC8:AZ8" si="26">SUM(AC9:AC14)</f>
        <v>0</v>
      </c>
      <c r="AD8" s="190">
        <f t="shared" si="26"/>
        <v>5400</v>
      </c>
      <c r="AE8" s="190">
        <f t="shared" si="26"/>
        <v>2548</v>
      </c>
      <c r="AF8" s="190">
        <f t="shared" si="26"/>
        <v>4</v>
      </c>
      <c r="AG8" s="190">
        <f t="shared" si="26"/>
        <v>20827</v>
      </c>
      <c r="AH8" s="190">
        <f t="shared" si="26"/>
        <v>0</v>
      </c>
      <c r="AI8" s="190">
        <f t="shared" si="26"/>
        <v>11</v>
      </c>
      <c r="AJ8" s="190">
        <f t="shared" si="26"/>
        <v>2</v>
      </c>
      <c r="AK8" s="190">
        <f t="shared" si="26"/>
        <v>0</v>
      </c>
      <c r="AL8" s="190">
        <f t="shared" si="26"/>
        <v>276</v>
      </c>
      <c r="AM8" s="190">
        <f t="shared" si="26"/>
        <v>0</v>
      </c>
      <c r="AN8" s="190">
        <f t="shared" si="26"/>
        <v>0</v>
      </c>
      <c r="AO8" s="190">
        <f t="shared" si="26"/>
        <v>0</v>
      </c>
      <c r="AP8" s="192">
        <f t="shared" si="26"/>
        <v>0</v>
      </c>
      <c r="AQ8" s="189">
        <f t="shared" si="26"/>
        <v>721</v>
      </c>
      <c r="AR8" s="190">
        <f t="shared" si="26"/>
        <v>0</v>
      </c>
      <c r="AS8" s="190">
        <f t="shared" si="26"/>
        <v>0</v>
      </c>
      <c r="AT8" s="190">
        <f t="shared" si="26"/>
        <v>8</v>
      </c>
      <c r="AU8" s="190">
        <f t="shared" si="26"/>
        <v>43</v>
      </c>
      <c r="AV8" s="190">
        <f t="shared" si="26"/>
        <v>0</v>
      </c>
      <c r="AW8" s="190">
        <f t="shared" si="26"/>
        <v>0</v>
      </c>
      <c r="AX8" s="190">
        <f t="shared" si="26"/>
        <v>0</v>
      </c>
      <c r="AY8" s="190">
        <f t="shared" si="26"/>
        <v>0</v>
      </c>
      <c r="AZ8" s="192">
        <f t="shared" si="26"/>
        <v>0</v>
      </c>
      <c r="BA8" s="249">
        <f>SUM(AC8:AZ8)</f>
        <v>29840</v>
      </c>
      <c r="BB8" s="250" t="s">
        <v>291</v>
      </c>
      <c r="BC8" s="251" t="s">
        <v>292</v>
      </c>
      <c r="BD8" s="251" t="s">
        <v>29</v>
      </c>
      <c r="BE8" s="251" t="s">
        <v>262</v>
      </c>
      <c r="BF8" s="251" t="s">
        <v>30</v>
      </c>
    </row>
    <row r="9" spans="1:58" x14ac:dyDescent="0.25">
      <c r="B9" s="233" t="str">
        <f t="shared" si="2"/>
        <v>425EPS010</v>
      </c>
      <c r="C9" s="233" t="str">
        <f t="shared" si="3"/>
        <v>425EPS016</v>
      </c>
      <c r="D9" s="233" t="str">
        <f t="shared" si="4"/>
        <v>425EPS037</v>
      </c>
      <c r="E9" s="233" t="str">
        <f t="shared" si="5"/>
        <v>425EPS002</v>
      </c>
      <c r="F9" s="233" t="str">
        <f t="shared" si="6"/>
        <v>425EPS003</v>
      </c>
      <c r="G9" s="233" t="str">
        <f t="shared" si="7"/>
        <v>425EPS023</v>
      </c>
      <c r="H9" s="233" t="str">
        <f t="shared" si="8"/>
        <v>425EPS005</v>
      </c>
      <c r="I9" s="233" t="str">
        <f t="shared" si="9"/>
        <v>425EPS018</v>
      </c>
      <c r="J9" s="233" t="str">
        <f t="shared" si="10"/>
        <v>425EAS016</v>
      </c>
      <c r="K9" s="233" t="str">
        <f t="shared" si="11"/>
        <v>425EAS027</v>
      </c>
      <c r="L9" s="233" t="str">
        <f t="shared" si="12"/>
        <v>425EPS017</v>
      </c>
      <c r="M9" s="233" t="str">
        <f t="shared" si="13"/>
        <v>425EPS033</v>
      </c>
      <c r="N9" s="233" t="str">
        <f t="shared" si="14"/>
        <v>425EPS001</v>
      </c>
      <c r="O9" s="233" t="str">
        <f t="shared" si="15"/>
        <v>425EPS008</v>
      </c>
      <c r="P9" s="233" t="str">
        <f t="shared" si="16"/>
        <v>425EPS040</v>
      </c>
      <c r="Q9" s="233" t="str">
        <f t="shared" si="17"/>
        <v>425ESSC24</v>
      </c>
      <c r="R9" s="233" t="str">
        <f t="shared" si="18"/>
        <v>425EPSC20</v>
      </c>
      <c r="S9" s="233" t="str">
        <f t="shared" si="19"/>
        <v>425ESSC91</v>
      </c>
      <c r="T9" s="233" t="str">
        <f t="shared" si="20"/>
        <v>425ESSC02</v>
      </c>
      <c r="U9" s="233" t="str">
        <f t="shared" si="21"/>
        <v>425ESSC62</v>
      </c>
      <c r="V9" s="233" t="str">
        <f t="shared" si="22"/>
        <v>425EPSC03</v>
      </c>
      <c r="W9" s="233" t="str">
        <f t="shared" si="23"/>
        <v>425EPSIC3</v>
      </c>
      <c r="X9" s="233" t="str">
        <f t="shared" si="24"/>
        <v>425CCFC55</v>
      </c>
      <c r="Y9" s="233" t="str">
        <f t="shared" si="25"/>
        <v>425ESSC07</v>
      </c>
      <c r="Z9" s="252" t="s">
        <v>31</v>
      </c>
      <c r="AA9" s="253" t="s">
        <v>293</v>
      </c>
      <c r="AB9" s="254">
        <v>142</v>
      </c>
      <c r="AC9" s="197">
        <f t="shared" ref="AC9:AR14" si="27">IFERROR(VLOOKUP(B8,$BB$9:$BF$950,5,0),0)</f>
        <v>0</v>
      </c>
      <c r="AD9" s="198">
        <f t="shared" si="27"/>
        <v>0</v>
      </c>
      <c r="AE9" s="198">
        <f t="shared" si="27"/>
        <v>281</v>
      </c>
      <c r="AF9" s="198">
        <f t="shared" si="27"/>
        <v>0</v>
      </c>
      <c r="AG9" s="198">
        <f t="shared" si="27"/>
        <v>737</v>
      </c>
      <c r="AH9" s="198">
        <f t="shared" si="27"/>
        <v>0</v>
      </c>
      <c r="AI9" s="198">
        <f t="shared" si="27"/>
        <v>0</v>
      </c>
      <c r="AJ9" s="198">
        <f t="shared" si="27"/>
        <v>0</v>
      </c>
      <c r="AK9" s="198">
        <f t="shared" si="27"/>
        <v>0</v>
      </c>
      <c r="AL9" s="198">
        <f t="shared" si="27"/>
        <v>55</v>
      </c>
      <c r="AM9" s="198">
        <f t="shared" si="27"/>
        <v>0</v>
      </c>
      <c r="AN9" s="198">
        <f t="shared" si="27"/>
        <v>0</v>
      </c>
      <c r="AO9" s="198">
        <f t="shared" si="27"/>
        <v>0</v>
      </c>
      <c r="AP9" s="200">
        <f t="shared" si="27"/>
        <v>0</v>
      </c>
      <c r="AQ9" s="197">
        <f t="shared" si="27"/>
        <v>65</v>
      </c>
      <c r="AR9" s="198">
        <f t="shared" si="27"/>
        <v>0</v>
      </c>
      <c r="AS9" s="198">
        <f t="shared" ref="AM9:AZ14" si="28">IFERROR(VLOOKUP(R8,$BB$9:$BF$950,5,0),0)</f>
        <v>0</v>
      </c>
      <c r="AT9" s="198">
        <f t="shared" si="28"/>
        <v>0</v>
      </c>
      <c r="AU9" s="198">
        <f t="shared" si="28"/>
        <v>0</v>
      </c>
      <c r="AV9" s="198">
        <f t="shared" si="28"/>
        <v>0</v>
      </c>
      <c r="AW9" s="198">
        <f t="shared" si="28"/>
        <v>0</v>
      </c>
      <c r="AX9" s="198">
        <f t="shared" si="28"/>
        <v>0</v>
      </c>
      <c r="AY9" s="198">
        <f t="shared" si="28"/>
        <v>0</v>
      </c>
      <c r="AZ9" s="200">
        <f t="shared" si="28"/>
        <v>0</v>
      </c>
      <c r="BA9" s="255">
        <f t="shared" ref="BA9:BA14" si="29">SUM(AC9:AZ9)</f>
        <v>1138</v>
      </c>
      <c r="BB9" s="256" t="str">
        <f>CONCATENATE(BD9,BE9)</f>
        <v>142EAS027</v>
      </c>
      <c r="BC9" s="257" t="s">
        <v>294</v>
      </c>
      <c r="BD9" s="258">
        <v>142</v>
      </c>
      <c r="BE9" s="257" t="s">
        <v>228</v>
      </c>
      <c r="BF9" s="259">
        <v>55</v>
      </c>
    </row>
    <row r="10" spans="1:58" x14ac:dyDescent="0.25">
      <c r="B10" s="233" t="str">
        <f t="shared" si="2"/>
        <v>579EPS010</v>
      </c>
      <c r="C10" s="233" t="str">
        <f t="shared" si="3"/>
        <v>579EPS016</v>
      </c>
      <c r="D10" s="233" t="str">
        <f t="shared" si="4"/>
        <v>579EPS037</v>
      </c>
      <c r="E10" s="233" t="str">
        <f t="shared" si="5"/>
        <v>579EPS002</v>
      </c>
      <c r="F10" s="233" t="str">
        <f t="shared" si="6"/>
        <v>579EPS003</v>
      </c>
      <c r="G10" s="233" t="str">
        <f t="shared" si="7"/>
        <v>579EPS023</v>
      </c>
      <c r="H10" s="233" t="str">
        <f t="shared" si="8"/>
        <v>579EPS005</v>
      </c>
      <c r="I10" s="233" t="str">
        <f t="shared" si="9"/>
        <v>579EPS018</v>
      </c>
      <c r="J10" s="233" t="str">
        <f t="shared" si="10"/>
        <v>579EAS016</v>
      </c>
      <c r="K10" s="233" t="str">
        <f t="shared" si="11"/>
        <v>579EAS027</v>
      </c>
      <c r="L10" s="233" t="str">
        <f t="shared" si="12"/>
        <v>579EPS017</v>
      </c>
      <c r="M10" s="233" t="str">
        <f t="shared" si="13"/>
        <v>579EPS033</v>
      </c>
      <c r="N10" s="233" t="str">
        <f t="shared" si="14"/>
        <v>579EPS001</v>
      </c>
      <c r="O10" s="233" t="str">
        <f t="shared" si="15"/>
        <v>579EPS008</v>
      </c>
      <c r="P10" s="233" t="str">
        <f t="shared" si="16"/>
        <v>579EPS040</v>
      </c>
      <c r="Q10" s="233" t="str">
        <f t="shared" si="17"/>
        <v>579ESSC24</v>
      </c>
      <c r="R10" s="233" t="str">
        <f t="shared" si="18"/>
        <v>579EPSC20</v>
      </c>
      <c r="S10" s="233" t="str">
        <f t="shared" si="19"/>
        <v>579ESSC91</v>
      </c>
      <c r="T10" s="233" t="str">
        <f t="shared" si="20"/>
        <v>579ESSC02</v>
      </c>
      <c r="U10" s="233" t="str">
        <f t="shared" si="21"/>
        <v>579ESSC62</v>
      </c>
      <c r="V10" s="233" t="str">
        <f t="shared" si="22"/>
        <v>579EPSC03</v>
      </c>
      <c r="W10" s="233" t="str">
        <f t="shared" si="23"/>
        <v>579EPSIC3</v>
      </c>
      <c r="X10" s="233" t="str">
        <f t="shared" si="24"/>
        <v>579CCFC55</v>
      </c>
      <c r="Y10" s="233" t="str">
        <f t="shared" si="25"/>
        <v>579ESSC07</v>
      </c>
      <c r="Z10" s="260" t="s">
        <v>32</v>
      </c>
      <c r="AA10" s="253" t="s">
        <v>293</v>
      </c>
      <c r="AB10" s="254">
        <v>425</v>
      </c>
      <c r="AC10" s="197">
        <f t="shared" si="27"/>
        <v>0</v>
      </c>
      <c r="AD10" s="198">
        <f t="shared" si="27"/>
        <v>769</v>
      </c>
      <c r="AE10" s="198">
        <f t="shared" si="27"/>
        <v>274</v>
      </c>
      <c r="AF10" s="198">
        <f t="shared" si="27"/>
        <v>0</v>
      </c>
      <c r="AG10" s="198">
        <f t="shared" si="27"/>
        <v>1415</v>
      </c>
      <c r="AH10" s="198">
        <f t="shared" si="27"/>
        <v>0</v>
      </c>
      <c r="AI10" s="198">
        <f t="shared" si="27"/>
        <v>1</v>
      </c>
      <c r="AJ10" s="198">
        <f t="shared" si="27"/>
        <v>1</v>
      </c>
      <c r="AK10" s="198">
        <f t="shared" si="27"/>
        <v>0</v>
      </c>
      <c r="AL10" s="198">
        <f t="shared" si="27"/>
        <v>0</v>
      </c>
      <c r="AM10" s="198">
        <f t="shared" si="28"/>
        <v>0</v>
      </c>
      <c r="AN10" s="198">
        <f t="shared" si="28"/>
        <v>0</v>
      </c>
      <c r="AO10" s="198">
        <f t="shared" si="28"/>
        <v>0</v>
      </c>
      <c r="AP10" s="200">
        <f t="shared" si="28"/>
        <v>0</v>
      </c>
      <c r="AQ10" s="197">
        <f t="shared" si="28"/>
        <v>336</v>
      </c>
      <c r="AR10" s="198">
        <f t="shared" si="28"/>
        <v>0</v>
      </c>
      <c r="AS10" s="198">
        <f t="shared" si="28"/>
        <v>0</v>
      </c>
      <c r="AT10" s="198">
        <f t="shared" si="28"/>
        <v>0</v>
      </c>
      <c r="AU10" s="198">
        <f t="shared" si="28"/>
        <v>0</v>
      </c>
      <c r="AV10" s="198">
        <f t="shared" si="28"/>
        <v>0</v>
      </c>
      <c r="AW10" s="198">
        <f t="shared" si="28"/>
        <v>0</v>
      </c>
      <c r="AX10" s="198">
        <f t="shared" si="28"/>
        <v>0</v>
      </c>
      <c r="AY10" s="198">
        <f t="shared" si="28"/>
        <v>0</v>
      </c>
      <c r="AZ10" s="200">
        <f t="shared" si="28"/>
        <v>0</v>
      </c>
      <c r="BA10" s="255">
        <f t="shared" si="29"/>
        <v>2796</v>
      </c>
      <c r="BB10" s="256" t="str">
        <f t="shared" ref="BB10:BB73" si="30">CONCATENATE(BD10,BE10)</f>
        <v>142EPS003</v>
      </c>
      <c r="BC10" s="257" t="s">
        <v>294</v>
      </c>
      <c r="BD10" s="258">
        <v>142</v>
      </c>
      <c r="BE10" s="257" t="s">
        <v>220</v>
      </c>
      <c r="BF10" s="259">
        <v>737</v>
      </c>
    </row>
    <row r="11" spans="1:58" x14ac:dyDescent="0.25">
      <c r="B11" s="233" t="str">
        <f t="shared" si="2"/>
        <v>585EPS010</v>
      </c>
      <c r="C11" s="233" t="str">
        <f t="shared" si="3"/>
        <v>585EPS016</v>
      </c>
      <c r="D11" s="233" t="str">
        <f t="shared" si="4"/>
        <v>585EPS037</v>
      </c>
      <c r="E11" s="233" t="str">
        <f t="shared" si="5"/>
        <v>585EPS002</v>
      </c>
      <c r="F11" s="233" t="str">
        <f t="shared" si="6"/>
        <v>585EPS003</v>
      </c>
      <c r="G11" s="233" t="str">
        <f t="shared" si="7"/>
        <v>585EPS023</v>
      </c>
      <c r="H11" s="233" t="str">
        <f t="shared" si="8"/>
        <v>585EPS005</v>
      </c>
      <c r="I11" s="233" t="str">
        <f t="shared" si="9"/>
        <v>585EPS018</v>
      </c>
      <c r="J11" s="233" t="str">
        <f t="shared" si="10"/>
        <v>585EAS016</v>
      </c>
      <c r="K11" s="233" t="str">
        <f t="shared" si="11"/>
        <v>585EAS027</v>
      </c>
      <c r="L11" s="233" t="str">
        <f t="shared" si="12"/>
        <v>585EPS017</v>
      </c>
      <c r="M11" s="233" t="str">
        <f t="shared" si="13"/>
        <v>585EPS033</v>
      </c>
      <c r="N11" s="233" t="str">
        <f t="shared" si="14"/>
        <v>585EPS001</v>
      </c>
      <c r="O11" s="233" t="str">
        <f t="shared" si="15"/>
        <v>585EPS008</v>
      </c>
      <c r="P11" s="233" t="str">
        <f t="shared" si="16"/>
        <v>585EPS040</v>
      </c>
      <c r="Q11" s="233" t="str">
        <f t="shared" si="17"/>
        <v>585ESSC24</v>
      </c>
      <c r="R11" s="233" t="str">
        <f t="shared" si="18"/>
        <v>585EPSC20</v>
      </c>
      <c r="S11" s="233" t="str">
        <f t="shared" si="19"/>
        <v>585ESSC91</v>
      </c>
      <c r="T11" s="233" t="str">
        <f t="shared" si="20"/>
        <v>585ESSC02</v>
      </c>
      <c r="U11" s="233" t="str">
        <f t="shared" si="21"/>
        <v>585ESSC62</v>
      </c>
      <c r="V11" s="233" t="str">
        <f t="shared" si="22"/>
        <v>585EPSC03</v>
      </c>
      <c r="W11" s="233" t="str">
        <f t="shared" si="23"/>
        <v>585EPSIC3</v>
      </c>
      <c r="X11" s="233" t="str">
        <f t="shared" si="24"/>
        <v>585CCFC55</v>
      </c>
      <c r="Y11" s="233" t="str">
        <f t="shared" si="25"/>
        <v>585ESSC07</v>
      </c>
      <c r="Z11" s="261" t="s">
        <v>33</v>
      </c>
      <c r="AA11" s="253" t="s">
        <v>293</v>
      </c>
      <c r="AB11" s="254">
        <v>579</v>
      </c>
      <c r="AC11" s="197">
        <f t="shared" si="27"/>
        <v>0</v>
      </c>
      <c r="AD11" s="198">
        <f t="shared" si="27"/>
        <v>3693</v>
      </c>
      <c r="AE11" s="198">
        <f t="shared" si="27"/>
        <v>595</v>
      </c>
      <c r="AF11" s="198">
        <f t="shared" si="27"/>
        <v>0</v>
      </c>
      <c r="AG11" s="198">
        <f t="shared" si="27"/>
        <v>14183</v>
      </c>
      <c r="AH11" s="198">
        <f t="shared" si="27"/>
        <v>0</v>
      </c>
      <c r="AI11" s="198">
        <f t="shared" si="27"/>
        <v>0</v>
      </c>
      <c r="AJ11" s="198">
        <f t="shared" si="27"/>
        <v>1</v>
      </c>
      <c r="AK11" s="198">
        <f t="shared" si="27"/>
        <v>0</v>
      </c>
      <c r="AL11" s="198">
        <f t="shared" si="27"/>
        <v>215</v>
      </c>
      <c r="AM11" s="198">
        <f t="shared" si="28"/>
        <v>0</v>
      </c>
      <c r="AN11" s="198">
        <f t="shared" si="28"/>
        <v>0</v>
      </c>
      <c r="AO11" s="198">
        <f t="shared" si="28"/>
        <v>0</v>
      </c>
      <c r="AP11" s="200">
        <f t="shared" si="28"/>
        <v>0</v>
      </c>
      <c r="AQ11" s="197">
        <f t="shared" si="28"/>
        <v>162</v>
      </c>
      <c r="AR11" s="198">
        <f t="shared" si="28"/>
        <v>0</v>
      </c>
      <c r="AS11" s="198">
        <f t="shared" si="28"/>
        <v>0</v>
      </c>
      <c r="AT11" s="198">
        <f t="shared" si="28"/>
        <v>0</v>
      </c>
      <c r="AU11" s="198">
        <f t="shared" si="28"/>
        <v>41</v>
      </c>
      <c r="AV11" s="198">
        <f t="shared" si="28"/>
        <v>0</v>
      </c>
      <c r="AW11" s="198">
        <f t="shared" si="28"/>
        <v>0</v>
      </c>
      <c r="AX11" s="198">
        <f t="shared" si="28"/>
        <v>0</v>
      </c>
      <c r="AY11" s="198">
        <f t="shared" si="28"/>
        <v>0</v>
      </c>
      <c r="AZ11" s="200">
        <f t="shared" si="28"/>
        <v>0</v>
      </c>
      <c r="BA11" s="255">
        <f t="shared" si="29"/>
        <v>18890</v>
      </c>
      <c r="BB11" s="256" t="str">
        <f t="shared" si="30"/>
        <v>142EPS037</v>
      </c>
      <c r="BC11" s="257" t="s">
        <v>294</v>
      </c>
      <c r="BD11" s="258">
        <v>142</v>
      </c>
      <c r="BE11" s="257" t="s">
        <v>221</v>
      </c>
      <c r="BF11" s="259">
        <v>281</v>
      </c>
    </row>
    <row r="12" spans="1:58" x14ac:dyDescent="0.25">
      <c r="B12" s="233" t="str">
        <f t="shared" si="2"/>
        <v>591EPS010</v>
      </c>
      <c r="C12" s="233" t="str">
        <f t="shared" si="3"/>
        <v>591EPS016</v>
      </c>
      <c r="D12" s="233" t="str">
        <f t="shared" si="4"/>
        <v>591EPS037</v>
      </c>
      <c r="E12" s="233" t="str">
        <f t="shared" si="5"/>
        <v>591EPS002</v>
      </c>
      <c r="F12" s="233" t="str">
        <f t="shared" si="6"/>
        <v>591EPS003</v>
      </c>
      <c r="G12" s="233" t="str">
        <f t="shared" si="7"/>
        <v>591EPS023</v>
      </c>
      <c r="H12" s="233" t="str">
        <f t="shared" si="8"/>
        <v>591EPS005</v>
      </c>
      <c r="I12" s="233" t="str">
        <f t="shared" si="9"/>
        <v>591EPS018</v>
      </c>
      <c r="J12" s="233" t="str">
        <f t="shared" si="10"/>
        <v>591EAS016</v>
      </c>
      <c r="K12" s="233" t="str">
        <f t="shared" si="11"/>
        <v>591EAS027</v>
      </c>
      <c r="L12" s="233" t="str">
        <f t="shared" si="12"/>
        <v>591EPS017</v>
      </c>
      <c r="M12" s="233" t="str">
        <f t="shared" si="13"/>
        <v>591EPS033</v>
      </c>
      <c r="N12" s="233" t="str">
        <f t="shared" si="14"/>
        <v>591EPS001</v>
      </c>
      <c r="O12" s="233" t="str">
        <f t="shared" si="15"/>
        <v>591EPS008</v>
      </c>
      <c r="P12" s="233" t="str">
        <f t="shared" si="16"/>
        <v>591EPS040</v>
      </c>
      <c r="Q12" s="233" t="str">
        <f t="shared" si="17"/>
        <v>591ESSC24</v>
      </c>
      <c r="R12" s="233" t="str">
        <f t="shared" si="18"/>
        <v>591EPSC20</v>
      </c>
      <c r="S12" s="233" t="str">
        <f t="shared" si="19"/>
        <v>591ESSC91</v>
      </c>
      <c r="T12" s="233" t="str">
        <f t="shared" si="20"/>
        <v>591ESSC02</v>
      </c>
      <c r="U12" s="233" t="str">
        <f t="shared" si="21"/>
        <v>591ESSC62</v>
      </c>
      <c r="V12" s="233" t="str">
        <f t="shared" si="22"/>
        <v>591EPSC03</v>
      </c>
      <c r="W12" s="233" t="str">
        <f t="shared" si="23"/>
        <v>591EPSIC3</v>
      </c>
      <c r="X12" s="233" t="str">
        <f t="shared" si="24"/>
        <v>591CCFC55</v>
      </c>
      <c r="Y12" s="233" t="str">
        <f t="shared" si="25"/>
        <v>591ESSC07</v>
      </c>
      <c r="Z12" s="252" t="s">
        <v>34</v>
      </c>
      <c r="AA12" s="253" t="s">
        <v>293</v>
      </c>
      <c r="AB12" s="254">
        <v>585</v>
      </c>
      <c r="AC12" s="197">
        <f t="shared" si="27"/>
        <v>0</v>
      </c>
      <c r="AD12" s="198">
        <f t="shared" si="27"/>
        <v>792</v>
      </c>
      <c r="AE12" s="198">
        <f t="shared" si="27"/>
        <v>275</v>
      </c>
      <c r="AF12" s="198">
        <f t="shared" si="27"/>
        <v>2</v>
      </c>
      <c r="AG12" s="198">
        <f t="shared" si="27"/>
        <v>2705</v>
      </c>
      <c r="AH12" s="198">
        <f t="shared" si="27"/>
        <v>0</v>
      </c>
      <c r="AI12" s="198">
        <f t="shared" si="27"/>
        <v>1</v>
      </c>
      <c r="AJ12" s="198">
        <f t="shared" si="27"/>
        <v>0</v>
      </c>
      <c r="AK12" s="198">
        <f t="shared" si="27"/>
        <v>0</v>
      </c>
      <c r="AL12" s="198">
        <f t="shared" si="27"/>
        <v>6</v>
      </c>
      <c r="AM12" s="198">
        <f t="shared" si="28"/>
        <v>0</v>
      </c>
      <c r="AN12" s="198">
        <f t="shared" si="28"/>
        <v>0</v>
      </c>
      <c r="AO12" s="198">
        <f t="shared" si="28"/>
        <v>0</v>
      </c>
      <c r="AP12" s="200">
        <f t="shared" si="28"/>
        <v>0</v>
      </c>
      <c r="AQ12" s="197">
        <f t="shared" si="28"/>
        <v>51</v>
      </c>
      <c r="AR12" s="198">
        <f t="shared" si="28"/>
        <v>0</v>
      </c>
      <c r="AS12" s="198">
        <f t="shared" si="28"/>
        <v>0</v>
      </c>
      <c r="AT12" s="198">
        <f t="shared" si="28"/>
        <v>4</v>
      </c>
      <c r="AU12" s="198">
        <f t="shared" si="28"/>
        <v>1</v>
      </c>
      <c r="AV12" s="198">
        <f t="shared" si="28"/>
        <v>0</v>
      </c>
      <c r="AW12" s="198">
        <f t="shared" si="28"/>
        <v>0</v>
      </c>
      <c r="AX12" s="198">
        <f t="shared" si="28"/>
        <v>0</v>
      </c>
      <c r="AY12" s="198">
        <f t="shared" si="28"/>
        <v>0</v>
      </c>
      <c r="AZ12" s="200">
        <f t="shared" si="28"/>
        <v>0</v>
      </c>
      <c r="BA12" s="255">
        <f t="shared" si="29"/>
        <v>3837</v>
      </c>
      <c r="BB12" s="256" t="str">
        <f t="shared" si="30"/>
        <v>142EPS040</v>
      </c>
      <c r="BC12" s="257" t="s">
        <v>294</v>
      </c>
      <c r="BD12" s="258">
        <v>142</v>
      </c>
      <c r="BE12" s="257" t="s">
        <v>238</v>
      </c>
      <c r="BF12" s="259">
        <v>65</v>
      </c>
    </row>
    <row r="13" spans="1:58" x14ac:dyDescent="0.25">
      <c r="B13" s="233" t="str">
        <f t="shared" si="2"/>
        <v>893EPS010</v>
      </c>
      <c r="C13" s="233" t="str">
        <f t="shared" si="3"/>
        <v>893EPS016</v>
      </c>
      <c r="D13" s="233" t="str">
        <f t="shared" si="4"/>
        <v>893EPS037</v>
      </c>
      <c r="E13" s="233" t="str">
        <f t="shared" si="5"/>
        <v>893EPS002</v>
      </c>
      <c r="F13" s="233" t="str">
        <f t="shared" si="6"/>
        <v>893EPS003</v>
      </c>
      <c r="G13" s="233" t="str">
        <f t="shared" si="7"/>
        <v>893EPS023</v>
      </c>
      <c r="H13" s="233" t="str">
        <f t="shared" si="8"/>
        <v>893EPS005</v>
      </c>
      <c r="I13" s="233" t="str">
        <f t="shared" si="9"/>
        <v>893EPS018</v>
      </c>
      <c r="J13" s="233" t="str">
        <f t="shared" si="10"/>
        <v>893EAS016</v>
      </c>
      <c r="K13" s="233" t="str">
        <f t="shared" si="11"/>
        <v>893EAS027</v>
      </c>
      <c r="L13" s="233" t="str">
        <f t="shared" si="12"/>
        <v>893EPS017</v>
      </c>
      <c r="M13" s="233" t="str">
        <f t="shared" si="13"/>
        <v>893EPS033</v>
      </c>
      <c r="N13" s="233" t="str">
        <f t="shared" si="14"/>
        <v>893EPS001</v>
      </c>
      <c r="O13" s="233" t="str">
        <f t="shared" si="15"/>
        <v>893EPS008</v>
      </c>
      <c r="P13" s="233" t="str">
        <f t="shared" si="16"/>
        <v>893EPS040</v>
      </c>
      <c r="Q13" s="233" t="str">
        <f t="shared" si="17"/>
        <v>893ESSC24</v>
      </c>
      <c r="R13" s="233" t="str">
        <f t="shared" si="18"/>
        <v>893EPSC20</v>
      </c>
      <c r="S13" s="233" t="str">
        <f t="shared" si="19"/>
        <v>893ESSC91</v>
      </c>
      <c r="T13" s="233" t="str">
        <f t="shared" si="20"/>
        <v>893ESSC02</v>
      </c>
      <c r="U13" s="233" t="str">
        <f t="shared" si="21"/>
        <v>893ESSC62</v>
      </c>
      <c r="V13" s="233" t="str">
        <f t="shared" si="22"/>
        <v>893EPSC03</v>
      </c>
      <c r="W13" s="233" t="str">
        <f t="shared" si="23"/>
        <v>893EPSIC3</v>
      </c>
      <c r="X13" s="233" t="str">
        <f t="shared" si="24"/>
        <v>893CCFC55</v>
      </c>
      <c r="Y13" s="233" t="str">
        <f t="shared" si="25"/>
        <v>893ESSC07</v>
      </c>
      <c r="Z13" s="252" t="s">
        <v>35</v>
      </c>
      <c r="AA13" s="253" t="s">
        <v>293</v>
      </c>
      <c r="AB13" s="254">
        <v>591</v>
      </c>
      <c r="AC13" s="197">
        <f t="shared" si="27"/>
        <v>0</v>
      </c>
      <c r="AD13" s="198">
        <f t="shared" si="27"/>
        <v>1</v>
      </c>
      <c r="AE13" s="198">
        <f t="shared" si="27"/>
        <v>951</v>
      </c>
      <c r="AF13" s="198">
        <f t="shared" si="27"/>
        <v>2</v>
      </c>
      <c r="AG13" s="198">
        <f t="shared" si="27"/>
        <v>1341</v>
      </c>
      <c r="AH13" s="198">
        <f t="shared" si="27"/>
        <v>0</v>
      </c>
      <c r="AI13" s="198">
        <f t="shared" si="27"/>
        <v>0</v>
      </c>
      <c r="AJ13" s="198">
        <f t="shared" si="27"/>
        <v>0</v>
      </c>
      <c r="AK13" s="198">
        <f t="shared" si="27"/>
        <v>0</v>
      </c>
      <c r="AL13" s="198">
        <f t="shared" si="27"/>
        <v>0</v>
      </c>
      <c r="AM13" s="198">
        <f t="shared" si="28"/>
        <v>0</v>
      </c>
      <c r="AN13" s="198">
        <f t="shared" si="28"/>
        <v>0</v>
      </c>
      <c r="AO13" s="198">
        <f t="shared" si="28"/>
        <v>0</v>
      </c>
      <c r="AP13" s="200">
        <f t="shared" si="28"/>
        <v>0</v>
      </c>
      <c r="AQ13" s="197">
        <f t="shared" si="28"/>
        <v>62</v>
      </c>
      <c r="AR13" s="198">
        <f t="shared" si="28"/>
        <v>0</v>
      </c>
      <c r="AS13" s="198">
        <f t="shared" si="28"/>
        <v>0</v>
      </c>
      <c r="AT13" s="198">
        <f t="shared" si="28"/>
        <v>4</v>
      </c>
      <c r="AU13" s="198">
        <f t="shared" si="28"/>
        <v>0</v>
      </c>
      <c r="AV13" s="198">
        <f t="shared" si="28"/>
        <v>0</v>
      </c>
      <c r="AW13" s="198">
        <f t="shared" si="28"/>
        <v>0</v>
      </c>
      <c r="AX13" s="198">
        <f t="shared" si="28"/>
        <v>0</v>
      </c>
      <c r="AY13" s="198">
        <f t="shared" si="28"/>
        <v>0</v>
      </c>
      <c r="AZ13" s="200">
        <f t="shared" si="28"/>
        <v>0</v>
      </c>
      <c r="BA13" s="255">
        <f t="shared" si="29"/>
        <v>2361</v>
      </c>
      <c r="BB13" s="256" t="str">
        <f t="shared" si="30"/>
        <v>425EPS003</v>
      </c>
      <c r="BC13" s="257" t="s">
        <v>294</v>
      </c>
      <c r="BD13" s="258">
        <v>425</v>
      </c>
      <c r="BE13" s="257" t="s">
        <v>220</v>
      </c>
      <c r="BF13" s="259">
        <v>1415</v>
      </c>
    </row>
    <row r="14" spans="1:58" x14ac:dyDescent="0.25">
      <c r="B14" s="233" t="str">
        <f t="shared" si="2"/>
        <v>EPS010</v>
      </c>
      <c r="C14" s="233" t="str">
        <f t="shared" si="3"/>
        <v>EPS016</v>
      </c>
      <c r="D14" s="233" t="str">
        <f t="shared" si="4"/>
        <v>EPS037</v>
      </c>
      <c r="E14" s="233" t="str">
        <f t="shared" si="5"/>
        <v>EPS002</v>
      </c>
      <c r="F14" s="233" t="str">
        <f t="shared" si="6"/>
        <v>EPS003</v>
      </c>
      <c r="G14" s="233" t="str">
        <f t="shared" si="7"/>
        <v>EPS023</v>
      </c>
      <c r="H14" s="233" t="str">
        <f t="shared" si="8"/>
        <v>EPS005</v>
      </c>
      <c r="I14" s="233" t="str">
        <f t="shared" si="9"/>
        <v>EPS018</v>
      </c>
      <c r="J14" s="233" t="str">
        <f t="shared" si="10"/>
        <v>EAS016</v>
      </c>
      <c r="K14" s="233" t="str">
        <f t="shared" si="11"/>
        <v>EAS027</v>
      </c>
      <c r="L14" s="233" t="str">
        <f t="shared" si="12"/>
        <v>EPS017</v>
      </c>
      <c r="M14" s="233" t="str">
        <f t="shared" si="13"/>
        <v>EPS033</v>
      </c>
      <c r="N14" s="233" t="str">
        <f t="shared" si="14"/>
        <v>EPS001</v>
      </c>
      <c r="O14" s="233" t="str">
        <f t="shared" si="15"/>
        <v>EPS008</v>
      </c>
      <c r="P14" s="233" t="str">
        <f t="shared" si="16"/>
        <v>EPS040</v>
      </c>
      <c r="Q14" s="233" t="str">
        <f t="shared" si="17"/>
        <v>ESSC24</v>
      </c>
      <c r="R14" s="233" t="str">
        <f t="shared" si="18"/>
        <v>EPSC20</v>
      </c>
      <c r="S14" s="233" t="str">
        <f t="shared" si="19"/>
        <v>ESSC91</v>
      </c>
      <c r="T14" s="233" t="str">
        <f t="shared" si="20"/>
        <v>ESSC02</v>
      </c>
      <c r="U14" s="233" t="str">
        <f t="shared" si="21"/>
        <v>ESSC62</v>
      </c>
      <c r="V14" s="233" t="str">
        <f t="shared" si="22"/>
        <v>EPSC03</v>
      </c>
      <c r="W14" s="233" t="str">
        <f t="shared" si="23"/>
        <v>EPSIC3</v>
      </c>
      <c r="X14" s="233" t="str">
        <f t="shared" si="24"/>
        <v>CCFC55</v>
      </c>
      <c r="Y14" s="233" t="str">
        <f t="shared" si="25"/>
        <v>ESSC07</v>
      </c>
      <c r="Z14" s="260" t="s">
        <v>36</v>
      </c>
      <c r="AA14" s="253" t="s">
        <v>293</v>
      </c>
      <c r="AB14" s="254">
        <v>893</v>
      </c>
      <c r="AC14" s="197">
        <f t="shared" si="27"/>
        <v>0</v>
      </c>
      <c r="AD14" s="198">
        <f t="shared" si="27"/>
        <v>145</v>
      </c>
      <c r="AE14" s="198">
        <f t="shared" si="27"/>
        <v>172</v>
      </c>
      <c r="AF14" s="198">
        <f t="shared" si="27"/>
        <v>0</v>
      </c>
      <c r="AG14" s="198">
        <f t="shared" si="27"/>
        <v>446</v>
      </c>
      <c r="AH14" s="198">
        <f t="shared" si="27"/>
        <v>0</v>
      </c>
      <c r="AI14" s="198">
        <f t="shared" si="27"/>
        <v>9</v>
      </c>
      <c r="AJ14" s="198">
        <f t="shared" si="27"/>
        <v>0</v>
      </c>
      <c r="AK14" s="198">
        <f t="shared" si="27"/>
        <v>0</v>
      </c>
      <c r="AL14" s="198">
        <f t="shared" si="27"/>
        <v>0</v>
      </c>
      <c r="AM14" s="198">
        <f t="shared" si="28"/>
        <v>0</v>
      </c>
      <c r="AN14" s="198">
        <f t="shared" si="28"/>
        <v>0</v>
      </c>
      <c r="AO14" s="198">
        <f t="shared" si="28"/>
        <v>0</v>
      </c>
      <c r="AP14" s="200">
        <f t="shared" si="28"/>
        <v>0</v>
      </c>
      <c r="AQ14" s="197">
        <f t="shared" si="28"/>
        <v>45</v>
      </c>
      <c r="AR14" s="198">
        <f t="shared" si="28"/>
        <v>0</v>
      </c>
      <c r="AS14" s="198">
        <f t="shared" si="28"/>
        <v>0</v>
      </c>
      <c r="AT14" s="198">
        <f t="shared" si="28"/>
        <v>0</v>
      </c>
      <c r="AU14" s="198">
        <f t="shared" si="28"/>
        <v>1</v>
      </c>
      <c r="AV14" s="198">
        <f t="shared" si="28"/>
        <v>0</v>
      </c>
      <c r="AW14" s="198">
        <f t="shared" si="28"/>
        <v>0</v>
      </c>
      <c r="AX14" s="198">
        <f t="shared" si="28"/>
        <v>0</v>
      </c>
      <c r="AY14" s="198">
        <f t="shared" si="28"/>
        <v>0</v>
      </c>
      <c r="AZ14" s="200">
        <f t="shared" si="28"/>
        <v>0</v>
      </c>
      <c r="BA14" s="255">
        <f t="shared" si="29"/>
        <v>818</v>
      </c>
      <c r="BB14" s="256" t="str">
        <f t="shared" si="30"/>
        <v>425EPS005</v>
      </c>
      <c r="BC14" s="257" t="s">
        <v>294</v>
      </c>
      <c r="BD14" s="258">
        <v>425</v>
      </c>
      <c r="BE14" s="257" t="s">
        <v>224</v>
      </c>
      <c r="BF14" s="259">
        <v>1</v>
      </c>
    </row>
    <row r="15" spans="1:58" x14ac:dyDescent="0.25">
      <c r="B15" s="233" t="str">
        <f t="shared" si="2"/>
        <v>120EPS010</v>
      </c>
      <c r="C15" s="233" t="str">
        <f t="shared" si="3"/>
        <v>120EPS016</v>
      </c>
      <c r="D15" s="233" t="str">
        <f t="shared" si="4"/>
        <v>120EPS037</v>
      </c>
      <c r="E15" s="233" t="str">
        <f t="shared" si="5"/>
        <v>120EPS002</v>
      </c>
      <c r="F15" s="233" t="str">
        <f t="shared" si="6"/>
        <v>120EPS003</v>
      </c>
      <c r="G15" s="233" t="str">
        <f t="shared" si="7"/>
        <v>120EPS023</v>
      </c>
      <c r="H15" s="233" t="str">
        <f t="shared" si="8"/>
        <v>120EPS005</v>
      </c>
      <c r="I15" s="233" t="str">
        <f t="shared" si="9"/>
        <v>120EPS018</v>
      </c>
      <c r="J15" s="233" t="str">
        <f t="shared" si="10"/>
        <v>120EAS016</v>
      </c>
      <c r="K15" s="233" t="str">
        <f t="shared" si="11"/>
        <v>120EAS027</v>
      </c>
      <c r="L15" s="233" t="str">
        <f t="shared" si="12"/>
        <v>120EPS017</v>
      </c>
      <c r="M15" s="233" t="str">
        <f t="shared" si="13"/>
        <v>120EPS033</v>
      </c>
      <c r="N15" s="233" t="str">
        <f t="shared" si="14"/>
        <v>120EPS001</v>
      </c>
      <c r="O15" s="233" t="str">
        <f t="shared" si="15"/>
        <v>120EPS008</v>
      </c>
      <c r="P15" s="233" t="str">
        <f t="shared" si="16"/>
        <v>120EPS040</v>
      </c>
      <c r="Q15" s="233" t="str">
        <f t="shared" si="17"/>
        <v>120ESSC24</v>
      </c>
      <c r="R15" s="233" t="str">
        <f t="shared" si="18"/>
        <v>120EPSC20</v>
      </c>
      <c r="S15" s="233" t="str">
        <f t="shared" si="19"/>
        <v>120ESSC91</v>
      </c>
      <c r="T15" s="233" t="str">
        <f t="shared" si="20"/>
        <v>120ESSC02</v>
      </c>
      <c r="U15" s="233" t="str">
        <f t="shared" si="21"/>
        <v>120ESSC62</v>
      </c>
      <c r="V15" s="233" t="str">
        <f t="shared" si="22"/>
        <v>120EPSC03</v>
      </c>
      <c r="W15" s="233" t="str">
        <f t="shared" si="23"/>
        <v>120EPSIC3</v>
      </c>
      <c r="X15" s="233" t="str">
        <f t="shared" si="24"/>
        <v>120CCFC55</v>
      </c>
      <c r="Y15" s="233" t="str">
        <f t="shared" si="25"/>
        <v>120ESSC07</v>
      </c>
      <c r="Z15" s="262" t="s">
        <v>296</v>
      </c>
      <c r="AA15" s="208"/>
      <c r="AB15" s="263"/>
      <c r="AC15" s="210">
        <f t="shared" ref="AC15:AZ15" si="31">SUM(AC16:AC21)</f>
        <v>0</v>
      </c>
      <c r="AD15" s="211">
        <f t="shared" si="31"/>
        <v>8299</v>
      </c>
      <c r="AE15" s="211">
        <f t="shared" si="31"/>
        <v>2777</v>
      </c>
      <c r="AF15" s="211">
        <f t="shared" si="31"/>
        <v>1</v>
      </c>
      <c r="AG15" s="211">
        <f t="shared" si="31"/>
        <v>31117</v>
      </c>
      <c r="AH15" s="211">
        <f t="shared" si="31"/>
        <v>0</v>
      </c>
      <c r="AI15" s="211">
        <f t="shared" si="31"/>
        <v>8</v>
      </c>
      <c r="AJ15" s="211">
        <f t="shared" si="31"/>
        <v>3</v>
      </c>
      <c r="AK15" s="211">
        <f t="shared" si="31"/>
        <v>3</v>
      </c>
      <c r="AL15" s="211">
        <f t="shared" si="31"/>
        <v>0</v>
      </c>
      <c r="AM15" s="211">
        <f t="shared" si="31"/>
        <v>0</v>
      </c>
      <c r="AN15" s="211">
        <f t="shared" si="31"/>
        <v>0</v>
      </c>
      <c r="AO15" s="211">
        <f t="shared" si="31"/>
        <v>0</v>
      </c>
      <c r="AP15" s="213">
        <f t="shared" si="31"/>
        <v>0</v>
      </c>
      <c r="AQ15" s="210">
        <f t="shared" si="31"/>
        <v>312</v>
      </c>
      <c r="AR15" s="211">
        <f t="shared" si="31"/>
        <v>2904</v>
      </c>
      <c r="AS15" s="211">
        <f t="shared" si="31"/>
        <v>0</v>
      </c>
      <c r="AT15" s="211">
        <f t="shared" si="31"/>
        <v>0</v>
      </c>
      <c r="AU15" s="211">
        <f t="shared" si="31"/>
        <v>9</v>
      </c>
      <c r="AV15" s="211">
        <f t="shared" si="31"/>
        <v>0</v>
      </c>
      <c r="AW15" s="211">
        <f t="shared" si="31"/>
        <v>0</v>
      </c>
      <c r="AX15" s="211">
        <f t="shared" si="31"/>
        <v>19</v>
      </c>
      <c r="AY15" s="211">
        <f t="shared" si="31"/>
        <v>0</v>
      </c>
      <c r="AZ15" s="213">
        <f t="shared" si="31"/>
        <v>0</v>
      </c>
      <c r="BA15" s="249">
        <f>SUM(AC15:AZ15)</f>
        <v>45452</v>
      </c>
      <c r="BB15" s="256" t="str">
        <f t="shared" si="30"/>
        <v>425EPS016</v>
      </c>
      <c r="BC15" s="257" t="s">
        <v>294</v>
      </c>
      <c r="BD15" s="258">
        <v>425</v>
      </c>
      <c r="BE15" s="257" t="s">
        <v>219</v>
      </c>
      <c r="BF15" s="259">
        <v>769</v>
      </c>
    </row>
    <row r="16" spans="1:58" x14ac:dyDescent="0.25">
      <c r="B16" s="233" t="str">
        <f t="shared" si="2"/>
        <v>154EPS010</v>
      </c>
      <c r="C16" s="233" t="str">
        <f t="shared" si="3"/>
        <v>154EPS016</v>
      </c>
      <c r="D16" s="233" t="str">
        <f t="shared" si="4"/>
        <v>154EPS037</v>
      </c>
      <c r="E16" s="233" t="str">
        <f t="shared" si="5"/>
        <v>154EPS002</v>
      </c>
      <c r="F16" s="233" t="str">
        <f t="shared" si="6"/>
        <v>154EPS003</v>
      </c>
      <c r="G16" s="233" t="str">
        <f t="shared" si="7"/>
        <v>154EPS023</v>
      </c>
      <c r="H16" s="233" t="str">
        <f t="shared" si="8"/>
        <v>154EPS005</v>
      </c>
      <c r="I16" s="233" t="str">
        <f t="shared" si="9"/>
        <v>154EPS018</v>
      </c>
      <c r="J16" s="233" t="str">
        <f t="shared" si="10"/>
        <v>154EAS016</v>
      </c>
      <c r="K16" s="233" t="str">
        <f t="shared" si="11"/>
        <v>154EAS027</v>
      </c>
      <c r="L16" s="233" t="str">
        <f t="shared" si="12"/>
        <v>154EPS017</v>
      </c>
      <c r="M16" s="233" t="str">
        <f t="shared" si="13"/>
        <v>154EPS033</v>
      </c>
      <c r="N16" s="233" t="str">
        <f t="shared" si="14"/>
        <v>154EPS001</v>
      </c>
      <c r="O16" s="233" t="str">
        <f t="shared" si="15"/>
        <v>154EPS008</v>
      </c>
      <c r="P16" s="233" t="str">
        <f t="shared" si="16"/>
        <v>154EPS040</v>
      </c>
      <c r="Q16" s="233" t="str">
        <f t="shared" si="17"/>
        <v>154ESSC24</v>
      </c>
      <c r="R16" s="233" t="str">
        <f t="shared" si="18"/>
        <v>154EPSC20</v>
      </c>
      <c r="S16" s="233" t="str">
        <f t="shared" si="19"/>
        <v>154ESSC91</v>
      </c>
      <c r="T16" s="233" t="str">
        <f t="shared" si="20"/>
        <v>154ESSC02</v>
      </c>
      <c r="U16" s="233" t="str">
        <f t="shared" si="21"/>
        <v>154ESSC62</v>
      </c>
      <c r="V16" s="233" t="str">
        <f t="shared" si="22"/>
        <v>154EPSC03</v>
      </c>
      <c r="W16" s="233" t="str">
        <f t="shared" si="23"/>
        <v>154EPSIC3</v>
      </c>
      <c r="X16" s="233" t="str">
        <f t="shared" si="24"/>
        <v>154CCFC55</v>
      </c>
      <c r="Y16" s="233" t="str">
        <f t="shared" si="25"/>
        <v>154ESSC07</v>
      </c>
      <c r="Z16" s="260" t="s">
        <v>38</v>
      </c>
      <c r="AA16" s="253" t="s">
        <v>297</v>
      </c>
      <c r="AB16" s="254">
        <v>120</v>
      </c>
      <c r="AC16" s="197">
        <f t="shared" ref="AC16:AR21" si="32">IFERROR(VLOOKUP(B15,$BB$9:$BF$950,5,0),0)</f>
        <v>0</v>
      </c>
      <c r="AD16" s="198">
        <f t="shared" si="32"/>
        <v>0</v>
      </c>
      <c r="AE16" s="198">
        <f t="shared" si="32"/>
        <v>118</v>
      </c>
      <c r="AF16" s="198">
        <f t="shared" si="32"/>
        <v>0</v>
      </c>
      <c r="AG16" s="198">
        <f t="shared" si="32"/>
        <v>550</v>
      </c>
      <c r="AH16" s="198">
        <f t="shared" si="32"/>
        <v>0</v>
      </c>
      <c r="AI16" s="198">
        <f t="shared" si="32"/>
        <v>0</v>
      </c>
      <c r="AJ16" s="198">
        <f t="shared" si="32"/>
        <v>1</v>
      </c>
      <c r="AK16" s="198">
        <f t="shared" si="32"/>
        <v>0</v>
      </c>
      <c r="AL16" s="198">
        <f t="shared" si="32"/>
        <v>0</v>
      </c>
      <c r="AM16" s="198">
        <f t="shared" si="32"/>
        <v>0</v>
      </c>
      <c r="AN16" s="198">
        <f t="shared" si="32"/>
        <v>0</v>
      </c>
      <c r="AO16" s="198">
        <f t="shared" si="32"/>
        <v>0</v>
      </c>
      <c r="AP16" s="200">
        <f t="shared" si="32"/>
        <v>0</v>
      </c>
      <c r="AQ16" s="197">
        <f t="shared" si="32"/>
        <v>0</v>
      </c>
      <c r="AR16" s="198">
        <f t="shared" si="32"/>
        <v>327</v>
      </c>
      <c r="AS16" s="198">
        <f t="shared" ref="AM16:AZ21" si="33">IFERROR(VLOOKUP(R15,$BB$9:$BF$950,5,0),0)</f>
        <v>0</v>
      </c>
      <c r="AT16" s="198">
        <f t="shared" si="33"/>
        <v>0</v>
      </c>
      <c r="AU16" s="198">
        <f t="shared" si="33"/>
        <v>0</v>
      </c>
      <c r="AV16" s="198">
        <f t="shared" si="33"/>
        <v>0</v>
      </c>
      <c r="AW16" s="198">
        <f t="shared" si="33"/>
        <v>0</v>
      </c>
      <c r="AX16" s="198">
        <f t="shared" si="33"/>
        <v>4</v>
      </c>
      <c r="AY16" s="198">
        <f t="shared" si="33"/>
        <v>0</v>
      </c>
      <c r="AZ16" s="200">
        <f t="shared" si="33"/>
        <v>0</v>
      </c>
      <c r="BA16" s="255">
        <f t="shared" ref="BA16:BA21" si="34">SUM(AC16:AZ16)</f>
        <v>1000</v>
      </c>
      <c r="BB16" s="256" t="str">
        <f t="shared" si="30"/>
        <v>425EPS018</v>
      </c>
      <c r="BC16" s="257" t="s">
        <v>294</v>
      </c>
      <c r="BD16" s="258">
        <v>425</v>
      </c>
      <c r="BE16" s="257" t="s">
        <v>225</v>
      </c>
      <c r="BF16" s="259">
        <v>1</v>
      </c>
    </row>
    <row r="17" spans="2:60" x14ac:dyDescent="0.25">
      <c r="B17" s="233" t="str">
        <f t="shared" si="2"/>
        <v>250EPS010</v>
      </c>
      <c r="C17" s="233" t="str">
        <f t="shared" si="3"/>
        <v>250EPS016</v>
      </c>
      <c r="D17" s="233" t="str">
        <f t="shared" si="4"/>
        <v>250EPS037</v>
      </c>
      <c r="E17" s="233" t="str">
        <f t="shared" si="5"/>
        <v>250EPS002</v>
      </c>
      <c r="F17" s="233" t="str">
        <f t="shared" si="6"/>
        <v>250EPS003</v>
      </c>
      <c r="G17" s="233" t="str">
        <f t="shared" si="7"/>
        <v>250EPS023</v>
      </c>
      <c r="H17" s="233" t="str">
        <f t="shared" si="8"/>
        <v>250EPS005</v>
      </c>
      <c r="I17" s="233" t="str">
        <f t="shared" si="9"/>
        <v>250EPS018</v>
      </c>
      <c r="J17" s="233" t="str">
        <f t="shared" si="10"/>
        <v>250EAS016</v>
      </c>
      <c r="K17" s="233" t="str">
        <f t="shared" si="11"/>
        <v>250EAS027</v>
      </c>
      <c r="L17" s="233" t="str">
        <f t="shared" si="12"/>
        <v>250EPS017</v>
      </c>
      <c r="M17" s="233" t="str">
        <f t="shared" si="13"/>
        <v>250EPS033</v>
      </c>
      <c r="N17" s="233" t="str">
        <f t="shared" si="14"/>
        <v>250EPS001</v>
      </c>
      <c r="O17" s="233" t="str">
        <f t="shared" si="15"/>
        <v>250EPS008</v>
      </c>
      <c r="P17" s="233" t="str">
        <f t="shared" si="16"/>
        <v>250EPS040</v>
      </c>
      <c r="Q17" s="233" t="str">
        <f t="shared" si="17"/>
        <v>250ESSC24</v>
      </c>
      <c r="R17" s="233" t="str">
        <f t="shared" si="18"/>
        <v>250EPSC20</v>
      </c>
      <c r="S17" s="233" t="str">
        <f t="shared" si="19"/>
        <v>250ESSC91</v>
      </c>
      <c r="T17" s="233" t="str">
        <f t="shared" si="20"/>
        <v>250ESSC02</v>
      </c>
      <c r="U17" s="233" t="str">
        <f t="shared" si="21"/>
        <v>250ESSC62</v>
      </c>
      <c r="V17" s="233" t="str">
        <f t="shared" si="22"/>
        <v>250EPSC03</v>
      </c>
      <c r="W17" s="233" t="str">
        <f t="shared" si="23"/>
        <v>250EPSIC3</v>
      </c>
      <c r="X17" s="233" t="str">
        <f t="shared" si="24"/>
        <v>250CCFC55</v>
      </c>
      <c r="Y17" s="233" t="str">
        <f t="shared" si="25"/>
        <v>250ESSC07</v>
      </c>
      <c r="Z17" s="252" t="s">
        <v>39</v>
      </c>
      <c r="AA17" s="253" t="s">
        <v>297</v>
      </c>
      <c r="AB17" s="254">
        <v>154</v>
      </c>
      <c r="AC17" s="197">
        <f t="shared" si="32"/>
        <v>0</v>
      </c>
      <c r="AD17" s="198">
        <f t="shared" si="32"/>
        <v>7128</v>
      </c>
      <c r="AE17" s="198">
        <f t="shared" si="32"/>
        <v>2024</v>
      </c>
      <c r="AF17" s="198">
        <f t="shared" si="32"/>
        <v>1</v>
      </c>
      <c r="AG17" s="198">
        <f t="shared" si="32"/>
        <v>18211</v>
      </c>
      <c r="AH17" s="198">
        <f t="shared" si="32"/>
        <v>0</v>
      </c>
      <c r="AI17" s="198">
        <f t="shared" si="32"/>
        <v>7</v>
      </c>
      <c r="AJ17" s="198">
        <f t="shared" si="32"/>
        <v>2</v>
      </c>
      <c r="AK17" s="198">
        <f t="shared" si="32"/>
        <v>3</v>
      </c>
      <c r="AL17" s="198">
        <f t="shared" si="32"/>
        <v>0</v>
      </c>
      <c r="AM17" s="198">
        <f t="shared" si="33"/>
        <v>0</v>
      </c>
      <c r="AN17" s="198">
        <f t="shared" si="33"/>
        <v>0</v>
      </c>
      <c r="AO17" s="198">
        <f t="shared" si="33"/>
        <v>0</v>
      </c>
      <c r="AP17" s="200">
        <f t="shared" si="33"/>
        <v>0</v>
      </c>
      <c r="AQ17" s="197">
        <f t="shared" si="33"/>
        <v>192</v>
      </c>
      <c r="AR17" s="198">
        <f t="shared" si="33"/>
        <v>823</v>
      </c>
      <c r="AS17" s="198">
        <f t="shared" si="33"/>
        <v>0</v>
      </c>
      <c r="AT17" s="198">
        <f t="shared" si="33"/>
        <v>0</v>
      </c>
      <c r="AU17" s="198">
        <f t="shared" si="33"/>
        <v>8</v>
      </c>
      <c r="AV17" s="198">
        <f t="shared" si="33"/>
        <v>0</v>
      </c>
      <c r="AW17" s="198">
        <f t="shared" si="33"/>
        <v>0</v>
      </c>
      <c r="AX17" s="198">
        <f t="shared" si="33"/>
        <v>9</v>
      </c>
      <c r="AY17" s="198">
        <f t="shared" si="33"/>
        <v>0</v>
      </c>
      <c r="AZ17" s="200">
        <f t="shared" si="33"/>
        <v>0</v>
      </c>
      <c r="BA17" s="255">
        <f t="shared" si="34"/>
        <v>28408</v>
      </c>
      <c r="BB17" s="256" t="str">
        <f t="shared" si="30"/>
        <v>425EPS037</v>
      </c>
      <c r="BC17" s="257" t="s">
        <v>294</v>
      </c>
      <c r="BD17" s="258">
        <v>425</v>
      </c>
      <c r="BE17" s="257" t="s">
        <v>221</v>
      </c>
      <c r="BF17" s="259">
        <v>274</v>
      </c>
    </row>
    <row r="18" spans="2:60" x14ac:dyDescent="0.25">
      <c r="B18" s="233" t="str">
        <f t="shared" si="2"/>
        <v>495EPS010</v>
      </c>
      <c r="C18" s="233" t="str">
        <f t="shared" si="3"/>
        <v>495EPS016</v>
      </c>
      <c r="D18" s="233" t="str">
        <f t="shared" si="4"/>
        <v>495EPS037</v>
      </c>
      <c r="E18" s="233" t="str">
        <f t="shared" si="5"/>
        <v>495EPS002</v>
      </c>
      <c r="F18" s="233" t="str">
        <f t="shared" si="6"/>
        <v>495EPS003</v>
      </c>
      <c r="G18" s="233" t="str">
        <f t="shared" si="7"/>
        <v>495EPS023</v>
      </c>
      <c r="H18" s="233" t="str">
        <f t="shared" si="8"/>
        <v>495EPS005</v>
      </c>
      <c r="I18" s="233" t="str">
        <f t="shared" si="9"/>
        <v>495EPS018</v>
      </c>
      <c r="J18" s="233" t="str">
        <f t="shared" si="10"/>
        <v>495EAS016</v>
      </c>
      <c r="K18" s="233" t="str">
        <f t="shared" si="11"/>
        <v>495EAS027</v>
      </c>
      <c r="L18" s="233" t="str">
        <f t="shared" si="12"/>
        <v>495EPS017</v>
      </c>
      <c r="M18" s="233" t="str">
        <f t="shared" si="13"/>
        <v>495EPS033</v>
      </c>
      <c r="N18" s="233" t="str">
        <f t="shared" si="14"/>
        <v>495EPS001</v>
      </c>
      <c r="O18" s="233" t="str">
        <f t="shared" si="15"/>
        <v>495EPS008</v>
      </c>
      <c r="P18" s="233" t="str">
        <f t="shared" si="16"/>
        <v>495EPS040</v>
      </c>
      <c r="Q18" s="233" t="str">
        <f t="shared" si="17"/>
        <v>495ESSC24</v>
      </c>
      <c r="R18" s="233" t="str">
        <f t="shared" si="18"/>
        <v>495EPSC20</v>
      </c>
      <c r="S18" s="233" t="str">
        <f t="shared" si="19"/>
        <v>495ESSC91</v>
      </c>
      <c r="T18" s="233" t="str">
        <f t="shared" si="20"/>
        <v>495ESSC02</v>
      </c>
      <c r="U18" s="233" t="str">
        <f t="shared" si="21"/>
        <v>495ESSC62</v>
      </c>
      <c r="V18" s="233" t="str">
        <f t="shared" si="22"/>
        <v>495EPSC03</v>
      </c>
      <c r="W18" s="233" t="str">
        <f t="shared" si="23"/>
        <v>495EPSIC3</v>
      </c>
      <c r="X18" s="233" t="str">
        <f t="shared" si="24"/>
        <v>495CCFC55</v>
      </c>
      <c r="Y18" s="233" t="str">
        <f t="shared" si="25"/>
        <v>495ESSC07</v>
      </c>
      <c r="Z18" s="252" t="s">
        <v>40</v>
      </c>
      <c r="AA18" s="253" t="s">
        <v>297</v>
      </c>
      <c r="AB18" s="254">
        <v>250</v>
      </c>
      <c r="AC18" s="197">
        <f t="shared" si="32"/>
        <v>0</v>
      </c>
      <c r="AD18" s="198">
        <f t="shared" si="32"/>
        <v>1171</v>
      </c>
      <c r="AE18" s="198">
        <f t="shared" si="32"/>
        <v>309</v>
      </c>
      <c r="AF18" s="198">
        <f t="shared" si="32"/>
        <v>0</v>
      </c>
      <c r="AG18" s="198">
        <f t="shared" si="32"/>
        <v>7407</v>
      </c>
      <c r="AH18" s="198">
        <f t="shared" si="32"/>
        <v>0</v>
      </c>
      <c r="AI18" s="198">
        <f t="shared" si="32"/>
        <v>0</v>
      </c>
      <c r="AJ18" s="198">
        <f t="shared" si="32"/>
        <v>0</v>
      </c>
      <c r="AK18" s="198">
        <f t="shared" si="32"/>
        <v>0</v>
      </c>
      <c r="AL18" s="198">
        <f t="shared" si="32"/>
        <v>0</v>
      </c>
      <c r="AM18" s="198">
        <f t="shared" si="33"/>
        <v>0</v>
      </c>
      <c r="AN18" s="198">
        <f t="shared" si="33"/>
        <v>0</v>
      </c>
      <c r="AO18" s="198">
        <f t="shared" si="33"/>
        <v>0</v>
      </c>
      <c r="AP18" s="200">
        <f t="shared" si="33"/>
        <v>0</v>
      </c>
      <c r="AQ18" s="197">
        <f t="shared" si="33"/>
        <v>34</v>
      </c>
      <c r="AR18" s="198">
        <f t="shared" si="33"/>
        <v>736</v>
      </c>
      <c r="AS18" s="198">
        <f t="shared" si="33"/>
        <v>0</v>
      </c>
      <c r="AT18" s="198">
        <f t="shared" si="33"/>
        <v>0</v>
      </c>
      <c r="AU18" s="198">
        <f t="shared" si="33"/>
        <v>0</v>
      </c>
      <c r="AV18" s="198">
        <f t="shared" si="33"/>
        <v>0</v>
      </c>
      <c r="AW18" s="198">
        <f t="shared" si="33"/>
        <v>0</v>
      </c>
      <c r="AX18" s="198">
        <f t="shared" si="33"/>
        <v>0</v>
      </c>
      <c r="AY18" s="198">
        <f t="shared" si="33"/>
        <v>0</v>
      </c>
      <c r="AZ18" s="200">
        <f t="shared" si="33"/>
        <v>0</v>
      </c>
      <c r="BA18" s="255">
        <f t="shared" si="34"/>
        <v>9657</v>
      </c>
      <c r="BB18" s="256" t="str">
        <f t="shared" si="30"/>
        <v>425EPS040</v>
      </c>
      <c r="BC18" s="257" t="s">
        <v>294</v>
      </c>
      <c r="BD18" s="258">
        <v>425</v>
      </c>
      <c r="BE18" s="257" t="s">
        <v>238</v>
      </c>
      <c r="BF18" s="259">
        <v>336</v>
      </c>
      <c r="BH18" s="250"/>
    </row>
    <row r="19" spans="2:60" x14ac:dyDescent="0.25">
      <c r="B19" s="233" t="str">
        <f t="shared" si="2"/>
        <v>790EPS010</v>
      </c>
      <c r="C19" s="233" t="str">
        <f t="shared" si="3"/>
        <v>790EPS016</v>
      </c>
      <c r="D19" s="233" t="str">
        <f t="shared" si="4"/>
        <v>790EPS037</v>
      </c>
      <c r="E19" s="233" t="str">
        <f t="shared" si="5"/>
        <v>790EPS002</v>
      </c>
      <c r="F19" s="233" t="str">
        <f t="shared" si="6"/>
        <v>790EPS003</v>
      </c>
      <c r="G19" s="233" t="str">
        <f t="shared" si="7"/>
        <v>790EPS023</v>
      </c>
      <c r="H19" s="233" t="str">
        <f t="shared" si="8"/>
        <v>790EPS005</v>
      </c>
      <c r="I19" s="233" t="str">
        <f t="shared" si="9"/>
        <v>790EPS018</v>
      </c>
      <c r="J19" s="233" t="str">
        <f t="shared" si="10"/>
        <v>790EAS016</v>
      </c>
      <c r="K19" s="233" t="str">
        <f t="shared" si="11"/>
        <v>790EAS027</v>
      </c>
      <c r="L19" s="233" t="str">
        <f t="shared" si="12"/>
        <v>790EPS017</v>
      </c>
      <c r="M19" s="233" t="str">
        <f t="shared" si="13"/>
        <v>790EPS033</v>
      </c>
      <c r="N19" s="233" t="str">
        <f t="shared" si="14"/>
        <v>790EPS001</v>
      </c>
      <c r="O19" s="233" t="str">
        <f t="shared" si="15"/>
        <v>790EPS008</v>
      </c>
      <c r="P19" s="233" t="str">
        <f t="shared" si="16"/>
        <v>790EPS040</v>
      </c>
      <c r="Q19" s="233" t="str">
        <f t="shared" si="17"/>
        <v>790ESSC24</v>
      </c>
      <c r="R19" s="233" t="str">
        <f t="shared" si="18"/>
        <v>790EPSC20</v>
      </c>
      <c r="S19" s="233" t="str">
        <f t="shared" si="19"/>
        <v>790ESSC91</v>
      </c>
      <c r="T19" s="233" t="str">
        <f t="shared" si="20"/>
        <v>790ESSC02</v>
      </c>
      <c r="U19" s="233" t="str">
        <f t="shared" si="21"/>
        <v>790ESSC62</v>
      </c>
      <c r="V19" s="233" t="str">
        <f t="shared" si="22"/>
        <v>790EPSC03</v>
      </c>
      <c r="W19" s="233" t="str">
        <f t="shared" si="23"/>
        <v>790EPSIC3</v>
      </c>
      <c r="X19" s="233" t="str">
        <f t="shared" si="24"/>
        <v>790CCFC55</v>
      </c>
      <c r="Y19" s="233" t="str">
        <f t="shared" si="25"/>
        <v>790ESSC07</v>
      </c>
      <c r="Z19" s="252" t="s">
        <v>41</v>
      </c>
      <c r="AA19" s="253" t="s">
        <v>297</v>
      </c>
      <c r="AB19" s="254">
        <v>495</v>
      </c>
      <c r="AC19" s="197">
        <f t="shared" si="32"/>
        <v>0</v>
      </c>
      <c r="AD19" s="198">
        <f t="shared" si="32"/>
        <v>0</v>
      </c>
      <c r="AE19" s="198">
        <f t="shared" si="32"/>
        <v>83</v>
      </c>
      <c r="AF19" s="198">
        <f t="shared" si="32"/>
        <v>0</v>
      </c>
      <c r="AG19" s="198">
        <f t="shared" si="32"/>
        <v>976</v>
      </c>
      <c r="AH19" s="198">
        <f t="shared" si="32"/>
        <v>0</v>
      </c>
      <c r="AI19" s="198">
        <f t="shared" si="32"/>
        <v>0</v>
      </c>
      <c r="AJ19" s="198">
        <f t="shared" si="32"/>
        <v>0</v>
      </c>
      <c r="AK19" s="198">
        <f t="shared" si="32"/>
        <v>0</v>
      </c>
      <c r="AL19" s="198">
        <f t="shared" si="32"/>
        <v>0</v>
      </c>
      <c r="AM19" s="198">
        <f t="shared" si="33"/>
        <v>0</v>
      </c>
      <c r="AN19" s="198">
        <f t="shared" si="33"/>
        <v>0</v>
      </c>
      <c r="AO19" s="198">
        <f t="shared" si="33"/>
        <v>0</v>
      </c>
      <c r="AP19" s="200">
        <f t="shared" si="33"/>
        <v>0</v>
      </c>
      <c r="AQ19" s="197">
        <f t="shared" si="33"/>
        <v>0</v>
      </c>
      <c r="AR19" s="198">
        <f t="shared" si="33"/>
        <v>367</v>
      </c>
      <c r="AS19" s="198">
        <f t="shared" si="33"/>
        <v>0</v>
      </c>
      <c r="AT19" s="198">
        <f t="shared" si="33"/>
        <v>0</v>
      </c>
      <c r="AU19" s="198">
        <f t="shared" si="33"/>
        <v>0</v>
      </c>
      <c r="AV19" s="198">
        <f t="shared" si="33"/>
        <v>0</v>
      </c>
      <c r="AW19" s="198">
        <f t="shared" si="33"/>
        <v>0</v>
      </c>
      <c r="AX19" s="198">
        <f t="shared" si="33"/>
        <v>0</v>
      </c>
      <c r="AY19" s="198">
        <f t="shared" si="33"/>
        <v>0</v>
      </c>
      <c r="AZ19" s="200">
        <f t="shared" si="33"/>
        <v>0</v>
      </c>
      <c r="BA19" s="255">
        <f t="shared" si="34"/>
        <v>1426</v>
      </c>
      <c r="BB19" s="256" t="str">
        <f t="shared" si="30"/>
        <v>579EAS027</v>
      </c>
      <c r="BC19" s="257" t="s">
        <v>294</v>
      </c>
      <c r="BD19" s="258">
        <v>579</v>
      </c>
      <c r="BE19" s="257" t="s">
        <v>228</v>
      </c>
      <c r="BF19" s="259">
        <v>215</v>
      </c>
    </row>
    <row r="20" spans="2:60" x14ac:dyDescent="0.25">
      <c r="B20" s="233" t="str">
        <f t="shared" si="2"/>
        <v>895EPS010</v>
      </c>
      <c r="C20" s="233" t="str">
        <f t="shared" si="3"/>
        <v>895EPS016</v>
      </c>
      <c r="D20" s="233" t="str">
        <f t="shared" si="4"/>
        <v>895EPS037</v>
      </c>
      <c r="E20" s="233" t="str">
        <f t="shared" si="5"/>
        <v>895EPS002</v>
      </c>
      <c r="F20" s="233" t="str">
        <f t="shared" si="6"/>
        <v>895EPS003</v>
      </c>
      <c r="G20" s="233" t="str">
        <f t="shared" si="7"/>
        <v>895EPS023</v>
      </c>
      <c r="H20" s="233" t="str">
        <f t="shared" si="8"/>
        <v>895EPS005</v>
      </c>
      <c r="I20" s="233" t="str">
        <f t="shared" si="9"/>
        <v>895EPS018</v>
      </c>
      <c r="J20" s="233" t="str">
        <f t="shared" si="10"/>
        <v>895EAS016</v>
      </c>
      <c r="K20" s="233" t="str">
        <f t="shared" si="11"/>
        <v>895EAS027</v>
      </c>
      <c r="L20" s="233" t="str">
        <f t="shared" si="12"/>
        <v>895EPS017</v>
      </c>
      <c r="M20" s="233" t="str">
        <f t="shared" si="13"/>
        <v>895EPS033</v>
      </c>
      <c r="N20" s="233" t="str">
        <f t="shared" si="14"/>
        <v>895EPS001</v>
      </c>
      <c r="O20" s="233" t="str">
        <f t="shared" si="15"/>
        <v>895EPS008</v>
      </c>
      <c r="P20" s="233" t="str">
        <f t="shared" si="16"/>
        <v>895EPS040</v>
      </c>
      <c r="Q20" s="233" t="str">
        <f t="shared" si="17"/>
        <v>895ESSC24</v>
      </c>
      <c r="R20" s="233" t="str">
        <f t="shared" si="18"/>
        <v>895EPSC20</v>
      </c>
      <c r="S20" s="233" t="str">
        <f t="shared" si="19"/>
        <v>895ESSC91</v>
      </c>
      <c r="T20" s="233" t="str">
        <f t="shared" si="20"/>
        <v>895ESSC02</v>
      </c>
      <c r="U20" s="233" t="str">
        <f t="shared" si="21"/>
        <v>895ESSC62</v>
      </c>
      <c r="V20" s="233" t="str">
        <f t="shared" si="22"/>
        <v>895EPSC03</v>
      </c>
      <c r="W20" s="233" t="str">
        <f t="shared" si="23"/>
        <v>895EPSIC3</v>
      </c>
      <c r="X20" s="233" t="str">
        <f t="shared" si="24"/>
        <v>895CCFC55</v>
      </c>
      <c r="Y20" s="233" t="str">
        <f t="shared" si="25"/>
        <v>895ESSC07</v>
      </c>
      <c r="Z20" s="252" t="s">
        <v>42</v>
      </c>
      <c r="AA20" s="253" t="s">
        <v>297</v>
      </c>
      <c r="AB20" s="254">
        <v>790</v>
      </c>
      <c r="AC20" s="197">
        <f t="shared" si="32"/>
        <v>0</v>
      </c>
      <c r="AD20" s="198">
        <f t="shared" si="32"/>
        <v>0</v>
      </c>
      <c r="AE20" s="198">
        <f t="shared" si="32"/>
        <v>150</v>
      </c>
      <c r="AF20" s="198">
        <f t="shared" si="32"/>
        <v>0</v>
      </c>
      <c r="AG20" s="198">
        <f t="shared" si="32"/>
        <v>2187</v>
      </c>
      <c r="AH20" s="198">
        <f t="shared" si="32"/>
        <v>0</v>
      </c>
      <c r="AI20" s="198">
        <f t="shared" si="32"/>
        <v>0</v>
      </c>
      <c r="AJ20" s="198">
        <f t="shared" si="32"/>
        <v>0</v>
      </c>
      <c r="AK20" s="198">
        <f t="shared" si="32"/>
        <v>0</v>
      </c>
      <c r="AL20" s="198">
        <f t="shared" si="32"/>
        <v>0</v>
      </c>
      <c r="AM20" s="198">
        <f t="shared" si="33"/>
        <v>0</v>
      </c>
      <c r="AN20" s="198">
        <f t="shared" si="33"/>
        <v>0</v>
      </c>
      <c r="AO20" s="198">
        <f t="shared" si="33"/>
        <v>0</v>
      </c>
      <c r="AP20" s="200">
        <f t="shared" si="33"/>
        <v>0</v>
      </c>
      <c r="AQ20" s="197">
        <f t="shared" si="33"/>
        <v>53</v>
      </c>
      <c r="AR20" s="198">
        <f t="shared" si="33"/>
        <v>348</v>
      </c>
      <c r="AS20" s="198">
        <f t="shared" si="33"/>
        <v>0</v>
      </c>
      <c r="AT20" s="198">
        <f t="shared" si="33"/>
        <v>0</v>
      </c>
      <c r="AU20" s="198">
        <f t="shared" si="33"/>
        <v>1</v>
      </c>
      <c r="AV20" s="198">
        <f t="shared" si="33"/>
        <v>0</v>
      </c>
      <c r="AW20" s="198">
        <f t="shared" si="33"/>
        <v>0</v>
      </c>
      <c r="AX20" s="198">
        <f t="shared" si="33"/>
        <v>0</v>
      </c>
      <c r="AY20" s="198">
        <f t="shared" si="33"/>
        <v>0</v>
      </c>
      <c r="AZ20" s="200">
        <f t="shared" si="33"/>
        <v>0</v>
      </c>
      <c r="BA20" s="255">
        <f t="shared" si="34"/>
        <v>2739</v>
      </c>
      <c r="BB20" s="256" t="str">
        <f t="shared" si="30"/>
        <v>579EPS003</v>
      </c>
      <c r="BC20" s="257" t="s">
        <v>294</v>
      </c>
      <c r="BD20" s="258">
        <v>579</v>
      </c>
      <c r="BE20" s="257" t="s">
        <v>220</v>
      </c>
      <c r="BF20" s="259">
        <v>14183</v>
      </c>
    </row>
    <row r="21" spans="2:60" x14ac:dyDescent="0.25">
      <c r="B21" s="233" t="str">
        <f t="shared" si="2"/>
        <v>EPS010</v>
      </c>
      <c r="C21" s="233" t="str">
        <f t="shared" si="3"/>
        <v>EPS016</v>
      </c>
      <c r="D21" s="233" t="str">
        <f t="shared" si="4"/>
        <v>EPS037</v>
      </c>
      <c r="E21" s="233" t="str">
        <f t="shared" si="5"/>
        <v>EPS002</v>
      </c>
      <c r="F21" s="233" t="str">
        <f t="shared" si="6"/>
        <v>EPS003</v>
      </c>
      <c r="G21" s="233" t="str">
        <f t="shared" si="7"/>
        <v>EPS023</v>
      </c>
      <c r="H21" s="233" t="str">
        <f t="shared" si="8"/>
        <v>EPS005</v>
      </c>
      <c r="I21" s="233" t="str">
        <f t="shared" si="9"/>
        <v>EPS018</v>
      </c>
      <c r="J21" s="233" t="str">
        <f t="shared" si="10"/>
        <v>EAS016</v>
      </c>
      <c r="K21" s="233" t="str">
        <f t="shared" si="11"/>
        <v>EAS027</v>
      </c>
      <c r="L21" s="233" t="str">
        <f t="shared" si="12"/>
        <v>EPS017</v>
      </c>
      <c r="M21" s="233" t="str">
        <f t="shared" si="13"/>
        <v>EPS033</v>
      </c>
      <c r="N21" s="233" t="str">
        <f t="shared" si="14"/>
        <v>EPS001</v>
      </c>
      <c r="O21" s="233" t="str">
        <f t="shared" si="15"/>
        <v>EPS008</v>
      </c>
      <c r="P21" s="233" t="str">
        <f t="shared" si="16"/>
        <v>EPS040</v>
      </c>
      <c r="Q21" s="233" t="str">
        <f t="shared" si="17"/>
        <v>ESSC24</v>
      </c>
      <c r="R21" s="233" t="str">
        <f t="shared" si="18"/>
        <v>EPSC20</v>
      </c>
      <c r="S21" s="233" t="str">
        <f t="shared" si="19"/>
        <v>ESSC91</v>
      </c>
      <c r="T21" s="233" t="str">
        <f t="shared" si="20"/>
        <v>ESSC02</v>
      </c>
      <c r="U21" s="233" t="str">
        <f t="shared" si="21"/>
        <v>ESSC62</v>
      </c>
      <c r="V21" s="233" t="str">
        <f t="shared" si="22"/>
        <v>EPSC03</v>
      </c>
      <c r="W21" s="233" t="str">
        <f t="shared" si="23"/>
        <v>EPSIC3</v>
      </c>
      <c r="X21" s="233" t="str">
        <f t="shared" si="24"/>
        <v>CCFC55</v>
      </c>
      <c r="Y21" s="233" t="str">
        <f t="shared" si="25"/>
        <v>ESSC07</v>
      </c>
      <c r="Z21" s="264" t="s">
        <v>43</v>
      </c>
      <c r="AA21" s="253" t="s">
        <v>297</v>
      </c>
      <c r="AB21" s="254">
        <v>895</v>
      </c>
      <c r="AC21" s="197">
        <f t="shared" si="32"/>
        <v>0</v>
      </c>
      <c r="AD21" s="198">
        <f t="shared" si="32"/>
        <v>0</v>
      </c>
      <c r="AE21" s="198">
        <f t="shared" si="32"/>
        <v>93</v>
      </c>
      <c r="AF21" s="198">
        <f t="shared" si="32"/>
        <v>0</v>
      </c>
      <c r="AG21" s="198">
        <f t="shared" si="32"/>
        <v>1786</v>
      </c>
      <c r="AH21" s="198">
        <f t="shared" si="32"/>
        <v>0</v>
      </c>
      <c r="AI21" s="198">
        <f t="shared" si="32"/>
        <v>1</v>
      </c>
      <c r="AJ21" s="198">
        <f t="shared" si="32"/>
        <v>0</v>
      </c>
      <c r="AK21" s="198">
        <f t="shared" si="32"/>
        <v>0</v>
      </c>
      <c r="AL21" s="198">
        <f t="shared" si="32"/>
        <v>0</v>
      </c>
      <c r="AM21" s="198">
        <f t="shared" si="33"/>
        <v>0</v>
      </c>
      <c r="AN21" s="198">
        <f t="shared" si="33"/>
        <v>0</v>
      </c>
      <c r="AO21" s="198">
        <f t="shared" si="33"/>
        <v>0</v>
      </c>
      <c r="AP21" s="200">
        <f t="shared" si="33"/>
        <v>0</v>
      </c>
      <c r="AQ21" s="197">
        <f t="shared" si="33"/>
        <v>33</v>
      </c>
      <c r="AR21" s="198">
        <f t="shared" si="33"/>
        <v>303</v>
      </c>
      <c r="AS21" s="198">
        <f t="shared" si="33"/>
        <v>0</v>
      </c>
      <c r="AT21" s="198">
        <f t="shared" si="33"/>
        <v>0</v>
      </c>
      <c r="AU21" s="198">
        <f t="shared" si="33"/>
        <v>0</v>
      </c>
      <c r="AV21" s="198">
        <f t="shared" si="33"/>
        <v>0</v>
      </c>
      <c r="AW21" s="198">
        <f t="shared" si="33"/>
        <v>0</v>
      </c>
      <c r="AX21" s="198">
        <f t="shared" si="33"/>
        <v>6</v>
      </c>
      <c r="AY21" s="198">
        <f t="shared" si="33"/>
        <v>0</v>
      </c>
      <c r="AZ21" s="200">
        <f t="shared" si="33"/>
        <v>0</v>
      </c>
      <c r="BA21" s="255">
        <f t="shared" si="34"/>
        <v>2222</v>
      </c>
      <c r="BB21" s="256" t="str">
        <f t="shared" si="30"/>
        <v>579EPS016</v>
      </c>
      <c r="BC21" s="257" t="s">
        <v>294</v>
      </c>
      <c r="BD21" s="258">
        <v>579</v>
      </c>
      <c r="BE21" s="257" t="s">
        <v>219</v>
      </c>
      <c r="BF21" s="259">
        <v>3693</v>
      </c>
    </row>
    <row r="22" spans="2:60" x14ac:dyDescent="0.25">
      <c r="B22" s="233" t="str">
        <f t="shared" si="2"/>
        <v>45EPS010</v>
      </c>
      <c r="C22" s="233" t="str">
        <f t="shared" si="3"/>
        <v>45EPS016</v>
      </c>
      <c r="D22" s="233" t="str">
        <f t="shared" si="4"/>
        <v>45EPS037</v>
      </c>
      <c r="E22" s="233" t="str">
        <f t="shared" si="5"/>
        <v>45EPS002</v>
      </c>
      <c r="F22" s="233" t="str">
        <f t="shared" si="6"/>
        <v>45EPS003</v>
      </c>
      <c r="G22" s="233" t="str">
        <f t="shared" si="7"/>
        <v>45EPS023</v>
      </c>
      <c r="H22" s="233" t="str">
        <f t="shared" si="8"/>
        <v>45EPS005</v>
      </c>
      <c r="I22" s="233" t="str">
        <f t="shared" si="9"/>
        <v>45EPS018</v>
      </c>
      <c r="J22" s="233" t="str">
        <f t="shared" si="10"/>
        <v>45EAS016</v>
      </c>
      <c r="K22" s="233" t="str">
        <f t="shared" si="11"/>
        <v>45EAS027</v>
      </c>
      <c r="L22" s="233" t="str">
        <f t="shared" si="12"/>
        <v>45EPS017</v>
      </c>
      <c r="M22" s="233" t="str">
        <f t="shared" si="13"/>
        <v>45EPS033</v>
      </c>
      <c r="N22" s="233" t="str">
        <f t="shared" si="14"/>
        <v>45EPS001</v>
      </c>
      <c r="O22" s="233" t="str">
        <f t="shared" si="15"/>
        <v>45EPS008</v>
      </c>
      <c r="P22" s="233" t="str">
        <f t="shared" si="16"/>
        <v>45EPS040</v>
      </c>
      <c r="Q22" s="233" t="str">
        <f t="shared" si="17"/>
        <v>45ESSC24</v>
      </c>
      <c r="R22" s="233" t="str">
        <f t="shared" si="18"/>
        <v>45EPSC20</v>
      </c>
      <c r="S22" s="233" t="str">
        <f t="shared" si="19"/>
        <v>45ESSC91</v>
      </c>
      <c r="T22" s="233" t="str">
        <f t="shared" si="20"/>
        <v>45ESSC02</v>
      </c>
      <c r="U22" s="233" t="str">
        <f t="shared" si="21"/>
        <v>45ESSC62</v>
      </c>
      <c r="V22" s="233" t="str">
        <f t="shared" si="22"/>
        <v>45EPSC03</v>
      </c>
      <c r="W22" s="233" t="str">
        <f t="shared" si="23"/>
        <v>45EPSIC3</v>
      </c>
      <c r="X22" s="233" t="str">
        <f t="shared" si="24"/>
        <v>45CCFC55</v>
      </c>
      <c r="Y22" s="233" t="str">
        <f t="shared" si="25"/>
        <v>45ESSC07</v>
      </c>
      <c r="Z22" s="262" t="s">
        <v>298</v>
      </c>
      <c r="AA22" s="208"/>
      <c r="AB22" s="263"/>
      <c r="AC22" s="210">
        <f t="shared" ref="AC22:AZ22" si="35">SUM(AC23:AC33)</f>
        <v>17281</v>
      </c>
      <c r="AD22" s="211">
        <f t="shared" si="35"/>
        <v>78324</v>
      </c>
      <c r="AE22" s="211">
        <f t="shared" si="35"/>
        <v>38865</v>
      </c>
      <c r="AF22" s="211">
        <f t="shared" si="35"/>
        <v>6</v>
      </c>
      <c r="AG22" s="211">
        <f t="shared" si="35"/>
        <v>53299</v>
      </c>
      <c r="AH22" s="211">
        <f t="shared" si="35"/>
        <v>3</v>
      </c>
      <c r="AI22" s="211">
        <f t="shared" si="35"/>
        <v>6</v>
      </c>
      <c r="AJ22" s="211">
        <f t="shared" si="35"/>
        <v>7</v>
      </c>
      <c r="AK22" s="211">
        <f t="shared" si="35"/>
        <v>2</v>
      </c>
      <c r="AL22" s="211">
        <f t="shared" si="35"/>
        <v>0</v>
      </c>
      <c r="AM22" s="211">
        <f t="shared" si="35"/>
        <v>0</v>
      </c>
      <c r="AN22" s="211">
        <f t="shared" si="35"/>
        <v>0</v>
      </c>
      <c r="AO22" s="211">
        <f t="shared" si="35"/>
        <v>0</v>
      </c>
      <c r="AP22" s="213">
        <f t="shared" si="35"/>
        <v>0</v>
      </c>
      <c r="AQ22" s="210">
        <f t="shared" si="35"/>
        <v>1839</v>
      </c>
      <c r="AR22" s="211">
        <f t="shared" si="35"/>
        <v>0</v>
      </c>
      <c r="AS22" s="211">
        <f t="shared" si="35"/>
        <v>0</v>
      </c>
      <c r="AT22" s="211">
        <f t="shared" si="35"/>
        <v>0</v>
      </c>
      <c r="AU22" s="211">
        <f t="shared" si="35"/>
        <v>297</v>
      </c>
      <c r="AV22" s="211">
        <f t="shared" si="35"/>
        <v>0</v>
      </c>
      <c r="AW22" s="211">
        <f t="shared" si="35"/>
        <v>0</v>
      </c>
      <c r="AX22" s="211">
        <f t="shared" si="35"/>
        <v>28</v>
      </c>
      <c r="AY22" s="211">
        <f t="shared" si="35"/>
        <v>0</v>
      </c>
      <c r="AZ22" s="213">
        <f t="shared" si="35"/>
        <v>0</v>
      </c>
      <c r="BA22" s="249">
        <f>SUM(AC22:AZ22)</f>
        <v>189957</v>
      </c>
      <c r="BB22" s="256" t="str">
        <f t="shared" si="30"/>
        <v>579EPS018</v>
      </c>
      <c r="BC22" s="257" t="s">
        <v>294</v>
      </c>
      <c r="BD22" s="258">
        <v>579</v>
      </c>
      <c r="BE22" s="257" t="s">
        <v>225</v>
      </c>
      <c r="BF22" s="259">
        <v>1</v>
      </c>
    </row>
    <row r="23" spans="2:60" x14ac:dyDescent="0.25">
      <c r="B23" s="233" t="str">
        <f t="shared" si="2"/>
        <v>51EPS010</v>
      </c>
      <c r="C23" s="233" t="str">
        <f t="shared" si="3"/>
        <v>51EPS016</v>
      </c>
      <c r="D23" s="233" t="str">
        <f t="shared" si="4"/>
        <v>51EPS037</v>
      </c>
      <c r="E23" s="233" t="str">
        <f t="shared" si="5"/>
        <v>51EPS002</v>
      </c>
      <c r="F23" s="233" t="str">
        <f t="shared" si="6"/>
        <v>51EPS003</v>
      </c>
      <c r="G23" s="233" t="str">
        <f t="shared" si="7"/>
        <v>51EPS023</v>
      </c>
      <c r="H23" s="233" t="str">
        <f t="shared" si="8"/>
        <v>51EPS005</v>
      </c>
      <c r="I23" s="233" t="str">
        <f t="shared" si="9"/>
        <v>51EPS018</v>
      </c>
      <c r="J23" s="233" t="str">
        <f t="shared" si="10"/>
        <v>51EAS016</v>
      </c>
      <c r="K23" s="233" t="str">
        <f t="shared" si="11"/>
        <v>51EAS027</v>
      </c>
      <c r="L23" s="233" t="str">
        <f t="shared" si="12"/>
        <v>51EPS017</v>
      </c>
      <c r="M23" s="233" t="str">
        <f t="shared" si="13"/>
        <v>51EPS033</v>
      </c>
      <c r="N23" s="233" t="str">
        <f t="shared" si="14"/>
        <v>51EPS001</v>
      </c>
      <c r="O23" s="233" t="str">
        <f t="shared" si="15"/>
        <v>51EPS008</v>
      </c>
      <c r="P23" s="233" t="str">
        <f t="shared" si="16"/>
        <v>51EPS040</v>
      </c>
      <c r="Q23" s="233" t="str">
        <f t="shared" si="17"/>
        <v>51ESSC24</v>
      </c>
      <c r="R23" s="233" t="str">
        <f t="shared" si="18"/>
        <v>51EPSC20</v>
      </c>
      <c r="S23" s="233" t="str">
        <f t="shared" si="19"/>
        <v>51ESSC91</v>
      </c>
      <c r="T23" s="233" t="str">
        <f t="shared" si="20"/>
        <v>51ESSC02</v>
      </c>
      <c r="U23" s="233" t="str">
        <f t="shared" si="21"/>
        <v>51ESSC62</v>
      </c>
      <c r="V23" s="233" t="str">
        <f t="shared" si="22"/>
        <v>51EPSC03</v>
      </c>
      <c r="W23" s="233" t="str">
        <f t="shared" si="23"/>
        <v>51EPSIC3</v>
      </c>
      <c r="X23" s="233" t="str">
        <f t="shared" si="24"/>
        <v>51CCFC55</v>
      </c>
      <c r="Y23" s="233" t="str">
        <f t="shared" si="25"/>
        <v>51ESSC07</v>
      </c>
      <c r="Z23" s="252" t="s">
        <v>45</v>
      </c>
      <c r="AA23" s="265" t="s">
        <v>300</v>
      </c>
      <c r="AB23" s="254">
        <v>45</v>
      </c>
      <c r="AC23" s="197">
        <f t="shared" ref="AC23:AR33" si="36">IFERROR(VLOOKUP(B22,$BB$9:$BF$950,5,0),0)</f>
        <v>11035</v>
      </c>
      <c r="AD23" s="198">
        <f t="shared" si="36"/>
        <v>31868</v>
      </c>
      <c r="AE23" s="198">
        <f t="shared" si="36"/>
        <v>17125</v>
      </c>
      <c r="AF23" s="198">
        <f t="shared" si="36"/>
        <v>2</v>
      </c>
      <c r="AG23" s="198">
        <f t="shared" si="36"/>
        <v>25498</v>
      </c>
      <c r="AH23" s="198">
        <f t="shared" si="36"/>
        <v>0</v>
      </c>
      <c r="AI23" s="198">
        <f t="shared" si="36"/>
        <v>2</v>
      </c>
      <c r="AJ23" s="198">
        <f t="shared" si="36"/>
        <v>5</v>
      </c>
      <c r="AK23" s="198">
        <f t="shared" si="36"/>
        <v>0</v>
      </c>
      <c r="AL23" s="198">
        <f t="shared" si="36"/>
        <v>0</v>
      </c>
      <c r="AM23" s="198">
        <f t="shared" si="36"/>
        <v>0</v>
      </c>
      <c r="AN23" s="198">
        <f t="shared" si="36"/>
        <v>0</v>
      </c>
      <c r="AO23" s="198">
        <f t="shared" si="36"/>
        <v>0</v>
      </c>
      <c r="AP23" s="200">
        <f t="shared" si="36"/>
        <v>0</v>
      </c>
      <c r="AQ23" s="197">
        <f t="shared" si="36"/>
        <v>681</v>
      </c>
      <c r="AR23" s="198">
        <f t="shared" si="36"/>
        <v>0</v>
      </c>
      <c r="AS23" s="198">
        <f t="shared" ref="AS23:AZ33" si="37">IFERROR(VLOOKUP(R22,$BB$9:$BF$950,5,0),0)</f>
        <v>0</v>
      </c>
      <c r="AT23" s="198">
        <f t="shared" si="37"/>
        <v>0</v>
      </c>
      <c r="AU23" s="198">
        <f t="shared" si="37"/>
        <v>33</v>
      </c>
      <c r="AV23" s="198">
        <f t="shared" si="37"/>
        <v>0</v>
      </c>
      <c r="AW23" s="198">
        <f t="shared" si="37"/>
        <v>0</v>
      </c>
      <c r="AX23" s="198">
        <f t="shared" si="37"/>
        <v>5</v>
      </c>
      <c r="AY23" s="198">
        <f t="shared" si="37"/>
        <v>0</v>
      </c>
      <c r="AZ23" s="200">
        <f t="shared" si="37"/>
        <v>0</v>
      </c>
      <c r="BA23" s="255">
        <f t="shared" ref="BA23:BA33" si="38">SUM(AC23:AZ23)</f>
        <v>86254</v>
      </c>
      <c r="BB23" s="256" t="str">
        <f t="shared" si="30"/>
        <v>579EPS037</v>
      </c>
      <c r="BC23" s="257" t="s">
        <v>294</v>
      </c>
      <c r="BD23" s="258">
        <v>579</v>
      </c>
      <c r="BE23" s="257" t="s">
        <v>221</v>
      </c>
      <c r="BF23" s="259">
        <v>595</v>
      </c>
    </row>
    <row r="24" spans="2:60" x14ac:dyDescent="0.25">
      <c r="B24" s="233" t="str">
        <f t="shared" si="2"/>
        <v>147EPS010</v>
      </c>
      <c r="C24" s="233" t="str">
        <f t="shared" si="3"/>
        <v>147EPS016</v>
      </c>
      <c r="D24" s="233" t="str">
        <f t="shared" si="4"/>
        <v>147EPS037</v>
      </c>
      <c r="E24" s="233" t="str">
        <f t="shared" si="5"/>
        <v>147EPS002</v>
      </c>
      <c r="F24" s="233" t="str">
        <f t="shared" si="6"/>
        <v>147EPS003</v>
      </c>
      <c r="G24" s="233" t="str">
        <f t="shared" si="7"/>
        <v>147EPS023</v>
      </c>
      <c r="H24" s="233" t="str">
        <f t="shared" si="8"/>
        <v>147EPS005</v>
      </c>
      <c r="I24" s="233" t="str">
        <f t="shared" si="9"/>
        <v>147EPS018</v>
      </c>
      <c r="J24" s="233" t="str">
        <f t="shared" si="10"/>
        <v>147EAS016</v>
      </c>
      <c r="K24" s="233" t="str">
        <f t="shared" si="11"/>
        <v>147EAS027</v>
      </c>
      <c r="L24" s="233" t="str">
        <f t="shared" si="12"/>
        <v>147EPS017</v>
      </c>
      <c r="M24" s="233" t="str">
        <f t="shared" si="13"/>
        <v>147EPS033</v>
      </c>
      <c r="N24" s="233" t="str">
        <f t="shared" si="14"/>
        <v>147EPS001</v>
      </c>
      <c r="O24" s="233" t="str">
        <f t="shared" si="15"/>
        <v>147EPS008</v>
      </c>
      <c r="P24" s="233" t="str">
        <f t="shared" si="16"/>
        <v>147EPS040</v>
      </c>
      <c r="Q24" s="233" t="str">
        <f t="shared" si="17"/>
        <v>147ESSC24</v>
      </c>
      <c r="R24" s="233" t="str">
        <f t="shared" si="18"/>
        <v>147EPSC20</v>
      </c>
      <c r="S24" s="233" t="str">
        <f t="shared" si="19"/>
        <v>147ESSC91</v>
      </c>
      <c r="T24" s="233" t="str">
        <f t="shared" si="20"/>
        <v>147ESSC02</v>
      </c>
      <c r="U24" s="233" t="str">
        <f t="shared" si="21"/>
        <v>147ESSC62</v>
      </c>
      <c r="V24" s="233" t="str">
        <f t="shared" si="22"/>
        <v>147EPSC03</v>
      </c>
      <c r="W24" s="233" t="str">
        <f t="shared" si="23"/>
        <v>147EPSIC3</v>
      </c>
      <c r="X24" s="233" t="str">
        <f t="shared" si="24"/>
        <v>147CCFC55</v>
      </c>
      <c r="Y24" s="233" t="str">
        <f t="shared" si="25"/>
        <v>147ESSC07</v>
      </c>
      <c r="Z24" s="252" t="s">
        <v>46</v>
      </c>
      <c r="AA24" s="265" t="s">
        <v>300</v>
      </c>
      <c r="AB24" s="254">
        <v>51</v>
      </c>
      <c r="AC24" s="197">
        <f t="shared" si="36"/>
        <v>0</v>
      </c>
      <c r="AD24" s="198">
        <f t="shared" si="36"/>
        <v>2305</v>
      </c>
      <c r="AE24" s="198">
        <f t="shared" si="36"/>
        <v>158</v>
      </c>
      <c r="AF24" s="198">
        <f t="shared" si="36"/>
        <v>0</v>
      </c>
      <c r="AG24" s="198">
        <f t="shared" si="36"/>
        <v>1097</v>
      </c>
      <c r="AH24" s="198">
        <f t="shared" si="36"/>
        <v>0</v>
      </c>
      <c r="AI24" s="198">
        <f t="shared" si="36"/>
        <v>0</v>
      </c>
      <c r="AJ24" s="198">
        <f t="shared" si="36"/>
        <v>0</v>
      </c>
      <c r="AK24" s="198">
        <f t="shared" si="36"/>
        <v>0</v>
      </c>
      <c r="AL24" s="198">
        <f t="shared" si="36"/>
        <v>0</v>
      </c>
      <c r="AM24" s="198">
        <f t="shared" si="36"/>
        <v>0</v>
      </c>
      <c r="AN24" s="198">
        <f t="shared" si="36"/>
        <v>0</v>
      </c>
      <c r="AO24" s="198">
        <f t="shared" si="36"/>
        <v>0</v>
      </c>
      <c r="AP24" s="200">
        <f t="shared" si="36"/>
        <v>0</v>
      </c>
      <c r="AQ24" s="197">
        <f t="shared" si="36"/>
        <v>92</v>
      </c>
      <c r="AR24" s="198">
        <f t="shared" si="36"/>
        <v>0</v>
      </c>
      <c r="AS24" s="198">
        <f t="shared" si="37"/>
        <v>0</v>
      </c>
      <c r="AT24" s="198">
        <f t="shared" si="37"/>
        <v>0</v>
      </c>
      <c r="AU24" s="198">
        <f t="shared" si="37"/>
        <v>33</v>
      </c>
      <c r="AV24" s="198">
        <f t="shared" si="37"/>
        <v>0</v>
      </c>
      <c r="AW24" s="198">
        <f t="shared" si="37"/>
        <v>0</v>
      </c>
      <c r="AX24" s="198">
        <f t="shared" si="37"/>
        <v>2</v>
      </c>
      <c r="AY24" s="198">
        <f t="shared" si="37"/>
        <v>0</v>
      </c>
      <c r="AZ24" s="200">
        <f t="shared" si="37"/>
        <v>0</v>
      </c>
      <c r="BA24" s="255">
        <f t="shared" si="38"/>
        <v>3687</v>
      </c>
      <c r="BB24" s="256" t="str">
        <f t="shared" si="30"/>
        <v>579EPS040</v>
      </c>
      <c r="BC24" s="257" t="s">
        <v>294</v>
      </c>
      <c r="BD24" s="258">
        <v>579</v>
      </c>
      <c r="BE24" s="257" t="s">
        <v>238</v>
      </c>
      <c r="BF24" s="259">
        <v>162</v>
      </c>
    </row>
    <row r="25" spans="2:60" x14ac:dyDescent="0.25">
      <c r="B25" s="233" t="str">
        <f t="shared" si="2"/>
        <v>172EPS010</v>
      </c>
      <c r="C25" s="233" t="str">
        <f t="shared" si="3"/>
        <v>172EPS016</v>
      </c>
      <c r="D25" s="233" t="str">
        <f t="shared" si="4"/>
        <v>172EPS037</v>
      </c>
      <c r="E25" s="233" t="str">
        <f t="shared" si="5"/>
        <v>172EPS002</v>
      </c>
      <c r="F25" s="233" t="str">
        <f t="shared" si="6"/>
        <v>172EPS003</v>
      </c>
      <c r="G25" s="233" t="str">
        <f t="shared" si="7"/>
        <v>172EPS023</v>
      </c>
      <c r="H25" s="233" t="str">
        <f t="shared" si="8"/>
        <v>172EPS005</v>
      </c>
      <c r="I25" s="233" t="str">
        <f t="shared" si="9"/>
        <v>172EPS018</v>
      </c>
      <c r="J25" s="233" t="str">
        <f t="shared" si="10"/>
        <v>172EAS016</v>
      </c>
      <c r="K25" s="233" t="str">
        <f t="shared" si="11"/>
        <v>172EAS027</v>
      </c>
      <c r="L25" s="233" t="str">
        <f t="shared" si="12"/>
        <v>172EPS017</v>
      </c>
      <c r="M25" s="233" t="str">
        <f t="shared" si="13"/>
        <v>172EPS033</v>
      </c>
      <c r="N25" s="233" t="str">
        <f t="shared" si="14"/>
        <v>172EPS001</v>
      </c>
      <c r="O25" s="233" t="str">
        <f t="shared" si="15"/>
        <v>172EPS008</v>
      </c>
      <c r="P25" s="233" t="str">
        <f t="shared" si="16"/>
        <v>172EPS040</v>
      </c>
      <c r="Q25" s="233" t="str">
        <f t="shared" si="17"/>
        <v>172ESSC24</v>
      </c>
      <c r="R25" s="233" t="str">
        <f t="shared" si="18"/>
        <v>172EPSC20</v>
      </c>
      <c r="S25" s="233" t="str">
        <f t="shared" si="19"/>
        <v>172ESSC91</v>
      </c>
      <c r="T25" s="233" t="str">
        <f t="shared" si="20"/>
        <v>172ESSC02</v>
      </c>
      <c r="U25" s="233" t="str">
        <f t="shared" si="21"/>
        <v>172ESSC62</v>
      </c>
      <c r="V25" s="233" t="str">
        <f t="shared" si="22"/>
        <v>172EPSC03</v>
      </c>
      <c r="W25" s="233" t="str">
        <f t="shared" si="23"/>
        <v>172EPSIC3</v>
      </c>
      <c r="X25" s="233" t="str">
        <f t="shared" si="24"/>
        <v>172CCFC55</v>
      </c>
      <c r="Y25" s="233" t="str">
        <f t="shared" si="25"/>
        <v>172ESSC07</v>
      </c>
      <c r="Z25" s="252" t="s">
        <v>47</v>
      </c>
      <c r="AA25" s="265" t="s">
        <v>300</v>
      </c>
      <c r="AB25" s="254">
        <v>147</v>
      </c>
      <c r="AC25" s="197">
        <f t="shared" si="36"/>
        <v>1101</v>
      </c>
      <c r="AD25" s="198">
        <f t="shared" si="36"/>
        <v>10623</v>
      </c>
      <c r="AE25" s="198">
        <f t="shared" si="36"/>
        <v>6281</v>
      </c>
      <c r="AF25" s="198">
        <f t="shared" si="36"/>
        <v>0</v>
      </c>
      <c r="AG25" s="198">
        <f t="shared" si="36"/>
        <v>5805</v>
      </c>
      <c r="AH25" s="198">
        <f t="shared" si="36"/>
        <v>0</v>
      </c>
      <c r="AI25" s="198">
        <f t="shared" si="36"/>
        <v>0</v>
      </c>
      <c r="AJ25" s="198">
        <f t="shared" si="36"/>
        <v>0</v>
      </c>
      <c r="AK25" s="198">
        <f t="shared" si="36"/>
        <v>0</v>
      </c>
      <c r="AL25" s="198">
        <f t="shared" si="36"/>
        <v>0</v>
      </c>
      <c r="AM25" s="198">
        <f t="shared" si="36"/>
        <v>0</v>
      </c>
      <c r="AN25" s="198">
        <f t="shared" si="36"/>
        <v>0</v>
      </c>
      <c r="AO25" s="198">
        <f t="shared" si="36"/>
        <v>0</v>
      </c>
      <c r="AP25" s="200">
        <f t="shared" si="36"/>
        <v>0</v>
      </c>
      <c r="AQ25" s="197">
        <f t="shared" si="36"/>
        <v>184</v>
      </c>
      <c r="AR25" s="198">
        <f t="shared" si="36"/>
        <v>0</v>
      </c>
      <c r="AS25" s="198">
        <f t="shared" si="37"/>
        <v>0</v>
      </c>
      <c r="AT25" s="198">
        <f t="shared" si="37"/>
        <v>0</v>
      </c>
      <c r="AU25" s="198">
        <f t="shared" si="37"/>
        <v>9</v>
      </c>
      <c r="AV25" s="198">
        <f t="shared" si="37"/>
        <v>0</v>
      </c>
      <c r="AW25" s="198">
        <f t="shared" si="37"/>
        <v>0</v>
      </c>
      <c r="AX25" s="198">
        <f t="shared" si="37"/>
        <v>0</v>
      </c>
      <c r="AY25" s="198">
        <f t="shared" si="37"/>
        <v>0</v>
      </c>
      <c r="AZ25" s="200">
        <f t="shared" si="37"/>
        <v>0</v>
      </c>
      <c r="BA25" s="255">
        <f t="shared" si="38"/>
        <v>24003</v>
      </c>
      <c r="BB25" s="256" t="str">
        <f t="shared" si="30"/>
        <v>579ESSC02</v>
      </c>
      <c r="BC25" s="257" t="s">
        <v>294</v>
      </c>
      <c r="BD25" s="258">
        <v>579</v>
      </c>
      <c r="BE25" s="257" t="s">
        <v>240</v>
      </c>
      <c r="BF25" s="259">
        <v>41</v>
      </c>
    </row>
    <row r="26" spans="2:60" x14ac:dyDescent="0.25">
      <c r="B26" s="233" t="str">
        <f t="shared" si="2"/>
        <v>475EPS010</v>
      </c>
      <c r="C26" s="233" t="str">
        <f t="shared" si="3"/>
        <v>475EPS016</v>
      </c>
      <c r="D26" s="233" t="str">
        <f t="shared" si="4"/>
        <v>475EPS037</v>
      </c>
      <c r="E26" s="233" t="str">
        <f t="shared" si="5"/>
        <v>475EPS002</v>
      </c>
      <c r="F26" s="233" t="str">
        <f t="shared" si="6"/>
        <v>475EPS003</v>
      </c>
      <c r="G26" s="233" t="str">
        <f t="shared" si="7"/>
        <v>475EPS023</v>
      </c>
      <c r="H26" s="233" t="str">
        <f t="shared" si="8"/>
        <v>475EPS005</v>
      </c>
      <c r="I26" s="233" t="str">
        <f t="shared" si="9"/>
        <v>475EPS018</v>
      </c>
      <c r="J26" s="233" t="str">
        <f t="shared" si="10"/>
        <v>475EAS016</v>
      </c>
      <c r="K26" s="233" t="str">
        <f t="shared" si="11"/>
        <v>475EAS027</v>
      </c>
      <c r="L26" s="233" t="str">
        <f t="shared" si="12"/>
        <v>475EPS017</v>
      </c>
      <c r="M26" s="233" t="str">
        <f t="shared" si="13"/>
        <v>475EPS033</v>
      </c>
      <c r="N26" s="233" t="str">
        <f t="shared" si="14"/>
        <v>475EPS001</v>
      </c>
      <c r="O26" s="233" t="str">
        <f t="shared" si="15"/>
        <v>475EPS008</v>
      </c>
      <c r="P26" s="233" t="str">
        <f t="shared" si="16"/>
        <v>475EPS040</v>
      </c>
      <c r="Q26" s="233" t="str">
        <f t="shared" si="17"/>
        <v>475ESSC24</v>
      </c>
      <c r="R26" s="233" t="str">
        <f t="shared" si="18"/>
        <v>475EPSC20</v>
      </c>
      <c r="S26" s="233" t="str">
        <f t="shared" si="19"/>
        <v>475ESSC91</v>
      </c>
      <c r="T26" s="233" t="str">
        <f t="shared" si="20"/>
        <v>475ESSC02</v>
      </c>
      <c r="U26" s="233" t="str">
        <f t="shared" si="21"/>
        <v>475ESSC62</v>
      </c>
      <c r="V26" s="233" t="str">
        <f t="shared" si="22"/>
        <v>475EPSC03</v>
      </c>
      <c r="W26" s="233" t="str">
        <f t="shared" si="23"/>
        <v>475EPSIC3</v>
      </c>
      <c r="X26" s="233" t="str">
        <f t="shared" si="24"/>
        <v>475CCFC55</v>
      </c>
      <c r="Y26" s="233" t="str">
        <f t="shared" si="25"/>
        <v>475ESSC07</v>
      </c>
      <c r="Z26" s="260" t="s">
        <v>48</v>
      </c>
      <c r="AA26" s="265" t="s">
        <v>300</v>
      </c>
      <c r="AB26" s="254">
        <v>172</v>
      </c>
      <c r="AC26" s="197">
        <f t="shared" si="36"/>
        <v>2315</v>
      </c>
      <c r="AD26" s="198">
        <f t="shared" si="36"/>
        <v>12179</v>
      </c>
      <c r="AE26" s="198">
        <f t="shared" si="36"/>
        <v>6633</v>
      </c>
      <c r="AF26" s="198">
        <f t="shared" si="36"/>
        <v>0</v>
      </c>
      <c r="AG26" s="198">
        <f t="shared" si="36"/>
        <v>7606</v>
      </c>
      <c r="AH26" s="198">
        <f t="shared" si="36"/>
        <v>2</v>
      </c>
      <c r="AI26" s="198">
        <f t="shared" si="36"/>
        <v>1</v>
      </c>
      <c r="AJ26" s="198">
        <f t="shared" si="36"/>
        <v>0</v>
      </c>
      <c r="AK26" s="198">
        <f t="shared" si="36"/>
        <v>0</v>
      </c>
      <c r="AL26" s="198">
        <f t="shared" si="36"/>
        <v>0</v>
      </c>
      <c r="AM26" s="198">
        <f t="shared" si="36"/>
        <v>0</v>
      </c>
      <c r="AN26" s="198">
        <f t="shared" si="36"/>
        <v>0</v>
      </c>
      <c r="AO26" s="198">
        <f t="shared" si="36"/>
        <v>0</v>
      </c>
      <c r="AP26" s="200">
        <f t="shared" si="36"/>
        <v>0</v>
      </c>
      <c r="AQ26" s="197">
        <f t="shared" si="36"/>
        <v>241</v>
      </c>
      <c r="AR26" s="198">
        <f t="shared" si="36"/>
        <v>0</v>
      </c>
      <c r="AS26" s="198">
        <f t="shared" si="37"/>
        <v>0</v>
      </c>
      <c r="AT26" s="198">
        <f t="shared" si="37"/>
        <v>0</v>
      </c>
      <c r="AU26" s="198">
        <f t="shared" si="37"/>
        <v>9</v>
      </c>
      <c r="AV26" s="198">
        <f t="shared" si="37"/>
        <v>0</v>
      </c>
      <c r="AW26" s="198">
        <f t="shared" si="37"/>
        <v>0</v>
      </c>
      <c r="AX26" s="198">
        <f t="shared" si="37"/>
        <v>2</v>
      </c>
      <c r="AY26" s="198">
        <f t="shared" si="37"/>
        <v>0</v>
      </c>
      <c r="AZ26" s="200">
        <f t="shared" si="37"/>
        <v>0</v>
      </c>
      <c r="BA26" s="255">
        <f t="shared" si="38"/>
        <v>28988</v>
      </c>
      <c r="BB26" s="256" t="str">
        <f t="shared" si="30"/>
        <v>585EAS027</v>
      </c>
      <c r="BC26" s="257" t="s">
        <v>294</v>
      </c>
      <c r="BD26" s="258">
        <v>585</v>
      </c>
      <c r="BE26" s="257" t="s">
        <v>228</v>
      </c>
      <c r="BF26" s="259">
        <v>6</v>
      </c>
    </row>
    <row r="27" spans="2:60" ht="15" customHeight="1" x14ac:dyDescent="0.25">
      <c r="B27" s="233" t="str">
        <f t="shared" si="2"/>
        <v>480EPS010</v>
      </c>
      <c r="C27" s="233" t="str">
        <f t="shared" si="3"/>
        <v>480EPS016</v>
      </c>
      <c r="D27" s="233" t="str">
        <f t="shared" si="4"/>
        <v>480EPS037</v>
      </c>
      <c r="E27" s="233" t="str">
        <f t="shared" si="5"/>
        <v>480EPS002</v>
      </c>
      <c r="F27" s="233" t="str">
        <f t="shared" si="6"/>
        <v>480EPS003</v>
      </c>
      <c r="G27" s="233" t="str">
        <f t="shared" si="7"/>
        <v>480EPS023</v>
      </c>
      <c r="H27" s="233" t="str">
        <f t="shared" si="8"/>
        <v>480EPS005</v>
      </c>
      <c r="I27" s="233" t="str">
        <f t="shared" si="9"/>
        <v>480EPS018</v>
      </c>
      <c r="J27" s="233" t="str">
        <f t="shared" si="10"/>
        <v>480EAS016</v>
      </c>
      <c r="K27" s="233" t="str">
        <f t="shared" si="11"/>
        <v>480EAS027</v>
      </c>
      <c r="L27" s="233" t="str">
        <f t="shared" si="12"/>
        <v>480EPS017</v>
      </c>
      <c r="M27" s="233" t="str">
        <f t="shared" si="13"/>
        <v>480EPS033</v>
      </c>
      <c r="N27" s="233" t="str">
        <f t="shared" si="14"/>
        <v>480EPS001</v>
      </c>
      <c r="O27" s="233" t="str">
        <f t="shared" si="15"/>
        <v>480EPS008</v>
      </c>
      <c r="P27" s="233" t="str">
        <f t="shared" si="16"/>
        <v>480EPS040</v>
      </c>
      <c r="Q27" s="233" t="str">
        <f t="shared" si="17"/>
        <v>480ESSC24</v>
      </c>
      <c r="R27" s="233" t="str">
        <f t="shared" si="18"/>
        <v>480EPSC20</v>
      </c>
      <c r="S27" s="233" t="str">
        <f t="shared" si="19"/>
        <v>480ESSC91</v>
      </c>
      <c r="T27" s="233" t="str">
        <f t="shared" si="20"/>
        <v>480ESSC02</v>
      </c>
      <c r="U27" s="233" t="str">
        <f t="shared" si="21"/>
        <v>480ESSC62</v>
      </c>
      <c r="V27" s="233" t="str">
        <f t="shared" si="22"/>
        <v>480EPSC03</v>
      </c>
      <c r="W27" s="233" t="str">
        <f t="shared" si="23"/>
        <v>480EPSIC3</v>
      </c>
      <c r="X27" s="233" t="str">
        <f t="shared" si="24"/>
        <v>480CCFC55</v>
      </c>
      <c r="Y27" s="233" t="str">
        <f t="shared" si="25"/>
        <v>480ESSC07</v>
      </c>
      <c r="Z27" s="260" t="s">
        <v>49</v>
      </c>
      <c r="AA27" s="265" t="s">
        <v>300</v>
      </c>
      <c r="AB27" s="254">
        <v>475</v>
      </c>
      <c r="AC27" s="197">
        <f t="shared" si="36"/>
        <v>0</v>
      </c>
      <c r="AD27" s="198">
        <f t="shared" si="36"/>
        <v>0</v>
      </c>
      <c r="AE27" s="198">
        <f t="shared" si="36"/>
        <v>359</v>
      </c>
      <c r="AF27" s="198">
        <f t="shared" si="36"/>
        <v>0</v>
      </c>
      <c r="AG27" s="198">
        <f t="shared" si="36"/>
        <v>0</v>
      </c>
      <c r="AH27" s="198">
        <f t="shared" si="36"/>
        <v>0</v>
      </c>
      <c r="AI27" s="198">
        <f t="shared" si="36"/>
        <v>0</v>
      </c>
      <c r="AJ27" s="198">
        <f t="shared" si="36"/>
        <v>0</v>
      </c>
      <c r="AK27" s="198">
        <f t="shared" si="36"/>
        <v>0</v>
      </c>
      <c r="AL27" s="198">
        <f t="shared" si="36"/>
        <v>0</v>
      </c>
      <c r="AM27" s="198">
        <f t="shared" si="36"/>
        <v>0</v>
      </c>
      <c r="AN27" s="198">
        <f t="shared" si="36"/>
        <v>0</v>
      </c>
      <c r="AO27" s="198">
        <f t="shared" si="36"/>
        <v>0</v>
      </c>
      <c r="AP27" s="200">
        <f t="shared" si="36"/>
        <v>0</v>
      </c>
      <c r="AQ27" s="197">
        <f t="shared" si="36"/>
        <v>22</v>
      </c>
      <c r="AR27" s="198">
        <f t="shared" si="36"/>
        <v>0</v>
      </c>
      <c r="AS27" s="198">
        <f t="shared" si="37"/>
        <v>0</v>
      </c>
      <c r="AT27" s="198">
        <f t="shared" si="37"/>
        <v>0</v>
      </c>
      <c r="AU27" s="198">
        <f t="shared" si="37"/>
        <v>0</v>
      </c>
      <c r="AV27" s="198">
        <f t="shared" si="37"/>
        <v>0</v>
      </c>
      <c r="AW27" s="198">
        <f t="shared" si="37"/>
        <v>0</v>
      </c>
      <c r="AX27" s="198">
        <f t="shared" si="37"/>
        <v>0</v>
      </c>
      <c r="AY27" s="198">
        <f t="shared" si="37"/>
        <v>0</v>
      </c>
      <c r="AZ27" s="200">
        <f t="shared" si="37"/>
        <v>0</v>
      </c>
      <c r="BA27" s="255">
        <f t="shared" si="38"/>
        <v>381</v>
      </c>
      <c r="BB27" s="256" t="str">
        <f t="shared" si="30"/>
        <v>585EPS002</v>
      </c>
      <c r="BC27" s="257" t="s">
        <v>294</v>
      </c>
      <c r="BD27" s="258">
        <v>585</v>
      </c>
      <c r="BE27" s="257" t="s">
        <v>222</v>
      </c>
      <c r="BF27" s="259">
        <v>2</v>
      </c>
    </row>
    <row r="28" spans="2:60" ht="15" customHeight="1" x14ac:dyDescent="0.25">
      <c r="B28" s="233" t="str">
        <f t="shared" si="2"/>
        <v>490EPS010</v>
      </c>
      <c r="C28" s="233" t="str">
        <f t="shared" si="3"/>
        <v>490EPS016</v>
      </c>
      <c r="D28" s="233" t="str">
        <f t="shared" si="4"/>
        <v>490EPS037</v>
      </c>
      <c r="E28" s="233" t="str">
        <f t="shared" si="5"/>
        <v>490EPS002</v>
      </c>
      <c r="F28" s="233" t="str">
        <f t="shared" si="6"/>
        <v>490EPS003</v>
      </c>
      <c r="G28" s="233" t="str">
        <f t="shared" si="7"/>
        <v>490EPS023</v>
      </c>
      <c r="H28" s="233" t="str">
        <f t="shared" si="8"/>
        <v>490EPS005</v>
      </c>
      <c r="I28" s="233" t="str">
        <f t="shared" si="9"/>
        <v>490EPS018</v>
      </c>
      <c r="J28" s="233" t="str">
        <f t="shared" si="10"/>
        <v>490EAS016</v>
      </c>
      <c r="K28" s="233" t="str">
        <f t="shared" si="11"/>
        <v>490EAS027</v>
      </c>
      <c r="L28" s="233" t="str">
        <f t="shared" si="12"/>
        <v>490EPS017</v>
      </c>
      <c r="M28" s="233" t="str">
        <f t="shared" si="13"/>
        <v>490EPS033</v>
      </c>
      <c r="N28" s="233" t="str">
        <f t="shared" si="14"/>
        <v>490EPS001</v>
      </c>
      <c r="O28" s="233" t="str">
        <f t="shared" si="15"/>
        <v>490EPS008</v>
      </c>
      <c r="P28" s="233" t="str">
        <f t="shared" si="16"/>
        <v>490EPS040</v>
      </c>
      <c r="Q28" s="233" t="str">
        <f t="shared" si="17"/>
        <v>490ESSC24</v>
      </c>
      <c r="R28" s="233" t="str">
        <f t="shared" si="18"/>
        <v>490EPSC20</v>
      </c>
      <c r="S28" s="233" t="str">
        <f t="shared" si="19"/>
        <v>490ESSC91</v>
      </c>
      <c r="T28" s="233" t="str">
        <f t="shared" si="20"/>
        <v>490ESSC02</v>
      </c>
      <c r="U28" s="233" t="str">
        <f t="shared" si="21"/>
        <v>490ESSC62</v>
      </c>
      <c r="V28" s="233" t="str">
        <f t="shared" si="22"/>
        <v>490EPSC03</v>
      </c>
      <c r="W28" s="233" t="str">
        <f t="shared" si="23"/>
        <v>490EPSIC3</v>
      </c>
      <c r="X28" s="233" t="str">
        <f t="shared" si="24"/>
        <v>490CCFC55</v>
      </c>
      <c r="Y28" s="233" t="str">
        <f t="shared" si="25"/>
        <v>490ESSC07</v>
      </c>
      <c r="Z28" s="260" t="s">
        <v>50</v>
      </c>
      <c r="AA28" s="265" t="s">
        <v>300</v>
      </c>
      <c r="AB28" s="254">
        <v>480</v>
      </c>
      <c r="AC28" s="197">
        <f t="shared" si="36"/>
        <v>0</v>
      </c>
      <c r="AD28" s="198">
        <f t="shared" si="36"/>
        <v>757</v>
      </c>
      <c r="AE28" s="198">
        <f t="shared" si="36"/>
        <v>233</v>
      </c>
      <c r="AF28" s="198">
        <f t="shared" si="36"/>
        <v>0</v>
      </c>
      <c r="AG28" s="198">
        <f t="shared" si="36"/>
        <v>1114</v>
      </c>
      <c r="AH28" s="198">
        <f t="shared" si="36"/>
        <v>0</v>
      </c>
      <c r="AI28" s="198">
        <f t="shared" si="36"/>
        <v>0</v>
      </c>
      <c r="AJ28" s="198">
        <f t="shared" si="36"/>
        <v>0</v>
      </c>
      <c r="AK28" s="198">
        <f t="shared" si="36"/>
        <v>0</v>
      </c>
      <c r="AL28" s="198">
        <f t="shared" si="36"/>
        <v>0</v>
      </c>
      <c r="AM28" s="198">
        <f t="shared" si="36"/>
        <v>0</v>
      </c>
      <c r="AN28" s="198">
        <f t="shared" si="36"/>
        <v>0</v>
      </c>
      <c r="AO28" s="198">
        <f t="shared" si="36"/>
        <v>0</v>
      </c>
      <c r="AP28" s="200">
        <f t="shared" si="36"/>
        <v>0</v>
      </c>
      <c r="AQ28" s="197">
        <f t="shared" si="36"/>
        <v>56</v>
      </c>
      <c r="AR28" s="198">
        <f t="shared" si="36"/>
        <v>0</v>
      </c>
      <c r="AS28" s="198">
        <f t="shared" si="37"/>
        <v>0</v>
      </c>
      <c r="AT28" s="198">
        <f t="shared" si="37"/>
        <v>0</v>
      </c>
      <c r="AU28" s="198">
        <f t="shared" si="37"/>
        <v>1</v>
      </c>
      <c r="AV28" s="198">
        <f t="shared" si="37"/>
        <v>0</v>
      </c>
      <c r="AW28" s="198">
        <f t="shared" si="37"/>
        <v>0</v>
      </c>
      <c r="AX28" s="198">
        <f t="shared" si="37"/>
        <v>2</v>
      </c>
      <c r="AY28" s="198">
        <f t="shared" si="37"/>
        <v>0</v>
      </c>
      <c r="AZ28" s="200">
        <f t="shared" si="37"/>
        <v>0</v>
      </c>
      <c r="BA28" s="255">
        <f t="shared" si="38"/>
        <v>2163</v>
      </c>
      <c r="BB28" s="256" t="str">
        <f t="shared" si="30"/>
        <v>585EPS003</v>
      </c>
      <c r="BC28" s="257" t="s">
        <v>294</v>
      </c>
      <c r="BD28" s="258">
        <v>585</v>
      </c>
      <c r="BE28" s="257" t="s">
        <v>220</v>
      </c>
      <c r="BF28" s="259">
        <v>2705</v>
      </c>
    </row>
    <row r="29" spans="2:60" ht="15" customHeight="1" x14ac:dyDescent="0.25">
      <c r="B29" s="233" t="str">
        <f t="shared" si="2"/>
        <v>659EPS010</v>
      </c>
      <c r="C29" s="233" t="str">
        <f t="shared" si="3"/>
        <v>659EPS016</v>
      </c>
      <c r="D29" s="233" t="str">
        <f t="shared" si="4"/>
        <v>659EPS037</v>
      </c>
      <c r="E29" s="233" t="str">
        <f t="shared" si="5"/>
        <v>659EPS002</v>
      </c>
      <c r="F29" s="233" t="str">
        <f t="shared" si="6"/>
        <v>659EPS003</v>
      </c>
      <c r="G29" s="233" t="str">
        <f t="shared" si="7"/>
        <v>659EPS023</v>
      </c>
      <c r="H29" s="233" t="str">
        <f t="shared" si="8"/>
        <v>659EPS005</v>
      </c>
      <c r="I29" s="233" t="str">
        <f t="shared" si="9"/>
        <v>659EPS018</v>
      </c>
      <c r="J29" s="233" t="str">
        <f t="shared" si="10"/>
        <v>659EAS016</v>
      </c>
      <c r="K29" s="233" t="str">
        <f t="shared" si="11"/>
        <v>659EAS027</v>
      </c>
      <c r="L29" s="233" t="str">
        <f t="shared" si="12"/>
        <v>659EPS017</v>
      </c>
      <c r="M29" s="233" t="str">
        <f t="shared" si="13"/>
        <v>659EPS033</v>
      </c>
      <c r="N29" s="233" t="str">
        <f t="shared" si="14"/>
        <v>659EPS001</v>
      </c>
      <c r="O29" s="233" t="str">
        <f t="shared" si="15"/>
        <v>659EPS008</v>
      </c>
      <c r="P29" s="233" t="str">
        <f t="shared" si="16"/>
        <v>659EPS040</v>
      </c>
      <c r="Q29" s="233" t="str">
        <f t="shared" si="17"/>
        <v>659ESSC24</v>
      </c>
      <c r="R29" s="233" t="str">
        <f t="shared" si="18"/>
        <v>659EPSC20</v>
      </c>
      <c r="S29" s="233" t="str">
        <f t="shared" si="19"/>
        <v>659ESSC91</v>
      </c>
      <c r="T29" s="233" t="str">
        <f t="shared" si="20"/>
        <v>659ESSC02</v>
      </c>
      <c r="U29" s="233" t="str">
        <f t="shared" si="21"/>
        <v>659ESSC62</v>
      </c>
      <c r="V29" s="233" t="str">
        <f t="shared" si="22"/>
        <v>659EPSC03</v>
      </c>
      <c r="W29" s="233" t="str">
        <f t="shared" si="23"/>
        <v>659EPSIC3</v>
      </c>
      <c r="X29" s="233" t="str">
        <f t="shared" si="24"/>
        <v>659CCFC55</v>
      </c>
      <c r="Y29" s="233" t="str">
        <f t="shared" si="25"/>
        <v>659ESSC07</v>
      </c>
      <c r="Z29" s="252" t="s">
        <v>51</v>
      </c>
      <c r="AA29" s="265" t="s">
        <v>300</v>
      </c>
      <c r="AB29" s="254">
        <v>490</v>
      </c>
      <c r="AC29" s="197">
        <f t="shared" si="36"/>
        <v>0</v>
      </c>
      <c r="AD29" s="198">
        <f t="shared" si="36"/>
        <v>2510</v>
      </c>
      <c r="AE29" s="198">
        <f t="shared" si="36"/>
        <v>381</v>
      </c>
      <c r="AF29" s="198">
        <f t="shared" si="36"/>
        <v>0</v>
      </c>
      <c r="AG29" s="198">
        <f t="shared" si="36"/>
        <v>1227</v>
      </c>
      <c r="AH29" s="198">
        <f t="shared" si="36"/>
        <v>0</v>
      </c>
      <c r="AI29" s="198">
        <f t="shared" si="36"/>
        <v>0</v>
      </c>
      <c r="AJ29" s="198">
        <f t="shared" si="36"/>
        <v>0</v>
      </c>
      <c r="AK29" s="198">
        <f t="shared" si="36"/>
        <v>2</v>
      </c>
      <c r="AL29" s="198">
        <f t="shared" si="36"/>
        <v>0</v>
      </c>
      <c r="AM29" s="198">
        <f t="shared" si="36"/>
        <v>0</v>
      </c>
      <c r="AN29" s="198">
        <f t="shared" si="36"/>
        <v>0</v>
      </c>
      <c r="AO29" s="198">
        <f t="shared" si="36"/>
        <v>0</v>
      </c>
      <c r="AP29" s="200">
        <f t="shared" si="36"/>
        <v>0</v>
      </c>
      <c r="AQ29" s="197">
        <f t="shared" si="36"/>
        <v>166</v>
      </c>
      <c r="AR29" s="198">
        <f t="shared" si="36"/>
        <v>0</v>
      </c>
      <c r="AS29" s="198">
        <f t="shared" si="37"/>
        <v>0</v>
      </c>
      <c r="AT29" s="198">
        <f t="shared" si="37"/>
        <v>0</v>
      </c>
      <c r="AU29" s="198">
        <f t="shared" si="37"/>
        <v>41</v>
      </c>
      <c r="AV29" s="198">
        <f t="shared" si="37"/>
        <v>0</v>
      </c>
      <c r="AW29" s="198">
        <f t="shared" si="37"/>
        <v>0</v>
      </c>
      <c r="AX29" s="198">
        <f t="shared" si="37"/>
        <v>0</v>
      </c>
      <c r="AY29" s="198">
        <f t="shared" si="37"/>
        <v>0</v>
      </c>
      <c r="AZ29" s="200">
        <f t="shared" si="37"/>
        <v>0</v>
      </c>
      <c r="BA29" s="255">
        <f t="shared" si="38"/>
        <v>4327</v>
      </c>
      <c r="BB29" s="256" t="str">
        <f t="shared" si="30"/>
        <v>585EPS005</v>
      </c>
      <c r="BC29" s="257" t="s">
        <v>294</v>
      </c>
      <c r="BD29" s="258">
        <v>585</v>
      </c>
      <c r="BE29" s="257" t="s">
        <v>224</v>
      </c>
      <c r="BF29" s="259">
        <v>1</v>
      </c>
    </row>
    <row r="30" spans="2:60" ht="15" customHeight="1" x14ac:dyDescent="0.25">
      <c r="B30" s="233" t="str">
        <f t="shared" si="2"/>
        <v>665EPS010</v>
      </c>
      <c r="C30" s="233" t="str">
        <f t="shared" si="3"/>
        <v>665EPS016</v>
      </c>
      <c r="D30" s="233" t="str">
        <f t="shared" si="4"/>
        <v>665EPS037</v>
      </c>
      <c r="E30" s="233" t="str">
        <f t="shared" si="5"/>
        <v>665EPS002</v>
      </c>
      <c r="F30" s="233" t="str">
        <f t="shared" si="6"/>
        <v>665EPS003</v>
      </c>
      <c r="G30" s="233" t="str">
        <f t="shared" si="7"/>
        <v>665EPS023</v>
      </c>
      <c r="H30" s="233" t="str">
        <f t="shared" si="8"/>
        <v>665EPS005</v>
      </c>
      <c r="I30" s="233" t="str">
        <f t="shared" si="9"/>
        <v>665EPS018</v>
      </c>
      <c r="J30" s="233" t="str">
        <f t="shared" si="10"/>
        <v>665EAS016</v>
      </c>
      <c r="K30" s="233" t="str">
        <f t="shared" si="11"/>
        <v>665EAS027</v>
      </c>
      <c r="L30" s="233" t="str">
        <f t="shared" si="12"/>
        <v>665EPS017</v>
      </c>
      <c r="M30" s="233" t="str">
        <f t="shared" si="13"/>
        <v>665EPS033</v>
      </c>
      <c r="N30" s="233" t="str">
        <f t="shared" si="14"/>
        <v>665EPS001</v>
      </c>
      <c r="O30" s="233" t="str">
        <f t="shared" si="15"/>
        <v>665EPS008</v>
      </c>
      <c r="P30" s="233" t="str">
        <f t="shared" si="16"/>
        <v>665EPS040</v>
      </c>
      <c r="Q30" s="233" t="str">
        <f t="shared" si="17"/>
        <v>665ESSC24</v>
      </c>
      <c r="R30" s="233" t="str">
        <f t="shared" si="18"/>
        <v>665EPSC20</v>
      </c>
      <c r="S30" s="233" t="str">
        <f t="shared" si="19"/>
        <v>665ESSC91</v>
      </c>
      <c r="T30" s="233" t="str">
        <f t="shared" si="20"/>
        <v>665ESSC02</v>
      </c>
      <c r="U30" s="233" t="str">
        <f t="shared" si="21"/>
        <v>665ESSC62</v>
      </c>
      <c r="V30" s="233" t="str">
        <f t="shared" si="22"/>
        <v>665EPSC03</v>
      </c>
      <c r="W30" s="233" t="str">
        <f t="shared" si="23"/>
        <v>665EPSIC3</v>
      </c>
      <c r="X30" s="233" t="str">
        <f t="shared" si="24"/>
        <v>665CCFC55</v>
      </c>
      <c r="Y30" s="233" t="str">
        <f t="shared" si="25"/>
        <v>665ESSC07</v>
      </c>
      <c r="Z30" s="260" t="s">
        <v>52</v>
      </c>
      <c r="AA30" s="265" t="s">
        <v>300</v>
      </c>
      <c r="AB30" s="254">
        <v>659</v>
      </c>
      <c r="AC30" s="197">
        <f t="shared" si="36"/>
        <v>0</v>
      </c>
      <c r="AD30" s="198">
        <f t="shared" si="36"/>
        <v>702</v>
      </c>
      <c r="AE30" s="198">
        <f t="shared" si="36"/>
        <v>83</v>
      </c>
      <c r="AF30" s="198">
        <f t="shared" si="36"/>
        <v>0</v>
      </c>
      <c r="AG30" s="198">
        <f t="shared" si="36"/>
        <v>435</v>
      </c>
      <c r="AH30" s="198">
        <f t="shared" si="36"/>
        <v>0</v>
      </c>
      <c r="AI30" s="198">
        <f t="shared" si="36"/>
        <v>0</v>
      </c>
      <c r="AJ30" s="198">
        <f t="shared" si="36"/>
        <v>0</v>
      </c>
      <c r="AK30" s="198">
        <f t="shared" si="36"/>
        <v>0</v>
      </c>
      <c r="AL30" s="198">
        <f t="shared" si="36"/>
        <v>0</v>
      </c>
      <c r="AM30" s="198">
        <f t="shared" si="36"/>
        <v>0</v>
      </c>
      <c r="AN30" s="198">
        <f t="shared" si="36"/>
        <v>0</v>
      </c>
      <c r="AO30" s="198">
        <f t="shared" si="36"/>
        <v>0</v>
      </c>
      <c r="AP30" s="200">
        <f t="shared" si="36"/>
        <v>0</v>
      </c>
      <c r="AQ30" s="197">
        <f t="shared" si="36"/>
        <v>77</v>
      </c>
      <c r="AR30" s="198">
        <f t="shared" si="36"/>
        <v>0</v>
      </c>
      <c r="AS30" s="198">
        <f t="shared" si="37"/>
        <v>0</v>
      </c>
      <c r="AT30" s="198">
        <f t="shared" si="37"/>
        <v>0</v>
      </c>
      <c r="AU30" s="198">
        <f t="shared" si="37"/>
        <v>10</v>
      </c>
      <c r="AV30" s="198">
        <f t="shared" si="37"/>
        <v>0</v>
      </c>
      <c r="AW30" s="198">
        <f t="shared" si="37"/>
        <v>0</v>
      </c>
      <c r="AX30" s="198">
        <f t="shared" si="37"/>
        <v>6</v>
      </c>
      <c r="AY30" s="198">
        <f t="shared" si="37"/>
        <v>0</v>
      </c>
      <c r="AZ30" s="200">
        <f t="shared" si="37"/>
        <v>0</v>
      </c>
      <c r="BA30" s="255">
        <f t="shared" si="38"/>
        <v>1313</v>
      </c>
      <c r="BB30" s="256" t="str">
        <f t="shared" si="30"/>
        <v>585EPS016</v>
      </c>
      <c r="BC30" s="257" t="s">
        <v>294</v>
      </c>
      <c r="BD30" s="258">
        <v>585</v>
      </c>
      <c r="BE30" s="257" t="s">
        <v>219</v>
      </c>
      <c r="BF30" s="259">
        <v>792</v>
      </c>
    </row>
    <row r="31" spans="2:60" ht="15" customHeight="1" x14ac:dyDescent="0.25">
      <c r="B31" s="233" t="str">
        <f t="shared" si="2"/>
        <v>837EPS010</v>
      </c>
      <c r="C31" s="233" t="str">
        <f t="shared" si="3"/>
        <v>837EPS016</v>
      </c>
      <c r="D31" s="233" t="str">
        <f t="shared" si="4"/>
        <v>837EPS037</v>
      </c>
      <c r="E31" s="233" t="str">
        <f t="shared" si="5"/>
        <v>837EPS002</v>
      </c>
      <c r="F31" s="233" t="str">
        <f t="shared" si="6"/>
        <v>837EPS003</v>
      </c>
      <c r="G31" s="233" t="str">
        <f t="shared" si="7"/>
        <v>837EPS023</v>
      </c>
      <c r="H31" s="233" t="str">
        <f t="shared" si="8"/>
        <v>837EPS005</v>
      </c>
      <c r="I31" s="233" t="str">
        <f t="shared" si="9"/>
        <v>837EPS018</v>
      </c>
      <c r="J31" s="233" t="str">
        <f t="shared" si="10"/>
        <v>837EAS016</v>
      </c>
      <c r="K31" s="233" t="str">
        <f t="shared" si="11"/>
        <v>837EAS027</v>
      </c>
      <c r="L31" s="233" t="str">
        <f t="shared" si="12"/>
        <v>837EPS017</v>
      </c>
      <c r="M31" s="233" t="str">
        <f t="shared" si="13"/>
        <v>837EPS033</v>
      </c>
      <c r="N31" s="233" t="str">
        <f t="shared" si="14"/>
        <v>837EPS001</v>
      </c>
      <c r="O31" s="233" t="str">
        <f t="shared" si="15"/>
        <v>837EPS008</v>
      </c>
      <c r="P31" s="233" t="str">
        <f t="shared" si="16"/>
        <v>837EPS040</v>
      </c>
      <c r="Q31" s="233" t="str">
        <f t="shared" si="17"/>
        <v>837ESSC24</v>
      </c>
      <c r="R31" s="233" t="str">
        <f t="shared" si="18"/>
        <v>837EPSC20</v>
      </c>
      <c r="S31" s="233" t="str">
        <f t="shared" si="19"/>
        <v>837ESSC91</v>
      </c>
      <c r="T31" s="233" t="str">
        <f t="shared" si="20"/>
        <v>837ESSC02</v>
      </c>
      <c r="U31" s="233" t="str">
        <f t="shared" si="21"/>
        <v>837ESSC62</v>
      </c>
      <c r="V31" s="233" t="str">
        <f t="shared" si="22"/>
        <v>837EPSC03</v>
      </c>
      <c r="W31" s="233" t="str">
        <f t="shared" si="23"/>
        <v>837EPSIC3</v>
      </c>
      <c r="X31" s="233" t="str">
        <f t="shared" si="24"/>
        <v>837CCFC55</v>
      </c>
      <c r="Y31" s="233" t="str">
        <f t="shared" si="25"/>
        <v>837ESSC07</v>
      </c>
      <c r="Z31" s="252" t="s">
        <v>53</v>
      </c>
      <c r="AA31" s="265" t="s">
        <v>300</v>
      </c>
      <c r="AB31" s="254">
        <v>665</v>
      </c>
      <c r="AC31" s="197">
        <f t="shared" si="36"/>
        <v>0</v>
      </c>
      <c r="AD31" s="198">
        <f t="shared" si="36"/>
        <v>799</v>
      </c>
      <c r="AE31" s="198">
        <f t="shared" si="36"/>
        <v>114</v>
      </c>
      <c r="AF31" s="198">
        <f t="shared" si="36"/>
        <v>2</v>
      </c>
      <c r="AG31" s="198">
        <f t="shared" si="36"/>
        <v>1890</v>
      </c>
      <c r="AH31" s="198">
        <f t="shared" si="36"/>
        <v>0</v>
      </c>
      <c r="AI31" s="198">
        <f t="shared" si="36"/>
        <v>0</v>
      </c>
      <c r="AJ31" s="198">
        <f t="shared" si="36"/>
        <v>2</v>
      </c>
      <c r="AK31" s="198">
        <f t="shared" si="36"/>
        <v>0</v>
      </c>
      <c r="AL31" s="198">
        <f t="shared" si="36"/>
        <v>0</v>
      </c>
      <c r="AM31" s="198">
        <f t="shared" si="36"/>
        <v>0</v>
      </c>
      <c r="AN31" s="198">
        <f t="shared" si="36"/>
        <v>0</v>
      </c>
      <c r="AO31" s="198">
        <f t="shared" si="36"/>
        <v>0</v>
      </c>
      <c r="AP31" s="200">
        <f t="shared" si="36"/>
        <v>0</v>
      </c>
      <c r="AQ31" s="197">
        <f t="shared" si="36"/>
        <v>56</v>
      </c>
      <c r="AR31" s="198">
        <f t="shared" si="36"/>
        <v>0</v>
      </c>
      <c r="AS31" s="198">
        <f t="shared" si="37"/>
        <v>0</v>
      </c>
      <c r="AT31" s="198">
        <f t="shared" si="37"/>
        <v>0</v>
      </c>
      <c r="AU31" s="198">
        <f t="shared" si="37"/>
        <v>0</v>
      </c>
      <c r="AV31" s="198">
        <f t="shared" si="37"/>
        <v>0</v>
      </c>
      <c r="AW31" s="198">
        <f t="shared" si="37"/>
        <v>0</v>
      </c>
      <c r="AX31" s="198">
        <f t="shared" si="37"/>
        <v>0</v>
      </c>
      <c r="AY31" s="198">
        <f t="shared" si="37"/>
        <v>0</v>
      </c>
      <c r="AZ31" s="200">
        <f t="shared" si="37"/>
        <v>0</v>
      </c>
      <c r="BA31" s="255">
        <f t="shared" si="38"/>
        <v>2863</v>
      </c>
      <c r="BB31" s="256" t="str">
        <f t="shared" si="30"/>
        <v>585EPS037</v>
      </c>
      <c r="BC31" s="257" t="s">
        <v>294</v>
      </c>
      <c r="BD31" s="258">
        <v>585</v>
      </c>
      <c r="BE31" s="257" t="s">
        <v>221</v>
      </c>
      <c r="BF31" s="259">
        <v>275</v>
      </c>
    </row>
    <row r="32" spans="2:60" ht="15" customHeight="1" x14ac:dyDescent="0.25">
      <c r="B32" s="233" t="str">
        <f t="shared" si="2"/>
        <v>873EPS010</v>
      </c>
      <c r="C32" s="233" t="str">
        <f t="shared" si="3"/>
        <v>873EPS016</v>
      </c>
      <c r="D32" s="233" t="str">
        <f t="shared" si="4"/>
        <v>873EPS037</v>
      </c>
      <c r="E32" s="233" t="str">
        <f t="shared" si="5"/>
        <v>873EPS002</v>
      </c>
      <c r="F32" s="233" t="str">
        <f t="shared" si="6"/>
        <v>873EPS003</v>
      </c>
      <c r="G32" s="233" t="str">
        <f t="shared" si="7"/>
        <v>873EPS023</v>
      </c>
      <c r="H32" s="233" t="str">
        <f t="shared" si="8"/>
        <v>873EPS005</v>
      </c>
      <c r="I32" s="233" t="str">
        <f t="shared" si="9"/>
        <v>873EPS018</v>
      </c>
      <c r="J32" s="233" t="str">
        <f t="shared" si="10"/>
        <v>873EAS016</v>
      </c>
      <c r="K32" s="233" t="str">
        <f t="shared" si="11"/>
        <v>873EAS027</v>
      </c>
      <c r="L32" s="233" t="str">
        <f t="shared" si="12"/>
        <v>873EPS017</v>
      </c>
      <c r="M32" s="233" t="str">
        <f t="shared" si="13"/>
        <v>873EPS033</v>
      </c>
      <c r="N32" s="233" t="str">
        <f t="shared" si="14"/>
        <v>873EPS001</v>
      </c>
      <c r="O32" s="233" t="str">
        <f t="shared" si="15"/>
        <v>873EPS008</v>
      </c>
      <c r="P32" s="233" t="str">
        <f t="shared" si="16"/>
        <v>873EPS040</v>
      </c>
      <c r="Q32" s="233" t="str">
        <f t="shared" si="17"/>
        <v>873ESSC24</v>
      </c>
      <c r="R32" s="233" t="str">
        <f t="shared" si="18"/>
        <v>873EPSC20</v>
      </c>
      <c r="S32" s="233" t="str">
        <f t="shared" si="19"/>
        <v>873ESSC91</v>
      </c>
      <c r="T32" s="233" t="str">
        <f t="shared" si="20"/>
        <v>873ESSC02</v>
      </c>
      <c r="U32" s="233" t="str">
        <f t="shared" si="21"/>
        <v>873ESSC62</v>
      </c>
      <c r="V32" s="233" t="str">
        <f t="shared" si="22"/>
        <v>873EPSC03</v>
      </c>
      <c r="W32" s="233" t="str">
        <f t="shared" si="23"/>
        <v>873EPSIC3</v>
      </c>
      <c r="X32" s="233" t="str">
        <f t="shared" si="24"/>
        <v>873CCFC55</v>
      </c>
      <c r="Y32" s="233" t="str">
        <f t="shared" si="25"/>
        <v>873ESSC07</v>
      </c>
      <c r="Z32" s="260" t="s">
        <v>54</v>
      </c>
      <c r="AA32" s="265" t="s">
        <v>300</v>
      </c>
      <c r="AB32" s="254">
        <v>837</v>
      </c>
      <c r="AC32" s="197">
        <f t="shared" si="36"/>
        <v>2830</v>
      </c>
      <c r="AD32" s="198">
        <f t="shared" si="36"/>
        <v>16581</v>
      </c>
      <c r="AE32" s="198">
        <f t="shared" si="36"/>
        <v>7374</v>
      </c>
      <c r="AF32" s="198">
        <f t="shared" si="36"/>
        <v>2</v>
      </c>
      <c r="AG32" s="198">
        <f t="shared" si="36"/>
        <v>8610</v>
      </c>
      <c r="AH32" s="198">
        <f t="shared" si="36"/>
        <v>1</v>
      </c>
      <c r="AI32" s="198">
        <f t="shared" si="36"/>
        <v>3</v>
      </c>
      <c r="AJ32" s="198">
        <f t="shared" si="36"/>
        <v>0</v>
      </c>
      <c r="AK32" s="198">
        <f t="shared" si="36"/>
        <v>0</v>
      </c>
      <c r="AL32" s="198">
        <f t="shared" si="36"/>
        <v>0</v>
      </c>
      <c r="AM32" s="198">
        <f t="shared" si="36"/>
        <v>0</v>
      </c>
      <c r="AN32" s="198">
        <f t="shared" si="36"/>
        <v>0</v>
      </c>
      <c r="AO32" s="198">
        <f t="shared" si="36"/>
        <v>0</v>
      </c>
      <c r="AP32" s="200">
        <f t="shared" si="36"/>
        <v>0</v>
      </c>
      <c r="AQ32" s="197">
        <f t="shared" si="36"/>
        <v>218</v>
      </c>
      <c r="AR32" s="198">
        <f t="shared" si="36"/>
        <v>0</v>
      </c>
      <c r="AS32" s="198">
        <f t="shared" si="37"/>
        <v>0</v>
      </c>
      <c r="AT32" s="198">
        <f t="shared" si="37"/>
        <v>0</v>
      </c>
      <c r="AU32" s="198">
        <f t="shared" si="37"/>
        <v>161</v>
      </c>
      <c r="AV32" s="198">
        <f t="shared" si="37"/>
        <v>0</v>
      </c>
      <c r="AW32" s="198">
        <f t="shared" si="37"/>
        <v>0</v>
      </c>
      <c r="AX32" s="198">
        <f t="shared" si="37"/>
        <v>11</v>
      </c>
      <c r="AY32" s="198">
        <f t="shared" si="37"/>
        <v>0</v>
      </c>
      <c r="AZ32" s="200">
        <f t="shared" si="37"/>
        <v>0</v>
      </c>
      <c r="BA32" s="255">
        <f t="shared" si="38"/>
        <v>35791</v>
      </c>
      <c r="BB32" s="256" t="str">
        <f t="shared" si="30"/>
        <v>585EPS040</v>
      </c>
      <c r="BC32" s="257" t="s">
        <v>294</v>
      </c>
      <c r="BD32" s="258">
        <v>585</v>
      </c>
      <c r="BE32" s="257" t="s">
        <v>238</v>
      </c>
      <c r="BF32" s="259">
        <v>51</v>
      </c>
    </row>
    <row r="33" spans="2:58" ht="15" customHeight="1" x14ac:dyDescent="0.25">
      <c r="B33" s="233" t="str">
        <f t="shared" si="2"/>
        <v>EPS010</v>
      </c>
      <c r="C33" s="233" t="str">
        <f t="shared" si="3"/>
        <v>EPS016</v>
      </c>
      <c r="D33" s="233" t="str">
        <f t="shared" si="4"/>
        <v>EPS037</v>
      </c>
      <c r="E33" s="233" t="str">
        <f t="shared" si="5"/>
        <v>EPS002</v>
      </c>
      <c r="F33" s="233" t="str">
        <f t="shared" si="6"/>
        <v>EPS003</v>
      </c>
      <c r="G33" s="233" t="str">
        <f t="shared" si="7"/>
        <v>EPS023</v>
      </c>
      <c r="H33" s="233" t="str">
        <f t="shared" si="8"/>
        <v>EPS005</v>
      </c>
      <c r="I33" s="233" t="str">
        <f t="shared" si="9"/>
        <v>EPS018</v>
      </c>
      <c r="J33" s="233" t="str">
        <f t="shared" si="10"/>
        <v>EAS016</v>
      </c>
      <c r="K33" s="233" t="str">
        <f t="shared" si="11"/>
        <v>EAS027</v>
      </c>
      <c r="L33" s="233" t="str">
        <f t="shared" si="12"/>
        <v>EPS017</v>
      </c>
      <c r="M33" s="233" t="str">
        <f t="shared" si="13"/>
        <v>EPS033</v>
      </c>
      <c r="N33" s="233" t="str">
        <f t="shared" si="14"/>
        <v>EPS001</v>
      </c>
      <c r="O33" s="233" t="str">
        <f t="shared" si="15"/>
        <v>EPS008</v>
      </c>
      <c r="P33" s="233" t="str">
        <f t="shared" si="16"/>
        <v>EPS040</v>
      </c>
      <c r="Q33" s="233" t="str">
        <f t="shared" si="17"/>
        <v>ESSC24</v>
      </c>
      <c r="R33" s="233" t="str">
        <f t="shared" si="18"/>
        <v>EPSC20</v>
      </c>
      <c r="S33" s="233" t="str">
        <f t="shared" si="19"/>
        <v>ESSC91</v>
      </c>
      <c r="T33" s="233" t="str">
        <f t="shared" si="20"/>
        <v>ESSC02</v>
      </c>
      <c r="U33" s="233" t="str">
        <f t="shared" si="21"/>
        <v>ESSC62</v>
      </c>
      <c r="V33" s="233" t="str">
        <f t="shared" si="22"/>
        <v>EPSC03</v>
      </c>
      <c r="W33" s="233" t="str">
        <f t="shared" si="23"/>
        <v>EPSIC3</v>
      </c>
      <c r="X33" s="233" t="str">
        <f t="shared" si="24"/>
        <v>CCFC55</v>
      </c>
      <c r="Y33" s="233" t="str">
        <f t="shared" si="25"/>
        <v>ESSC07</v>
      </c>
      <c r="Z33" s="252" t="s">
        <v>55</v>
      </c>
      <c r="AA33" s="265" t="s">
        <v>300</v>
      </c>
      <c r="AB33" s="254">
        <v>873</v>
      </c>
      <c r="AC33" s="197">
        <f t="shared" si="36"/>
        <v>0</v>
      </c>
      <c r="AD33" s="198">
        <f t="shared" si="36"/>
        <v>0</v>
      </c>
      <c r="AE33" s="198">
        <f t="shared" si="36"/>
        <v>124</v>
      </c>
      <c r="AF33" s="198">
        <f t="shared" si="36"/>
        <v>0</v>
      </c>
      <c r="AG33" s="198">
        <f t="shared" si="36"/>
        <v>17</v>
      </c>
      <c r="AH33" s="198">
        <f t="shared" si="36"/>
        <v>0</v>
      </c>
      <c r="AI33" s="198">
        <f t="shared" si="36"/>
        <v>0</v>
      </c>
      <c r="AJ33" s="198">
        <f t="shared" si="36"/>
        <v>0</v>
      </c>
      <c r="AK33" s="198">
        <f t="shared" si="36"/>
        <v>0</v>
      </c>
      <c r="AL33" s="198">
        <f t="shared" si="36"/>
        <v>0</v>
      </c>
      <c r="AM33" s="198">
        <f t="shared" si="36"/>
        <v>0</v>
      </c>
      <c r="AN33" s="198">
        <f t="shared" si="36"/>
        <v>0</v>
      </c>
      <c r="AO33" s="198">
        <f t="shared" si="36"/>
        <v>0</v>
      </c>
      <c r="AP33" s="200">
        <f t="shared" si="36"/>
        <v>0</v>
      </c>
      <c r="AQ33" s="197">
        <f t="shared" si="36"/>
        <v>46</v>
      </c>
      <c r="AR33" s="198">
        <f t="shared" si="36"/>
        <v>0</v>
      </c>
      <c r="AS33" s="198">
        <f t="shared" si="37"/>
        <v>0</v>
      </c>
      <c r="AT33" s="198">
        <f t="shared" si="37"/>
        <v>0</v>
      </c>
      <c r="AU33" s="198">
        <f t="shared" si="37"/>
        <v>0</v>
      </c>
      <c r="AV33" s="198">
        <f t="shared" si="37"/>
        <v>0</v>
      </c>
      <c r="AW33" s="198">
        <f t="shared" si="37"/>
        <v>0</v>
      </c>
      <c r="AX33" s="198">
        <f t="shared" si="37"/>
        <v>0</v>
      </c>
      <c r="AY33" s="198">
        <f t="shared" si="37"/>
        <v>0</v>
      </c>
      <c r="AZ33" s="200">
        <f t="shared" si="37"/>
        <v>0</v>
      </c>
      <c r="BA33" s="255">
        <f t="shared" si="38"/>
        <v>187</v>
      </c>
      <c r="BB33" s="256" t="str">
        <f t="shared" si="30"/>
        <v>585ESSC02</v>
      </c>
      <c r="BC33" s="257" t="s">
        <v>294</v>
      </c>
      <c r="BD33" s="258">
        <v>585</v>
      </c>
      <c r="BE33" s="257" t="s">
        <v>240</v>
      </c>
      <c r="BF33" s="259">
        <v>1</v>
      </c>
    </row>
    <row r="34" spans="2:58" ht="15" customHeight="1" x14ac:dyDescent="0.25">
      <c r="B34" s="233" t="str">
        <f t="shared" si="2"/>
        <v>31EPS010</v>
      </c>
      <c r="C34" s="233" t="str">
        <f t="shared" si="3"/>
        <v>31EPS016</v>
      </c>
      <c r="D34" s="233" t="str">
        <f t="shared" si="4"/>
        <v>31EPS037</v>
      </c>
      <c r="E34" s="233" t="str">
        <f t="shared" si="5"/>
        <v>31EPS002</v>
      </c>
      <c r="F34" s="233" t="str">
        <f t="shared" si="6"/>
        <v>31EPS003</v>
      </c>
      <c r="G34" s="233" t="str">
        <f t="shared" si="7"/>
        <v>31EPS023</v>
      </c>
      <c r="H34" s="233" t="str">
        <f t="shared" si="8"/>
        <v>31EPS005</v>
      </c>
      <c r="I34" s="233" t="str">
        <f t="shared" si="9"/>
        <v>31EPS018</v>
      </c>
      <c r="J34" s="233" t="str">
        <f t="shared" si="10"/>
        <v>31EAS016</v>
      </c>
      <c r="K34" s="233" t="str">
        <f t="shared" si="11"/>
        <v>31EAS027</v>
      </c>
      <c r="L34" s="233" t="str">
        <f t="shared" si="12"/>
        <v>31EPS017</v>
      </c>
      <c r="M34" s="233" t="str">
        <f t="shared" si="13"/>
        <v>31EPS033</v>
      </c>
      <c r="N34" s="233" t="str">
        <f t="shared" si="14"/>
        <v>31EPS001</v>
      </c>
      <c r="O34" s="233" t="str">
        <f t="shared" si="15"/>
        <v>31EPS008</v>
      </c>
      <c r="P34" s="233" t="str">
        <f t="shared" si="16"/>
        <v>31EPS040</v>
      </c>
      <c r="Q34" s="233" t="str">
        <f t="shared" si="17"/>
        <v>31ESSC24</v>
      </c>
      <c r="R34" s="233" t="str">
        <f t="shared" si="18"/>
        <v>31EPSC20</v>
      </c>
      <c r="S34" s="233" t="str">
        <f t="shared" si="19"/>
        <v>31ESSC91</v>
      </c>
      <c r="T34" s="233" t="str">
        <f t="shared" si="20"/>
        <v>31ESSC02</v>
      </c>
      <c r="U34" s="233" t="str">
        <f t="shared" si="21"/>
        <v>31ESSC62</v>
      </c>
      <c r="V34" s="233" t="str">
        <f t="shared" si="22"/>
        <v>31EPSC03</v>
      </c>
      <c r="W34" s="233" t="str">
        <f t="shared" si="23"/>
        <v>31EPSIC3</v>
      </c>
      <c r="X34" s="233" t="str">
        <f t="shared" si="24"/>
        <v>31CCFC55</v>
      </c>
      <c r="Y34" s="233" t="str">
        <f t="shared" si="25"/>
        <v>31ESSC07</v>
      </c>
      <c r="Z34" s="262" t="s">
        <v>301</v>
      </c>
      <c r="AA34" s="208"/>
      <c r="AB34" s="263"/>
      <c r="AC34" s="210">
        <f t="shared" ref="AC34:AZ34" si="39">SUM(AC35:AC44)</f>
        <v>0</v>
      </c>
      <c r="AD34" s="211">
        <f t="shared" si="39"/>
        <v>8128</v>
      </c>
      <c r="AE34" s="211">
        <f t="shared" si="39"/>
        <v>5783</v>
      </c>
      <c r="AF34" s="211">
        <f t="shared" si="39"/>
        <v>1</v>
      </c>
      <c r="AG34" s="211">
        <f t="shared" si="39"/>
        <v>23980</v>
      </c>
      <c r="AH34" s="211">
        <f t="shared" si="39"/>
        <v>0</v>
      </c>
      <c r="AI34" s="211">
        <f t="shared" si="39"/>
        <v>2</v>
      </c>
      <c r="AJ34" s="211">
        <f t="shared" si="39"/>
        <v>2</v>
      </c>
      <c r="AK34" s="211">
        <f t="shared" si="39"/>
        <v>8</v>
      </c>
      <c r="AL34" s="211">
        <f t="shared" si="39"/>
        <v>153</v>
      </c>
      <c r="AM34" s="211">
        <f t="shared" si="39"/>
        <v>0</v>
      </c>
      <c r="AN34" s="211">
        <f t="shared" si="39"/>
        <v>0</v>
      </c>
      <c r="AO34" s="211">
        <f t="shared" si="39"/>
        <v>0</v>
      </c>
      <c r="AP34" s="213">
        <f t="shared" si="39"/>
        <v>0</v>
      </c>
      <c r="AQ34" s="210">
        <f t="shared" si="39"/>
        <v>1026</v>
      </c>
      <c r="AR34" s="211">
        <f t="shared" si="39"/>
        <v>1494</v>
      </c>
      <c r="AS34" s="211">
        <f t="shared" si="39"/>
        <v>0</v>
      </c>
      <c r="AT34" s="211">
        <f t="shared" si="39"/>
        <v>0</v>
      </c>
      <c r="AU34" s="211">
        <f t="shared" si="39"/>
        <v>4</v>
      </c>
      <c r="AV34" s="211">
        <f t="shared" si="39"/>
        <v>0</v>
      </c>
      <c r="AW34" s="211">
        <f t="shared" si="39"/>
        <v>0</v>
      </c>
      <c r="AX34" s="211">
        <f t="shared" si="39"/>
        <v>0</v>
      </c>
      <c r="AY34" s="211">
        <f t="shared" si="39"/>
        <v>1</v>
      </c>
      <c r="AZ34" s="213">
        <f t="shared" si="39"/>
        <v>0</v>
      </c>
      <c r="BA34" s="249">
        <f>SUM(AC34:AZ34)</f>
        <v>40582</v>
      </c>
      <c r="BB34" s="256" t="str">
        <f t="shared" si="30"/>
        <v>585ESSC91</v>
      </c>
      <c r="BC34" s="257" t="s">
        <v>294</v>
      </c>
      <c r="BD34" s="258">
        <v>585</v>
      </c>
      <c r="BE34" s="257" t="s">
        <v>241</v>
      </c>
      <c r="BF34" s="259">
        <v>4</v>
      </c>
    </row>
    <row r="35" spans="2:58" ht="15" customHeight="1" x14ac:dyDescent="0.25">
      <c r="B35" s="233" t="str">
        <f t="shared" si="2"/>
        <v>40EPS010</v>
      </c>
      <c r="C35" s="233" t="str">
        <f t="shared" si="3"/>
        <v>40EPS016</v>
      </c>
      <c r="D35" s="233" t="str">
        <f t="shared" si="4"/>
        <v>40EPS037</v>
      </c>
      <c r="E35" s="233" t="str">
        <f t="shared" si="5"/>
        <v>40EPS002</v>
      </c>
      <c r="F35" s="233" t="str">
        <f t="shared" si="6"/>
        <v>40EPS003</v>
      </c>
      <c r="G35" s="233" t="str">
        <f t="shared" si="7"/>
        <v>40EPS023</v>
      </c>
      <c r="H35" s="233" t="str">
        <f t="shared" si="8"/>
        <v>40EPS005</v>
      </c>
      <c r="I35" s="233" t="str">
        <f t="shared" si="9"/>
        <v>40EPS018</v>
      </c>
      <c r="J35" s="233" t="str">
        <f t="shared" si="10"/>
        <v>40EAS016</v>
      </c>
      <c r="K35" s="233" t="str">
        <f t="shared" si="11"/>
        <v>40EAS027</v>
      </c>
      <c r="L35" s="233" t="str">
        <f t="shared" si="12"/>
        <v>40EPS017</v>
      </c>
      <c r="M35" s="233" t="str">
        <f t="shared" si="13"/>
        <v>40EPS033</v>
      </c>
      <c r="N35" s="233" t="str">
        <f t="shared" si="14"/>
        <v>40EPS001</v>
      </c>
      <c r="O35" s="233" t="str">
        <f t="shared" si="15"/>
        <v>40EPS008</v>
      </c>
      <c r="P35" s="233" t="str">
        <f t="shared" si="16"/>
        <v>40EPS040</v>
      </c>
      <c r="Q35" s="233" t="str">
        <f t="shared" si="17"/>
        <v>40ESSC24</v>
      </c>
      <c r="R35" s="233" t="str">
        <f t="shared" si="18"/>
        <v>40EPSC20</v>
      </c>
      <c r="S35" s="233" t="str">
        <f t="shared" si="19"/>
        <v>40ESSC91</v>
      </c>
      <c r="T35" s="233" t="str">
        <f t="shared" si="20"/>
        <v>40ESSC02</v>
      </c>
      <c r="U35" s="233" t="str">
        <f t="shared" si="21"/>
        <v>40ESSC62</v>
      </c>
      <c r="V35" s="233" t="str">
        <f t="shared" si="22"/>
        <v>40EPSC03</v>
      </c>
      <c r="W35" s="233" t="str">
        <f t="shared" si="23"/>
        <v>40EPSIC3</v>
      </c>
      <c r="X35" s="233" t="str">
        <f t="shared" si="24"/>
        <v>40CCFC55</v>
      </c>
      <c r="Y35" s="233" t="str">
        <f t="shared" si="25"/>
        <v>40ESSC07</v>
      </c>
      <c r="Z35" s="252" t="s">
        <v>58</v>
      </c>
      <c r="AA35" s="265" t="s">
        <v>303</v>
      </c>
      <c r="AB35" s="254">
        <v>31</v>
      </c>
      <c r="AC35" s="197">
        <f t="shared" ref="AC35:AR44" si="40">IFERROR(VLOOKUP(B34,$BB$9:$BF$950,5,0),0)</f>
        <v>0</v>
      </c>
      <c r="AD35" s="198">
        <f t="shared" si="40"/>
        <v>0</v>
      </c>
      <c r="AE35" s="198">
        <f t="shared" si="40"/>
        <v>1252</v>
      </c>
      <c r="AF35" s="198">
        <f t="shared" si="40"/>
        <v>1</v>
      </c>
      <c r="AG35" s="198">
        <f t="shared" si="40"/>
        <v>3720</v>
      </c>
      <c r="AH35" s="198">
        <f t="shared" si="40"/>
        <v>0</v>
      </c>
      <c r="AI35" s="198">
        <f t="shared" si="40"/>
        <v>0</v>
      </c>
      <c r="AJ35" s="198">
        <f t="shared" si="40"/>
        <v>1</v>
      </c>
      <c r="AK35" s="198">
        <f t="shared" si="40"/>
        <v>6</v>
      </c>
      <c r="AL35" s="198">
        <f t="shared" si="40"/>
        <v>0</v>
      </c>
      <c r="AM35" s="198">
        <f t="shared" si="40"/>
        <v>0</v>
      </c>
      <c r="AN35" s="198">
        <f t="shared" si="40"/>
        <v>0</v>
      </c>
      <c r="AO35" s="198">
        <f t="shared" si="40"/>
        <v>0</v>
      </c>
      <c r="AP35" s="200">
        <f t="shared" si="40"/>
        <v>0</v>
      </c>
      <c r="AQ35" s="197">
        <f t="shared" si="40"/>
        <v>58</v>
      </c>
      <c r="AR35" s="198">
        <f t="shared" si="40"/>
        <v>235</v>
      </c>
      <c r="AS35" s="198">
        <f t="shared" ref="AS35:AZ44" si="41">IFERROR(VLOOKUP(R34,$BB$9:$BF$950,5,0),0)</f>
        <v>0</v>
      </c>
      <c r="AT35" s="198">
        <f t="shared" si="41"/>
        <v>0</v>
      </c>
      <c r="AU35" s="198">
        <f t="shared" si="41"/>
        <v>0</v>
      </c>
      <c r="AV35" s="198">
        <f t="shared" si="41"/>
        <v>0</v>
      </c>
      <c r="AW35" s="198">
        <f t="shared" si="41"/>
        <v>0</v>
      </c>
      <c r="AX35" s="198">
        <f t="shared" si="41"/>
        <v>0</v>
      </c>
      <c r="AY35" s="198">
        <f t="shared" si="41"/>
        <v>0</v>
      </c>
      <c r="AZ35" s="200">
        <f t="shared" si="41"/>
        <v>0</v>
      </c>
      <c r="BA35" s="255">
        <f t="shared" ref="BA35:BA44" si="42">SUM(AC35:AZ35)</f>
        <v>5273</v>
      </c>
      <c r="BB35" s="256" t="str">
        <f t="shared" si="30"/>
        <v>591EPS002</v>
      </c>
      <c r="BC35" s="257" t="s">
        <v>294</v>
      </c>
      <c r="BD35" s="258">
        <v>591</v>
      </c>
      <c r="BE35" s="257" t="s">
        <v>222</v>
      </c>
      <c r="BF35" s="259">
        <v>2</v>
      </c>
    </row>
    <row r="36" spans="2:58" ht="15" customHeight="1" x14ac:dyDescent="0.25">
      <c r="B36" s="233" t="str">
        <f t="shared" si="2"/>
        <v>190EPS010</v>
      </c>
      <c r="C36" s="233" t="str">
        <f t="shared" si="3"/>
        <v>190EPS016</v>
      </c>
      <c r="D36" s="233" t="str">
        <f t="shared" si="4"/>
        <v>190EPS037</v>
      </c>
      <c r="E36" s="233" t="str">
        <f t="shared" si="5"/>
        <v>190EPS002</v>
      </c>
      <c r="F36" s="233" t="str">
        <f t="shared" si="6"/>
        <v>190EPS003</v>
      </c>
      <c r="G36" s="233" t="str">
        <f t="shared" si="7"/>
        <v>190EPS023</v>
      </c>
      <c r="H36" s="233" t="str">
        <f t="shared" si="8"/>
        <v>190EPS005</v>
      </c>
      <c r="I36" s="233" t="str">
        <f t="shared" si="9"/>
        <v>190EPS018</v>
      </c>
      <c r="J36" s="233" t="str">
        <f t="shared" si="10"/>
        <v>190EAS016</v>
      </c>
      <c r="K36" s="233" t="str">
        <f t="shared" si="11"/>
        <v>190EAS027</v>
      </c>
      <c r="L36" s="233" t="str">
        <f t="shared" si="12"/>
        <v>190EPS017</v>
      </c>
      <c r="M36" s="233" t="str">
        <f t="shared" si="13"/>
        <v>190EPS033</v>
      </c>
      <c r="N36" s="233" t="str">
        <f t="shared" si="14"/>
        <v>190EPS001</v>
      </c>
      <c r="O36" s="233" t="str">
        <f t="shared" si="15"/>
        <v>190EPS008</v>
      </c>
      <c r="P36" s="233" t="str">
        <f t="shared" si="16"/>
        <v>190EPS040</v>
      </c>
      <c r="Q36" s="233" t="str">
        <f t="shared" si="17"/>
        <v>190ESSC24</v>
      </c>
      <c r="R36" s="233" t="str">
        <f t="shared" si="18"/>
        <v>190EPSC20</v>
      </c>
      <c r="S36" s="233" t="str">
        <f t="shared" si="19"/>
        <v>190ESSC91</v>
      </c>
      <c r="T36" s="233" t="str">
        <f t="shared" si="20"/>
        <v>190ESSC02</v>
      </c>
      <c r="U36" s="233" t="str">
        <f t="shared" si="21"/>
        <v>190ESSC62</v>
      </c>
      <c r="V36" s="233" t="str">
        <f t="shared" si="22"/>
        <v>190EPSC03</v>
      </c>
      <c r="W36" s="233" t="str">
        <f t="shared" si="23"/>
        <v>190EPSIC3</v>
      </c>
      <c r="X36" s="233" t="str">
        <f t="shared" si="24"/>
        <v>190CCFC55</v>
      </c>
      <c r="Y36" s="233" t="str">
        <f t="shared" si="25"/>
        <v>190ESSC07</v>
      </c>
      <c r="Z36" s="252" t="s">
        <v>60</v>
      </c>
      <c r="AA36" s="265" t="s">
        <v>303</v>
      </c>
      <c r="AB36" s="254">
        <v>40</v>
      </c>
      <c r="AC36" s="197">
        <f t="shared" si="40"/>
        <v>0</v>
      </c>
      <c r="AD36" s="198">
        <f t="shared" si="40"/>
        <v>0</v>
      </c>
      <c r="AE36" s="198">
        <f t="shared" si="40"/>
        <v>277</v>
      </c>
      <c r="AF36" s="198">
        <f t="shared" si="40"/>
        <v>0</v>
      </c>
      <c r="AG36" s="198">
        <f t="shared" si="40"/>
        <v>1037</v>
      </c>
      <c r="AH36" s="198">
        <f t="shared" si="40"/>
        <v>0</v>
      </c>
      <c r="AI36" s="198">
        <f t="shared" si="40"/>
        <v>0</v>
      </c>
      <c r="AJ36" s="198">
        <f t="shared" si="40"/>
        <v>0</v>
      </c>
      <c r="AK36" s="198">
        <f t="shared" si="40"/>
        <v>0</v>
      </c>
      <c r="AL36" s="198">
        <f t="shared" si="40"/>
        <v>0</v>
      </c>
      <c r="AM36" s="198">
        <f t="shared" si="40"/>
        <v>0</v>
      </c>
      <c r="AN36" s="198">
        <f t="shared" si="40"/>
        <v>0</v>
      </c>
      <c r="AO36" s="198">
        <f t="shared" si="40"/>
        <v>0</v>
      </c>
      <c r="AP36" s="200">
        <f t="shared" si="40"/>
        <v>0</v>
      </c>
      <c r="AQ36" s="197">
        <f t="shared" si="40"/>
        <v>17</v>
      </c>
      <c r="AR36" s="198">
        <f t="shared" si="40"/>
        <v>236</v>
      </c>
      <c r="AS36" s="198">
        <f t="shared" si="41"/>
        <v>0</v>
      </c>
      <c r="AT36" s="198">
        <f t="shared" si="41"/>
        <v>0</v>
      </c>
      <c r="AU36" s="198">
        <f t="shared" si="41"/>
        <v>0</v>
      </c>
      <c r="AV36" s="198">
        <f t="shared" si="41"/>
        <v>0</v>
      </c>
      <c r="AW36" s="198">
        <f t="shared" si="41"/>
        <v>0</v>
      </c>
      <c r="AX36" s="198">
        <f t="shared" si="41"/>
        <v>0</v>
      </c>
      <c r="AY36" s="198">
        <f t="shared" si="41"/>
        <v>0</v>
      </c>
      <c r="AZ36" s="200">
        <f t="shared" si="41"/>
        <v>0</v>
      </c>
      <c r="BA36" s="255">
        <f t="shared" si="42"/>
        <v>1567</v>
      </c>
      <c r="BB36" s="256" t="str">
        <f t="shared" si="30"/>
        <v>591EPS003</v>
      </c>
      <c r="BC36" s="257" t="s">
        <v>294</v>
      </c>
      <c r="BD36" s="258">
        <v>591</v>
      </c>
      <c r="BE36" s="257" t="s">
        <v>220</v>
      </c>
      <c r="BF36" s="259">
        <v>1341</v>
      </c>
    </row>
    <row r="37" spans="2:58" ht="15" customHeight="1" x14ac:dyDescent="0.25">
      <c r="B37" s="233" t="str">
        <f t="shared" si="2"/>
        <v>604EPS010</v>
      </c>
      <c r="C37" s="233" t="str">
        <f t="shared" si="3"/>
        <v>604EPS016</v>
      </c>
      <c r="D37" s="233" t="str">
        <f t="shared" si="4"/>
        <v>604EPS037</v>
      </c>
      <c r="E37" s="233" t="str">
        <f t="shared" si="5"/>
        <v>604EPS002</v>
      </c>
      <c r="F37" s="233" t="str">
        <f t="shared" si="6"/>
        <v>604EPS003</v>
      </c>
      <c r="G37" s="233" t="str">
        <f t="shared" si="7"/>
        <v>604EPS023</v>
      </c>
      <c r="H37" s="233" t="str">
        <f t="shared" si="8"/>
        <v>604EPS005</v>
      </c>
      <c r="I37" s="233" t="str">
        <f t="shared" si="9"/>
        <v>604EPS018</v>
      </c>
      <c r="J37" s="233" t="str">
        <f t="shared" si="10"/>
        <v>604EAS016</v>
      </c>
      <c r="K37" s="233" t="str">
        <f t="shared" si="11"/>
        <v>604EAS027</v>
      </c>
      <c r="L37" s="233" t="str">
        <f t="shared" si="12"/>
        <v>604EPS017</v>
      </c>
      <c r="M37" s="233" t="str">
        <f t="shared" si="13"/>
        <v>604EPS033</v>
      </c>
      <c r="N37" s="233" t="str">
        <f t="shared" si="14"/>
        <v>604EPS001</v>
      </c>
      <c r="O37" s="233" t="str">
        <f t="shared" si="15"/>
        <v>604EPS008</v>
      </c>
      <c r="P37" s="233" t="str">
        <f t="shared" si="16"/>
        <v>604EPS040</v>
      </c>
      <c r="Q37" s="233" t="str">
        <f t="shared" si="17"/>
        <v>604ESSC24</v>
      </c>
      <c r="R37" s="233" t="str">
        <f t="shared" si="18"/>
        <v>604EPSC20</v>
      </c>
      <c r="S37" s="233" t="str">
        <f t="shared" si="19"/>
        <v>604ESSC91</v>
      </c>
      <c r="T37" s="233" t="str">
        <f t="shared" si="20"/>
        <v>604ESSC02</v>
      </c>
      <c r="U37" s="233" t="str">
        <f t="shared" si="21"/>
        <v>604ESSC62</v>
      </c>
      <c r="V37" s="233" t="str">
        <f t="shared" si="22"/>
        <v>604EPSC03</v>
      </c>
      <c r="W37" s="233" t="str">
        <f t="shared" si="23"/>
        <v>604EPSIC3</v>
      </c>
      <c r="X37" s="233" t="str">
        <f t="shared" si="24"/>
        <v>604CCFC55</v>
      </c>
      <c r="Y37" s="233" t="str">
        <f t="shared" si="25"/>
        <v>604ESSC07</v>
      </c>
      <c r="Z37" s="252" t="s">
        <v>62</v>
      </c>
      <c r="AA37" s="265" t="s">
        <v>303</v>
      </c>
      <c r="AB37" s="254">
        <v>190</v>
      </c>
      <c r="AC37" s="197">
        <f t="shared" si="40"/>
        <v>0</v>
      </c>
      <c r="AD37" s="198">
        <f t="shared" si="40"/>
        <v>834</v>
      </c>
      <c r="AE37" s="198">
        <f t="shared" si="40"/>
        <v>429</v>
      </c>
      <c r="AF37" s="198">
        <f t="shared" si="40"/>
        <v>0</v>
      </c>
      <c r="AG37" s="198">
        <f t="shared" si="40"/>
        <v>1493</v>
      </c>
      <c r="AH37" s="198">
        <f t="shared" si="40"/>
        <v>0</v>
      </c>
      <c r="AI37" s="198">
        <f t="shared" si="40"/>
        <v>0</v>
      </c>
      <c r="AJ37" s="198">
        <f t="shared" si="40"/>
        <v>0</v>
      </c>
      <c r="AK37" s="198">
        <f t="shared" si="40"/>
        <v>0</v>
      </c>
      <c r="AL37" s="198">
        <f t="shared" si="40"/>
        <v>153</v>
      </c>
      <c r="AM37" s="198">
        <f t="shared" si="40"/>
        <v>0</v>
      </c>
      <c r="AN37" s="198">
        <f t="shared" si="40"/>
        <v>0</v>
      </c>
      <c r="AO37" s="198">
        <f t="shared" si="40"/>
        <v>0</v>
      </c>
      <c r="AP37" s="200">
        <f t="shared" si="40"/>
        <v>0</v>
      </c>
      <c r="AQ37" s="197">
        <f t="shared" si="40"/>
        <v>107</v>
      </c>
      <c r="AR37" s="198">
        <f t="shared" si="40"/>
        <v>0</v>
      </c>
      <c r="AS37" s="198">
        <f t="shared" si="41"/>
        <v>0</v>
      </c>
      <c r="AT37" s="198">
        <f t="shared" si="41"/>
        <v>0</v>
      </c>
      <c r="AU37" s="198">
        <f t="shared" si="41"/>
        <v>0</v>
      </c>
      <c r="AV37" s="198">
        <f t="shared" si="41"/>
        <v>0</v>
      </c>
      <c r="AW37" s="198">
        <f t="shared" si="41"/>
        <v>0</v>
      </c>
      <c r="AX37" s="198">
        <f t="shared" si="41"/>
        <v>0</v>
      </c>
      <c r="AY37" s="198">
        <f t="shared" si="41"/>
        <v>0</v>
      </c>
      <c r="AZ37" s="200">
        <f t="shared" si="41"/>
        <v>0</v>
      </c>
      <c r="BA37" s="255">
        <f t="shared" si="42"/>
        <v>3016</v>
      </c>
      <c r="BB37" s="256" t="str">
        <f t="shared" si="30"/>
        <v>591EPS016</v>
      </c>
      <c r="BC37" s="257" t="s">
        <v>294</v>
      </c>
      <c r="BD37" s="258">
        <v>591</v>
      </c>
      <c r="BE37" s="257" t="s">
        <v>219</v>
      </c>
      <c r="BF37" s="259">
        <v>1</v>
      </c>
    </row>
    <row r="38" spans="2:58" ht="15" customHeight="1" x14ac:dyDescent="0.25">
      <c r="B38" s="233" t="str">
        <f t="shared" si="2"/>
        <v>670EPS010</v>
      </c>
      <c r="C38" s="233" t="str">
        <f t="shared" si="3"/>
        <v>670EPS016</v>
      </c>
      <c r="D38" s="233" t="str">
        <f t="shared" si="4"/>
        <v>670EPS037</v>
      </c>
      <c r="E38" s="233" t="str">
        <f t="shared" si="5"/>
        <v>670EPS002</v>
      </c>
      <c r="F38" s="233" t="str">
        <f t="shared" si="6"/>
        <v>670EPS003</v>
      </c>
      <c r="G38" s="233" t="str">
        <f t="shared" si="7"/>
        <v>670EPS023</v>
      </c>
      <c r="H38" s="233" t="str">
        <f t="shared" si="8"/>
        <v>670EPS005</v>
      </c>
      <c r="I38" s="233" t="str">
        <f t="shared" si="9"/>
        <v>670EPS018</v>
      </c>
      <c r="J38" s="233" t="str">
        <f t="shared" si="10"/>
        <v>670EAS016</v>
      </c>
      <c r="K38" s="233" t="str">
        <f t="shared" si="11"/>
        <v>670EAS027</v>
      </c>
      <c r="L38" s="233" t="str">
        <f t="shared" si="12"/>
        <v>670EPS017</v>
      </c>
      <c r="M38" s="233" t="str">
        <f t="shared" si="13"/>
        <v>670EPS033</v>
      </c>
      <c r="N38" s="233" t="str">
        <f t="shared" si="14"/>
        <v>670EPS001</v>
      </c>
      <c r="O38" s="233" t="str">
        <f t="shared" si="15"/>
        <v>670EPS008</v>
      </c>
      <c r="P38" s="233" t="str">
        <f t="shared" si="16"/>
        <v>670EPS040</v>
      </c>
      <c r="Q38" s="233" t="str">
        <f t="shared" si="17"/>
        <v>670ESSC24</v>
      </c>
      <c r="R38" s="233" t="str">
        <f t="shared" si="18"/>
        <v>670EPSC20</v>
      </c>
      <c r="S38" s="233" t="str">
        <f t="shared" si="19"/>
        <v>670ESSC91</v>
      </c>
      <c r="T38" s="233" t="str">
        <f t="shared" si="20"/>
        <v>670ESSC02</v>
      </c>
      <c r="U38" s="233" t="str">
        <f t="shared" si="21"/>
        <v>670ESSC62</v>
      </c>
      <c r="V38" s="233" t="str">
        <f t="shared" si="22"/>
        <v>670EPSC03</v>
      </c>
      <c r="W38" s="233" t="str">
        <f t="shared" si="23"/>
        <v>670EPSIC3</v>
      </c>
      <c r="X38" s="233" t="str">
        <f t="shared" si="24"/>
        <v>670CCFC55</v>
      </c>
      <c r="Y38" s="233" t="str">
        <f t="shared" si="25"/>
        <v>670ESSC07</v>
      </c>
      <c r="Z38" s="252" t="s">
        <v>64</v>
      </c>
      <c r="AA38" s="265" t="s">
        <v>303</v>
      </c>
      <c r="AB38" s="254">
        <v>604</v>
      </c>
      <c r="AC38" s="197">
        <f t="shared" si="40"/>
        <v>0</v>
      </c>
      <c r="AD38" s="198">
        <f t="shared" si="40"/>
        <v>756</v>
      </c>
      <c r="AE38" s="198">
        <f t="shared" si="40"/>
        <v>483</v>
      </c>
      <c r="AF38" s="198">
        <f t="shared" si="40"/>
        <v>0</v>
      </c>
      <c r="AG38" s="198">
        <f t="shared" si="40"/>
        <v>2401</v>
      </c>
      <c r="AH38" s="198">
        <f t="shared" si="40"/>
        <v>0</v>
      </c>
      <c r="AI38" s="198">
        <f t="shared" si="40"/>
        <v>0</v>
      </c>
      <c r="AJ38" s="198">
        <f t="shared" si="40"/>
        <v>1</v>
      </c>
      <c r="AK38" s="198">
        <f t="shared" si="40"/>
        <v>0</v>
      </c>
      <c r="AL38" s="198">
        <f t="shared" si="40"/>
        <v>0</v>
      </c>
      <c r="AM38" s="198">
        <f t="shared" si="40"/>
        <v>0</v>
      </c>
      <c r="AN38" s="198">
        <f t="shared" si="40"/>
        <v>0</v>
      </c>
      <c r="AO38" s="198">
        <f t="shared" si="40"/>
        <v>0</v>
      </c>
      <c r="AP38" s="200">
        <f t="shared" si="40"/>
        <v>0</v>
      </c>
      <c r="AQ38" s="197">
        <f t="shared" si="40"/>
        <v>209</v>
      </c>
      <c r="AR38" s="198">
        <f t="shared" si="40"/>
        <v>462</v>
      </c>
      <c r="AS38" s="198">
        <f t="shared" si="41"/>
        <v>0</v>
      </c>
      <c r="AT38" s="198">
        <f t="shared" si="41"/>
        <v>0</v>
      </c>
      <c r="AU38" s="198">
        <f t="shared" si="41"/>
        <v>0</v>
      </c>
      <c r="AV38" s="198">
        <f t="shared" si="41"/>
        <v>0</v>
      </c>
      <c r="AW38" s="198">
        <f t="shared" si="41"/>
        <v>0</v>
      </c>
      <c r="AX38" s="198">
        <f t="shared" si="41"/>
        <v>0</v>
      </c>
      <c r="AY38" s="198">
        <f t="shared" si="41"/>
        <v>0</v>
      </c>
      <c r="AZ38" s="200">
        <f t="shared" si="41"/>
        <v>0</v>
      </c>
      <c r="BA38" s="255">
        <f t="shared" si="42"/>
        <v>4312</v>
      </c>
      <c r="BB38" s="256" t="str">
        <f t="shared" si="30"/>
        <v>591EPS037</v>
      </c>
      <c r="BC38" s="257" t="s">
        <v>294</v>
      </c>
      <c r="BD38" s="258">
        <v>591</v>
      </c>
      <c r="BE38" s="257" t="s">
        <v>221</v>
      </c>
      <c r="BF38" s="259">
        <v>951</v>
      </c>
    </row>
    <row r="39" spans="2:58" ht="15" customHeight="1" x14ac:dyDescent="0.25">
      <c r="B39" s="233" t="str">
        <f t="shared" si="2"/>
        <v>690EPS010</v>
      </c>
      <c r="C39" s="233" t="str">
        <f t="shared" si="3"/>
        <v>690EPS016</v>
      </c>
      <c r="D39" s="233" t="str">
        <f t="shared" si="4"/>
        <v>690EPS037</v>
      </c>
      <c r="E39" s="233" t="str">
        <f t="shared" si="5"/>
        <v>690EPS002</v>
      </c>
      <c r="F39" s="233" t="str">
        <f t="shared" si="6"/>
        <v>690EPS003</v>
      </c>
      <c r="G39" s="233" t="str">
        <f t="shared" si="7"/>
        <v>690EPS023</v>
      </c>
      <c r="H39" s="233" t="str">
        <f t="shared" si="8"/>
        <v>690EPS005</v>
      </c>
      <c r="I39" s="233" t="str">
        <f t="shared" si="9"/>
        <v>690EPS018</v>
      </c>
      <c r="J39" s="233" t="str">
        <f t="shared" si="10"/>
        <v>690EAS016</v>
      </c>
      <c r="K39" s="233" t="str">
        <f t="shared" si="11"/>
        <v>690EAS027</v>
      </c>
      <c r="L39" s="233" t="str">
        <f t="shared" si="12"/>
        <v>690EPS017</v>
      </c>
      <c r="M39" s="233" t="str">
        <f t="shared" si="13"/>
        <v>690EPS033</v>
      </c>
      <c r="N39" s="233" t="str">
        <f t="shared" si="14"/>
        <v>690EPS001</v>
      </c>
      <c r="O39" s="233" t="str">
        <f t="shared" si="15"/>
        <v>690EPS008</v>
      </c>
      <c r="P39" s="233" t="str">
        <f t="shared" si="16"/>
        <v>690EPS040</v>
      </c>
      <c r="Q39" s="233" t="str">
        <f t="shared" si="17"/>
        <v>690ESSC24</v>
      </c>
      <c r="R39" s="233" t="str">
        <f t="shared" si="18"/>
        <v>690EPSC20</v>
      </c>
      <c r="S39" s="233" t="str">
        <f t="shared" si="19"/>
        <v>690ESSC91</v>
      </c>
      <c r="T39" s="233" t="str">
        <f t="shared" si="20"/>
        <v>690ESSC02</v>
      </c>
      <c r="U39" s="233" t="str">
        <f t="shared" si="21"/>
        <v>690ESSC62</v>
      </c>
      <c r="V39" s="233" t="str">
        <f t="shared" si="22"/>
        <v>690EPSC03</v>
      </c>
      <c r="W39" s="233" t="str">
        <f t="shared" si="23"/>
        <v>690EPSIC3</v>
      </c>
      <c r="X39" s="233" t="str">
        <f t="shared" si="24"/>
        <v>690CCFC55</v>
      </c>
      <c r="Y39" s="233" t="str">
        <f t="shared" si="25"/>
        <v>690ESSC07</v>
      </c>
      <c r="Z39" s="252" t="s">
        <v>65</v>
      </c>
      <c r="AA39" s="265" t="s">
        <v>303</v>
      </c>
      <c r="AB39" s="254">
        <v>670</v>
      </c>
      <c r="AC39" s="197">
        <f t="shared" si="40"/>
        <v>0</v>
      </c>
      <c r="AD39" s="198">
        <f t="shared" si="40"/>
        <v>1204</v>
      </c>
      <c r="AE39" s="198">
        <f t="shared" si="40"/>
        <v>648</v>
      </c>
      <c r="AF39" s="198">
        <f t="shared" si="40"/>
        <v>0</v>
      </c>
      <c r="AG39" s="198">
        <f t="shared" si="40"/>
        <v>1822</v>
      </c>
      <c r="AH39" s="198">
        <f t="shared" si="40"/>
        <v>0</v>
      </c>
      <c r="AI39" s="198">
        <f t="shared" si="40"/>
        <v>1</v>
      </c>
      <c r="AJ39" s="198">
        <f t="shared" si="40"/>
        <v>0</v>
      </c>
      <c r="AK39" s="198">
        <f t="shared" si="40"/>
        <v>0</v>
      </c>
      <c r="AL39" s="198">
        <f t="shared" si="40"/>
        <v>0</v>
      </c>
      <c r="AM39" s="198">
        <f t="shared" si="40"/>
        <v>0</v>
      </c>
      <c r="AN39" s="198">
        <f t="shared" si="40"/>
        <v>0</v>
      </c>
      <c r="AO39" s="198">
        <f t="shared" si="40"/>
        <v>0</v>
      </c>
      <c r="AP39" s="200">
        <f t="shared" si="40"/>
        <v>0</v>
      </c>
      <c r="AQ39" s="197">
        <f t="shared" si="40"/>
        <v>163</v>
      </c>
      <c r="AR39" s="198">
        <f t="shared" si="40"/>
        <v>0</v>
      </c>
      <c r="AS39" s="198">
        <f t="shared" si="41"/>
        <v>0</v>
      </c>
      <c r="AT39" s="198">
        <f t="shared" si="41"/>
        <v>0</v>
      </c>
      <c r="AU39" s="198">
        <f t="shared" si="41"/>
        <v>0</v>
      </c>
      <c r="AV39" s="198">
        <f t="shared" si="41"/>
        <v>0</v>
      </c>
      <c r="AW39" s="198">
        <f t="shared" si="41"/>
        <v>0</v>
      </c>
      <c r="AX39" s="198">
        <f t="shared" si="41"/>
        <v>0</v>
      </c>
      <c r="AY39" s="198">
        <f t="shared" si="41"/>
        <v>1</v>
      </c>
      <c r="AZ39" s="200">
        <f t="shared" si="41"/>
        <v>0</v>
      </c>
      <c r="BA39" s="255">
        <f t="shared" si="42"/>
        <v>3839</v>
      </c>
      <c r="BB39" s="256" t="str">
        <f t="shared" si="30"/>
        <v>591EPS040</v>
      </c>
      <c r="BC39" s="257" t="s">
        <v>294</v>
      </c>
      <c r="BD39" s="258">
        <v>591</v>
      </c>
      <c r="BE39" s="257" t="s">
        <v>238</v>
      </c>
      <c r="BF39" s="259">
        <v>62</v>
      </c>
    </row>
    <row r="40" spans="2:58" ht="15" customHeight="1" x14ac:dyDescent="0.25">
      <c r="B40" s="233" t="str">
        <f t="shared" si="2"/>
        <v>736EPS010</v>
      </c>
      <c r="C40" s="233" t="str">
        <f t="shared" si="3"/>
        <v>736EPS016</v>
      </c>
      <c r="D40" s="233" t="str">
        <f t="shared" si="4"/>
        <v>736EPS037</v>
      </c>
      <c r="E40" s="233" t="str">
        <f t="shared" si="5"/>
        <v>736EPS002</v>
      </c>
      <c r="F40" s="233" t="str">
        <f t="shared" si="6"/>
        <v>736EPS003</v>
      </c>
      <c r="G40" s="233" t="str">
        <f t="shared" si="7"/>
        <v>736EPS023</v>
      </c>
      <c r="H40" s="233" t="str">
        <f t="shared" si="8"/>
        <v>736EPS005</v>
      </c>
      <c r="I40" s="233" t="str">
        <f t="shared" si="9"/>
        <v>736EPS018</v>
      </c>
      <c r="J40" s="233" t="str">
        <f t="shared" si="10"/>
        <v>736EAS016</v>
      </c>
      <c r="K40" s="233" t="str">
        <f t="shared" si="11"/>
        <v>736EAS027</v>
      </c>
      <c r="L40" s="233" t="str">
        <f t="shared" si="12"/>
        <v>736EPS017</v>
      </c>
      <c r="M40" s="233" t="str">
        <f t="shared" si="13"/>
        <v>736EPS033</v>
      </c>
      <c r="N40" s="233" t="str">
        <f t="shared" si="14"/>
        <v>736EPS001</v>
      </c>
      <c r="O40" s="233" t="str">
        <f t="shared" si="15"/>
        <v>736EPS008</v>
      </c>
      <c r="P40" s="233" t="str">
        <f t="shared" si="16"/>
        <v>736EPS040</v>
      </c>
      <c r="Q40" s="233" t="str">
        <f t="shared" si="17"/>
        <v>736ESSC24</v>
      </c>
      <c r="R40" s="233" t="str">
        <f t="shared" si="18"/>
        <v>736EPSC20</v>
      </c>
      <c r="S40" s="233" t="str">
        <f t="shared" si="19"/>
        <v>736ESSC91</v>
      </c>
      <c r="T40" s="233" t="str">
        <f t="shared" si="20"/>
        <v>736ESSC02</v>
      </c>
      <c r="U40" s="233" t="str">
        <f t="shared" si="21"/>
        <v>736ESSC62</v>
      </c>
      <c r="V40" s="233" t="str">
        <f t="shared" si="22"/>
        <v>736EPSC03</v>
      </c>
      <c r="W40" s="233" t="str">
        <f t="shared" si="23"/>
        <v>736EPSIC3</v>
      </c>
      <c r="X40" s="233" t="str">
        <f t="shared" si="24"/>
        <v>736CCFC55</v>
      </c>
      <c r="Y40" s="233" t="str">
        <f t="shared" si="25"/>
        <v>736ESSC07</v>
      </c>
      <c r="Z40" s="260" t="s">
        <v>66</v>
      </c>
      <c r="AA40" s="265" t="s">
        <v>303</v>
      </c>
      <c r="AB40" s="254">
        <v>690</v>
      </c>
      <c r="AC40" s="197">
        <f t="shared" si="40"/>
        <v>0</v>
      </c>
      <c r="AD40" s="198">
        <f t="shared" si="40"/>
        <v>0</v>
      </c>
      <c r="AE40" s="198">
        <f t="shared" si="40"/>
        <v>321</v>
      </c>
      <c r="AF40" s="198">
        <f t="shared" si="40"/>
        <v>0</v>
      </c>
      <c r="AG40" s="198">
        <f t="shared" si="40"/>
        <v>836</v>
      </c>
      <c r="AH40" s="198">
        <f t="shared" si="40"/>
        <v>0</v>
      </c>
      <c r="AI40" s="198">
        <f t="shared" si="40"/>
        <v>0</v>
      </c>
      <c r="AJ40" s="198">
        <f t="shared" si="40"/>
        <v>0</v>
      </c>
      <c r="AK40" s="198">
        <f t="shared" si="40"/>
        <v>0</v>
      </c>
      <c r="AL40" s="198">
        <f t="shared" si="40"/>
        <v>0</v>
      </c>
      <c r="AM40" s="198">
        <f t="shared" si="40"/>
        <v>0</v>
      </c>
      <c r="AN40" s="198">
        <f t="shared" si="40"/>
        <v>0</v>
      </c>
      <c r="AO40" s="198">
        <f t="shared" si="40"/>
        <v>0</v>
      </c>
      <c r="AP40" s="200">
        <f t="shared" si="40"/>
        <v>0</v>
      </c>
      <c r="AQ40" s="197">
        <f t="shared" si="40"/>
        <v>78</v>
      </c>
      <c r="AR40" s="198">
        <f t="shared" si="40"/>
        <v>0</v>
      </c>
      <c r="AS40" s="198">
        <f t="shared" si="41"/>
        <v>0</v>
      </c>
      <c r="AT40" s="198">
        <f t="shared" si="41"/>
        <v>0</v>
      </c>
      <c r="AU40" s="198">
        <f t="shared" si="41"/>
        <v>0</v>
      </c>
      <c r="AV40" s="198">
        <f t="shared" si="41"/>
        <v>0</v>
      </c>
      <c r="AW40" s="198">
        <f t="shared" si="41"/>
        <v>0</v>
      </c>
      <c r="AX40" s="198">
        <f t="shared" si="41"/>
        <v>0</v>
      </c>
      <c r="AY40" s="198">
        <f t="shared" si="41"/>
        <v>0</v>
      </c>
      <c r="AZ40" s="200">
        <f t="shared" si="41"/>
        <v>0</v>
      </c>
      <c r="BA40" s="255">
        <f t="shared" si="42"/>
        <v>1235</v>
      </c>
      <c r="BB40" s="256" t="str">
        <f t="shared" si="30"/>
        <v>591ESSC91</v>
      </c>
      <c r="BC40" s="257" t="s">
        <v>294</v>
      </c>
      <c r="BD40" s="258">
        <v>591</v>
      </c>
      <c r="BE40" s="257" t="s">
        <v>241</v>
      </c>
      <c r="BF40" s="259">
        <v>4</v>
      </c>
    </row>
    <row r="41" spans="2:58" ht="15" customHeight="1" x14ac:dyDescent="0.25">
      <c r="B41" s="233" t="str">
        <f t="shared" si="2"/>
        <v>858EPS010</v>
      </c>
      <c r="C41" s="233" t="str">
        <f t="shared" si="3"/>
        <v>858EPS016</v>
      </c>
      <c r="D41" s="233" t="str">
        <f t="shared" si="4"/>
        <v>858EPS037</v>
      </c>
      <c r="E41" s="233" t="str">
        <f t="shared" si="5"/>
        <v>858EPS002</v>
      </c>
      <c r="F41" s="233" t="str">
        <f t="shared" si="6"/>
        <v>858EPS003</v>
      </c>
      <c r="G41" s="233" t="str">
        <f t="shared" si="7"/>
        <v>858EPS023</v>
      </c>
      <c r="H41" s="233" t="str">
        <f t="shared" si="8"/>
        <v>858EPS005</v>
      </c>
      <c r="I41" s="233" t="str">
        <f t="shared" si="9"/>
        <v>858EPS018</v>
      </c>
      <c r="J41" s="233" t="str">
        <f t="shared" si="10"/>
        <v>858EAS016</v>
      </c>
      <c r="K41" s="233" t="str">
        <f t="shared" si="11"/>
        <v>858EAS027</v>
      </c>
      <c r="L41" s="233" t="str">
        <f t="shared" si="12"/>
        <v>858EPS017</v>
      </c>
      <c r="M41" s="233" t="str">
        <f t="shared" si="13"/>
        <v>858EPS033</v>
      </c>
      <c r="N41" s="233" t="str">
        <f t="shared" si="14"/>
        <v>858EPS001</v>
      </c>
      <c r="O41" s="233" t="str">
        <f t="shared" si="15"/>
        <v>858EPS008</v>
      </c>
      <c r="P41" s="233" t="str">
        <f t="shared" si="16"/>
        <v>858EPS040</v>
      </c>
      <c r="Q41" s="233" t="str">
        <f t="shared" si="17"/>
        <v>858ESSC24</v>
      </c>
      <c r="R41" s="233" t="str">
        <f t="shared" si="18"/>
        <v>858EPSC20</v>
      </c>
      <c r="S41" s="233" t="str">
        <f t="shared" si="19"/>
        <v>858ESSC91</v>
      </c>
      <c r="T41" s="233" t="str">
        <f t="shared" si="20"/>
        <v>858ESSC02</v>
      </c>
      <c r="U41" s="233" t="str">
        <f t="shared" si="21"/>
        <v>858ESSC62</v>
      </c>
      <c r="V41" s="233" t="str">
        <f t="shared" si="22"/>
        <v>858EPSC03</v>
      </c>
      <c r="W41" s="233" t="str">
        <f t="shared" si="23"/>
        <v>858EPSIC3</v>
      </c>
      <c r="X41" s="233" t="str">
        <f t="shared" si="24"/>
        <v>858CCFC55</v>
      </c>
      <c r="Y41" s="233" t="str">
        <f t="shared" si="25"/>
        <v>858ESSC07</v>
      </c>
      <c r="Z41" s="252" t="s">
        <v>67</v>
      </c>
      <c r="AA41" s="265" t="s">
        <v>303</v>
      </c>
      <c r="AB41" s="254">
        <v>736</v>
      </c>
      <c r="AC41" s="197">
        <f t="shared" si="40"/>
        <v>0</v>
      </c>
      <c r="AD41" s="198">
        <f t="shared" si="40"/>
        <v>4408</v>
      </c>
      <c r="AE41" s="198">
        <f t="shared" si="40"/>
        <v>913</v>
      </c>
      <c r="AF41" s="198">
        <f t="shared" si="40"/>
        <v>0</v>
      </c>
      <c r="AG41" s="198">
        <f t="shared" si="40"/>
        <v>9474</v>
      </c>
      <c r="AH41" s="198">
        <f t="shared" si="40"/>
        <v>0</v>
      </c>
      <c r="AI41" s="198">
        <f t="shared" si="40"/>
        <v>0</v>
      </c>
      <c r="AJ41" s="198">
        <f t="shared" si="40"/>
        <v>0</v>
      </c>
      <c r="AK41" s="198">
        <f t="shared" si="40"/>
        <v>0</v>
      </c>
      <c r="AL41" s="198">
        <f t="shared" si="40"/>
        <v>0</v>
      </c>
      <c r="AM41" s="198">
        <f t="shared" si="40"/>
        <v>0</v>
      </c>
      <c r="AN41" s="198">
        <f t="shared" si="40"/>
        <v>0</v>
      </c>
      <c r="AO41" s="198">
        <f t="shared" si="40"/>
        <v>0</v>
      </c>
      <c r="AP41" s="200">
        <f t="shared" si="40"/>
        <v>0</v>
      </c>
      <c r="AQ41" s="197">
        <f t="shared" si="40"/>
        <v>127</v>
      </c>
      <c r="AR41" s="198">
        <f t="shared" si="40"/>
        <v>438</v>
      </c>
      <c r="AS41" s="198">
        <f t="shared" si="41"/>
        <v>0</v>
      </c>
      <c r="AT41" s="198">
        <f t="shared" si="41"/>
        <v>0</v>
      </c>
      <c r="AU41" s="198">
        <f t="shared" si="41"/>
        <v>0</v>
      </c>
      <c r="AV41" s="198">
        <f t="shared" si="41"/>
        <v>0</v>
      </c>
      <c r="AW41" s="198">
        <f t="shared" si="41"/>
        <v>0</v>
      </c>
      <c r="AX41" s="198">
        <f t="shared" si="41"/>
        <v>0</v>
      </c>
      <c r="AY41" s="198">
        <f t="shared" si="41"/>
        <v>0</v>
      </c>
      <c r="AZ41" s="200">
        <f t="shared" si="41"/>
        <v>0</v>
      </c>
      <c r="BA41" s="255">
        <f t="shared" si="42"/>
        <v>15360</v>
      </c>
      <c r="BB41" s="256" t="str">
        <f t="shared" si="30"/>
        <v>893EPS003</v>
      </c>
      <c r="BC41" s="257" t="s">
        <v>294</v>
      </c>
      <c r="BD41" s="258">
        <v>893</v>
      </c>
      <c r="BE41" s="257" t="s">
        <v>220</v>
      </c>
      <c r="BF41" s="259">
        <v>446</v>
      </c>
    </row>
    <row r="42" spans="2:58" ht="15" customHeight="1" x14ac:dyDescent="0.25">
      <c r="B42" s="233" t="str">
        <f t="shared" si="2"/>
        <v>885EPS010</v>
      </c>
      <c r="C42" s="233" t="str">
        <f t="shared" si="3"/>
        <v>885EPS016</v>
      </c>
      <c r="D42" s="233" t="str">
        <f t="shared" si="4"/>
        <v>885EPS037</v>
      </c>
      <c r="E42" s="233" t="str">
        <f t="shared" si="5"/>
        <v>885EPS002</v>
      </c>
      <c r="F42" s="233" t="str">
        <f t="shared" si="6"/>
        <v>885EPS003</v>
      </c>
      <c r="G42" s="233" t="str">
        <f t="shared" si="7"/>
        <v>885EPS023</v>
      </c>
      <c r="H42" s="233" t="str">
        <f t="shared" si="8"/>
        <v>885EPS005</v>
      </c>
      <c r="I42" s="233" t="str">
        <f t="shared" si="9"/>
        <v>885EPS018</v>
      </c>
      <c r="J42" s="233" t="str">
        <f t="shared" si="10"/>
        <v>885EAS016</v>
      </c>
      <c r="K42" s="233" t="str">
        <f t="shared" si="11"/>
        <v>885EAS027</v>
      </c>
      <c r="L42" s="233" t="str">
        <f t="shared" si="12"/>
        <v>885EPS017</v>
      </c>
      <c r="M42" s="233" t="str">
        <f t="shared" si="13"/>
        <v>885EPS033</v>
      </c>
      <c r="N42" s="233" t="str">
        <f t="shared" si="14"/>
        <v>885EPS001</v>
      </c>
      <c r="O42" s="233" t="str">
        <f t="shared" si="15"/>
        <v>885EPS008</v>
      </c>
      <c r="P42" s="233" t="str">
        <f t="shared" si="16"/>
        <v>885EPS040</v>
      </c>
      <c r="Q42" s="233" t="str">
        <f t="shared" si="17"/>
        <v>885ESSC24</v>
      </c>
      <c r="R42" s="233" t="str">
        <f t="shared" si="18"/>
        <v>885EPSC20</v>
      </c>
      <c r="S42" s="233" t="str">
        <f t="shared" si="19"/>
        <v>885ESSC91</v>
      </c>
      <c r="T42" s="233" t="str">
        <f t="shared" si="20"/>
        <v>885ESSC02</v>
      </c>
      <c r="U42" s="233" t="str">
        <f t="shared" si="21"/>
        <v>885ESSC62</v>
      </c>
      <c r="V42" s="233" t="str">
        <f t="shared" si="22"/>
        <v>885EPSC03</v>
      </c>
      <c r="W42" s="233" t="str">
        <f t="shared" si="23"/>
        <v>885EPSIC3</v>
      </c>
      <c r="X42" s="233" t="str">
        <f t="shared" si="24"/>
        <v>885CCFC55</v>
      </c>
      <c r="Y42" s="233" t="str">
        <f t="shared" si="25"/>
        <v>885ESSC07</v>
      </c>
      <c r="Z42" s="252" t="s">
        <v>68</v>
      </c>
      <c r="AA42" s="265" t="s">
        <v>303</v>
      </c>
      <c r="AB42" s="254">
        <v>858</v>
      </c>
      <c r="AC42" s="197">
        <f t="shared" si="40"/>
        <v>0</v>
      </c>
      <c r="AD42" s="198">
        <f t="shared" si="40"/>
        <v>923</v>
      </c>
      <c r="AE42" s="198">
        <f t="shared" si="40"/>
        <v>351</v>
      </c>
      <c r="AF42" s="198">
        <f t="shared" si="40"/>
        <v>0</v>
      </c>
      <c r="AG42" s="198">
        <f t="shared" si="40"/>
        <v>805</v>
      </c>
      <c r="AH42" s="198">
        <f t="shared" si="40"/>
        <v>0</v>
      </c>
      <c r="AI42" s="198">
        <f t="shared" si="40"/>
        <v>0</v>
      </c>
      <c r="AJ42" s="198">
        <f t="shared" si="40"/>
        <v>0</v>
      </c>
      <c r="AK42" s="198">
        <f t="shared" si="40"/>
        <v>0</v>
      </c>
      <c r="AL42" s="198">
        <f t="shared" si="40"/>
        <v>0</v>
      </c>
      <c r="AM42" s="198">
        <f t="shared" si="40"/>
        <v>0</v>
      </c>
      <c r="AN42" s="198">
        <f t="shared" si="40"/>
        <v>0</v>
      </c>
      <c r="AO42" s="198">
        <f t="shared" si="40"/>
        <v>0</v>
      </c>
      <c r="AP42" s="200">
        <f t="shared" si="40"/>
        <v>0</v>
      </c>
      <c r="AQ42" s="197">
        <f t="shared" si="40"/>
        <v>130</v>
      </c>
      <c r="AR42" s="198">
        <f t="shared" si="40"/>
        <v>0</v>
      </c>
      <c r="AS42" s="198">
        <f t="shared" si="41"/>
        <v>0</v>
      </c>
      <c r="AT42" s="198">
        <f t="shared" si="41"/>
        <v>0</v>
      </c>
      <c r="AU42" s="198">
        <f t="shared" si="41"/>
        <v>0</v>
      </c>
      <c r="AV42" s="198">
        <f t="shared" si="41"/>
        <v>0</v>
      </c>
      <c r="AW42" s="198">
        <f t="shared" si="41"/>
        <v>0</v>
      </c>
      <c r="AX42" s="198">
        <f t="shared" si="41"/>
        <v>0</v>
      </c>
      <c r="AY42" s="198">
        <f t="shared" si="41"/>
        <v>0</v>
      </c>
      <c r="AZ42" s="200">
        <f t="shared" si="41"/>
        <v>0</v>
      </c>
      <c r="BA42" s="255">
        <f t="shared" si="42"/>
        <v>2209</v>
      </c>
      <c r="BB42" s="256" t="str">
        <f t="shared" si="30"/>
        <v>893EPS005</v>
      </c>
      <c r="BC42" s="257" t="s">
        <v>294</v>
      </c>
      <c r="BD42" s="258">
        <v>893</v>
      </c>
      <c r="BE42" s="257" t="s">
        <v>224</v>
      </c>
      <c r="BF42" s="259">
        <v>9</v>
      </c>
    </row>
    <row r="43" spans="2:58" ht="15" customHeight="1" x14ac:dyDescent="0.25">
      <c r="B43" s="233" t="str">
        <f t="shared" si="2"/>
        <v>890EPS010</v>
      </c>
      <c r="C43" s="233" t="str">
        <f t="shared" si="3"/>
        <v>890EPS016</v>
      </c>
      <c r="D43" s="233" t="str">
        <f t="shared" si="4"/>
        <v>890EPS037</v>
      </c>
      <c r="E43" s="233" t="str">
        <f t="shared" si="5"/>
        <v>890EPS002</v>
      </c>
      <c r="F43" s="233" t="str">
        <f t="shared" si="6"/>
        <v>890EPS003</v>
      </c>
      <c r="G43" s="233" t="str">
        <f t="shared" si="7"/>
        <v>890EPS023</v>
      </c>
      <c r="H43" s="233" t="str">
        <f t="shared" si="8"/>
        <v>890EPS005</v>
      </c>
      <c r="I43" s="233" t="str">
        <f t="shared" si="9"/>
        <v>890EPS018</v>
      </c>
      <c r="J43" s="233" t="str">
        <f t="shared" si="10"/>
        <v>890EAS016</v>
      </c>
      <c r="K43" s="233" t="str">
        <f t="shared" si="11"/>
        <v>890EAS027</v>
      </c>
      <c r="L43" s="233" t="str">
        <f t="shared" si="12"/>
        <v>890EPS017</v>
      </c>
      <c r="M43" s="233" t="str">
        <f t="shared" si="13"/>
        <v>890EPS033</v>
      </c>
      <c r="N43" s="233" t="str">
        <f t="shared" si="14"/>
        <v>890EPS001</v>
      </c>
      <c r="O43" s="233" t="str">
        <f t="shared" si="15"/>
        <v>890EPS008</v>
      </c>
      <c r="P43" s="233" t="str">
        <f t="shared" si="16"/>
        <v>890EPS040</v>
      </c>
      <c r="Q43" s="233" t="str">
        <f t="shared" si="17"/>
        <v>890ESSC24</v>
      </c>
      <c r="R43" s="233" t="str">
        <f t="shared" si="18"/>
        <v>890EPSC20</v>
      </c>
      <c r="S43" s="233" t="str">
        <f t="shared" si="19"/>
        <v>890ESSC91</v>
      </c>
      <c r="T43" s="233" t="str">
        <f t="shared" si="20"/>
        <v>890ESSC02</v>
      </c>
      <c r="U43" s="233" t="str">
        <f t="shared" si="21"/>
        <v>890ESSC62</v>
      </c>
      <c r="V43" s="233" t="str">
        <f t="shared" si="22"/>
        <v>890EPSC03</v>
      </c>
      <c r="W43" s="233" t="str">
        <f t="shared" si="23"/>
        <v>890EPSIC3</v>
      </c>
      <c r="X43" s="233" t="str">
        <f t="shared" si="24"/>
        <v>890CCFC55</v>
      </c>
      <c r="Y43" s="233" t="str">
        <f t="shared" si="25"/>
        <v>890ESSC07</v>
      </c>
      <c r="Z43" s="252" t="s">
        <v>69</v>
      </c>
      <c r="AA43" s="265" t="s">
        <v>303</v>
      </c>
      <c r="AB43" s="254">
        <v>885</v>
      </c>
      <c r="AC43" s="197">
        <f t="shared" si="40"/>
        <v>0</v>
      </c>
      <c r="AD43" s="198">
        <f t="shared" si="40"/>
        <v>0</v>
      </c>
      <c r="AE43" s="198">
        <f t="shared" si="40"/>
        <v>346</v>
      </c>
      <c r="AF43" s="198">
        <f t="shared" si="40"/>
        <v>0</v>
      </c>
      <c r="AG43" s="198">
        <f t="shared" si="40"/>
        <v>472</v>
      </c>
      <c r="AH43" s="198">
        <f t="shared" si="40"/>
        <v>0</v>
      </c>
      <c r="AI43" s="198">
        <f t="shared" si="40"/>
        <v>1</v>
      </c>
      <c r="AJ43" s="198">
        <f t="shared" si="40"/>
        <v>0</v>
      </c>
      <c r="AK43" s="198">
        <f t="shared" si="40"/>
        <v>0</v>
      </c>
      <c r="AL43" s="198">
        <f t="shared" si="40"/>
        <v>0</v>
      </c>
      <c r="AM43" s="198">
        <f t="shared" si="40"/>
        <v>0</v>
      </c>
      <c r="AN43" s="198">
        <f t="shared" si="40"/>
        <v>0</v>
      </c>
      <c r="AO43" s="198">
        <f t="shared" si="40"/>
        <v>0</v>
      </c>
      <c r="AP43" s="200">
        <f t="shared" si="40"/>
        <v>0</v>
      </c>
      <c r="AQ43" s="197">
        <f t="shared" si="40"/>
        <v>29</v>
      </c>
      <c r="AR43" s="198">
        <f t="shared" si="40"/>
        <v>0</v>
      </c>
      <c r="AS43" s="198">
        <f t="shared" si="41"/>
        <v>0</v>
      </c>
      <c r="AT43" s="198">
        <f t="shared" si="41"/>
        <v>0</v>
      </c>
      <c r="AU43" s="198">
        <f t="shared" si="41"/>
        <v>4</v>
      </c>
      <c r="AV43" s="198">
        <f t="shared" si="41"/>
        <v>0</v>
      </c>
      <c r="AW43" s="198">
        <f t="shared" si="41"/>
        <v>0</v>
      </c>
      <c r="AX43" s="198">
        <f t="shared" si="41"/>
        <v>0</v>
      </c>
      <c r="AY43" s="198">
        <f t="shared" si="41"/>
        <v>0</v>
      </c>
      <c r="AZ43" s="200">
        <f t="shared" si="41"/>
        <v>0</v>
      </c>
      <c r="BA43" s="255">
        <f t="shared" si="42"/>
        <v>852</v>
      </c>
      <c r="BB43" s="256" t="str">
        <f t="shared" si="30"/>
        <v>893EPS016</v>
      </c>
      <c r="BC43" s="257" t="s">
        <v>294</v>
      </c>
      <c r="BD43" s="258">
        <v>893</v>
      </c>
      <c r="BE43" s="257" t="s">
        <v>219</v>
      </c>
      <c r="BF43" s="259">
        <v>145</v>
      </c>
    </row>
    <row r="44" spans="2:58" ht="15" customHeight="1" x14ac:dyDescent="0.25">
      <c r="B44" s="233" t="str">
        <f t="shared" si="2"/>
        <v>EPS010</v>
      </c>
      <c r="C44" s="233" t="str">
        <f t="shared" si="3"/>
        <v>EPS016</v>
      </c>
      <c r="D44" s="233" t="str">
        <f t="shared" si="4"/>
        <v>EPS037</v>
      </c>
      <c r="E44" s="233" t="str">
        <f t="shared" si="5"/>
        <v>EPS002</v>
      </c>
      <c r="F44" s="233" t="str">
        <f t="shared" si="6"/>
        <v>EPS003</v>
      </c>
      <c r="G44" s="233" t="str">
        <f t="shared" si="7"/>
        <v>EPS023</v>
      </c>
      <c r="H44" s="233" t="str">
        <f t="shared" si="8"/>
        <v>EPS005</v>
      </c>
      <c r="I44" s="233" t="str">
        <f t="shared" si="9"/>
        <v>EPS018</v>
      </c>
      <c r="J44" s="233" t="str">
        <f t="shared" si="10"/>
        <v>EAS016</v>
      </c>
      <c r="K44" s="233" t="str">
        <f t="shared" si="11"/>
        <v>EAS027</v>
      </c>
      <c r="L44" s="233" t="str">
        <f t="shared" si="12"/>
        <v>EPS017</v>
      </c>
      <c r="M44" s="233" t="str">
        <f t="shared" si="13"/>
        <v>EPS033</v>
      </c>
      <c r="N44" s="233" t="str">
        <f t="shared" si="14"/>
        <v>EPS001</v>
      </c>
      <c r="O44" s="233" t="str">
        <f t="shared" si="15"/>
        <v>EPS008</v>
      </c>
      <c r="P44" s="233" t="str">
        <f t="shared" si="16"/>
        <v>EPS040</v>
      </c>
      <c r="Q44" s="233" t="str">
        <f t="shared" si="17"/>
        <v>ESSC24</v>
      </c>
      <c r="R44" s="233" t="str">
        <f t="shared" si="18"/>
        <v>EPSC20</v>
      </c>
      <c r="S44" s="233" t="str">
        <f t="shared" si="19"/>
        <v>ESSC91</v>
      </c>
      <c r="T44" s="233" t="str">
        <f t="shared" si="20"/>
        <v>ESSC02</v>
      </c>
      <c r="U44" s="233" t="str">
        <f t="shared" si="21"/>
        <v>ESSC62</v>
      </c>
      <c r="V44" s="233" t="str">
        <f t="shared" si="22"/>
        <v>EPSC03</v>
      </c>
      <c r="W44" s="233" t="str">
        <f t="shared" si="23"/>
        <v>EPSIC3</v>
      </c>
      <c r="X44" s="233" t="str">
        <f t="shared" si="24"/>
        <v>CCFC55</v>
      </c>
      <c r="Y44" s="233" t="str">
        <f t="shared" si="25"/>
        <v>ESSC07</v>
      </c>
      <c r="Z44" s="252" t="s">
        <v>70</v>
      </c>
      <c r="AA44" s="265" t="s">
        <v>303</v>
      </c>
      <c r="AB44" s="254">
        <v>890</v>
      </c>
      <c r="AC44" s="197">
        <f t="shared" si="40"/>
        <v>0</v>
      </c>
      <c r="AD44" s="198">
        <f t="shared" si="40"/>
        <v>3</v>
      </c>
      <c r="AE44" s="198">
        <f t="shared" si="40"/>
        <v>763</v>
      </c>
      <c r="AF44" s="198">
        <f t="shared" si="40"/>
        <v>0</v>
      </c>
      <c r="AG44" s="198">
        <f t="shared" si="40"/>
        <v>1920</v>
      </c>
      <c r="AH44" s="198">
        <f t="shared" si="40"/>
        <v>0</v>
      </c>
      <c r="AI44" s="198">
        <f t="shared" si="40"/>
        <v>0</v>
      </c>
      <c r="AJ44" s="198">
        <f t="shared" si="40"/>
        <v>0</v>
      </c>
      <c r="AK44" s="198">
        <f t="shared" si="40"/>
        <v>2</v>
      </c>
      <c r="AL44" s="198">
        <f t="shared" si="40"/>
        <v>0</v>
      </c>
      <c r="AM44" s="198">
        <f t="shared" si="40"/>
        <v>0</v>
      </c>
      <c r="AN44" s="198">
        <f t="shared" si="40"/>
        <v>0</v>
      </c>
      <c r="AO44" s="198">
        <f t="shared" si="40"/>
        <v>0</v>
      </c>
      <c r="AP44" s="200">
        <f t="shared" si="40"/>
        <v>0</v>
      </c>
      <c r="AQ44" s="197">
        <f t="shared" si="40"/>
        <v>108</v>
      </c>
      <c r="AR44" s="198">
        <f t="shared" si="40"/>
        <v>123</v>
      </c>
      <c r="AS44" s="198">
        <f t="shared" si="41"/>
        <v>0</v>
      </c>
      <c r="AT44" s="198">
        <f t="shared" si="41"/>
        <v>0</v>
      </c>
      <c r="AU44" s="198">
        <f t="shared" si="41"/>
        <v>0</v>
      </c>
      <c r="AV44" s="198">
        <f t="shared" si="41"/>
        <v>0</v>
      </c>
      <c r="AW44" s="198">
        <f t="shared" si="41"/>
        <v>0</v>
      </c>
      <c r="AX44" s="198">
        <f t="shared" si="41"/>
        <v>0</v>
      </c>
      <c r="AY44" s="198">
        <f t="shared" si="41"/>
        <v>0</v>
      </c>
      <c r="AZ44" s="200">
        <f t="shared" si="41"/>
        <v>0</v>
      </c>
      <c r="BA44" s="255">
        <f t="shared" si="42"/>
        <v>2919</v>
      </c>
      <c r="BB44" s="256" t="str">
        <f t="shared" si="30"/>
        <v>893EPS037</v>
      </c>
      <c r="BC44" s="257" t="s">
        <v>294</v>
      </c>
      <c r="BD44" s="258">
        <v>893</v>
      </c>
      <c r="BE44" s="257" t="s">
        <v>221</v>
      </c>
      <c r="BF44" s="259">
        <v>172</v>
      </c>
    </row>
    <row r="45" spans="2:58" ht="15" customHeight="1" x14ac:dyDescent="0.25">
      <c r="B45" s="233" t="str">
        <f t="shared" si="2"/>
        <v>4EPS010</v>
      </c>
      <c r="C45" s="233" t="str">
        <f t="shared" si="3"/>
        <v>4EPS016</v>
      </c>
      <c r="D45" s="233" t="str">
        <f t="shared" si="4"/>
        <v>4EPS037</v>
      </c>
      <c r="E45" s="233" t="str">
        <f t="shared" si="5"/>
        <v>4EPS002</v>
      </c>
      <c r="F45" s="233" t="str">
        <f t="shared" si="6"/>
        <v>4EPS003</v>
      </c>
      <c r="G45" s="233" t="str">
        <f t="shared" si="7"/>
        <v>4EPS023</v>
      </c>
      <c r="H45" s="233" t="str">
        <f t="shared" si="8"/>
        <v>4EPS005</v>
      </c>
      <c r="I45" s="233" t="str">
        <f t="shared" si="9"/>
        <v>4EPS018</v>
      </c>
      <c r="J45" s="233" t="str">
        <f t="shared" si="10"/>
        <v>4EAS016</v>
      </c>
      <c r="K45" s="233" t="str">
        <f t="shared" si="11"/>
        <v>4EAS027</v>
      </c>
      <c r="L45" s="233" t="str">
        <f t="shared" si="12"/>
        <v>4EPS017</v>
      </c>
      <c r="M45" s="233" t="str">
        <f t="shared" si="13"/>
        <v>4EPS033</v>
      </c>
      <c r="N45" s="233" t="str">
        <f t="shared" si="14"/>
        <v>4EPS001</v>
      </c>
      <c r="O45" s="233" t="str">
        <f t="shared" si="15"/>
        <v>4EPS008</v>
      </c>
      <c r="P45" s="233" t="str">
        <f t="shared" si="16"/>
        <v>4EPS040</v>
      </c>
      <c r="Q45" s="233" t="str">
        <f t="shared" si="17"/>
        <v>4ESSC24</v>
      </c>
      <c r="R45" s="233" t="str">
        <f t="shared" si="18"/>
        <v>4EPSC20</v>
      </c>
      <c r="S45" s="233" t="str">
        <f t="shared" si="19"/>
        <v>4ESSC91</v>
      </c>
      <c r="T45" s="233" t="str">
        <f t="shared" si="20"/>
        <v>4ESSC02</v>
      </c>
      <c r="U45" s="233" t="str">
        <f t="shared" si="21"/>
        <v>4ESSC62</v>
      </c>
      <c r="V45" s="233" t="str">
        <f t="shared" si="22"/>
        <v>4EPSC03</v>
      </c>
      <c r="W45" s="233" t="str">
        <f t="shared" si="23"/>
        <v>4EPSIC3</v>
      </c>
      <c r="X45" s="233" t="str">
        <f t="shared" si="24"/>
        <v>4CCFC55</v>
      </c>
      <c r="Y45" s="233" t="str">
        <f t="shared" si="25"/>
        <v>4ESSC07</v>
      </c>
      <c r="Z45" s="262" t="s">
        <v>304</v>
      </c>
      <c r="AA45" s="208"/>
      <c r="AB45" s="263"/>
      <c r="AC45" s="210">
        <f>SUM(AC46:AC64)</f>
        <v>1</v>
      </c>
      <c r="AD45" s="211">
        <f t="shared" ref="AD45:AZ45" si="43">SUM(AD46:AD64)</f>
        <v>3691</v>
      </c>
      <c r="AE45" s="211">
        <f t="shared" si="43"/>
        <v>5346</v>
      </c>
      <c r="AF45" s="211">
        <f t="shared" si="43"/>
        <v>7</v>
      </c>
      <c r="AG45" s="211">
        <f t="shared" si="43"/>
        <v>30220</v>
      </c>
      <c r="AH45" s="211">
        <f t="shared" si="43"/>
        <v>1</v>
      </c>
      <c r="AI45" s="211">
        <f t="shared" si="43"/>
        <v>17</v>
      </c>
      <c r="AJ45" s="211">
        <f t="shared" si="43"/>
        <v>6</v>
      </c>
      <c r="AK45" s="211">
        <f t="shared" si="43"/>
        <v>16</v>
      </c>
      <c r="AL45" s="211">
        <f t="shared" si="43"/>
        <v>0</v>
      </c>
      <c r="AM45" s="211">
        <f t="shared" si="43"/>
        <v>0</v>
      </c>
      <c r="AN45" s="211">
        <f t="shared" si="43"/>
        <v>1</v>
      </c>
      <c r="AO45" s="211">
        <f t="shared" si="43"/>
        <v>0</v>
      </c>
      <c r="AP45" s="213">
        <f t="shared" si="43"/>
        <v>0</v>
      </c>
      <c r="AQ45" s="210">
        <f t="shared" si="43"/>
        <v>1459</v>
      </c>
      <c r="AR45" s="211">
        <f t="shared" si="43"/>
        <v>1225</v>
      </c>
      <c r="AS45" s="211">
        <f t="shared" si="43"/>
        <v>0</v>
      </c>
      <c r="AT45" s="211">
        <f t="shared" si="43"/>
        <v>27</v>
      </c>
      <c r="AU45" s="211">
        <f t="shared" si="43"/>
        <v>0</v>
      </c>
      <c r="AV45" s="211">
        <f t="shared" si="43"/>
        <v>1</v>
      </c>
      <c r="AW45" s="211">
        <f t="shared" si="43"/>
        <v>0</v>
      </c>
      <c r="AX45" s="211">
        <f t="shared" si="43"/>
        <v>8</v>
      </c>
      <c r="AY45" s="211">
        <f t="shared" si="43"/>
        <v>0</v>
      </c>
      <c r="AZ45" s="213">
        <f t="shared" si="43"/>
        <v>0</v>
      </c>
      <c r="BA45" s="249">
        <f>SUM(AC45:AZ45)</f>
        <v>42026</v>
      </c>
      <c r="BB45" s="256" t="str">
        <f t="shared" si="30"/>
        <v>893EPS040</v>
      </c>
      <c r="BC45" s="257" t="s">
        <v>294</v>
      </c>
      <c r="BD45" s="258">
        <v>893</v>
      </c>
      <c r="BE45" s="257" t="s">
        <v>238</v>
      </c>
      <c r="BF45" s="259">
        <v>45</v>
      </c>
    </row>
    <row r="46" spans="2:58" ht="15" customHeight="1" x14ac:dyDescent="0.25">
      <c r="B46" s="233" t="str">
        <f t="shared" si="2"/>
        <v>42EPS010</v>
      </c>
      <c r="C46" s="233" t="str">
        <f t="shared" si="3"/>
        <v>42EPS016</v>
      </c>
      <c r="D46" s="233" t="str">
        <f t="shared" si="4"/>
        <v>42EPS037</v>
      </c>
      <c r="E46" s="233" t="str">
        <f t="shared" si="5"/>
        <v>42EPS002</v>
      </c>
      <c r="F46" s="233" t="str">
        <f t="shared" si="6"/>
        <v>42EPS003</v>
      </c>
      <c r="G46" s="233" t="str">
        <f t="shared" si="7"/>
        <v>42EPS023</v>
      </c>
      <c r="H46" s="233" t="str">
        <f t="shared" si="8"/>
        <v>42EPS005</v>
      </c>
      <c r="I46" s="233" t="str">
        <f t="shared" si="9"/>
        <v>42EPS018</v>
      </c>
      <c r="J46" s="233" t="str">
        <f t="shared" si="10"/>
        <v>42EAS016</v>
      </c>
      <c r="K46" s="233" t="str">
        <f t="shared" si="11"/>
        <v>42EAS027</v>
      </c>
      <c r="L46" s="233" t="str">
        <f t="shared" si="12"/>
        <v>42EPS017</v>
      </c>
      <c r="M46" s="233" t="str">
        <f t="shared" si="13"/>
        <v>42EPS033</v>
      </c>
      <c r="N46" s="233" t="str">
        <f t="shared" si="14"/>
        <v>42EPS001</v>
      </c>
      <c r="O46" s="233" t="str">
        <f t="shared" si="15"/>
        <v>42EPS008</v>
      </c>
      <c r="P46" s="233" t="str">
        <f t="shared" si="16"/>
        <v>42EPS040</v>
      </c>
      <c r="Q46" s="233" t="str">
        <f t="shared" si="17"/>
        <v>42ESSC24</v>
      </c>
      <c r="R46" s="233" t="str">
        <f t="shared" si="18"/>
        <v>42EPSC20</v>
      </c>
      <c r="S46" s="233" t="str">
        <f t="shared" si="19"/>
        <v>42ESSC91</v>
      </c>
      <c r="T46" s="233" t="str">
        <f t="shared" si="20"/>
        <v>42ESSC02</v>
      </c>
      <c r="U46" s="233" t="str">
        <f t="shared" si="21"/>
        <v>42ESSC62</v>
      </c>
      <c r="V46" s="233" t="str">
        <f t="shared" si="22"/>
        <v>42EPSC03</v>
      </c>
      <c r="W46" s="233" t="str">
        <f t="shared" si="23"/>
        <v>42EPSIC3</v>
      </c>
      <c r="X46" s="233" t="str">
        <f t="shared" si="24"/>
        <v>42CCFC55</v>
      </c>
      <c r="Y46" s="233" t="str">
        <f t="shared" si="25"/>
        <v>42ESSC07</v>
      </c>
      <c r="Z46" s="260" t="s">
        <v>72</v>
      </c>
      <c r="AA46" s="265" t="s">
        <v>305</v>
      </c>
      <c r="AB46" s="254">
        <v>4</v>
      </c>
      <c r="AC46" s="197">
        <f t="shared" ref="AC46:AR61" si="44">IFERROR(VLOOKUP(B45,$BB$9:$BF$950,5,0),0)</f>
        <v>0</v>
      </c>
      <c r="AD46" s="198">
        <f t="shared" si="44"/>
        <v>0</v>
      </c>
      <c r="AE46" s="198">
        <f t="shared" si="44"/>
        <v>11</v>
      </c>
      <c r="AF46" s="198">
        <f t="shared" si="44"/>
        <v>0</v>
      </c>
      <c r="AG46" s="198">
        <f t="shared" si="44"/>
        <v>545</v>
      </c>
      <c r="AH46" s="198">
        <f t="shared" si="44"/>
        <v>0</v>
      </c>
      <c r="AI46" s="198">
        <f t="shared" si="44"/>
        <v>0</v>
      </c>
      <c r="AJ46" s="198">
        <f t="shared" si="44"/>
        <v>0</v>
      </c>
      <c r="AK46" s="198">
        <f t="shared" si="44"/>
        <v>0</v>
      </c>
      <c r="AL46" s="198">
        <f t="shared" si="44"/>
        <v>0</v>
      </c>
      <c r="AM46" s="198">
        <f t="shared" si="44"/>
        <v>0</v>
      </c>
      <c r="AN46" s="198">
        <f t="shared" si="44"/>
        <v>0</v>
      </c>
      <c r="AO46" s="198">
        <f t="shared" si="44"/>
        <v>0</v>
      </c>
      <c r="AP46" s="200">
        <f t="shared" si="44"/>
        <v>0</v>
      </c>
      <c r="AQ46" s="197">
        <f t="shared" si="44"/>
        <v>47</v>
      </c>
      <c r="AR46" s="198">
        <f t="shared" si="44"/>
        <v>0</v>
      </c>
      <c r="AS46" s="198">
        <f t="shared" ref="AS46:AZ64" si="45">IFERROR(VLOOKUP(R45,$BB$9:$BF$950,5,0),0)</f>
        <v>0</v>
      </c>
      <c r="AT46" s="198">
        <f t="shared" si="45"/>
        <v>0</v>
      </c>
      <c r="AU46" s="198">
        <f t="shared" si="45"/>
        <v>0</v>
      </c>
      <c r="AV46" s="198">
        <f t="shared" si="45"/>
        <v>0</v>
      </c>
      <c r="AW46" s="198">
        <f t="shared" si="45"/>
        <v>0</v>
      </c>
      <c r="AX46" s="198">
        <f t="shared" si="45"/>
        <v>0</v>
      </c>
      <c r="AY46" s="198">
        <f t="shared" si="45"/>
        <v>0</v>
      </c>
      <c r="AZ46" s="200">
        <f t="shared" si="45"/>
        <v>0</v>
      </c>
      <c r="BA46" s="255">
        <f t="shared" ref="BA46:BA64" si="46">SUM(AC46:AZ46)</f>
        <v>603</v>
      </c>
      <c r="BB46" s="256" t="str">
        <f t="shared" si="30"/>
        <v>893ESSC02</v>
      </c>
      <c r="BC46" s="257" t="s">
        <v>294</v>
      </c>
      <c r="BD46" s="258">
        <v>893</v>
      </c>
      <c r="BE46" s="257" t="s">
        <v>240</v>
      </c>
      <c r="BF46" s="259">
        <v>1</v>
      </c>
    </row>
    <row r="47" spans="2:58" ht="15" customHeight="1" x14ac:dyDescent="0.25">
      <c r="B47" s="233" t="str">
        <f t="shared" si="2"/>
        <v>44EPS010</v>
      </c>
      <c r="C47" s="233" t="str">
        <f t="shared" si="3"/>
        <v>44EPS016</v>
      </c>
      <c r="D47" s="233" t="str">
        <f t="shared" si="4"/>
        <v>44EPS037</v>
      </c>
      <c r="E47" s="233" t="str">
        <f t="shared" si="5"/>
        <v>44EPS002</v>
      </c>
      <c r="F47" s="233" t="str">
        <f t="shared" si="6"/>
        <v>44EPS003</v>
      </c>
      <c r="G47" s="233" t="str">
        <f t="shared" si="7"/>
        <v>44EPS023</v>
      </c>
      <c r="H47" s="233" t="str">
        <f t="shared" si="8"/>
        <v>44EPS005</v>
      </c>
      <c r="I47" s="233" t="str">
        <f t="shared" si="9"/>
        <v>44EPS018</v>
      </c>
      <c r="J47" s="233" t="str">
        <f t="shared" si="10"/>
        <v>44EAS016</v>
      </c>
      <c r="K47" s="233" t="str">
        <f t="shared" si="11"/>
        <v>44EAS027</v>
      </c>
      <c r="L47" s="233" t="str">
        <f t="shared" si="12"/>
        <v>44EPS017</v>
      </c>
      <c r="M47" s="233" t="str">
        <f t="shared" si="13"/>
        <v>44EPS033</v>
      </c>
      <c r="N47" s="233" t="str">
        <f t="shared" si="14"/>
        <v>44EPS001</v>
      </c>
      <c r="O47" s="233" t="str">
        <f t="shared" si="15"/>
        <v>44EPS008</v>
      </c>
      <c r="P47" s="233" t="str">
        <f t="shared" si="16"/>
        <v>44EPS040</v>
      </c>
      <c r="Q47" s="233" t="str">
        <f t="shared" si="17"/>
        <v>44ESSC24</v>
      </c>
      <c r="R47" s="233" t="str">
        <f t="shared" si="18"/>
        <v>44EPSC20</v>
      </c>
      <c r="S47" s="233" t="str">
        <f t="shared" si="19"/>
        <v>44ESSC91</v>
      </c>
      <c r="T47" s="233" t="str">
        <f t="shared" si="20"/>
        <v>44ESSC02</v>
      </c>
      <c r="U47" s="233" t="str">
        <f t="shared" si="21"/>
        <v>44ESSC62</v>
      </c>
      <c r="V47" s="233" t="str">
        <f t="shared" si="22"/>
        <v>44EPSC03</v>
      </c>
      <c r="W47" s="233" t="str">
        <f t="shared" si="23"/>
        <v>44EPSIC3</v>
      </c>
      <c r="X47" s="233" t="str">
        <f t="shared" si="24"/>
        <v>44CCFC55</v>
      </c>
      <c r="Y47" s="233" t="str">
        <f t="shared" si="25"/>
        <v>44ESSC07</v>
      </c>
      <c r="Z47" s="266" t="s">
        <v>73</v>
      </c>
      <c r="AA47" s="265" t="s">
        <v>305</v>
      </c>
      <c r="AB47" s="254">
        <v>42</v>
      </c>
      <c r="AC47" s="197">
        <f t="shared" si="44"/>
        <v>0</v>
      </c>
      <c r="AD47" s="198">
        <f t="shared" si="44"/>
        <v>1737</v>
      </c>
      <c r="AE47" s="198">
        <f t="shared" si="44"/>
        <v>996</v>
      </c>
      <c r="AF47" s="198">
        <f t="shared" si="44"/>
        <v>0</v>
      </c>
      <c r="AG47" s="198">
        <f t="shared" si="44"/>
        <v>6316</v>
      </c>
      <c r="AH47" s="198">
        <f t="shared" si="44"/>
        <v>0</v>
      </c>
      <c r="AI47" s="198">
        <f t="shared" si="44"/>
        <v>1</v>
      </c>
      <c r="AJ47" s="198">
        <f t="shared" si="44"/>
        <v>0</v>
      </c>
      <c r="AK47" s="198">
        <f t="shared" si="44"/>
        <v>4</v>
      </c>
      <c r="AL47" s="198">
        <f t="shared" si="44"/>
        <v>0</v>
      </c>
      <c r="AM47" s="198">
        <f t="shared" si="44"/>
        <v>0</v>
      </c>
      <c r="AN47" s="198">
        <f t="shared" si="44"/>
        <v>0</v>
      </c>
      <c r="AO47" s="198">
        <f t="shared" si="44"/>
        <v>0</v>
      </c>
      <c r="AP47" s="200">
        <f t="shared" si="44"/>
        <v>0</v>
      </c>
      <c r="AQ47" s="197">
        <f t="shared" si="44"/>
        <v>406</v>
      </c>
      <c r="AR47" s="198">
        <f t="shared" si="44"/>
        <v>359</v>
      </c>
      <c r="AS47" s="198">
        <f t="shared" si="45"/>
        <v>0</v>
      </c>
      <c r="AT47" s="198">
        <f t="shared" si="45"/>
        <v>1</v>
      </c>
      <c r="AU47" s="198">
        <f t="shared" si="45"/>
        <v>0</v>
      </c>
      <c r="AV47" s="198">
        <f t="shared" si="45"/>
        <v>0</v>
      </c>
      <c r="AW47" s="198">
        <f t="shared" si="45"/>
        <v>0</v>
      </c>
      <c r="AX47" s="198">
        <f t="shared" si="45"/>
        <v>0</v>
      </c>
      <c r="AY47" s="198">
        <f t="shared" si="45"/>
        <v>0</v>
      </c>
      <c r="AZ47" s="200">
        <f t="shared" si="45"/>
        <v>0</v>
      </c>
      <c r="BA47" s="255">
        <f t="shared" si="46"/>
        <v>9820</v>
      </c>
      <c r="BB47" s="256" t="str">
        <f t="shared" si="30"/>
        <v>120EPS003</v>
      </c>
      <c r="BC47" s="257" t="s">
        <v>302</v>
      </c>
      <c r="BD47" s="258">
        <v>120</v>
      </c>
      <c r="BE47" s="257" t="s">
        <v>220</v>
      </c>
      <c r="BF47" s="259">
        <v>550</v>
      </c>
    </row>
    <row r="48" spans="2:58" ht="15" customHeight="1" x14ac:dyDescent="0.25">
      <c r="B48" s="233" t="str">
        <f t="shared" si="2"/>
        <v>59EPS010</v>
      </c>
      <c r="C48" s="233" t="str">
        <f t="shared" si="3"/>
        <v>59EPS016</v>
      </c>
      <c r="D48" s="233" t="str">
        <f t="shared" si="4"/>
        <v>59EPS037</v>
      </c>
      <c r="E48" s="233" t="str">
        <f t="shared" si="5"/>
        <v>59EPS002</v>
      </c>
      <c r="F48" s="233" t="str">
        <f t="shared" si="6"/>
        <v>59EPS003</v>
      </c>
      <c r="G48" s="233" t="str">
        <f t="shared" si="7"/>
        <v>59EPS023</v>
      </c>
      <c r="H48" s="233" t="str">
        <f t="shared" si="8"/>
        <v>59EPS005</v>
      </c>
      <c r="I48" s="233" t="str">
        <f t="shared" si="9"/>
        <v>59EPS018</v>
      </c>
      <c r="J48" s="233" t="str">
        <f t="shared" si="10"/>
        <v>59EAS016</v>
      </c>
      <c r="K48" s="233" t="str">
        <f t="shared" si="11"/>
        <v>59EAS027</v>
      </c>
      <c r="L48" s="233" t="str">
        <f t="shared" si="12"/>
        <v>59EPS017</v>
      </c>
      <c r="M48" s="233" t="str">
        <f t="shared" si="13"/>
        <v>59EPS033</v>
      </c>
      <c r="N48" s="233" t="str">
        <f t="shared" si="14"/>
        <v>59EPS001</v>
      </c>
      <c r="O48" s="233" t="str">
        <f t="shared" si="15"/>
        <v>59EPS008</v>
      </c>
      <c r="P48" s="233" t="str">
        <f t="shared" si="16"/>
        <v>59EPS040</v>
      </c>
      <c r="Q48" s="233" t="str">
        <f t="shared" si="17"/>
        <v>59ESSC24</v>
      </c>
      <c r="R48" s="233" t="str">
        <f t="shared" si="18"/>
        <v>59EPSC20</v>
      </c>
      <c r="S48" s="233" t="str">
        <f t="shared" si="19"/>
        <v>59ESSC91</v>
      </c>
      <c r="T48" s="233" t="str">
        <f t="shared" si="20"/>
        <v>59ESSC02</v>
      </c>
      <c r="U48" s="233" t="str">
        <f t="shared" si="21"/>
        <v>59ESSC62</v>
      </c>
      <c r="V48" s="233" t="str">
        <f t="shared" si="22"/>
        <v>59EPSC03</v>
      </c>
      <c r="W48" s="233" t="str">
        <f t="shared" si="23"/>
        <v>59EPSIC3</v>
      </c>
      <c r="X48" s="233" t="str">
        <f t="shared" si="24"/>
        <v>59CCFC55</v>
      </c>
      <c r="Y48" s="233" t="str">
        <f t="shared" si="25"/>
        <v>59ESSC07</v>
      </c>
      <c r="Z48" s="252" t="s">
        <v>74</v>
      </c>
      <c r="AA48" s="265" t="s">
        <v>305</v>
      </c>
      <c r="AB48" s="254">
        <v>44</v>
      </c>
      <c r="AC48" s="197">
        <f t="shared" si="44"/>
        <v>0</v>
      </c>
      <c r="AD48" s="198">
        <f t="shared" si="44"/>
        <v>0</v>
      </c>
      <c r="AE48" s="198">
        <f t="shared" si="44"/>
        <v>32</v>
      </c>
      <c r="AF48" s="198">
        <f t="shared" si="44"/>
        <v>0</v>
      </c>
      <c r="AG48" s="198">
        <f t="shared" si="44"/>
        <v>1152</v>
      </c>
      <c r="AH48" s="198">
        <f t="shared" si="44"/>
        <v>0</v>
      </c>
      <c r="AI48" s="198">
        <f t="shared" si="44"/>
        <v>0</v>
      </c>
      <c r="AJ48" s="198">
        <f t="shared" si="44"/>
        <v>0</v>
      </c>
      <c r="AK48" s="198">
        <f t="shared" si="44"/>
        <v>0</v>
      </c>
      <c r="AL48" s="198">
        <f t="shared" si="44"/>
        <v>0</v>
      </c>
      <c r="AM48" s="198">
        <f t="shared" si="44"/>
        <v>0</v>
      </c>
      <c r="AN48" s="198">
        <f t="shared" si="44"/>
        <v>0</v>
      </c>
      <c r="AO48" s="198">
        <f t="shared" si="44"/>
        <v>0</v>
      </c>
      <c r="AP48" s="200">
        <f t="shared" si="44"/>
        <v>0</v>
      </c>
      <c r="AQ48" s="197">
        <f t="shared" si="44"/>
        <v>61</v>
      </c>
      <c r="AR48" s="198">
        <f t="shared" si="44"/>
        <v>0</v>
      </c>
      <c r="AS48" s="198">
        <f t="shared" si="45"/>
        <v>0</v>
      </c>
      <c r="AT48" s="198">
        <f t="shared" si="45"/>
        <v>0</v>
      </c>
      <c r="AU48" s="198">
        <f t="shared" si="45"/>
        <v>0</v>
      </c>
      <c r="AV48" s="198">
        <f t="shared" si="45"/>
        <v>0</v>
      </c>
      <c r="AW48" s="198">
        <f t="shared" si="45"/>
        <v>0</v>
      </c>
      <c r="AX48" s="198">
        <f t="shared" si="45"/>
        <v>0</v>
      </c>
      <c r="AY48" s="198">
        <f t="shared" si="45"/>
        <v>0</v>
      </c>
      <c r="AZ48" s="200">
        <f t="shared" si="45"/>
        <v>0</v>
      </c>
      <c r="BA48" s="255">
        <f t="shared" si="46"/>
        <v>1245</v>
      </c>
      <c r="BB48" s="256" t="str">
        <f t="shared" si="30"/>
        <v>120EPS018</v>
      </c>
      <c r="BC48" s="257" t="s">
        <v>302</v>
      </c>
      <c r="BD48" s="258">
        <v>120</v>
      </c>
      <c r="BE48" s="257" t="s">
        <v>225</v>
      </c>
      <c r="BF48" s="259">
        <v>1</v>
      </c>
    </row>
    <row r="49" spans="2:58" ht="15" customHeight="1" x14ac:dyDescent="0.25">
      <c r="B49" s="233" t="str">
        <f t="shared" si="2"/>
        <v>113EPS010</v>
      </c>
      <c r="C49" s="233" t="str">
        <f t="shared" si="3"/>
        <v>113EPS016</v>
      </c>
      <c r="D49" s="233" t="str">
        <f t="shared" si="4"/>
        <v>113EPS037</v>
      </c>
      <c r="E49" s="233" t="str">
        <f t="shared" si="5"/>
        <v>113EPS002</v>
      </c>
      <c r="F49" s="233" t="str">
        <f t="shared" si="6"/>
        <v>113EPS003</v>
      </c>
      <c r="G49" s="233" t="str">
        <f t="shared" si="7"/>
        <v>113EPS023</v>
      </c>
      <c r="H49" s="233" t="str">
        <f t="shared" si="8"/>
        <v>113EPS005</v>
      </c>
      <c r="I49" s="233" t="str">
        <f t="shared" si="9"/>
        <v>113EPS018</v>
      </c>
      <c r="J49" s="233" t="str">
        <f t="shared" si="10"/>
        <v>113EAS016</v>
      </c>
      <c r="K49" s="233" t="str">
        <f t="shared" si="11"/>
        <v>113EAS027</v>
      </c>
      <c r="L49" s="233" t="str">
        <f t="shared" si="12"/>
        <v>113EPS017</v>
      </c>
      <c r="M49" s="233" t="str">
        <f t="shared" si="13"/>
        <v>113EPS033</v>
      </c>
      <c r="N49" s="233" t="str">
        <f t="shared" si="14"/>
        <v>113EPS001</v>
      </c>
      <c r="O49" s="233" t="str">
        <f t="shared" si="15"/>
        <v>113EPS008</v>
      </c>
      <c r="P49" s="233" t="str">
        <f t="shared" si="16"/>
        <v>113EPS040</v>
      </c>
      <c r="Q49" s="233" t="str">
        <f t="shared" si="17"/>
        <v>113ESSC24</v>
      </c>
      <c r="R49" s="233" t="str">
        <f t="shared" si="18"/>
        <v>113EPSC20</v>
      </c>
      <c r="S49" s="233" t="str">
        <f t="shared" si="19"/>
        <v>113ESSC91</v>
      </c>
      <c r="T49" s="233" t="str">
        <f t="shared" si="20"/>
        <v>113ESSC02</v>
      </c>
      <c r="U49" s="233" t="str">
        <f t="shared" si="21"/>
        <v>113ESSC62</v>
      </c>
      <c r="V49" s="233" t="str">
        <f t="shared" si="22"/>
        <v>113EPSC03</v>
      </c>
      <c r="W49" s="233" t="str">
        <f t="shared" si="23"/>
        <v>113EPSIC3</v>
      </c>
      <c r="X49" s="233" t="str">
        <f t="shared" si="24"/>
        <v>113CCFC55</v>
      </c>
      <c r="Y49" s="233" t="str">
        <f t="shared" si="25"/>
        <v>113ESSC07</v>
      </c>
      <c r="Z49" s="252" t="s">
        <v>75</v>
      </c>
      <c r="AA49" s="265" t="s">
        <v>305</v>
      </c>
      <c r="AB49" s="254">
        <v>59</v>
      </c>
      <c r="AC49" s="197">
        <f t="shared" si="44"/>
        <v>1</v>
      </c>
      <c r="AD49" s="198">
        <f t="shared" si="44"/>
        <v>111</v>
      </c>
      <c r="AE49" s="198">
        <f t="shared" si="44"/>
        <v>171</v>
      </c>
      <c r="AF49" s="198">
        <f t="shared" si="44"/>
        <v>6</v>
      </c>
      <c r="AG49" s="198">
        <f t="shared" si="44"/>
        <v>5443</v>
      </c>
      <c r="AH49" s="198">
        <f t="shared" si="44"/>
        <v>0</v>
      </c>
      <c r="AI49" s="198">
        <f t="shared" si="44"/>
        <v>13</v>
      </c>
      <c r="AJ49" s="198">
        <f t="shared" si="44"/>
        <v>2</v>
      </c>
      <c r="AK49" s="198">
        <f t="shared" si="44"/>
        <v>0</v>
      </c>
      <c r="AL49" s="198">
        <f t="shared" si="44"/>
        <v>0</v>
      </c>
      <c r="AM49" s="198">
        <f t="shared" si="44"/>
        <v>0</v>
      </c>
      <c r="AN49" s="198">
        <f t="shared" si="44"/>
        <v>0</v>
      </c>
      <c r="AO49" s="198">
        <f t="shared" si="44"/>
        <v>0</v>
      </c>
      <c r="AP49" s="200">
        <f t="shared" si="44"/>
        <v>0</v>
      </c>
      <c r="AQ49" s="197">
        <f t="shared" si="44"/>
        <v>11</v>
      </c>
      <c r="AR49" s="198">
        <f t="shared" si="44"/>
        <v>98</v>
      </c>
      <c r="AS49" s="198">
        <f t="shared" si="45"/>
        <v>0</v>
      </c>
      <c r="AT49" s="198">
        <f t="shared" si="45"/>
        <v>0</v>
      </c>
      <c r="AU49" s="198">
        <f t="shared" si="45"/>
        <v>0</v>
      </c>
      <c r="AV49" s="198">
        <f t="shared" si="45"/>
        <v>1</v>
      </c>
      <c r="AW49" s="198">
        <f t="shared" si="45"/>
        <v>0</v>
      </c>
      <c r="AX49" s="198">
        <f t="shared" si="45"/>
        <v>0</v>
      </c>
      <c r="AY49" s="198">
        <f t="shared" si="45"/>
        <v>0</v>
      </c>
      <c r="AZ49" s="200">
        <f t="shared" si="45"/>
        <v>0</v>
      </c>
      <c r="BA49" s="255">
        <f t="shared" si="46"/>
        <v>5857</v>
      </c>
      <c r="BB49" s="256" t="str">
        <f t="shared" si="30"/>
        <v>120EPS037</v>
      </c>
      <c r="BC49" s="257" t="s">
        <v>302</v>
      </c>
      <c r="BD49" s="258">
        <v>120</v>
      </c>
      <c r="BE49" s="257" t="s">
        <v>221</v>
      </c>
      <c r="BF49" s="259">
        <v>118</v>
      </c>
    </row>
    <row r="50" spans="2:58" ht="15" customHeight="1" x14ac:dyDescent="0.25">
      <c r="B50" s="233" t="str">
        <f t="shared" si="2"/>
        <v>125EPS010</v>
      </c>
      <c r="C50" s="233" t="str">
        <f t="shared" si="3"/>
        <v>125EPS016</v>
      </c>
      <c r="D50" s="233" t="str">
        <f t="shared" si="4"/>
        <v>125EPS037</v>
      </c>
      <c r="E50" s="233" t="str">
        <f t="shared" si="5"/>
        <v>125EPS002</v>
      </c>
      <c r="F50" s="233" t="str">
        <f t="shared" si="6"/>
        <v>125EPS003</v>
      </c>
      <c r="G50" s="233" t="str">
        <f t="shared" si="7"/>
        <v>125EPS023</v>
      </c>
      <c r="H50" s="233" t="str">
        <f t="shared" si="8"/>
        <v>125EPS005</v>
      </c>
      <c r="I50" s="233" t="str">
        <f t="shared" si="9"/>
        <v>125EPS018</v>
      </c>
      <c r="J50" s="233" t="str">
        <f t="shared" si="10"/>
        <v>125EAS016</v>
      </c>
      <c r="K50" s="233" t="str">
        <f t="shared" si="11"/>
        <v>125EAS027</v>
      </c>
      <c r="L50" s="233" t="str">
        <f t="shared" si="12"/>
        <v>125EPS017</v>
      </c>
      <c r="M50" s="233" t="str">
        <f t="shared" si="13"/>
        <v>125EPS033</v>
      </c>
      <c r="N50" s="233" t="str">
        <f t="shared" si="14"/>
        <v>125EPS001</v>
      </c>
      <c r="O50" s="233" t="str">
        <f t="shared" si="15"/>
        <v>125EPS008</v>
      </c>
      <c r="P50" s="233" t="str">
        <f t="shared" si="16"/>
        <v>125EPS040</v>
      </c>
      <c r="Q50" s="233" t="str">
        <f t="shared" si="17"/>
        <v>125ESSC24</v>
      </c>
      <c r="R50" s="233" t="str">
        <f t="shared" si="18"/>
        <v>125EPSC20</v>
      </c>
      <c r="S50" s="233" t="str">
        <f t="shared" si="19"/>
        <v>125ESSC91</v>
      </c>
      <c r="T50" s="233" t="str">
        <f t="shared" si="20"/>
        <v>125ESSC02</v>
      </c>
      <c r="U50" s="233" t="str">
        <f t="shared" si="21"/>
        <v>125ESSC62</v>
      </c>
      <c r="V50" s="233" t="str">
        <f t="shared" si="22"/>
        <v>125EPSC03</v>
      </c>
      <c r="W50" s="233" t="str">
        <f t="shared" si="23"/>
        <v>125EPSIC3</v>
      </c>
      <c r="X50" s="233" t="str">
        <f t="shared" si="24"/>
        <v>125CCFC55</v>
      </c>
      <c r="Y50" s="233" t="str">
        <f t="shared" si="25"/>
        <v>125ESSC07</v>
      </c>
      <c r="Z50" s="252" t="s">
        <v>76</v>
      </c>
      <c r="AA50" s="265" t="s">
        <v>305</v>
      </c>
      <c r="AB50" s="254">
        <v>113</v>
      </c>
      <c r="AC50" s="197">
        <f t="shared" si="44"/>
        <v>0</v>
      </c>
      <c r="AD50" s="198">
        <f t="shared" si="44"/>
        <v>0</v>
      </c>
      <c r="AE50" s="198">
        <f t="shared" si="44"/>
        <v>819</v>
      </c>
      <c r="AF50" s="198">
        <f t="shared" si="44"/>
        <v>0</v>
      </c>
      <c r="AG50" s="198">
        <f t="shared" si="44"/>
        <v>1112</v>
      </c>
      <c r="AH50" s="198">
        <f t="shared" si="44"/>
        <v>0</v>
      </c>
      <c r="AI50" s="198">
        <f t="shared" si="44"/>
        <v>0</v>
      </c>
      <c r="AJ50" s="198">
        <f t="shared" si="44"/>
        <v>0</v>
      </c>
      <c r="AK50" s="198">
        <f t="shared" si="44"/>
        <v>0</v>
      </c>
      <c r="AL50" s="198">
        <f t="shared" si="44"/>
        <v>0</v>
      </c>
      <c r="AM50" s="198">
        <f t="shared" si="44"/>
        <v>0</v>
      </c>
      <c r="AN50" s="198">
        <f t="shared" si="44"/>
        <v>0</v>
      </c>
      <c r="AO50" s="198">
        <f t="shared" si="44"/>
        <v>0</v>
      </c>
      <c r="AP50" s="200">
        <f t="shared" si="44"/>
        <v>0</v>
      </c>
      <c r="AQ50" s="197">
        <f t="shared" si="44"/>
        <v>94</v>
      </c>
      <c r="AR50" s="198">
        <f t="shared" si="44"/>
        <v>0</v>
      </c>
      <c r="AS50" s="198">
        <f t="shared" si="45"/>
        <v>0</v>
      </c>
      <c r="AT50" s="198">
        <f t="shared" si="45"/>
        <v>0</v>
      </c>
      <c r="AU50" s="198">
        <f t="shared" si="45"/>
        <v>0</v>
      </c>
      <c r="AV50" s="198">
        <f t="shared" si="45"/>
        <v>0</v>
      </c>
      <c r="AW50" s="198">
        <f t="shared" si="45"/>
        <v>0</v>
      </c>
      <c r="AX50" s="198">
        <f t="shared" si="45"/>
        <v>0</v>
      </c>
      <c r="AY50" s="198">
        <f t="shared" si="45"/>
        <v>0</v>
      </c>
      <c r="AZ50" s="200">
        <f t="shared" si="45"/>
        <v>0</v>
      </c>
      <c r="BA50" s="255">
        <f t="shared" si="46"/>
        <v>2025</v>
      </c>
      <c r="BB50" s="256" t="str">
        <f t="shared" si="30"/>
        <v>120EPSIC3</v>
      </c>
      <c r="BC50" s="257" t="s">
        <v>302</v>
      </c>
      <c r="BD50" s="258">
        <v>120</v>
      </c>
      <c r="BE50" s="257" t="s">
        <v>242</v>
      </c>
      <c r="BF50" s="259">
        <v>4</v>
      </c>
    </row>
    <row r="51" spans="2:58" ht="15" customHeight="1" x14ac:dyDescent="0.25">
      <c r="B51" s="233" t="str">
        <f t="shared" si="2"/>
        <v>138EPS010</v>
      </c>
      <c r="C51" s="233" t="str">
        <f t="shared" si="3"/>
        <v>138EPS016</v>
      </c>
      <c r="D51" s="233" t="str">
        <f t="shared" si="4"/>
        <v>138EPS037</v>
      </c>
      <c r="E51" s="233" t="str">
        <f t="shared" si="5"/>
        <v>138EPS002</v>
      </c>
      <c r="F51" s="233" t="str">
        <f t="shared" si="6"/>
        <v>138EPS003</v>
      </c>
      <c r="G51" s="233" t="str">
        <f t="shared" si="7"/>
        <v>138EPS023</v>
      </c>
      <c r="H51" s="233" t="str">
        <f t="shared" si="8"/>
        <v>138EPS005</v>
      </c>
      <c r="I51" s="233" t="str">
        <f t="shared" si="9"/>
        <v>138EPS018</v>
      </c>
      <c r="J51" s="233" t="str">
        <f t="shared" si="10"/>
        <v>138EAS016</v>
      </c>
      <c r="K51" s="233" t="str">
        <f t="shared" si="11"/>
        <v>138EAS027</v>
      </c>
      <c r="L51" s="233" t="str">
        <f t="shared" si="12"/>
        <v>138EPS017</v>
      </c>
      <c r="M51" s="233" t="str">
        <f t="shared" si="13"/>
        <v>138EPS033</v>
      </c>
      <c r="N51" s="233" t="str">
        <f t="shared" si="14"/>
        <v>138EPS001</v>
      </c>
      <c r="O51" s="233" t="str">
        <f t="shared" si="15"/>
        <v>138EPS008</v>
      </c>
      <c r="P51" s="233" t="str">
        <f t="shared" si="16"/>
        <v>138EPS040</v>
      </c>
      <c r="Q51" s="233" t="str">
        <f t="shared" si="17"/>
        <v>138ESSC24</v>
      </c>
      <c r="R51" s="233" t="str">
        <f t="shared" si="18"/>
        <v>138EPSC20</v>
      </c>
      <c r="S51" s="233" t="str">
        <f t="shared" si="19"/>
        <v>138ESSC91</v>
      </c>
      <c r="T51" s="233" t="str">
        <f t="shared" si="20"/>
        <v>138ESSC02</v>
      </c>
      <c r="U51" s="233" t="str">
        <f t="shared" si="21"/>
        <v>138ESSC62</v>
      </c>
      <c r="V51" s="233" t="str">
        <f t="shared" si="22"/>
        <v>138EPSC03</v>
      </c>
      <c r="W51" s="233" t="str">
        <f t="shared" si="23"/>
        <v>138EPSIC3</v>
      </c>
      <c r="X51" s="233" t="str">
        <f t="shared" si="24"/>
        <v>138CCFC55</v>
      </c>
      <c r="Y51" s="233" t="str">
        <f t="shared" si="25"/>
        <v>138ESSC07</v>
      </c>
      <c r="Z51" s="252" t="s">
        <v>77</v>
      </c>
      <c r="AA51" s="265" t="s">
        <v>305</v>
      </c>
      <c r="AB51" s="254">
        <v>125</v>
      </c>
      <c r="AC51" s="197">
        <f t="shared" si="44"/>
        <v>0</v>
      </c>
      <c r="AD51" s="198">
        <f t="shared" si="44"/>
        <v>0</v>
      </c>
      <c r="AE51" s="198">
        <f t="shared" si="44"/>
        <v>49</v>
      </c>
      <c r="AF51" s="198">
        <f t="shared" si="44"/>
        <v>0</v>
      </c>
      <c r="AG51" s="198">
        <f t="shared" si="44"/>
        <v>545</v>
      </c>
      <c r="AH51" s="198">
        <f t="shared" si="44"/>
        <v>0</v>
      </c>
      <c r="AI51" s="198">
        <f t="shared" si="44"/>
        <v>0</v>
      </c>
      <c r="AJ51" s="198">
        <f t="shared" si="44"/>
        <v>0</v>
      </c>
      <c r="AK51" s="198">
        <f t="shared" si="44"/>
        <v>0</v>
      </c>
      <c r="AL51" s="198">
        <f t="shared" si="44"/>
        <v>0</v>
      </c>
      <c r="AM51" s="198">
        <f t="shared" si="44"/>
        <v>0</v>
      </c>
      <c r="AN51" s="198">
        <f t="shared" si="44"/>
        <v>0</v>
      </c>
      <c r="AO51" s="198">
        <f t="shared" si="44"/>
        <v>0</v>
      </c>
      <c r="AP51" s="200">
        <f t="shared" si="44"/>
        <v>0</v>
      </c>
      <c r="AQ51" s="197">
        <f t="shared" si="44"/>
        <v>79</v>
      </c>
      <c r="AR51" s="198">
        <f t="shared" si="44"/>
        <v>0</v>
      </c>
      <c r="AS51" s="198">
        <f t="shared" si="45"/>
        <v>0</v>
      </c>
      <c r="AT51" s="198">
        <f t="shared" si="45"/>
        <v>0</v>
      </c>
      <c r="AU51" s="198">
        <f t="shared" si="45"/>
        <v>0</v>
      </c>
      <c r="AV51" s="198">
        <f t="shared" si="45"/>
        <v>0</v>
      </c>
      <c r="AW51" s="198">
        <f t="shared" si="45"/>
        <v>0</v>
      </c>
      <c r="AX51" s="198">
        <f t="shared" si="45"/>
        <v>0</v>
      </c>
      <c r="AY51" s="198">
        <f t="shared" si="45"/>
        <v>0</v>
      </c>
      <c r="AZ51" s="200">
        <f t="shared" si="45"/>
        <v>0</v>
      </c>
      <c r="BA51" s="255">
        <f t="shared" si="46"/>
        <v>673</v>
      </c>
      <c r="BB51" s="256" t="str">
        <f t="shared" si="30"/>
        <v>120ESSC24</v>
      </c>
      <c r="BC51" s="257" t="s">
        <v>302</v>
      </c>
      <c r="BD51" s="258">
        <v>120</v>
      </c>
      <c r="BE51" s="257" t="s">
        <v>239</v>
      </c>
      <c r="BF51" s="259">
        <v>327</v>
      </c>
    </row>
    <row r="52" spans="2:58" ht="15" customHeight="1" x14ac:dyDescent="0.25">
      <c r="B52" s="233" t="str">
        <f t="shared" si="2"/>
        <v>234EPS010</v>
      </c>
      <c r="C52" s="233" t="str">
        <f t="shared" si="3"/>
        <v>234EPS016</v>
      </c>
      <c r="D52" s="233" t="str">
        <f t="shared" si="4"/>
        <v>234EPS037</v>
      </c>
      <c r="E52" s="233" t="str">
        <f t="shared" si="5"/>
        <v>234EPS002</v>
      </c>
      <c r="F52" s="233" t="str">
        <f t="shared" si="6"/>
        <v>234EPS003</v>
      </c>
      <c r="G52" s="233" t="str">
        <f t="shared" si="7"/>
        <v>234EPS023</v>
      </c>
      <c r="H52" s="233" t="str">
        <f t="shared" si="8"/>
        <v>234EPS005</v>
      </c>
      <c r="I52" s="233" t="str">
        <f t="shared" si="9"/>
        <v>234EPS018</v>
      </c>
      <c r="J52" s="233" t="str">
        <f t="shared" si="10"/>
        <v>234EAS016</v>
      </c>
      <c r="K52" s="233" t="str">
        <f t="shared" si="11"/>
        <v>234EAS027</v>
      </c>
      <c r="L52" s="233" t="str">
        <f t="shared" si="12"/>
        <v>234EPS017</v>
      </c>
      <c r="M52" s="233" t="str">
        <f t="shared" si="13"/>
        <v>234EPS033</v>
      </c>
      <c r="N52" s="233" t="str">
        <f t="shared" si="14"/>
        <v>234EPS001</v>
      </c>
      <c r="O52" s="233" t="str">
        <f t="shared" si="15"/>
        <v>234EPS008</v>
      </c>
      <c r="P52" s="233" t="str">
        <f t="shared" si="16"/>
        <v>234EPS040</v>
      </c>
      <c r="Q52" s="233" t="str">
        <f t="shared" si="17"/>
        <v>234ESSC24</v>
      </c>
      <c r="R52" s="233" t="str">
        <f t="shared" si="18"/>
        <v>234EPSC20</v>
      </c>
      <c r="S52" s="233" t="str">
        <f t="shared" si="19"/>
        <v>234ESSC91</v>
      </c>
      <c r="T52" s="233" t="str">
        <f t="shared" si="20"/>
        <v>234ESSC02</v>
      </c>
      <c r="U52" s="233" t="str">
        <f t="shared" si="21"/>
        <v>234ESSC62</v>
      </c>
      <c r="V52" s="233" t="str">
        <f t="shared" si="22"/>
        <v>234EPSC03</v>
      </c>
      <c r="W52" s="233" t="str">
        <f t="shared" si="23"/>
        <v>234EPSIC3</v>
      </c>
      <c r="X52" s="233" t="str">
        <f t="shared" si="24"/>
        <v>234CCFC55</v>
      </c>
      <c r="Y52" s="233" t="str">
        <f t="shared" si="25"/>
        <v>234ESSC07</v>
      </c>
      <c r="Z52" s="252" t="s">
        <v>78</v>
      </c>
      <c r="AA52" s="265" t="s">
        <v>305</v>
      </c>
      <c r="AB52" s="254">
        <v>138</v>
      </c>
      <c r="AC52" s="197">
        <f t="shared" si="44"/>
        <v>0</v>
      </c>
      <c r="AD52" s="198">
        <f t="shared" si="44"/>
        <v>0</v>
      </c>
      <c r="AE52" s="198">
        <f t="shared" si="44"/>
        <v>528</v>
      </c>
      <c r="AF52" s="198">
        <f t="shared" si="44"/>
        <v>0</v>
      </c>
      <c r="AG52" s="198">
        <f t="shared" si="44"/>
        <v>1047</v>
      </c>
      <c r="AH52" s="198">
        <f t="shared" si="44"/>
        <v>0</v>
      </c>
      <c r="AI52" s="198">
        <f t="shared" si="44"/>
        <v>0</v>
      </c>
      <c r="AJ52" s="198">
        <f t="shared" si="44"/>
        <v>0</v>
      </c>
      <c r="AK52" s="198">
        <f t="shared" si="44"/>
        <v>0</v>
      </c>
      <c r="AL52" s="198">
        <f t="shared" si="44"/>
        <v>0</v>
      </c>
      <c r="AM52" s="198">
        <f t="shared" si="44"/>
        <v>0</v>
      </c>
      <c r="AN52" s="198">
        <f t="shared" si="44"/>
        <v>0</v>
      </c>
      <c r="AO52" s="198">
        <f t="shared" si="44"/>
        <v>0</v>
      </c>
      <c r="AP52" s="200">
        <f t="shared" si="44"/>
        <v>0</v>
      </c>
      <c r="AQ52" s="197">
        <f t="shared" si="44"/>
        <v>1</v>
      </c>
      <c r="AR52" s="198">
        <f t="shared" si="44"/>
        <v>0</v>
      </c>
      <c r="AS52" s="198">
        <f t="shared" si="45"/>
        <v>0</v>
      </c>
      <c r="AT52" s="198">
        <f t="shared" si="45"/>
        <v>0</v>
      </c>
      <c r="AU52" s="198">
        <f t="shared" si="45"/>
        <v>0</v>
      </c>
      <c r="AV52" s="198">
        <f t="shared" si="45"/>
        <v>0</v>
      </c>
      <c r="AW52" s="198">
        <f t="shared" si="45"/>
        <v>0</v>
      </c>
      <c r="AX52" s="198">
        <f t="shared" si="45"/>
        <v>0</v>
      </c>
      <c r="AY52" s="198">
        <f t="shared" si="45"/>
        <v>0</v>
      </c>
      <c r="AZ52" s="200">
        <f t="shared" si="45"/>
        <v>0</v>
      </c>
      <c r="BA52" s="255">
        <f t="shared" si="46"/>
        <v>1576</v>
      </c>
      <c r="BB52" s="256" t="str">
        <f t="shared" si="30"/>
        <v>154EAS016</v>
      </c>
      <c r="BC52" s="257" t="s">
        <v>302</v>
      </c>
      <c r="BD52" s="258">
        <v>154</v>
      </c>
      <c r="BE52" s="257" t="s">
        <v>226</v>
      </c>
      <c r="BF52" s="259">
        <v>3</v>
      </c>
    </row>
    <row r="53" spans="2:58" ht="15" customHeight="1" x14ac:dyDescent="0.25">
      <c r="B53" s="233" t="str">
        <f t="shared" si="2"/>
        <v>240EPS010</v>
      </c>
      <c r="C53" s="233" t="str">
        <f t="shared" si="3"/>
        <v>240EPS016</v>
      </c>
      <c r="D53" s="233" t="str">
        <f t="shared" si="4"/>
        <v>240EPS037</v>
      </c>
      <c r="E53" s="233" t="str">
        <f t="shared" si="5"/>
        <v>240EPS002</v>
      </c>
      <c r="F53" s="233" t="str">
        <f t="shared" si="6"/>
        <v>240EPS003</v>
      </c>
      <c r="G53" s="233" t="str">
        <f t="shared" si="7"/>
        <v>240EPS023</v>
      </c>
      <c r="H53" s="233" t="str">
        <f t="shared" si="8"/>
        <v>240EPS005</v>
      </c>
      <c r="I53" s="233" t="str">
        <f t="shared" si="9"/>
        <v>240EPS018</v>
      </c>
      <c r="J53" s="233" t="str">
        <f t="shared" si="10"/>
        <v>240EAS016</v>
      </c>
      <c r="K53" s="233" t="str">
        <f t="shared" si="11"/>
        <v>240EAS027</v>
      </c>
      <c r="L53" s="233" t="str">
        <f t="shared" si="12"/>
        <v>240EPS017</v>
      </c>
      <c r="M53" s="233" t="str">
        <f t="shared" si="13"/>
        <v>240EPS033</v>
      </c>
      <c r="N53" s="233" t="str">
        <f t="shared" si="14"/>
        <v>240EPS001</v>
      </c>
      <c r="O53" s="233" t="str">
        <f t="shared" si="15"/>
        <v>240EPS008</v>
      </c>
      <c r="P53" s="233" t="str">
        <f t="shared" si="16"/>
        <v>240EPS040</v>
      </c>
      <c r="Q53" s="233" t="str">
        <f t="shared" si="17"/>
        <v>240ESSC24</v>
      </c>
      <c r="R53" s="233" t="str">
        <f t="shared" si="18"/>
        <v>240EPSC20</v>
      </c>
      <c r="S53" s="233" t="str">
        <f t="shared" si="19"/>
        <v>240ESSC91</v>
      </c>
      <c r="T53" s="233" t="str">
        <f t="shared" si="20"/>
        <v>240ESSC02</v>
      </c>
      <c r="U53" s="233" t="str">
        <f t="shared" si="21"/>
        <v>240ESSC62</v>
      </c>
      <c r="V53" s="233" t="str">
        <f t="shared" si="22"/>
        <v>240EPSC03</v>
      </c>
      <c r="W53" s="233" t="str">
        <f t="shared" si="23"/>
        <v>240EPSIC3</v>
      </c>
      <c r="X53" s="233" t="str">
        <f t="shared" si="24"/>
        <v>240CCFC55</v>
      </c>
      <c r="Y53" s="233" t="str">
        <f t="shared" si="25"/>
        <v>240ESSC07</v>
      </c>
      <c r="Z53" s="252" t="s">
        <v>79</v>
      </c>
      <c r="AA53" s="265" t="s">
        <v>305</v>
      </c>
      <c r="AB53" s="254">
        <v>234</v>
      </c>
      <c r="AC53" s="197">
        <f t="shared" si="44"/>
        <v>0</v>
      </c>
      <c r="AD53" s="198">
        <f t="shared" si="44"/>
        <v>0</v>
      </c>
      <c r="AE53" s="198">
        <f t="shared" si="44"/>
        <v>338</v>
      </c>
      <c r="AF53" s="198">
        <f t="shared" si="44"/>
        <v>0</v>
      </c>
      <c r="AG53" s="198">
        <f t="shared" si="44"/>
        <v>1332</v>
      </c>
      <c r="AH53" s="198">
        <f t="shared" si="44"/>
        <v>0</v>
      </c>
      <c r="AI53" s="198">
        <f t="shared" si="44"/>
        <v>1</v>
      </c>
      <c r="AJ53" s="198">
        <f t="shared" si="44"/>
        <v>0</v>
      </c>
      <c r="AK53" s="198">
        <f t="shared" si="44"/>
        <v>0</v>
      </c>
      <c r="AL53" s="198">
        <f t="shared" si="44"/>
        <v>0</v>
      </c>
      <c r="AM53" s="198">
        <f t="shared" si="44"/>
        <v>0</v>
      </c>
      <c r="AN53" s="198">
        <f t="shared" si="44"/>
        <v>1</v>
      </c>
      <c r="AO53" s="198">
        <f t="shared" si="44"/>
        <v>0</v>
      </c>
      <c r="AP53" s="200">
        <f t="shared" si="44"/>
        <v>0</v>
      </c>
      <c r="AQ53" s="197">
        <f t="shared" si="44"/>
        <v>0</v>
      </c>
      <c r="AR53" s="198">
        <f t="shared" si="44"/>
        <v>353</v>
      </c>
      <c r="AS53" s="198">
        <f t="shared" si="45"/>
        <v>0</v>
      </c>
      <c r="AT53" s="198">
        <f t="shared" si="45"/>
        <v>0</v>
      </c>
      <c r="AU53" s="198">
        <f t="shared" si="45"/>
        <v>0</v>
      </c>
      <c r="AV53" s="198">
        <f t="shared" si="45"/>
        <v>0</v>
      </c>
      <c r="AW53" s="198">
        <f t="shared" si="45"/>
        <v>0</v>
      </c>
      <c r="AX53" s="198">
        <f t="shared" si="45"/>
        <v>6</v>
      </c>
      <c r="AY53" s="198">
        <f t="shared" si="45"/>
        <v>0</v>
      </c>
      <c r="AZ53" s="200">
        <f t="shared" si="45"/>
        <v>0</v>
      </c>
      <c r="BA53" s="255">
        <f t="shared" si="46"/>
        <v>2031</v>
      </c>
      <c r="BB53" s="256" t="str">
        <f t="shared" si="30"/>
        <v>154EPS002</v>
      </c>
      <c r="BC53" s="257" t="s">
        <v>302</v>
      </c>
      <c r="BD53" s="258">
        <v>154</v>
      </c>
      <c r="BE53" s="257" t="s">
        <v>222</v>
      </c>
      <c r="BF53" s="259">
        <v>1</v>
      </c>
    </row>
    <row r="54" spans="2:58" ht="15" customHeight="1" x14ac:dyDescent="0.25">
      <c r="B54" s="233" t="str">
        <f t="shared" si="2"/>
        <v>284EPS010</v>
      </c>
      <c r="C54" s="233" t="str">
        <f t="shared" si="3"/>
        <v>284EPS016</v>
      </c>
      <c r="D54" s="233" t="str">
        <f t="shared" si="4"/>
        <v>284EPS037</v>
      </c>
      <c r="E54" s="233" t="str">
        <f t="shared" si="5"/>
        <v>284EPS002</v>
      </c>
      <c r="F54" s="233" t="str">
        <f t="shared" si="6"/>
        <v>284EPS003</v>
      </c>
      <c r="G54" s="233" t="str">
        <f t="shared" si="7"/>
        <v>284EPS023</v>
      </c>
      <c r="H54" s="233" t="str">
        <f t="shared" si="8"/>
        <v>284EPS005</v>
      </c>
      <c r="I54" s="233" t="str">
        <f t="shared" si="9"/>
        <v>284EPS018</v>
      </c>
      <c r="J54" s="233" t="str">
        <f t="shared" si="10"/>
        <v>284EAS016</v>
      </c>
      <c r="K54" s="233" t="str">
        <f t="shared" si="11"/>
        <v>284EAS027</v>
      </c>
      <c r="L54" s="233" t="str">
        <f t="shared" si="12"/>
        <v>284EPS017</v>
      </c>
      <c r="M54" s="233" t="str">
        <f t="shared" si="13"/>
        <v>284EPS033</v>
      </c>
      <c r="N54" s="233" t="str">
        <f t="shared" si="14"/>
        <v>284EPS001</v>
      </c>
      <c r="O54" s="233" t="str">
        <f t="shared" si="15"/>
        <v>284EPS008</v>
      </c>
      <c r="P54" s="233" t="str">
        <f t="shared" si="16"/>
        <v>284EPS040</v>
      </c>
      <c r="Q54" s="233" t="str">
        <f t="shared" si="17"/>
        <v>284ESSC24</v>
      </c>
      <c r="R54" s="233" t="str">
        <f t="shared" si="18"/>
        <v>284EPSC20</v>
      </c>
      <c r="S54" s="233" t="str">
        <f t="shared" si="19"/>
        <v>284ESSC91</v>
      </c>
      <c r="T54" s="233" t="str">
        <f t="shared" si="20"/>
        <v>284ESSC02</v>
      </c>
      <c r="U54" s="233" t="str">
        <f t="shared" si="21"/>
        <v>284ESSC62</v>
      </c>
      <c r="V54" s="233" t="str">
        <f t="shared" si="22"/>
        <v>284EPSC03</v>
      </c>
      <c r="W54" s="233" t="str">
        <f t="shared" si="23"/>
        <v>284EPSIC3</v>
      </c>
      <c r="X54" s="233" t="str">
        <f t="shared" si="24"/>
        <v>284CCFC55</v>
      </c>
      <c r="Y54" s="233" t="str">
        <f t="shared" si="25"/>
        <v>284ESSC07</v>
      </c>
      <c r="Z54" s="252" t="s">
        <v>80</v>
      </c>
      <c r="AA54" s="265" t="s">
        <v>305</v>
      </c>
      <c r="AB54" s="254">
        <v>240</v>
      </c>
      <c r="AC54" s="197">
        <f t="shared" si="44"/>
        <v>0</v>
      </c>
      <c r="AD54" s="198">
        <f t="shared" si="44"/>
        <v>0</v>
      </c>
      <c r="AE54" s="198">
        <f t="shared" si="44"/>
        <v>258</v>
      </c>
      <c r="AF54" s="198">
        <f t="shared" si="44"/>
        <v>0</v>
      </c>
      <c r="AG54" s="198">
        <f t="shared" si="44"/>
        <v>1721</v>
      </c>
      <c r="AH54" s="198">
        <f t="shared" si="44"/>
        <v>0</v>
      </c>
      <c r="AI54" s="198">
        <f t="shared" si="44"/>
        <v>0</v>
      </c>
      <c r="AJ54" s="198">
        <f t="shared" si="44"/>
        <v>0</v>
      </c>
      <c r="AK54" s="198">
        <f t="shared" si="44"/>
        <v>3</v>
      </c>
      <c r="AL54" s="198">
        <f t="shared" si="44"/>
        <v>0</v>
      </c>
      <c r="AM54" s="198">
        <f t="shared" si="44"/>
        <v>0</v>
      </c>
      <c r="AN54" s="198">
        <f t="shared" si="44"/>
        <v>0</v>
      </c>
      <c r="AO54" s="198">
        <f t="shared" si="44"/>
        <v>0</v>
      </c>
      <c r="AP54" s="200">
        <f t="shared" si="44"/>
        <v>0</v>
      </c>
      <c r="AQ54" s="197">
        <f t="shared" si="44"/>
        <v>153</v>
      </c>
      <c r="AR54" s="198">
        <f t="shared" si="44"/>
        <v>0</v>
      </c>
      <c r="AS54" s="198">
        <f t="shared" si="45"/>
        <v>0</v>
      </c>
      <c r="AT54" s="198">
        <f t="shared" si="45"/>
        <v>0</v>
      </c>
      <c r="AU54" s="198">
        <f t="shared" si="45"/>
        <v>0</v>
      </c>
      <c r="AV54" s="198">
        <f t="shared" si="45"/>
        <v>0</v>
      </c>
      <c r="AW54" s="198">
        <f t="shared" si="45"/>
        <v>0</v>
      </c>
      <c r="AX54" s="198">
        <f t="shared" si="45"/>
        <v>0</v>
      </c>
      <c r="AY54" s="198">
        <f t="shared" si="45"/>
        <v>0</v>
      </c>
      <c r="AZ54" s="200">
        <f t="shared" si="45"/>
        <v>0</v>
      </c>
      <c r="BA54" s="255">
        <f t="shared" si="46"/>
        <v>2135</v>
      </c>
      <c r="BB54" s="256" t="str">
        <f t="shared" si="30"/>
        <v>154EPS003</v>
      </c>
      <c r="BC54" s="257" t="s">
        <v>302</v>
      </c>
      <c r="BD54" s="258">
        <v>154</v>
      </c>
      <c r="BE54" s="257" t="s">
        <v>220</v>
      </c>
      <c r="BF54" s="259">
        <v>18211</v>
      </c>
    </row>
    <row r="55" spans="2:58" ht="15" customHeight="1" x14ac:dyDescent="0.25">
      <c r="B55" s="233" t="str">
        <f t="shared" si="2"/>
        <v>306EPS010</v>
      </c>
      <c r="C55" s="233" t="str">
        <f t="shared" si="3"/>
        <v>306EPS016</v>
      </c>
      <c r="D55" s="233" t="str">
        <f t="shared" si="4"/>
        <v>306EPS037</v>
      </c>
      <c r="E55" s="233" t="str">
        <f t="shared" si="5"/>
        <v>306EPS002</v>
      </c>
      <c r="F55" s="233" t="str">
        <f t="shared" si="6"/>
        <v>306EPS003</v>
      </c>
      <c r="G55" s="233" t="str">
        <f t="shared" si="7"/>
        <v>306EPS023</v>
      </c>
      <c r="H55" s="233" t="str">
        <f t="shared" si="8"/>
        <v>306EPS005</v>
      </c>
      <c r="I55" s="233" t="str">
        <f t="shared" si="9"/>
        <v>306EPS018</v>
      </c>
      <c r="J55" s="233" t="str">
        <f t="shared" si="10"/>
        <v>306EAS016</v>
      </c>
      <c r="K55" s="233" t="str">
        <f t="shared" si="11"/>
        <v>306EAS027</v>
      </c>
      <c r="L55" s="233" t="str">
        <f t="shared" si="12"/>
        <v>306EPS017</v>
      </c>
      <c r="M55" s="233" t="str">
        <f t="shared" si="13"/>
        <v>306EPS033</v>
      </c>
      <c r="N55" s="233" t="str">
        <f t="shared" si="14"/>
        <v>306EPS001</v>
      </c>
      <c r="O55" s="233" t="str">
        <f t="shared" si="15"/>
        <v>306EPS008</v>
      </c>
      <c r="P55" s="233" t="str">
        <f t="shared" si="16"/>
        <v>306EPS040</v>
      </c>
      <c r="Q55" s="233" t="str">
        <f t="shared" si="17"/>
        <v>306ESSC24</v>
      </c>
      <c r="R55" s="233" t="str">
        <f t="shared" si="18"/>
        <v>306EPSC20</v>
      </c>
      <c r="S55" s="233" t="str">
        <f t="shared" si="19"/>
        <v>306ESSC91</v>
      </c>
      <c r="T55" s="233" t="str">
        <f t="shared" si="20"/>
        <v>306ESSC02</v>
      </c>
      <c r="U55" s="233" t="str">
        <f t="shared" si="21"/>
        <v>306ESSC62</v>
      </c>
      <c r="V55" s="233" t="str">
        <f t="shared" si="22"/>
        <v>306EPSC03</v>
      </c>
      <c r="W55" s="233" t="str">
        <f t="shared" si="23"/>
        <v>306EPSIC3</v>
      </c>
      <c r="X55" s="233" t="str">
        <f t="shared" si="24"/>
        <v>306CCFC55</v>
      </c>
      <c r="Y55" s="233" t="str">
        <f t="shared" si="25"/>
        <v>306ESSC07</v>
      </c>
      <c r="Z55" s="252" t="s">
        <v>81</v>
      </c>
      <c r="AA55" s="265" t="s">
        <v>305</v>
      </c>
      <c r="AB55" s="254">
        <v>284</v>
      </c>
      <c r="AC55" s="197">
        <f t="shared" si="44"/>
        <v>0</v>
      </c>
      <c r="AD55" s="198">
        <f t="shared" si="44"/>
        <v>0</v>
      </c>
      <c r="AE55" s="198">
        <f t="shared" si="44"/>
        <v>292</v>
      </c>
      <c r="AF55" s="198">
        <f t="shared" si="44"/>
        <v>1</v>
      </c>
      <c r="AG55" s="198">
        <f t="shared" si="44"/>
        <v>2115</v>
      </c>
      <c r="AH55" s="198">
        <f t="shared" si="44"/>
        <v>1</v>
      </c>
      <c r="AI55" s="198">
        <f t="shared" si="44"/>
        <v>0</v>
      </c>
      <c r="AJ55" s="198">
        <f t="shared" si="44"/>
        <v>0</v>
      </c>
      <c r="AK55" s="198">
        <f t="shared" si="44"/>
        <v>0</v>
      </c>
      <c r="AL55" s="198">
        <f t="shared" si="44"/>
        <v>0</v>
      </c>
      <c r="AM55" s="198">
        <f t="shared" si="44"/>
        <v>0</v>
      </c>
      <c r="AN55" s="198">
        <f t="shared" si="44"/>
        <v>0</v>
      </c>
      <c r="AO55" s="198">
        <f t="shared" si="44"/>
        <v>0</v>
      </c>
      <c r="AP55" s="200">
        <f t="shared" si="44"/>
        <v>0</v>
      </c>
      <c r="AQ55" s="197">
        <f t="shared" si="44"/>
        <v>37</v>
      </c>
      <c r="AR55" s="198">
        <f t="shared" si="44"/>
        <v>264</v>
      </c>
      <c r="AS55" s="198">
        <f t="shared" si="45"/>
        <v>0</v>
      </c>
      <c r="AT55" s="198">
        <f t="shared" si="45"/>
        <v>0</v>
      </c>
      <c r="AU55" s="198">
        <f t="shared" si="45"/>
        <v>0</v>
      </c>
      <c r="AV55" s="198">
        <f t="shared" si="45"/>
        <v>0</v>
      </c>
      <c r="AW55" s="198">
        <f t="shared" si="45"/>
        <v>0</v>
      </c>
      <c r="AX55" s="198">
        <f t="shared" si="45"/>
        <v>2</v>
      </c>
      <c r="AY55" s="198">
        <f t="shared" si="45"/>
        <v>0</v>
      </c>
      <c r="AZ55" s="200">
        <f t="shared" si="45"/>
        <v>0</v>
      </c>
      <c r="BA55" s="255">
        <f t="shared" si="46"/>
        <v>2712</v>
      </c>
      <c r="BB55" s="256" t="str">
        <f t="shared" si="30"/>
        <v>154EPS005</v>
      </c>
      <c r="BC55" s="257" t="s">
        <v>302</v>
      </c>
      <c r="BD55" s="258">
        <v>154</v>
      </c>
      <c r="BE55" s="257" t="s">
        <v>224</v>
      </c>
      <c r="BF55" s="259">
        <v>7</v>
      </c>
    </row>
    <row r="56" spans="2:58" ht="15" customHeight="1" x14ac:dyDescent="0.25">
      <c r="B56" s="233" t="str">
        <f t="shared" si="2"/>
        <v>347EPS010</v>
      </c>
      <c r="C56" s="233" t="str">
        <f t="shared" si="3"/>
        <v>347EPS016</v>
      </c>
      <c r="D56" s="233" t="str">
        <f t="shared" si="4"/>
        <v>347EPS037</v>
      </c>
      <c r="E56" s="233" t="str">
        <f t="shared" si="5"/>
        <v>347EPS002</v>
      </c>
      <c r="F56" s="233" t="str">
        <f t="shared" si="6"/>
        <v>347EPS003</v>
      </c>
      <c r="G56" s="233" t="str">
        <f t="shared" si="7"/>
        <v>347EPS023</v>
      </c>
      <c r="H56" s="233" t="str">
        <f t="shared" si="8"/>
        <v>347EPS005</v>
      </c>
      <c r="I56" s="233" t="str">
        <f t="shared" si="9"/>
        <v>347EPS018</v>
      </c>
      <c r="J56" s="233" t="str">
        <f t="shared" si="10"/>
        <v>347EAS016</v>
      </c>
      <c r="K56" s="233" t="str">
        <f t="shared" si="11"/>
        <v>347EAS027</v>
      </c>
      <c r="L56" s="233" t="str">
        <f t="shared" si="12"/>
        <v>347EPS017</v>
      </c>
      <c r="M56" s="233" t="str">
        <f t="shared" si="13"/>
        <v>347EPS033</v>
      </c>
      <c r="N56" s="233" t="str">
        <f t="shared" si="14"/>
        <v>347EPS001</v>
      </c>
      <c r="O56" s="233" t="str">
        <f t="shared" si="15"/>
        <v>347EPS008</v>
      </c>
      <c r="P56" s="233" t="str">
        <f t="shared" si="16"/>
        <v>347EPS040</v>
      </c>
      <c r="Q56" s="233" t="str">
        <f t="shared" si="17"/>
        <v>347ESSC24</v>
      </c>
      <c r="R56" s="233" t="str">
        <f t="shared" si="18"/>
        <v>347EPSC20</v>
      </c>
      <c r="S56" s="233" t="str">
        <f t="shared" si="19"/>
        <v>347ESSC91</v>
      </c>
      <c r="T56" s="233" t="str">
        <f t="shared" si="20"/>
        <v>347ESSC02</v>
      </c>
      <c r="U56" s="233" t="str">
        <f t="shared" si="21"/>
        <v>347ESSC62</v>
      </c>
      <c r="V56" s="233" t="str">
        <f t="shared" si="22"/>
        <v>347EPSC03</v>
      </c>
      <c r="W56" s="233" t="str">
        <f t="shared" si="23"/>
        <v>347EPSIC3</v>
      </c>
      <c r="X56" s="233" t="str">
        <f t="shared" si="24"/>
        <v>347CCFC55</v>
      </c>
      <c r="Y56" s="233" t="str">
        <f t="shared" si="25"/>
        <v>347ESSC07</v>
      </c>
      <c r="Z56" s="252" t="s">
        <v>82</v>
      </c>
      <c r="AA56" s="265" t="s">
        <v>305</v>
      </c>
      <c r="AB56" s="254">
        <v>306</v>
      </c>
      <c r="AC56" s="197">
        <f t="shared" si="44"/>
        <v>0</v>
      </c>
      <c r="AD56" s="198">
        <f t="shared" si="44"/>
        <v>0</v>
      </c>
      <c r="AE56" s="198">
        <f t="shared" si="44"/>
        <v>55</v>
      </c>
      <c r="AF56" s="198">
        <f t="shared" si="44"/>
        <v>0</v>
      </c>
      <c r="AG56" s="198">
        <f t="shared" si="44"/>
        <v>573</v>
      </c>
      <c r="AH56" s="198">
        <f t="shared" si="44"/>
        <v>0</v>
      </c>
      <c r="AI56" s="198">
        <f t="shared" si="44"/>
        <v>0</v>
      </c>
      <c r="AJ56" s="198">
        <f t="shared" si="44"/>
        <v>3</v>
      </c>
      <c r="AK56" s="198">
        <f t="shared" si="44"/>
        <v>0</v>
      </c>
      <c r="AL56" s="198">
        <f t="shared" si="44"/>
        <v>0</v>
      </c>
      <c r="AM56" s="198">
        <f t="shared" si="44"/>
        <v>0</v>
      </c>
      <c r="AN56" s="198">
        <f t="shared" si="44"/>
        <v>0</v>
      </c>
      <c r="AO56" s="198">
        <f t="shared" si="44"/>
        <v>0</v>
      </c>
      <c r="AP56" s="200">
        <f t="shared" si="44"/>
        <v>0</v>
      </c>
      <c r="AQ56" s="197">
        <f t="shared" si="44"/>
        <v>0</v>
      </c>
      <c r="AR56" s="198">
        <f t="shared" si="44"/>
        <v>0</v>
      </c>
      <c r="AS56" s="198">
        <f t="shared" si="45"/>
        <v>0</v>
      </c>
      <c r="AT56" s="198">
        <f t="shared" si="45"/>
        <v>24</v>
      </c>
      <c r="AU56" s="198">
        <f t="shared" si="45"/>
        <v>0</v>
      </c>
      <c r="AV56" s="198">
        <f t="shared" si="45"/>
        <v>0</v>
      </c>
      <c r="AW56" s="198">
        <f t="shared" si="45"/>
        <v>0</v>
      </c>
      <c r="AX56" s="198">
        <f t="shared" si="45"/>
        <v>0</v>
      </c>
      <c r="AY56" s="198">
        <f t="shared" si="45"/>
        <v>0</v>
      </c>
      <c r="AZ56" s="200">
        <f t="shared" si="45"/>
        <v>0</v>
      </c>
      <c r="BA56" s="255">
        <f t="shared" si="46"/>
        <v>655</v>
      </c>
      <c r="BB56" s="256" t="str">
        <f t="shared" si="30"/>
        <v>154EPS016</v>
      </c>
      <c r="BC56" s="257" t="s">
        <v>302</v>
      </c>
      <c r="BD56" s="258">
        <v>154</v>
      </c>
      <c r="BE56" s="257" t="s">
        <v>219</v>
      </c>
      <c r="BF56" s="259">
        <v>7128</v>
      </c>
    </row>
    <row r="57" spans="2:58" ht="15" customHeight="1" x14ac:dyDescent="0.25">
      <c r="B57" s="233" t="str">
        <f t="shared" si="2"/>
        <v>411EPS010</v>
      </c>
      <c r="C57" s="233" t="str">
        <f t="shared" si="3"/>
        <v>411EPS016</v>
      </c>
      <c r="D57" s="233" t="str">
        <f t="shared" si="4"/>
        <v>411EPS037</v>
      </c>
      <c r="E57" s="233" t="str">
        <f t="shared" si="5"/>
        <v>411EPS002</v>
      </c>
      <c r="F57" s="233" t="str">
        <f t="shared" si="6"/>
        <v>411EPS003</v>
      </c>
      <c r="G57" s="233" t="str">
        <f t="shared" si="7"/>
        <v>411EPS023</v>
      </c>
      <c r="H57" s="233" t="str">
        <f t="shared" si="8"/>
        <v>411EPS005</v>
      </c>
      <c r="I57" s="233" t="str">
        <f t="shared" si="9"/>
        <v>411EPS018</v>
      </c>
      <c r="J57" s="233" t="str">
        <f t="shared" si="10"/>
        <v>411EAS016</v>
      </c>
      <c r="K57" s="233" t="str">
        <f t="shared" si="11"/>
        <v>411EAS027</v>
      </c>
      <c r="L57" s="233" t="str">
        <f t="shared" si="12"/>
        <v>411EPS017</v>
      </c>
      <c r="M57" s="233" t="str">
        <f t="shared" si="13"/>
        <v>411EPS033</v>
      </c>
      <c r="N57" s="233" t="str">
        <f t="shared" si="14"/>
        <v>411EPS001</v>
      </c>
      <c r="O57" s="233" t="str">
        <f t="shared" si="15"/>
        <v>411EPS008</v>
      </c>
      <c r="P57" s="233" t="str">
        <f t="shared" si="16"/>
        <v>411EPS040</v>
      </c>
      <c r="Q57" s="233" t="str">
        <f t="shared" si="17"/>
        <v>411ESSC24</v>
      </c>
      <c r="R57" s="233" t="str">
        <f t="shared" si="18"/>
        <v>411EPSC20</v>
      </c>
      <c r="S57" s="233" t="str">
        <f t="shared" si="19"/>
        <v>411ESSC91</v>
      </c>
      <c r="T57" s="233" t="str">
        <f t="shared" si="20"/>
        <v>411ESSC02</v>
      </c>
      <c r="U57" s="233" t="str">
        <f t="shared" si="21"/>
        <v>411ESSC62</v>
      </c>
      <c r="V57" s="233" t="str">
        <f t="shared" si="22"/>
        <v>411EPSC03</v>
      </c>
      <c r="W57" s="233" t="str">
        <f t="shared" si="23"/>
        <v>411EPSIC3</v>
      </c>
      <c r="X57" s="233" t="str">
        <f t="shared" si="24"/>
        <v>411CCFC55</v>
      </c>
      <c r="Y57" s="233" t="str">
        <f t="shared" si="25"/>
        <v>411ESSC07</v>
      </c>
      <c r="Z57" s="260" t="s">
        <v>83</v>
      </c>
      <c r="AA57" s="265" t="s">
        <v>305</v>
      </c>
      <c r="AB57" s="254">
        <v>347</v>
      </c>
      <c r="AC57" s="197">
        <f t="shared" si="44"/>
        <v>0</v>
      </c>
      <c r="AD57" s="198">
        <f t="shared" si="44"/>
        <v>0</v>
      </c>
      <c r="AE57" s="198">
        <f t="shared" si="44"/>
        <v>183</v>
      </c>
      <c r="AF57" s="198">
        <f t="shared" si="44"/>
        <v>0</v>
      </c>
      <c r="AG57" s="198">
        <f t="shared" si="44"/>
        <v>611</v>
      </c>
      <c r="AH57" s="198">
        <f t="shared" si="44"/>
        <v>0</v>
      </c>
      <c r="AI57" s="198">
        <f t="shared" si="44"/>
        <v>0</v>
      </c>
      <c r="AJ57" s="198">
        <f t="shared" si="44"/>
        <v>0</v>
      </c>
      <c r="AK57" s="198">
        <f t="shared" si="44"/>
        <v>0</v>
      </c>
      <c r="AL57" s="198">
        <f t="shared" si="44"/>
        <v>0</v>
      </c>
      <c r="AM57" s="198">
        <f t="shared" si="44"/>
        <v>0</v>
      </c>
      <c r="AN57" s="198">
        <f t="shared" si="44"/>
        <v>0</v>
      </c>
      <c r="AO57" s="198">
        <f t="shared" si="44"/>
        <v>0</v>
      </c>
      <c r="AP57" s="200">
        <f t="shared" si="44"/>
        <v>0</v>
      </c>
      <c r="AQ57" s="197">
        <f t="shared" si="44"/>
        <v>61</v>
      </c>
      <c r="AR57" s="198">
        <f t="shared" si="44"/>
        <v>0</v>
      </c>
      <c r="AS57" s="198">
        <f t="shared" si="45"/>
        <v>0</v>
      </c>
      <c r="AT57" s="198">
        <f t="shared" si="45"/>
        <v>0</v>
      </c>
      <c r="AU57" s="198">
        <f t="shared" si="45"/>
        <v>0</v>
      </c>
      <c r="AV57" s="198">
        <f t="shared" si="45"/>
        <v>0</v>
      </c>
      <c r="AW57" s="198">
        <f t="shared" si="45"/>
        <v>0</v>
      </c>
      <c r="AX57" s="198">
        <f t="shared" si="45"/>
        <v>0</v>
      </c>
      <c r="AY57" s="198">
        <f t="shared" si="45"/>
        <v>0</v>
      </c>
      <c r="AZ57" s="200">
        <f t="shared" si="45"/>
        <v>0</v>
      </c>
      <c r="BA57" s="255">
        <f t="shared" si="46"/>
        <v>855</v>
      </c>
      <c r="BB57" s="256" t="str">
        <f t="shared" si="30"/>
        <v>154EPS018</v>
      </c>
      <c r="BC57" s="257" t="s">
        <v>302</v>
      </c>
      <c r="BD57" s="258">
        <v>154</v>
      </c>
      <c r="BE57" s="257" t="s">
        <v>225</v>
      </c>
      <c r="BF57" s="259">
        <v>2</v>
      </c>
    </row>
    <row r="58" spans="2:58" ht="15" customHeight="1" x14ac:dyDescent="0.25">
      <c r="B58" s="233" t="str">
        <f t="shared" si="2"/>
        <v>501EPS010</v>
      </c>
      <c r="C58" s="233" t="str">
        <f t="shared" si="3"/>
        <v>501EPS016</v>
      </c>
      <c r="D58" s="233" t="str">
        <f t="shared" si="4"/>
        <v>501EPS037</v>
      </c>
      <c r="E58" s="233" t="str">
        <f t="shared" si="5"/>
        <v>501EPS002</v>
      </c>
      <c r="F58" s="233" t="str">
        <f t="shared" si="6"/>
        <v>501EPS003</v>
      </c>
      <c r="G58" s="233" t="str">
        <f t="shared" si="7"/>
        <v>501EPS023</v>
      </c>
      <c r="H58" s="233" t="str">
        <f t="shared" si="8"/>
        <v>501EPS005</v>
      </c>
      <c r="I58" s="233" t="str">
        <f t="shared" si="9"/>
        <v>501EPS018</v>
      </c>
      <c r="J58" s="233" t="str">
        <f t="shared" si="10"/>
        <v>501EAS016</v>
      </c>
      <c r="K58" s="233" t="str">
        <f t="shared" si="11"/>
        <v>501EAS027</v>
      </c>
      <c r="L58" s="233" t="str">
        <f t="shared" si="12"/>
        <v>501EPS017</v>
      </c>
      <c r="M58" s="233" t="str">
        <f t="shared" si="13"/>
        <v>501EPS033</v>
      </c>
      <c r="N58" s="233" t="str">
        <f t="shared" si="14"/>
        <v>501EPS001</v>
      </c>
      <c r="O58" s="233" t="str">
        <f t="shared" si="15"/>
        <v>501EPS008</v>
      </c>
      <c r="P58" s="233" t="str">
        <f t="shared" si="16"/>
        <v>501EPS040</v>
      </c>
      <c r="Q58" s="233" t="str">
        <f t="shared" si="17"/>
        <v>501ESSC24</v>
      </c>
      <c r="R58" s="233" t="str">
        <f t="shared" si="18"/>
        <v>501EPSC20</v>
      </c>
      <c r="S58" s="233" t="str">
        <f t="shared" si="19"/>
        <v>501ESSC91</v>
      </c>
      <c r="T58" s="233" t="str">
        <f t="shared" si="20"/>
        <v>501ESSC02</v>
      </c>
      <c r="U58" s="233" t="str">
        <f t="shared" si="21"/>
        <v>501ESSC62</v>
      </c>
      <c r="V58" s="233" t="str">
        <f t="shared" si="22"/>
        <v>501EPSC03</v>
      </c>
      <c r="W58" s="233" t="str">
        <f t="shared" si="23"/>
        <v>501EPSIC3</v>
      </c>
      <c r="X58" s="233" t="str">
        <f t="shared" si="24"/>
        <v>501CCFC55</v>
      </c>
      <c r="Y58" s="233" t="str">
        <f t="shared" si="25"/>
        <v>501ESSC07</v>
      </c>
      <c r="Z58" s="260" t="s">
        <v>84</v>
      </c>
      <c r="AA58" s="265" t="s">
        <v>305</v>
      </c>
      <c r="AB58" s="254">
        <v>411</v>
      </c>
      <c r="AC58" s="197">
        <f t="shared" si="44"/>
        <v>0</v>
      </c>
      <c r="AD58" s="198">
        <f t="shared" si="44"/>
        <v>0</v>
      </c>
      <c r="AE58" s="198">
        <f t="shared" si="44"/>
        <v>225</v>
      </c>
      <c r="AF58" s="198">
        <f t="shared" si="44"/>
        <v>0</v>
      </c>
      <c r="AG58" s="198">
        <f t="shared" si="44"/>
        <v>949</v>
      </c>
      <c r="AH58" s="198">
        <f t="shared" si="44"/>
        <v>0</v>
      </c>
      <c r="AI58" s="198">
        <f t="shared" si="44"/>
        <v>0</v>
      </c>
      <c r="AJ58" s="198">
        <f t="shared" si="44"/>
        <v>0</v>
      </c>
      <c r="AK58" s="198">
        <f t="shared" si="44"/>
        <v>1</v>
      </c>
      <c r="AL58" s="198">
        <f t="shared" si="44"/>
        <v>0</v>
      </c>
      <c r="AM58" s="198">
        <f t="shared" si="44"/>
        <v>0</v>
      </c>
      <c r="AN58" s="198">
        <f t="shared" si="44"/>
        <v>0</v>
      </c>
      <c r="AO58" s="198">
        <f t="shared" si="44"/>
        <v>0</v>
      </c>
      <c r="AP58" s="200">
        <f t="shared" si="44"/>
        <v>0</v>
      </c>
      <c r="AQ58" s="197">
        <f t="shared" si="44"/>
        <v>81</v>
      </c>
      <c r="AR58" s="198">
        <f t="shared" si="44"/>
        <v>0</v>
      </c>
      <c r="AS58" s="198">
        <f t="shared" si="45"/>
        <v>0</v>
      </c>
      <c r="AT58" s="198">
        <f t="shared" si="45"/>
        <v>0</v>
      </c>
      <c r="AU58" s="198">
        <f t="shared" si="45"/>
        <v>0</v>
      </c>
      <c r="AV58" s="198">
        <f t="shared" si="45"/>
        <v>0</v>
      </c>
      <c r="AW58" s="198">
        <f t="shared" si="45"/>
        <v>0</v>
      </c>
      <c r="AX58" s="198">
        <f t="shared" si="45"/>
        <v>0</v>
      </c>
      <c r="AY58" s="198">
        <f t="shared" si="45"/>
        <v>0</v>
      </c>
      <c r="AZ58" s="200">
        <f t="shared" si="45"/>
        <v>0</v>
      </c>
      <c r="BA58" s="255">
        <f t="shared" si="46"/>
        <v>1256</v>
      </c>
      <c r="BB58" s="256" t="str">
        <f t="shared" si="30"/>
        <v>154EPS037</v>
      </c>
      <c r="BC58" s="257" t="s">
        <v>302</v>
      </c>
      <c r="BD58" s="258">
        <v>154</v>
      </c>
      <c r="BE58" s="257" t="s">
        <v>221</v>
      </c>
      <c r="BF58" s="259">
        <v>2024</v>
      </c>
    </row>
    <row r="59" spans="2:58" ht="15" customHeight="1" x14ac:dyDescent="0.25">
      <c r="B59" s="233" t="str">
        <f t="shared" si="2"/>
        <v>543EPS010</v>
      </c>
      <c r="C59" s="233" t="str">
        <f t="shared" si="3"/>
        <v>543EPS016</v>
      </c>
      <c r="D59" s="233" t="str">
        <f t="shared" si="4"/>
        <v>543EPS037</v>
      </c>
      <c r="E59" s="233" t="str">
        <f t="shared" si="5"/>
        <v>543EPS002</v>
      </c>
      <c r="F59" s="233" t="str">
        <f t="shared" si="6"/>
        <v>543EPS003</v>
      </c>
      <c r="G59" s="233" t="str">
        <f t="shared" si="7"/>
        <v>543EPS023</v>
      </c>
      <c r="H59" s="233" t="str">
        <f t="shared" si="8"/>
        <v>543EPS005</v>
      </c>
      <c r="I59" s="233" t="str">
        <f t="shared" si="9"/>
        <v>543EPS018</v>
      </c>
      <c r="J59" s="233" t="str">
        <f t="shared" si="10"/>
        <v>543EAS016</v>
      </c>
      <c r="K59" s="233" t="str">
        <f t="shared" si="11"/>
        <v>543EAS027</v>
      </c>
      <c r="L59" s="233" t="str">
        <f t="shared" si="12"/>
        <v>543EPS017</v>
      </c>
      <c r="M59" s="233" t="str">
        <f t="shared" si="13"/>
        <v>543EPS033</v>
      </c>
      <c r="N59" s="233" t="str">
        <f t="shared" si="14"/>
        <v>543EPS001</v>
      </c>
      <c r="O59" s="233" t="str">
        <f t="shared" si="15"/>
        <v>543EPS008</v>
      </c>
      <c r="P59" s="233" t="str">
        <f t="shared" si="16"/>
        <v>543EPS040</v>
      </c>
      <c r="Q59" s="233" t="str">
        <f t="shared" si="17"/>
        <v>543ESSC24</v>
      </c>
      <c r="R59" s="233" t="str">
        <f t="shared" si="18"/>
        <v>543EPSC20</v>
      </c>
      <c r="S59" s="233" t="str">
        <f t="shared" si="19"/>
        <v>543ESSC91</v>
      </c>
      <c r="T59" s="233" t="str">
        <f t="shared" si="20"/>
        <v>543ESSC02</v>
      </c>
      <c r="U59" s="233" t="str">
        <f t="shared" si="21"/>
        <v>543ESSC62</v>
      </c>
      <c r="V59" s="233" t="str">
        <f t="shared" si="22"/>
        <v>543EPSC03</v>
      </c>
      <c r="W59" s="233" t="str">
        <f t="shared" si="23"/>
        <v>543EPSIC3</v>
      </c>
      <c r="X59" s="233" t="str">
        <f t="shared" si="24"/>
        <v>543CCFC55</v>
      </c>
      <c r="Y59" s="233" t="str">
        <f t="shared" si="25"/>
        <v>543ESSC07</v>
      </c>
      <c r="Z59" s="260" t="s">
        <v>85</v>
      </c>
      <c r="AA59" s="265" t="s">
        <v>305</v>
      </c>
      <c r="AB59" s="254">
        <v>501</v>
      </c>
      <c r="AC59" s="197">
        <f t="shared" si="44"/>
        <v>0</v>
      </c>
      <c r="AD59" s="198">
        <f t="shared" si="44"/>
        <v>0</v>
      </c>
      <c r="AE59" s="198">
        <f t="shared" si="44"/>
        <v>182</v>
      </c>
      <c r="AF59" s="198">
        <f t="shared" si="44"/>
        <v>0</v>
      </c>
      <c r="AG59" s="198">
        <f t="shared" si="44"/>
        <v>16</v>
      </c>
      <c r="AH59" s="198">
        <f t="shared" si="44"/>
        <v>0</v>
      </c>
      <c r="AI59" s="198">
        <f t="shared" si="44"/>
        <v>0</v>
      </c>
      <c r="AJ59" s="198">
        <f t="shared" si="44"/>
        <v>0</v>
      </c>
      <c r="AK59" s="198">
        <f t="shared" si="44"/>
        <v>0</v>
      </c>
      <c r="AL59" s="198">
        <f t="shared" si="44"/>
        <v>0</v>
      </c>
      <c r="AM59" s="198">
        <f t="shared" si="44"/>
        <v>0</v>
      </c>
      <c r="AN59" s="198">
        <f t="shared" si="44"/>
        <v>0</v>
      </c>
      <c r="AO59" s="198">
        <f t="shared" si="44"/>
        <v>0</v>
      </c>
      <c r="AP59" s="200">
        <f t="shared" si="44"/>
        <v>0</v>
      </c>
      <c r="AQ59" s="197">
        <f t="shared" si="44"/>
        <v>48</v>
      </c>
      <c r="AR59" s="198">
        <f t="shared" si="44"/>
        <v>0</v>
      </c>
      <c r="AS59" s="198">
        <f t="shared" si="45"/>
        <v>0</v>
      </c>
      <c r="AT59" s="198">
        <f t="shared" si="45"/>
        <v>0</v>
      </c>
      <c r="AU59" s="198">
        <f t="shared" si="45"/>
        <v>0</v>
      </c>
      <c r="AV59" s="198">
        <f t="shared" si="45"/>
        <v>0</v>
      </c>
      <c r="AW59" s="198">
        <f t="shared" si="45"/>
        <v>0</v>
      </c>
      <c r="AX59" s="198">
        <f t="shared" si="45"/>
        <v>0</v>
      </c>
      <c r="AY59" s="198">
        <f t="shared" si="45"/>
        <v>0</v>
      </c>
      <c r="AZ59" s="200">
        <f t="shared" si="45"/>
        <v>0</v>
      </c>
      <c r="BA59" s="255">
        <f t="shared" si="46"/>
        <v>246</v>
      </c>
      <c r="BB59" s="256" t="str">
        <f t="shared" si="30"/>
        <v>154EPS040</v>
      </c>
      <c r="BC59" s="257" t="s">
        <v>302</v>
      </c>
      <c r="BD59" s="258">
        <v>154</v>
      </c>
      <c r="BE59" s="257" t="s">
        <v>238</v>
      </c>
      <c r="BF59" s="259">
        <v>192</v>
      </c>
    </row>
    <row r="60" spans="2:58" ht="15" customHeight="1" x14ac:dyDescent="0.25">
      <c r="B60" s="233" t="str">
        <f t="shared" si="2"/>
        <v>628EPS010</v>
      </c>
      <c r="C60" s="233" t="str">
        <f t="shared" si="3"/>
        <v>628EPS016</v>
      </c>
      <c r="D60" s="233" t="str">
        <f t="shared" si="4"/>
        <v>628EPS037</v>
      </c>
      <c r="E60" s="233" t="str">
        <f t="shared" si="5"/>
        <v>628EPS002</v>
      </c>
      <c r="F60" s="233" t="str">
        <f t="shared" si="6"/>
        <v>628EPS003</v>
      </c>
      <c r="G60" s="233" t="str">
        <f t="shared" si="7"/>
        <v>628EPS023</v>
      </c>
      <c r="H60" s="233" t="str">
        <f t="shared" si="8"/>
        <v>628EPS005</v>
      </c>
      <c r="I60" s="233" t="str">
        <f t="shared" si="9"/>
        <v>628EPS018</v>
      </c>
      <c r="J60" s="233" t="str">
        <f t="shared" si="10"/>
        <v>628EAS016</v>
      </c>
      <c r="K60" s="233" t="str">
        <f t="shared" si="11"/>
        <v>628EAS027</v>
      </c>
      <c r="L60" s="233" t="str">
        <f t="shared" si="12"/>
        <v>628EPS017</v>
      </c>
      <c r="M60" s="233" t="str">
        <f t="shared" si="13"/>
        <v>628EPS033</v>
      </c>
      <c r="N60" s="233" t="str">
        <f t="shared" si="14"/>
        <v>628EPS001</v>
      </c>
      <c r="O60" s="233" t="str">
        <f t="shared" si="15"/>
        <v>628EPS008</v>
      </c>
      <c r="P60" s="233" t="str">
        <f t="shared" si="16"/>
        <v>628EPS040</v>
      </c>
      <c r="Q60" s="233" t="str">
        <f t="shared" si="17"/>
        <v>628ESSC24</v>
      </c>
      <c r="R60" s="233" t="str">
        <f t="shared" si="18"/>
        <v>628EPSC20</v>
      </c>
      <c r="S60" s="233" t="str">
        <f t="shared" si="19"/>
        <v>628ESSC91</v>
      </c>
      <c r="T60" s="233" t="str">
        <f t="shared" si="20"/>
        <v>628ESSC02</v>
      </c>
      <c r="U60" s="233" t="str">
        <f t="shared" si="21"/>
        <v>628ESSC62</v>
      </c>
      <c r="V60" s="233" t="str">
        <f t="shared" si="22"/>
        <v>628EPSC03</v>
      </c>
      <c r="W60" s="233" t="str">
        <f t="shared" si="23"/>
        <v>628EPSIC3</v>
      </c>
      <c r="X60" s="233" t="str">
        <f t="shared" si="24"/>
        <v>628CCFC55</v>
      </c>
      <c r="Y60" s="233" t="str">
        <f t="shared" si="25"/>
        <v>628ESSC07</v>
      </c>
      <c r="Z60" s="252" t="s">
        <v>86</v>
      </c>
      <c r="AA60" s="265" t="s">
        <v>305</v>
      </c>
      <c r="AB60" s="254">
        <v>543</v>
      </c>
      <c r="AC60" s="197">
        <f t="shared" si="44"/>
        <v>0</v>
      </c>
      <c r="AD60" s="198">
        <f t="shared" si="44"/>
        <v>0</v>
      </c>
      <c r="AE60" s="198">
        <f t="shared" si="44"/>
        <v>29</v>
      </c>
      <c r="AF60" s="198">
        <f t="shared" si="44"/>
        <v>0</v>
      </c>
      <c r="AG60" s="198">
        <f t="shared" si="44"/>
        <v>513</v>
      </c>
      <c r="AH60" s="198">
        <f t="shared" si="44"/>
        <v>0</v>
      </c>
      <c r="AI60" s="198">
        <f t="shared" si="44"/>
        <v>0</v>
      </c>
      <c r="AJ60" s="198">
        <f t="shared" si="44"/>
        <v>0</v>
      </c>
      <c r="AK60" s="198">
        <f t="shared" si="44"/>
        <v>0</v>
      </c>
      <c r="AL60" s="198">
        <f t="shared" si="44"/>
        <v>0</v>
      </c>
      <c r="AM60" s="198">
        <f t="shared" si="44"/>
        <v>0</v>
      </c>
      <c r="AN60" s="198">
        <f t="shared" si="44"/>
        <v>0</v>
      </c>
      <c r="AO60" s="198">
        <f t="shared" si="44"/>
        <v>0</v>
      </c>
      <c r="AP60" s="200">
        <f t="shared" si="44"/>
        <v>0</v>
      </c>
      <c r="AQ60" s="197">
        <f t="shared" si="44"/>
        <v>29</v>
      </c>
      <c r="AR60" s="198">
        <f t="shared" si="44"/>
        <v>73</v>
      </c>
      <c r="AS60" s="198">
        <f t="shared" si="45"/>
        <v>0</v>
      </c>
      <c r="AT60" s="198">
        <f t="shared" si="45"/>
        <v>0</v>
      </c>
      <c r="AU60" s="198">
        <f t="shared" si="45"/>
        <v>0</v>
      </c>
      <c r="AV60" s="198">
        <f t="shared" si="45"/>
        <v>0</v>
      </c>
      <c r="AW60" s="198">
        <f t="shared" si="45"/>
        <v>0</v>
      </c>
      <c r="AX60" s="198">
        <f t="shared" si="45"/>
        <v>0</v>
      </c>
      <c r="AY60" s="198">
        <f t="shared" si="45"/>
        <v>0</v>
      </c>
      <c r="AZ60" s="200">
        <f t="shared" si="45"/>
        <v>0</v>
      </c>
      <c r="BA60" s="255">
        <f t="shared" si="46"/>
        <v>644</v>
      </c>
      <c r="BB60" s="256" t="str">
        <f t="shared" si="30"/>
        <v>154EPSIC3</v>
      </c>
      <c r="BC60" s="257" t="s">
        <v>302</v>
      </c>
      <c r="BD60" s="258">
        <v>154</v>
      </c>
      <c r="BE60" s="257" t="s">
        <v>242</v>
      </c>
      <c r="BF60" s="259">
        <v>9</v>
      </c>
    </row>
    <row r="61" spans="2:58" ht="15" customHeight="1" x14ac:dyDescent="0.25">
      <c r="B61" s="233" t="str">
        <f t="shared" si="2"/>
        <v>656EPS010</v>
      </c>
      <c r="C61" s="233" t="str">
        <f t="shared" si="3"/>
        <v>656EPS016</v>
      </c>
      <c r="D61" s="233" t="str">
        <f t="shared" si="4"/>
        <v>656EPS037</v>
      </c>
      <c r="E61" s="233" t="str">
        <f t="shared" si="5"/>
        <v>656EPS002</v>
      </c>
      <c r="F61" s="233" t="str">
        <f t="shared" si="6"/>
        <v>656EPS003</v>
      </c>
      <c r="G61" s="233" t="str">
        <f t="shared" si="7"/>
        <v>656EPS023</v>
      </c>
      <c r="H61" s="233" t="str">
        <f t="shared" si="8"/>
        <v>656EPS005</v>
      </c>
      <c r="I61" s="233" t="str">
        <f t="shared" si="9"/>
        <v>656EPS018</v>
      </c>
      <c r="J61" s="233" t="str">
        <f t="shared" si="10"/>
        <v>656EAS016</v>
      </c>
      <c r="K61" s="233" t="str">
        <f t="shared" si="11"/>
        <v>656EAS027</v>
      </c>
      <c r="L61" s="233" t="str">
        <f t="shared" si="12"/>
        <v>656EPS017</v>
      </c>
      <c r="M61" s="233" t="str">
        <f t="shared" si="13"/>
        <v>656EPS033</v>
      </c>
      <c r="N61" s="233" t="str">
        <f t="shared" si="14"/>
        <v>656EPS001</v>
      </c>
      <c r="O61" s="233" t="str">
        <f t="shared" si="15"/>
        <v>656EPS008</v>
      </c>
      <c r="P61" s="233" t="str">
        <f t="shared" si="16"/>
        <v>656EPS040</v>
      </c>
      <c r="Q61" s="233" t="str">
        <f t="shared" si="17"/>
        <v>656ESSC24</v>
      </c>
      <c r="R61" s="233" t="str">
        <f t="shared" si="18"/>
        <v>656EPSC20</v>
      </c>
      <c r="S61" s="233" t="str">
        <f t="shared" si="19"/>
        <v>656ESSC91</v>
      </c>
      <c r="T61" s="233" t="str">
        <f t="shared" si="20"/>
        <v>656ESSC02</v>
      </c>
      <c r="U61" s="233" t="str">
        <f t="shared" si="21"/>
        <v>656ESSC62</v>
      </c>
      <c r="V61" s="233" t="str">
        <f t="shared" si="22"/>
        <v>656EPSC03</v>
      </c>
      <c r="W61" s="233" t="str">
        <f t="shared" si="23"/>
        <v>656EPSIC3</v>
      </c>
      <c r="X61" s="233" t="str">
        <f t="shared" si="24"/>
        <v>656CCFC55</v>
      </c>
      <c r="Y61" s="233" t="str">
        <f t="shared" si="25"/>
        <v>656ESSC07</v>
      </c>
      <c r="Z61" s="260" t="s">
        <v>87</v>
      </c>
      <c r="AA61" s="265" t="s">
        <v>305</v>
      </c>
      <c r="AB61" s="254">
        <v>628</v>
      </c>
      <c r="AC61" s="197">
        <f t="shared" si="44"/>
        <v>0</v>
      </c>
      <c r="AD61" s="198">
        <f t="shared" si="44"/>
        <v>0</v>
      </c>
      <c r="AE61" s="198">
        <f t="shared" si="44"/>
        <v>215</v>
      </c>
      <c r="AF61" s="198">
        <f t="shared" si="44"/>
        <v>0</v>
      </c>
      <c r="AG61" s="198">
        <f t="shared" si="44"/>
        <v>784</v>
      </c>
      <c r="AH61" s="198">
        <f t="shared" si="44"/>
        <v>0</v>
      </c>
      <c r="AI61" s="198">
        <f t="shared" si="44"/>
        <v>2</v>
      </c>
      <c r="AJ61" s="198">
        <f t="shared" si="44"/>
        <v>0</v>
      </c>
      <c r="AK61" s="198">
        <f t="shared" si="44"/>
        <v>0</v>
      </c>
      <c r="AL61" s="198">
        <f t="shared" si="44"/>
        <v>0</v>
      </c>
      <c r="AM61" s="198">
        <f t="shared" si="44"/>
        <v>0</v>
      </c>
      <c r="AN61" s="198">
        <f t="shared" si="44"/>
        <v>0</v>
      </c>
      <c r="AO61" s="198">
        <f t="shared" si="44"/>
        <v>0</v>
      </c>
      <c r="AP61" s="200">
        <f t="shared" si="44"/>
        <v>0</v>
      </c>
      <c r="AQ61" s="197">
        <f t="shared" si="44"/>
        <v>91</v>
      </c>
      <c r="AR61" s="198">
        <f t="shared" ref="AR61:AR64" si="47">IFERROR(VLOOKUP(Q60,$BB$9:$BF$950,5,0),0)</f>
        <v>0</v>
      </c>
      <c r="AS61" s="198">
        <f t="shared" si="45"/>
        <v>0</v>
      </c>
      <c r="AT61" s="198">
        <f t="shared" si="45"/>
        <v>1</v>
      </c>
      <c r="AU61" s="198">
        <f t="shared" si="45"/>
        <v>0</v>
      </c>
      <c r="AV61" s="198">
        <f t="shared" si="45"/>
        <v>0</v>
      </c>
      <c r="AW61" s="198">
        <f t="shared" si="45"/>
        <v>0</v>
      </c>
      <c r="AX61" s="198">
        <f t="shared" si="45"/>
        <v>0</v>
      </c>
      <c r="AY61" s="198">
        <f t="shared" si="45"/>
        <v>0</v>
      </c>
      <c r="AZ61" s="200">
        <f t="shared" si="45"/>
        <v>0</v>
      </c>
      <c r="BA61" s="255">
        <f t="shared" si="46"/>
        <v>1093</v>
      </c>
      <c r="BB61" s="256" t="str">
        <f t="shared" si="30"/>
        <v>154ESSC02</v>
      </c>
      <c r="BC61" s="257" t="s">
        <v>302</v>
      </c>
      <c r="BD61" s="258">
        <v>154</v>
      </c>
      <c r="BE61" s="257" t="s">
        <v>240</v>
      </c>
      <c r="BF61" s="259">
        <v>8</v>
      </c>
    </row>
    <row r="62" spans="2:58" ht="15" customHeight="1" x14ac:dyDescent="0.25">
      <c r="B62" s="233" t="str">
        <f t="shared" si="2"/>
        <v>761EPS010</v>
      </c>
      <c r="C62" s="233" t="str">
        <f t="shared" si="3"/>
        <v>761EPS016</v>
      </c>
      <c r="D62" s="233" t="str">
        <f t="shared" si="4"/>
        <v>761EPS037</v>
      </c>
      <c r="E62" s="233" t="str">
        <f t="shared" si="5"/>
        <v>761EPS002</v>
      </c>
      <c r="F62" s="233" t="str">
        <f t="shared" si="6"/>
        <v>761EPS003</v>
      </c>
      <c r="G62" s="233" t="str">
        <f t="shared" si="7"/>
        <v>761EPS023</v>
      </c>
      <c r="H62" s="233" t="str">
        <f t="shared" si="8"/>
        <v>761EPS005</v>
      </c>
      <c r="I62" s="233" t="str">
        <f t="shared" si="9"/>
        <v>761EPS018</v>
      </c>
      <c r="J62" s="233" t="str">
        <f t="shared" si="10"/>
        <v>761EAS016</v>
      </c>
      <c r="K62" s="233" t="str">
        <f t="shared" si="11"/>
        <v>761EAS027</v>
      </c>
      <c r="L62" s="233" t="str">
        <f t="shared" si="12"/>
        <v>761EPS017</v>
      </c>
      <c r="M62" s="233" t="str">
        <f t="shared" si="13"/>
        <v>761EPS033</v>
      </c>
      <c r="N62" s="233" t="str">
        <f t="shared" si="14"/>
        <v>761EPS001</v>
      </c>
      <c r="O62" s="233" t="str">
        <f t="shared" si="15"/>
        <v>761EPS008</v>
      </c>
      <c r="P62" s="233" t="str">
        <f t="shared" si="16"/>
        <v>761EPS040</v>
      </c>
      <c r="Q62" s="233" t="str">
        <f t="shared" si="17"/>
        <v>761ESSC24</v>
      </c>
      <c r="R62" s="233" t="str">
        <f t="shared" si="18"/>
        <v>761EPSC20</v>
      </c>
      <c r="S62" s="233" t="str">
        <f t="shared" si="19"/>
        <v>761ESSC91</v>
      </c>
      <c r="T62" s="233" t="str">
        <f t="shared" si="20"/>
        <v>761ESSC02</v>
      </c>
      <c r="U62" s="233" t="str">
        <f t="shared" si="21"/>
        <v>761ESSC62</v>
      </c>
      <c r="V62" s="233" t="str">
        <f t="shared" si="22"/>
        <v>761EPSC03</v>
      </c>
      <c r="W62" s="233" t="str">
        <f t="shared" si="23"/>
        <v>761EPSIC3</v>
      </c>
      <c r="X62" s="233" t="str">
        <f t="shared" si="24"/>
        <v>761CCFC55</v>
      </c>
      <c r="Y62" s="233" t="str">
        <f t="shared" si="25"/>
        <v>761ESSC07</v>
      </c>
      <c r="Z62" s="264" t="s">
        <v>88</v>
      </c>
      <c r="AA62" s="265" t="s">
        <v>305</v>
      </c>
      <c r="AB62" s="254">
        <v>656</v>
      </c>
      <c r="AC62" s="197">
        <f t="shared" ref="AC62:AQ64" si="48">IFERROR(VLOOKUP(B61,$BB$9:$BF$950,5,0),0)</f>
        <v>0</v>
      </c>
      <c r="AD62" s="198">
        <f t="shared" si="48"/>
        <v>1183</v>
      </c>
      <c r="AE62" s="198">
        <f t="shared" si="48"/>
        <v>569</v>
      </c>
      <c r="AF62" s="198">
        <f t="shared" si="48"/>
        <v>0</v>
      </c>
      <c r="AG62" s="198">
        <f t="shared" si="48"/>
        <v>2945</v>
      </c>
      <c r="AH62" s="198">
        <f t="shared" si="48"/>
        <v>0</v>
      </c>
      <c r="AI62" s="198">
        <f t="shared" si="48"/>
        <v>0</v>
      </c>
      <c r="AJ62" s="198">
        <f t="shared" si="48"/>
        <v>0</v>
      </c>
      <c r="AK62" s="198">
        <f t="shared" si="48"/>
        <v>5</v>
      </c>
      <c r="AL62" s="198">
        <f t="shared" si="48"/>
        <v>0</v>
      </c>
      <c r="AM62" s="198">
        <f t="shared" si="48"/>
        <v>0</v>
      </c>
      <c r="AN62" s="198">
        <f t="shared" si="48"/>
        <v>0</v>
      </c>
      <c r="AO62" s="198">
        <f t="shared" si="48"/>
        <v>0</v>
      </c>
      <c r="AP62" s="200">
        <f t="shared" si="48"/>
        <v>0</v>
      </c>
      <c r="AQ62" s="197">
        <f t="shared" si="48"/>
        <v>143</v>
      </c>
      <c r="AR62" s="198">
        <f t="shared" si="47"/>
        <v>0</v>
      </c>
      <c r="AS62" s="198">
        <f t="shared" si="45"/>
        <v>0</v>
      </c>
      <c r="AT62" s="198">
        <f t="shared" si="45"/>
        <v>1</v>
      </c>
      <c r="AU62" s="198">
        <f t="shared" si="45"/>
        <v>0</v>
      </c>
      <c r="AV62" s="198">
        <f t="shared" si="45"/>
        <v>0</v>
      </c>
      <c r="AW62" s="198">
        <f t="shared" si="45"/>
        <v>0</v>
      </c>
      <c r="AX62" s="198">
        <f t="shared" si="45"/>
        <v>0</v>
      </c>
      <c r="AY62" s="198">
        <f t="shared" si="45"/>
        <v>0</v>
      </c>
      <c r="AZ62" s="200">
        <f t="shared" si="45"/>
        <v>0</v>
      </c>
      <c r="BA62" s="255">
        <f t="shared" si="46"/>
        <v>4846</v>
      </c>
      <c r="BB62" s="256" t="str">
        <f t="shared" si="30"/>
        <v>154ESSC24</v>
      </c>
      <c r="BC62" s="257" t="s">
        <v>302</v>
      </c>
      <c r="BD62" s="258">
        <v>154</v>
      </c>
      <c r="BE62" s="257" t="s">
        <v>239</v>
      </c>
      <c r="BF62" s="259">
        <v>823</v>
      </c>
    </row>
    <row r="63" spans="2:58" ht="15" customHeight="1" x14ac:dyDescent="0.25">
      <c r="B63" s="233" t="str">
        <f t="shared" si="2"/>
        <v>842EPS010</v>
      </c>
      <c r="C63" s="233" t="str">
        <f t="shared" si="3"/>
        <v>842EPS016</v>
      </c>
      <c r="D63" s="233" t="str">
        <f t="shared" si="4"/>
        <v>842EPS037</v>
      </c>
      <c r="E63" s="233" t="str">
        <f t="shared" si="5"/>
        <v>842EPS002</v>
      </c>
      <c r="F63" s="233" t="str">
        <f t="shared" si="6"/>
        <v>842EPS003</v>
      </c>
      <c r="G63" s="233" t="str">
        <f t="shared" si="7"/>
        <v>842EPS023</v>
      </c>
      <c r="H63" s="233" t="str">
        <f t="shared" si="8"/>
        <v>842EPS005</v>
      </c>
      <c r="I63" s="233" t="str">
        <f t="shared" si="9"/>
        <v>842EPS018</v>
      </c>
      <c r="J63" s="233" t="str">
        <f t="shared" si="10"/>
        <v>842EAS016</v>
      </c>
      <c r="K63" s="233" t="str">
        <f t="shared" si="11"/>
        <v>842EAS027</v>
      </c>
      <c r="L63" s="233" t="str">
        <f t="shared" si="12"/>
        <v>842EPS017</v>
      </c>
      <c r="M63" s="233" t="str">
        <f t="shared" si="13"/>
        <v>842EPS033</v>
      </c>
      <c r="N63" s="233" t="str">
        <f t="shared" si="14"/>
        <v>842EPS001</v>
      </c>
      <c r="O63" s="233" t="str">
        <f t="shared" si="15"/>
        <v>842EPS008</v>
      </c>
      <c r="P63" s="233" t="str">
        <f t="shared" si="16"/>
        <v>842EPS040</v>
      </c>
      <c r="Q63" s="233" t="str">
        <f t="shared" si="17"/>
        <v>842ESSC24</v>
      </c>
      <c r="R63" s="233" t="str">
        <f t="shared" si="18"/>
        <v>842EPSC20</v>
      </c>
      <c r="S63" s="233" t="str">
        <f t="shared" si="19"/>
        <v>842ESSC91</v>
      </c>
      <c r="T63" s="233" t="str">
        <f t="shared" si="20"/>
        <v>842ESSC02</v>
      </c>
      <c r="U63" s="233" t="str">
        <f t="shared" si="21"/>
        <v>842ESSC62</v>
      </c>
      <c r="V63" s="233" t="str">
        <f t="shared" si="22"/>
        <v>842EPSC03</v>
      </c>
      <c r="W63" s="233" t="str">
        <f t="shared" si="23"/>
        <v>842EPSIC3</v>
      </c>
      <c r="X63" s="233" t="str">
        <f t="shared" si="24"/>
        <v>842CCFC55</v>
      </c>
      <c r="Y63" s="233" t="str">
        <f t="shared" si="25"/>
        <v>842ESSC07</v>
      </c>
      <c r="Z63" s="252" t="s">
        <v>89</v>
      </c>
      <c r="AA63" s="265" t="s">
        <v>305</v>
      </c>
      <c r="AB63" s="254">
        <v>761</v>
      </c>
      <c r="AC63" s="197">
        <f t="shared" si="48"/>
        <v>0</v>
      </c>
      <c r="AD63" s="198">
        <f t="shared" si="48"/>
        <v>660</v>
      </c>
      <c r="AE63" s="198">
        <f t="shared" si="48"/>
        <v>299</v>
      </c>
      <c r="AF63" s="198">
        <f t="shared" si="48"/>
        <v>0</v>
      </c>
      <c r="AG63" s="198">
        <f t="shared" si="48"/>
        <v>2109</v>
      </c>
      <c r="AH63" s="198">
        <f t="shared" si="48"/>
        <v>0</v>
      </c>
      <c r="AI63" s="198">
        <f t="shared" si="48"/>
        <v>0</v>
      </c>
      <c r="AJ63" s="198">
        <f t="shared" si="48"/>
        <v>1</v>
      </c>
      <c r="AK63" s="198">
        <f t="shared" si="48"/>
        <v>3</v>
      </c>
      <c r="AL63" s="198">
        <f t="shared" si="48"/>
        <v>0</v>
      </c>
      <c r="AM63" s="198">
        <f t="shared" si="48"/>
        <v>0</v>
      </c>
      <c r="AN63" s="198">
        <f t="shared" si="48"/>
        <v>0</v>
      </c>
      <c r="AO63" s="198">
        <f t="shared" si="48"/>
        <v>0</v>
      </c>
      <c r="AP63" s="200">
        <f t="shared" si="48"/>
        <v>0</v>
      </c>
      <c r="AQ63" s="197">
        <f t="shared" si="48"/>
        <v>117</v>
      </c>
      <c r="AR63" s="198">
        <f t="shared" si="47"/>
        <v>0</v>
      </c>
      <c r="AS63" s="198">
        <f t="shared" si="45"/>
        <v>0</v>
      </c>
      <c r="AT63" s="198">
        <f t="shared" si="45"/>
        <v>0</v>
      </c>
      <c r="AU63" s="198">
        <f t="shared" si="45"/>
        <v>0</v>
      </c>
      <c r="AV63" s="198">
        <f t="shared" si="45"/>
        <v>0</v>
      </c>
      <c r="AW63" s="198">
        <f t="shared" si="45"/>
        <v>0</v>
      </c>
      <c r="AX63" s="198">
        <f t="shared" si="45"/>
        <v>0</v>
      </c>
      <c r="AY63" s="198">
        <f t="shared" si="45"/>
        <v>0</v>
      </c>
      <c r="AZ63" s="200">
        <f t="shared" si="45"/>
        <v>0</v>
      </c>
      <c r="BA63" s="255">
        <f t="shared" si="46"/>
        <v>3189</v>
      </c>
      <c r="BB63" s="256" t="str">
        <f t="shared" si="30"/>
        <v>250EPS003</v>
      </c>
      <c r="BC63" s="257" t="s">
        <v>302</v>
      </c>
      <c r="BD63" s="258">
        <v>250</v>
      </c>
      <c r="BE63" s="257" t="s">
        <v>220</v>
      </c>
      <c r="BF63" s="259">
        <v>7407</v>
      </c>
    </row>
    <row r="64" spans="2:58" ht="15" customHeight="1" x14ac:dyDescent="0.25">
      <c r="B64" s="233" t="str">
        <f t="shared" si="2"/>
        <v>EPS010</v>
      </c>
      <c r="C64" s="233" t="str">
        <f t="shared" si="3"/>
        <v>EPS016</v>
      </c>
      <c r="D64" s="233" t="str">
        <f t="shared" si="4"/>
        <v>EPS037</v>
      </c>
      <c r="E64" s="233" t="str">
        <f t="shared" si="5"/>
        <v>EPS002</v>
      </c>
      <c r="F64" s="233" t="str">
        <f t="shared" si="6"/>
        <v>EPS003</v>
      </c>
      <c r="G64" s="233" t="str">
        <f t="shared" si="7"/>
        <v>EPS023</v>
      </c>
      <c r="H64" s="233" t="str">
        <f t="shared" si="8"/>
        <v>EPS005</v>
      </c>
      <c r="I64" s="233" t="str">
        <f t="shared" si="9"/>
        <v>EPS018</v>
      </c>
      <c r="J64" s="233" t="str">
        <f t="shared" si="10"/>
        <v>EAS016</v>
      </c>
      <c r="K64" s="233" t="str">
        <f t="shared" si="11"/>
        <v>EAS027</v>
      </c>
      <c r="L64" s="233" t="str">
        <f t="shared" si="12"/>
        <v>EPS017</v>
      </c>
      <c r="M64" s="233" t="str">
        <f t="shared" si="13"/>
        <v>EPS033</v>
      </c>
      <c r="N64" s="233" t="str">
        <f t="shared" si="14"/>
        <v>EPS001</v>
      </c>
      <c r="O64" s="233" t="str">
        <f t="shared" si="15"/>
        <v>EPS008</v>
      </c>
      <c r="P64" s="233" t="str">
        <f t="shared" si="16"/>
        <v>EPS040</v>
      </c>
      <c r="Q64" s="233" t="str">
        <f t="shared" si="17"/>
        <v>ESSC24</v>
      </c>
      <c r="R64" s="233" t="str">
        <f t="shared" si="18"/>
        <v>EPSC20</v>
      </c>
      <c r="S64" s="233" t="str">
        <f t="shared" si="19"/>
        <v>ESSC91</v>
      </c>
      <c r="T64" s="233" t="str">
        <f t="shared" si="20"/>
        <v>ESSC02</v>
      </c>
      <c r="U64" s="233" t="str">
        <f t="shared" si="21"/>
        <v>ESSC62</v>
      </c>
      <c r="V64" s="233" t="str">
        <f t="shared" si="22"/>
        <v>EPSC03</v>
      </c>
      <c r="W64" s="233" t="str">
        <f t="shared" si="23"/>
        <v>EPSIC3</v>
      </c>
      <c r="X64" s="233" t="str">
        <f t="shared" si="24"/>
        <v>CCFC55</v>
      </c>
      <c r="Y64" s="233" t="str">
        <f t="shared" si="25"/>
        <v>ESSC07</v>
      </c>
      <c r="Z64" s="260" t="s">
        <v>90</v>
      </c>
      <c r="AA64" s="265" t="s">
        <v>305</v>
      </c>
      <c r="AB64" s="254">
        <v>842</v>
      </c>
      <c r="AC64" s="197">
        <f t="shared" si="48"/>
        <v>0</v>
      </c>
      <c r="AD64" s="198">
        <f t="shared" si="48"/>
        <v>0</v>
      </c>
      <c r="AE64" s="198">
        <f t="shared" si="48"/>
        <v>95</v>
      </c>
      <c r="AF64" s="198">
        <f t="shared" si="48"/>
        <v>0</v>
      </c>
      <c r="AG64" s="198">
        <f t="shared" si="48"/>
        <v>392</v>
      </c>
      <c r="AH64" s="198">
        <f t="shared" si="48"/>
        <v>0</v>
      </c>
      <c r="AI64" s="198">
        <f t="shared" si="48"/>
        <v>0</v>
      </c>
      <c r="AJ64" s="198">
        <f t="shared" si="48"/>
        <v>0</v>
      </c>
      <c r="AK64" s="198">
        <f t="shared" si="48"/>
        <v>0</v>
      </c>
      <c r="AL64" s="198">
        <f t="shared" si="48"/>
        <v>0</v>
      </c>
      <c r="AM64" s="198">
        <f t="shared" si="48"/>
        <v>0</v>
      </c>
      <c r="AN64" s="198">
        <f t="shared" si="48"/>
        <v>0</v>
      </c>
      <c r="AO64" s="198">
        <f t="shared" si="48"/>
        <v>0</v>
      </c>
      <c r="AP64" s="200">
        <f t="shared" si="48"/>
        <v>0</v>
      </c>
      <c r="AQ64" s="197">
        <f t="shared" si="48"/>
        <v>0</v>
      </c>
      <c r="AR64" s="198">
        <f t="shared" si="47"/>
        <v>78</v>
      </c>
      <c r="AS64" s="198">
        <f t="shared" si="45"/>
        <v>0</v>
      </c>
      <c r="AT64" s="198">
        <f t="shared" si="45"/>
        <v>0</v>
      </c>
      <c r="AU64" s="198">
        <f t="shared" si="45"/>
        <v>0</v>
      </c>
      <c r="AV64" s="198">
        <f t="shared" si="45"/>
        <v>0</v>
      </c>
      <c r="AW64" s="198">
        <f t="shared" si="45"/>
        <v>0</v>
      </c>
      <c r="AX64" s="198">
        <f t="shared" si="45"/>
        <v>0</v>
      </c>
      <c r="AY64" s="198">
        <f t="shared" si="45"/>
        <v>0</v>
      </c>
      <c r="AZ64" s="200">
        <f t="shared" si="45"/>
        <v>0</v>
      </c>
      <c r="BA64" s="255">
        <f t="shared" si="46"/>
        <v>565</v>
      </c>
      <c r="BB64" s="256" t="str">
        <f t="shared" si="30"/>
        <v>250EPS016</v>
      </c>
      <c r="BC64" s="257" t="s">
        <v>302</v>
      </c>
      <c r="BD64" s="258">
        <v>250</v>
      </c>
      <c r="BE64" s="257" t="s">
        <v>219</v>
      </c>
      <c r="BF64" s="259">
        <v>1171</v>
      </c>
    </row>
    <row r="65" spans="2:58" ht="15" customHeight="1" x14ac:dyDescent="0.25">
      <c r="B65" s="233" t="str">
        <f t="shared" si="2"/>
        <v>38EPS010</v>
      </c>
      <c r="C65" s="233" t="str">
        <f t="shared" si="3"/>
        <v>38EPS016</v>
      </c>
      <c r="D65" s="233" t="str">
        <f t="shared" si="4"/>
        <v>38EPS037</v>
      </c>
      <c r="E65" s="233" t="str">
        <f t="shared" si="5"/>
        <v>38EPS002</v>
      </c>
      <c r="F65" s="233" t="str">
        <f t="shared" si="6"/>
        <v>38EPS003</v>
      </c>
      <c r="G65" s="233" t="str">
        <f t="shared" si="7"/>
        <v>38EPS023</v>
      </c>
      <c r="H65" s="233" t="str">
        <f t="shared" si="8"/>
        <v>38EPS005</v>
      </c>
      <c r="I65" s="233" t="str">
        <f t="shared" si="9"/>
        <v>38EPS018</v>
      </c>
      <c r="J65" s="233" t="str">
        <f t="shared" si="10"/>
        <v>38EAS016</v>
      </c>
      <c r="K65" s="233" t="str">
        <f t="shared" si="11"/>
        <v>38EAS027</v>
      </c>
      <c r="L65" s="233" t="str">
        <f t="shared" si="12"/>
        <v>38EPS017</v>
      </c>
      <c r="M65" s="233" t="str">
        <f t="shared" si="13"/>
        <v>38EPS033</v>
      </c>
      <c r="N65" s="233" t="str">
        <f t="shared" si="14"/>
        <v>38EPS001</v>
      </c>
      <c r="O65" s="233" t="str">
        <f t="shared" si="15"/>
        <v>38EPS008</v>
      </c>
      <c r="P65" s="233" t="str">
        <f t="shared" si="16"/>
        <v>38EPS040</v>
      </c>
      <c r="Q65" s="233" t="str">
        <f t="shared" si="17"/>
        <v>38ESSC24</v>
      </c>
      <c r="R65" s="233" t="str">
        <f t="shared" si="18"/>
        <v>38EPSC20</v>
      </c>
      <c r="S65" s="233" t="str">
        <f t="shared" si="19"/>
        <v>38ESSC91</v>
      </c>
      <c r="T65" s="233" t="str">
        <f t="shared" si="20"/>
        <v>38ESSC02</v>
      </c>
      <c r="U65" s="233" t="str">
        <f t="shared" si="21"/>
        <v>38ESSC62</v>
      </c>
      <c r="V65" s="233" t="str">
        <f t="shared" si="22"/>
        <v>38EPSC03</v>
      </c>
      <c r="W65" s="233" t="str">
        <f t="shared" si="23"/>
        <v>38EPSIC3</v>
      </c>
      <c r="X65" s="233" t="str">
        <f t="shared" si="24"/>
        <v>38CCFC55</v>
      </c>
      <c r="Y65" s="233" t="str">
        <f t="shared" si="25"/>
        <v>38ESSC07</v>
      </c>
      <c r="Z65" s="262" t="s">
        <v>306</v>
      </c>
      <c r="AA65" s="208"/>
      <c r="AB65" s="263"/>
      <c r="AC65" s="210">
        <f>SUM(AC66:AC82)</f>
        <v>12365</v>
      </c>
      <c r="AD65" s="211">
        <f t="shared" ref="AD65:AZ65" si="49">SUM(AD66:AD82)</f>
        <v>33765</v>
      </c>
      <c r="AE65" s="211">
        <f t="shared" si="49"/>
        <v>7770</v>
      </c>
      <c r="AF65" s="211">
        <f t="shared" si="49"/>
        <v>1139</v>
      </c>
      <c r="AG65" s="211">
        <f t="shared" si="49"/>
        <v>23831</v>
      </c>
      <c r="AH65" s="211">
        <f t="shared" si="49"/>
        <v>1</v>
      </c>
      <c r="AI65" s="211">
        <f t="shared" si="49"/>
        <v>7</v>
      </c>
      <c r="AJ65" s="211">
        <f t="shared" si="49"/>
        <v>6</v>
      </c>
      <c r="AK65" s="211">
        <f t="shared" si="49"/>
        <v>205</v>
      </c>
      <c r="AL65" s="211">
        <f t="shared" si="49"/>
        <v>0</v>
      </c>
      <c r="AM65" s="211">
        <f t="shared" si="49"/>
        <v>0</v>
      </c>
      <c r="AN65" s="211">
        <f t="shared" si="49"/>
        <v>0</v>
      </c>
      <c r="AO65" s="211">
        <f t="shared" si="49"/>
        <v>0</v>
      </c>
      <c r="AP65" s="213">
        <f t="shared" si="49"/>
        <v>0</v>
      </c>
      <c r="AQ65" s="210">
        <f t="shared" si="49"/>
        <v>4338</v>
      </c>
      <c r="AR65" s="211">
        <f t="shared" si="49"/>
        <v>858</v>
      </c>
      <c r="AS65" s="211">
        <f t="shared" si="49"/>
        <v>0</v>
      </c>
      <c r="AT65" s="211">
        <f t="shared" si="49"/>
        <v>0</v>
      </c>
      <c r="AU65" s="211">
        <f t="shared" si="49"/>
        <v>1</v>
      </c>
      <c r="AV65" s="211">
        <f t="shared" si="49"/>
        <v>0</v>
      </c>
      <c r="AW65" s="211">
        <f t="shared" si="49"/>
        <v>0</v>
      </c>
      <c r="AX65" s="211">
        <f t="shared" si="49"/>
        <v>0</v>
      </c>
      <c r="AY65" s="211">
        <f t="shared" si="49"/>
        <v>0</v>
      </c>
      <c r="AZ65" s="213">
        <f t="shared" si="49"/>
        <v>0</v>
      </c>
      <c r="BA65" s="249">
        <f>SUM(AC65:AZ65)</f>
        <v>84286</v>
      </c>
      <c r="BB65" s="256" t="str">
        <f t="shared" si="30"/>
        <v>250EPS037</v>
      </c>
      <c r="BC65" s="257" t="s">
        <v>302</v>
      </c>
      <c r="BD65" s="258">
        <v>250</v>
      </c>
      <c r="BE65" s="257" t="s">
        <v>221</v>
      </c>
      <c r="BF65" s="259">
        <v>309</v>
      </c>
    </row>
    <row r="66" spans="2:58" ht="15" customHeight="1" x14ac:dyDescent="0.25">
      <c r="B66" s="233" t="str">
        <f t="shared" si="2"/>
        <v>86EPS010</v>
      </c>
      <c r="C66" s="233" t="str">
        <f t="shared" si="3"/>
        <v>86EPS016</v>
      </c>
      <c r="D66" s="233" t="str">
        <f t="shared" si="4"/>
        <v>86EPS037</v>
      </c>
      <c r="E66" s="233" t="str">
        <f t="shared" si="5"/>
        <v>86EPS002</v>
      </c>
      <c r="F66" s="233" t="str">
        <f t="shared" si="6"/>
        <v>86EPS003</v>
      </c>
      <c r="G66" s="233" t="str">
        <f t="shared" si="7"/>
        <v>86EPS023</v>
      </c>
      <c r="H66" s="233" t="str">
        <f t="shared" si="8"/>
        <v>86EPS005</v>
      </c>
      <c r="I66" s="233" t="str">
        <f t="shared" si="9"/>
        <v>86EPS018</v>
      </c>
      <c r="J66" s="233" t="str">
        <f t="shared" si="10"/>
        <v>86EAS016</v>
      </c>
      <c r="K66" s="233" t="str">
        <f t="shared" si="11"/>
        <v>86EAS027</v>
      </c>
      <c r="L66" s="233" t="str">
        <f t="shared" si="12"/>
        <v>86EPS017</v>
      </c>
      <c r="M66" s="233" t="str">
        <f t="shared" si="13"/>
        <v>86EPS033</v>
      </c>
      <c r="N66" s="233" t="str">
        <f t="shared" si="14"/>
        <v>86EPS001</v>
      </c>
      <c r="O66" s="233" t="str">
        <f t="shared" si="15"/>
        <v>86EPS008</v>
      </c>
      <c r="P66" s="233" t="str">
        <f t="shared" si="16"/>
        <v>86EPS040</v>
      </c>
      <c r="Q66" s="233" t="str">
        <f t="shared" si="17"/>
        <v>86ESSC24</v>
      </c>
      <c r="R66" s="233" t="str">
        <f t="shared" si="18"/>
        <v>86EPSC20</v>
      </c>
      <c r="S66" s="233" t="str">
        <f t="shared" si="19"/>
        <v>86ESSC91</v>
      </c>
      <c r="T66" s="233" t="str">
        <f t="shared" si="20"/>
        <v>86ESSC02</v>
      </c>
      <c r="U66" s="233" t="str">
        <f t="shared" si="21"/>
        <v>86ESSC62</v>
      </c>
      <c r="V66" s="233" t="str">
        <f t="shared" si="22"/>
        <v>86EPSC03</v>
      </c>
      <c r="W66" s="233" t="str">
        <f t="shared" si="23"/>
        <v>86EPSIC3</v>
      </c>
      <c r="X66" s="233" t="str">
        <f t="shared" si="24"/>
        <v>86CCFC55</v>
      </c>
      <c r="Y66" s="233" t="str">
        <f t="shared" si="25"/>
        <v>86ESSC07</v>
      </c>
      <c r="Z66" s="252" t="s">
        <v>92</v>
      </c>
      <c r="AA66" s="265" t="s">
        <v>307</v>
      </c>
      <c r="AB66" s="254">
        <v>38</v>
      </c>
      <c r="AC66" s="197">
        <f t="shared" ref="AC66:AR81" si="50">IFERROR(VLOOKUP(B65,$BB$9:$BF$950,5,0),0)</f>
        <v>0</v>
      </c>
      <c r="AD66" s="198">
        <f t="shared" si="50"/>
        <v>1</v>
      </c>
      <c r="AE66" s="198">
        <f t="shared" si="50"/>
        <v>144</v>
      </c>
      <c r="AF66" s="198">
        <f t="shared" si="50"/>
        <v>0</v>
      </c>
      <c r="AG66" s="198">
        <f t="shared" si="50"/>
        <v>695</v>
      </c>
      <c r="AH66" s="198">
        <f t="shared" si="50"/>
        <v>0</v>
      </c>
      <c r="AI66" s="198">
        <f t="shared" si="50"/>
        <v>0</v>
      </c>
      <c r="AJ66" s="198">
        <f t="shared" si="50"/>
        <v>0</v>
      </c>
      <c r="AK66" s="198">
        <f t="shared" si="50"/>
        <v>1</v>
      </c>
      <c r="AL66" s="198">
        <f t="shared" si="50"/>
        <v>0</v>
      </c>
      <c r="AM66" s="198">
        <f t="shared" si="50"/>
        <v>0</v>
      </c>
      <c r="AN66" s="198">
        <f t="shared" si="50"/>
        <v>0</v>
      </c>
      <c r="AO66" s="198">
        <f t="shared" si="50"/>
        <v>0</v>
      </c>
      <c r="AP66" s="200">
        <f t="shared" si="50"/>
        <v>0</v>
      </c>
      <c r="AQ66" s="197">
        <f t="shared" si="50"/>
        <v>0</v>
      </c>
      <c r="AR66" s="198">
        <f t="shared" si="50"/>
        <v>219</v>
      </c>
      <c r="AS66" s="198">
        <f t="shared" ref="AS66:AZ82" si="51">IFERROR(VLOOKUP(R65,$BB$9:$BF$950,5,0),0)</f>
        <v>0</v>
      </c>
      <c r="AT66" s="198">
        <f t="shared" si="51"/>
        <v>0</v>
      </c>
      <c r="AU66" s="198">
        <f t="shared" si="51"/>
        <v>0</v>
      </c>
      <c r="AV66" s="198">
        <f t="shared" si="51"/>
        <v>0</v>
      </c>
      <c r="AW66" s="198">
        <f t="shared" si="51"/>
        <v>0</v>
      </c>
      <c r="AX66" s="198">
        <f t="shared" si="51"/>
        <v>0</v>
      </c>
      <c r="AY66" s="198">
        <f t="shared" si="51"/>
        <v>0</v>
      </c>
      <c r="AZ66" s="200">
        <f t="shared" si="51"/>
        <v>0</v>
      </c>
      <c r="BA66" s="255">
        <f t="shared" ref="BA66:BA82" si="52">SUM(AC66:AZ66)</f>
        <v>1060</v>
      </c>
      <c r="BB66" s="256" t="str">
        <f t="shared" si="30"/>
        <v>250EPS040</v>
      </c>
      <c r="BC66" s="257" t="s">
        <v>302</v>
      </c>
      <c r="BD66" s="258">
        <v>250</v>
      </c>
      <c r="BE66" s="257" t="s">
        <v>238</v>
      </c>
      <c r="BF66" s="259">
        <v>34</v>
      </c>
    </row>
    <row r="67" spans="2:58" ht="15" customHeight="1" x14ac:dyDescent="0.25">
      <c r="B67" s="233" t="str">
        <f t="shared" si="2"/>
        <v>107EPS010</v>
      </c>
      <c r="C67" s="233" t="str">
        <f t="shared" si="3"/>
        <v>107EPS016</v>
      </c>
      <c r="D67" s="233" t="str">
        <f t="shared" si="4"/>
        <v>107EPS037</v>
      </c>
      <c r="E67" s="233" t="str">
        <f t="shared" si="5"/>
        <v>107EPS002</v>
      </c>
      <c r="F67" s="233" t="str">
        <f t="shared" si="6"/>
        <v>107EPS003</v>
      </c>
      <c r="G67" s="233" t="str">
        <f t="shared" si="7"/>
        <v>107EPS023</v>
      </c>
      <c r="H67" s="233" t="str">
        <f t="shared" si="8"/>
        <v>107EPS005</v>
      </c>
      <c r="I67" s="233" t="str">
        <f t="shared" si="9"/>
        <v>107EPS018</v>
      </c>
      <c r="J67" s="233" t="str">
        <f t="shared" si="10"/>
        <v>107EAS016</v>
      </c>
      <c r="K67" s="233" t="str">
        <f t="shared" si="11"/>
        <v>107EAS027</v>
      </c>
      <c r="L67" s="233" t="str">
        <f t="shared" si="12"/>
        <v>107EPS017</v>
      </c>
      <c r="M67" s="233" t="str">
        <f t="shared" si="13"/>
        <v>107EPS033</v>
      </c>
      <c r="N67" s="233" t="str">
        <f t="shared" si="14"/>
        <v>107EPS001</v>
      </c>
      <c r="O67" s="233" t="str">
        <f t="shared" si="15"/>
        <v>107EPS008</v>
      </c>
      <c r="P67" s="233" t="str">
        <f t="shared" si="16"/>
        <v>107EPS040</v>
      </c>
      <c r="Q67" s="233" t="str">
        <f t="shared" si="17"/>
        <v>107ESSC24</v>
      </c>
      <c r="R67" s="233" t="str">
        <f t="shared" si="18"/>
        <v>107EPSC20</v>
      </c>
      <c r="S67" s="233" t="str">
        <f t="shared" si="19"/>
        <v>107ESSC91</v>
      </c>
      <c r="T67" s="233" t="str">
        <f t="shared" si="20"/>
        <v>107ESSC02</v>
      </c>
      <c r="U67" s="233" t="str">
        <f t="shared" si="21"/>
        <v>107ESSC62</v>
      </c>
      <c r="V67" s="233" t="str">
        <f t="shared" si="22"/>
        <v>107EPSC03</v>
      </c>
      <c r="W67" s="233" t="str">
        <f t="shared" si="23"/>
        <v>107EPSIC3</v>
      </c>
      <c r="X67" s="233" t="str">
        <f t="shared" si="24"/>
        <v>107CCFC55</v>
      </c>
      <c r="Y67" s="233" t="str">
        <f t="shared" si="25"/>
        <v>107ESSC07</v>
      </c>
      <c r="Z67" s="260" t="s">
        <v>93</v>
      </c>
      <c r="AA67" s="265" t="s">
        <v>307</v>
      </c>
      <c r="AB67" s="254">
        <v>86</v>
      </c>
      <c r="AC67" s="197">
        <f t="shared" si="50"/>
        <v>0</v>
      </c>
      <c r="AD67" s="198">
        <f t="shared" si="50"/>
        <v>597</v>
      </c>
      <c r="AE67" s="198">
        <f t="shared" si="50"/>
        <v>436</v>
      </c>
      <c r="AF67" s="198">
        <f t="shared" si="50"/>
        <v>0</v>
      </c>
      <c r="AG67" s="198">
        <f t="shared" si="50"/>
        <v>29</v>
      </c>
      <c r="AH67" s="198">
        <f t="shared" si="50"/>
        <v>0</v>
      </c>
      <c r="AI67" s="198">
        <f t="shared" si="50"/>
        <v>0</v>
      </c>
      <c r="AJ67" s="198">
        <f t="shared" si="50"/>
        <v>0</v>
      </c>
      <c r="AK67" s="198">
        <f t="shared" si="50"/>
        <v>0</v>
      </c>
      <c r="AL67" s="198">
        <f t="shared" si="50"/>
        <v>0</v>
      </c>
      <c r="AM67" s="198">
        <f t="shared" si="50"/>
        <v>0</v>
      </c>
      <c r="AN67" s="198">
        <f t="shared" si="50"/>
        <v>0</v>
      </c>
      <c r="AO67" s="198">
        <f t="shared" si="50"/>
        <v>0</v>
      </c>
      <c r="AP67" s="200">
        <f t="shared" si="50"/>
        <v>0</v>
      </c>
      <c r="AQ67" s="197">
        <f t="shared" si="50"/>
        <v>143</v>
      </c>
      <c r="AR67" s="198">
        <f t="shared" si="50"/>
        <v>0</v>
      </c>
      <c r="AS67" s="198">
        <f t="shared" si="51"/>
        <v>0</v>
      </c>
      <c r="AT67" s="198">
        <f t="shared" si="51"/>
        <v>0</v>
      </c>
      <c r="AU67" s="198">
        <f t="shared" si="51"/>
        <v>0</v>
      </c>
      <c r="AV67" s="198">
        <f t="shared" si="51"/>
        <v>0</v>
      </c>
      <c r="AW67" s="198">
        <f t="shared" si="51"/>
        <v>0</v>
      </c>
      <c r="AX67" s="198">
        <f t="shared" si="51"/>
        <v>0</v>
      </c>
      <c r="AY67" s="198">
        <f t="shared" si="51"/>
        <v>0</v>
      </c>
      <c r="AZ67" s="200">
        <f t="shared" si="51"/>
        <v>0</v>
      </c>
      <c r="BA67" s="255">
        <f t="shared" si="52"/>
        <v>1205</v>
      </c>
      <c r="BB67" s="256" t="str">
        <f t="shared" si="30"/>
        <v>250ESSC24</v>
      </c>
      <c r="BC67" s="257" t="s">
        <v>302</v>
      </c>
      <c r="BD67" s="258">
        <v>250</v>
      </c>
      <c r="BE67" s="257" t="s">
        <v>239</v>
      </c>
      <c r="BF67" s="259">
        <v>736</v>
      </c>
    </row>
    <row r="68" spans="2:58" ht="15" customHeight="1" x14ac:dyDescent="0.25">
      <c r="B68" s="233" t="str">
        <f t="shared" si="2"/>
        <v>134EPS010</v>
      </c>
      <c r="C68" s="233" t="str">
        <f t="shared" si="3"/>
        <v>134EPS016</v>
      </c>
      <c r="D68" s="233" t="str">
        <f t="shared" si="4"/>
        <v>134EPS037</v>
      </c>
      <c r="E68" s="233" t="str">
        <f t="shared" si="5"/>
        <v>134EPS002</v>
      </c>
      <c r="F68" s="233" t="str">
        <f t="shared" si="6"/>
        <v>134EPS003</v>
      </c>
      <c r="G68" s="233" t="str">
        <f t="shared" si="7"/>
        <v>134EPS023</v>
      </c>
      <c r="H68" s="233" t="str">
        <f t="shared" si="8"/>
        <v>134EPS005</v>
      </c>
      <c r="I68" s="233" t="str">
        <f t="shared" si="9"/>
        <v>134EPS018</v>
      </c>
      <c r="J68" s="233" t="str">
        <f t="shared" si="10"/>
        <v>134EAS016</v>
      </c>
      <c r="K68" s="233" t="str">
        <f t="shared" si="11"/>
        <v>134EAS027</v>
      </c>
      <c r="L68" s="233" t="str">
        <f t="shared" si="12"/>
        <v>134EPS017</v>
      </c>
      <c r="M68" s="233" t="str">
        <f t="shared" si="13"/>
        <v>134EPS033</v>
      </c>
      <c r="N68" s="233" t="str">
        <f t="shared" si="14"/>
        <v>134EPS001</v>
      </c>
      <c r="O68" s="233" t="str">
        <f t="shared" si="15"/>
        <v>134EPS008</v>
      </c>
      <c r="P68" s="233" t="str">
        <f t="shared" si="16"/>
        <v>134EPS040</v>
      </c>
      <c r="Q68" s="233" t="str">
        <f t="shared" si="17"/>
        <v>134ESSC24</v>
      </c>
      <c r="R68" s="233" t="str">
        <f t="shared" si="18"/>
        <v>134EPSC20</v>
      </c>
      <c r="S68" s="233" t="str">
        <f t="shared" si="19"/>
        <v>134ESSC91</v>
      </c>
      <c r="T68" s="233" t="str">
        <f t="shared" si="20"/>
        <v>134ESSC02</v>
      </c>
      <c r="U68" s="233" t="str">
        <f t="shared" si="21"/>
        <v>134ESSC62</v>
      </c>
      <c r="V68" s="233" t="str">
        <f t="shared" si="22"/>
        <v>134EPSC03</v>
      </c>
      <c r="W68" s="233" t="str">
        <f t="shared" si="23"/>
        <v>134EPSIC3</v>
      </c>
      <c r="X68" s="233" t="str">
        <f t="shared" si="24"/>
        <v>134CCFC55</v>
      </c>
      <c r="Y68" s="233" t="str">
        <f t="shared" si="25"/>
        <v>134ESSC07</v>
      </c>
      <c r="Z68" s="252" t="s">
        <v>94</v>
      </c>
      <c r="AA68" s="265" t="s">
        <v>307</v>
      </c>
      <c r="AB68" s="254">
        <v>107</v>
      </c>
      <c r="AC68" s="197">
        <f t="shared" si="50"/>
        <v>0</v>
      </c>
      <c r="AD68" s="198">
        <f t="shared" si="50"/>
        <v>0</v>
      </c>
      <c r="AE68" s="198">
        <f t="shared" si="50"/>
        <v>146</v>
      </c>
      <c r="AF68" s="198">
        <f t="shared" si="50"/>
        <v>0</v>
      </c>
      <c r="AG68" s="198">
        <f t="shared" si="50"/>
        <v>653</v>
      </c>
      <c r="AH68" s="198">
        <f t="shared" si="50"/>
        <v>1</v>
      </c>
      <c r="AI68" s="198">
        <f t="shared" si="50"/>
        <v>0</v>
      </c>
      <c r="AJ68" s="198">
        <f t="shared" si="50"/>
        <v>0</v>
      </c>
      <c r="AK68" s="198">
        <f t="shared" si="50"/>
        <v>0</v>
      </c>
      <c r="AL68" s="198">
        <f t="shared" si="50"/>
        <v>0</v>
      </c>
      <c r="AM68" s="198">
        <f t="shared" si="50"/>
        <v>0</v>
      </c>
      <c r="AN68" s="198">
        <f t="shared" si="50"/>
        <v>0</v>
      </c>
      <c r="AO68" s="198">
        <f t="shared" si="50"/>
        <v>0</v>
      </c>
      <c r="AP68" s="200">
        <f t="shared" si="50"/>
        <v>0</v>
      </c>
      <c r="AQ68" s="197">
        <f t="shared" si="50"/>
        <v>3</v>
      </c>
      <c r="AR68" s="198">
        <f t="shared" si="50"/>
        <v>101</v>
      </c>
      <c r="AS68" s="198">
        <f t="shared" si="51"/>
        <v>0</v>
      </c>
      <c r="AT68" s="198">
        <f t="shared" si="51"/>
        <v>0</v>
      </c>
      <c r="AU68" s="198">
        <f t="shared" si="51"/>
        <v>0</v>
      </c>
      <c r="AV68" s="198">
        <f t="shared" si="51"/>
        <v>0</v>
      </c>
      <c r="AW68" s="198">
        <f t="shared" si="51"/>
        <v>0</v>
      </c>
      <c r="AX68" s="198">
        <f t="shared" si="51"/>
        <v>0</v>
      </c>
      <c r="AY68" s="198">
        <f t="shared" si="51"/>
        <v>0</v>
      </c>
      <c r="AZ68" s="200">
        <f t="shared" si="51"/>
        <v>0</v>
      </c>
      <c r="BA68" s="255">
        <f t="shared" si="52"/>
        <v>904</v>
      </c>
      <c r="BB68" s="256" t="str">
        <f t="shared" si="30"/>
        <v>495EPS003</v>
      </c>
      <c r="BC68" s="257" t="s">
        <v>302</v>
      </c>
      <c r="BD68" s="258">
        <v>495</v>
      </c>
      <c r="BE68" s="257" t="s">
        <v>220</v>
      </c>
      <c r="BF68" s="259">
        <v>976</v>
      </c>
    </row>
    <row r="69" spans="2:58" ht="15" customHeight="1" x14ac:dyDescent="0.25">
      <c r="B69" s="233" t="str">
        <f t="shared" si="2"/>
        <v>150EPS010</v>
      </c>
      <c r="C69" s="233" t="str">
        <f t="shared" si="3"/>
        <v>150EPS016</v>
      </c>
      <c r="D69" s="233" t="str">
        <f t="shared" si="4"/>
        <v>150EPS037</v>
      </c>
      <c r="E69" s="233" t="str">
        <f t="shared" si="5"/>
        <v>150EPS002</v>
      </c>
      <c r="F69" s="233" t="str">
        <f t="shared" si="6"/>
        <v>150EPS003</v>
      </c>
      <c r="G69" s="233" t="str">
        <f t="shared" si="7"/>
        <v>150EPS023</v>
      </c>
      <c r="H69" s="233" t="str">
        <f t="shared" si="8"/>
        <v>150EPS005</v>
      </c>
      <c r="I69" s="233" t="str">
        <f t="shared" si="9"/>
        <v>150EPS018</v>
      </c>
      <c r="J69" s="233" t="str">
        <f t="shared" si="10"/>
        <v>150EAS016</v>
      </c>
      <c r="K69" s="233" t="str">
        <f t="shared" si="11"/>
        <v>150EAS027</v>
      </c>
      <c r="L69" s="233" t="str">
        <f t="shared" si="12"/>
        <v>150EPS017</v>
      </c>
      <c r="M69" s="233" t="str">
        <f t="shared" si="13"/>
        <v>150EPS033</v>
      </c>
      <c r="N69" s="233" t="str">
        <f t="shared" si="14"/>
        <v>150EPS001</v>
      </c>
      <c r="O69" s="233" t="str">
        <f t="shared" si="15"/>
        <v>150EPS008</v>
      </c>
      <c r="P69" s="233" t="str">
        <f t="shared" si="16"/>
        <v>150EPS040</v>
      </c>
      <c r="Q69" s="233" t="str">
        <f t="shared" si="17"/>
        <v>150ESSC24</v>
      </c>
      <c r="R69" s="233" t="str">
        <f t="shared" si="18"/>
        <v>150EPSC20</v>
      </c>
      <c r="S69" s="233" t="str">
        <f t="shared" si="19"/>
        <v>150ESSC91</v>
      </c>
      <c r="T69" s="233" t="str">
        <f t="shared" si="20"/>
        <v>150ESSC02</v>
      </c>
      <c r="U69" s="233" t="str">
        <f t="shared" si="21"/>
        <v>150ESSC62</v>
      </c>
      <c r="V69" s="233" t="str">
        <f t="shared" si="22"/>
        <v>150EPSC03</v>
      </c>
      <c r="W69" s="233" t="str">
        <f t="shared" si="23"/>
        <v>150EPSIC3</v>
      </c>
      <c r="X69" s="233" t="str">
        <f t="shared" si="24"/>
        <v>150CCFC55</v>
      </c>
      <c r="Y69" s="233" t="str">
        <f t="shared" si="25"/>
        <v>150ESSC07</v>
      </c>
      <c r="Z69" s="252" t="s">
        <v>95</v>
      </c>
      <c r="AA69" s="265" t="s">
        <v>307</v>
      </c>
      <c r="AB69" s="254">
        <v>134</v>
      </c>
      <c r="AC69" s="197">
        <f t="shared" si="50"/>
        <v>0</v>
      </c>
      <c r="AD69" s="198">
        <f t="shared" si="50"/>
        <v>0</v>
      </c>
      <c r="AE69" s="198">
        <f t="shared" si="50"/>
        <v>96</v>
      </c>
      <c r="AF69" s="198">
        <f t="shared" si="50"/>
        <v>0</v>
      </c>
      <c r="AG69" s="198">
        <f t="shared" si="50"/>
        <v>524</v>
      </c>
      <c r="AH69" s="198">
        <f t="shared" si="50"/>
        <v>0</v>
      </c>
      <c r="AI69" s="198">
        <f t="shared" si="50"/>
        <v>0</v>
      </c>
      <c r="AJ69" s="198">
        <f t="shared" si="50"/>
        <v>0</v>
      </c>
      <c r="AK69" s="198">
        <f t="shared" si="50"/>
        <v>0</v>
      </c>
      <c r="AL69" s="198">
        <f t="shared" si="50"/>
        <v>0</v>
      </c>
      <c r="AM69" s="198">
        <f t="shared" si="50"/>
        <v>0</v>
      </c>
      <c r="AN69" s="198">
        <f t="shared" si="50"/>
        <v>0</v>
      </c>
      <c r="AO69" s="198">
        <f t="shared" si="50"/>
        <v>0</v>
      </c>
      <c r="AP69" s="200">
        <f t="shared" si="50"/>
        <v>0</v>
      </c>
      <c r="AQ69" s="197">
        <f t="shared" si="50"/>
        <v>45</v>
      </c>
      <c r="AR69" s="198">
        <f t="shared" si="50"/>
        <v>0</v>
      </c>
      <c r="AS69" s="198">
        <f t="shared" si="51"/>
        <v>0</v>
      </c>
      <c r="AT69" s="198">
        <f t="shared" si="51"/>
        <v>0</v>
      </c>
      <c r="AU69" s="198">
        <f t="shared" si="51"/>
        <v>0</v>
      </c>
      <c r="AV69" s="198">
        <f t="shared" si="51"/>
        <v>0</v>
      </c>
      <c r="AW69" s="198">
        <f t="shared" si="51"/>
        <v>0</v>
      </c>
      <c r="AX69" s="198">
        <f t="shared" si="51"/>
        <v>0</v>
      </c>
      <c r="AY69" s="198">
        <f t="shared" si="51"/>
        <v>0</v>
      </c>
      <c r="AZ69" s="200">
        <f t="shared" si="51"/>
        <v>0</v>
      </c>
      <c r="BA69" s="255">
        <f t="shared" si="52"/>
        <v>665</v>
      </c>
      <c r="BB69" s="256" t="str">
        <f t="shared" si="30"/>
        <v>495EPS037</v>
      </c>
      <c r="BC69" s="257" t="s">
        <v>302</v>
      </c>
      <c r="BD69" s="258">
        <v>495</v>
      </c>
      <c r="BE69" s="257" t="s">
        <v>221</v>
      </c>
      <c r="BF69" s="259">
        <v>83</v>
      </c>
    </row>
    <row r="70" spans="2:58" ht="15" customHeight="1" x14ac:dyDescent="0.25">
      <c r="B70" s="233" t="str">
        <f t="shared" si="2"/>
        <v>237EPS010</v>
      </c>
      <c r="C70" s="233" t="str">
        <f t="shared" si="3"/>
        <v>237EPS016</v>
      </c>
      <c r="D70" s="233" t="str">
        <f t="shared" si="4"/>
        <v>237EPS037</v>
      </c>
      <c r="E70" s="233" t="str">
        <f t="shared" si="5"/>
        <v>237EPS002</v>
      </c>
      <c r="F70" s="233" t="str">
        <f t="shared" si="6"/>
        <v>237EPS003</v>
      </c>
      <c r="G70" s="233" t="str">
        <f t="shared" si="7"/>
        <v>237EPS023</v>
      </c>
      <c r="H70" s="233" t="str">
        <f t="shared" si="8"/>
        <v>237EPS005</v>
      </c>
      <c r="I70" s="233" t="str">
        <f t="shared" si="9"/>
        <v>237EPS018</v>
      </c>
      <c r="J70" s="233" t="str">
        <f t="shared" si="10"/>
        <v>237EAS016</v>
      </c>
      <c r="K70" s="233" t="str">
        <f t="shared" si="11"/>
        <v>237EAS027</v>
      </c>
      <c r="L70" s="233" t="str">
        <f t="shared" si="12"/>
        <v>237EPS017</v>
      </c>
      <c r="M70" s="233" t="str">
        <f t="shared" si="13"/>
        <v>237EPS033</v>
      </c>
      <c r="N70" s="233" t="str">
        <f t="shared" si="14"/>
        <v>237EPS001</v>
      </c>
      <c r="O70" s="233" t="str">
        <f t="shared" si="15"/>
        <v>237EPS008</v>
      </c>
      <c r="P70" s="233" t="str">
        <f t="shared" si="16"/>
        <v>237EPS040</v>
      </c>
      <c r="Q70" s="233" t="str">
        <f t="shared" si="17"/>
        <v>237ESSC24</v>
      </c>
      <c r="R70" s="233" t="str">
        <f t="shared" si="18"/>
        <v>237EPSC20</v>
      </c>
      <c r="S70" s="233" t="str">
        <f t="shared" si="19"/>
        <v>237ESSC91</v>
      </c>
      <c r="T70" s="233" t="str">
        <f t="shared" si="20"/>
        <v>237ESSC02</v>
      </c>
      <c r="U70" s="233" t="str">
        <f t="shared" si="21"/>
        <v>237ESSC62</v>
      </c>
      <c r="V70" s="233" t="str">
        <f t="shared" si="22"/>
        <v>237EPSC03</v>
      </c>
      <c r="W70" s="233" t="str">
        <f t="shared" si="23"/>
        <v>237EPSIC3</v>
      </c>
      <c r="X70" s="233" t="str">
        <f t="shared" si="24"/>
        <v>237CCFC55</v>
      </c>
      <c r="Y70" s="233" t="str">
        <f t="shared" si="25"/>
        <v>237ESSC07</v>
      </c>
      <c r="Z70" s="264" t="s">
        <v>96</v>
      </c>
      <c r="AA70" s="265" t="s">
        <v>307</v>
      </c>
      <c r="AB70" s="254">
        <v>150</v>
      </c>
      <c r="AC70" s="197">
        <f t="shared" si="50"/>
        <v>0</v>
      </c>
      <c r="AD70" s="198">
        <f t="shared" si="50"/>
        <v>0</v>
      </c>
      <c r="AE70" s="198">
        <f t="shared" si="50"/>
        <v>280</v>
      </c>
      <c r="AF70" s="198">
        <f t="shared" si="50"/>
        <v>0</v>
      </c>
      <c r="AG70" s="198">
        <f t="shared" si="50"/>
        <v>956</v>
      </c>
      <c r="AH70" s="198">
        <f t="shared" si="50"/>
        <v>0</v>
      </c>
      <c r="AI70" s="198">
        <f t="shared" si="50"/>
        <v>0</v>
      </c>
      <c r="AJ70" s="198">
        <f t="shared" si="50"/>
        <v>0</v>
      </c>
      <c r="AK70" s="198">
        <f t="shared" si="50"/>
        <v>43</v>
      </c>
      <c r="AL70" s="198">
        <f t="shared" si="50"/>
        <v>0</v>
      </c>
      <c r="AM70" s="198">
        <f t="shared" si="50"/>
        <v>0</v>
      </c>
      <c r="AN70" s="198">
        <f t="shared" si="50"/>
        <v>0</v>
      </c>
      <c r="AO70" s="198">
        <f t="shared" si="50"/>
        <v>0</v>
      </c>
      <c r="AP70" s="200">
        <f t="shared" si="50"/>
        <v>0</v>
      </c>
      <c r="AQ70" s="197">
        <f t="shared" si="50"/>
        <v>20</v>
      </c>
      <c r="AR70" s="198">
        <f t="shared" si="50"/>
        <v>0</v>
      </c>
      <c r="AS70" s="198">
        <f t="shared" si="51"/>
        <v>0</v>
      </c>
      <c r="AT70" s="198">
        <f t="shared" si="51"/>
        <v>0</v>
      </c>
      <c r="AU70" s="198">
        <f t="shared" si="51"/>
        <v>0</v>
      </c>
      <c r="AV70" s="198">
        <f t="shared" si="51"/>
        <v>0</v>
      </c>
      <c r="AW70" s="198">
        <f t="shared" si="51"/>
        <v>0</v>
      </c>
      <c r="AX70" s="198">
        <f t="shared" si="51"/>
        <v>0</v>
      </c>
      <c r="AY70" s="198">
        <f t="shared" si="51"/>
        <v>0</v>
      </c>
      <c r="AZ70" s="200">
        <f t="shared" si="51"/>
        <v>0</v>
      </c>
      <c r="BA70" s="255">
        <f t="shared" si="52"/>
        <v>1299</v>
      </c>
      <c r="BB70" s="256" t="str">
        <f t="shared" si="30"/>
        <v>495ESSC24</v>
      </c>
      <c r="BC70" s="257" t="s">
        <v>302</v>
      </c>
      <c r="BD70" s="258">
        <v>495</v>
      </c>
      <c r="BE70" s="257" t="s">
        <v>239</v>
      </c>
      <c r="BF70" s="259">
        <v>367</v>
      </c>
    </row>
    <row r="71" spans="2:58" ht="15" customHeight="1" x14ac:dyDescent="0.25">
      <c r="B71" s="233" t="str">
        <f t="shared" si="2"/>
        <v>264EPS010</v>
      </c>
      <c r="C71" s="233" t="str">
        <f t="shared" si="3"/>
        <v>264EPS016</v>
      </c>
      <c r="D71" s="233" t="str">
        <f t="shared" si="4"/>
        <v>264EPS037</v>
      </c>
      <c r="E71" s="233" t="str">
        <f t="shared" si="5"/>
        <v>264EPS002</v>
      </c>
      <c r="F71" s="233" t="str">
        <f t="shared" si="6"/>
        <v>264EPS003</v>
      </c>
      <c r="G71" s="233" t="str">
        <f t="shared" si="7"/>
        <v>264EPS023</v>
      </c>
      <c r="H71" s="233" t="str">
        <f t="shared" si="8"/>
        <v>264EPS005</v>
      </c>
      <c r="I71" s="233" t="str">
        <f t="shared" si="9"/>
        <v>264EPS018</v>
      </c>
      <c r="J71" s="233" t="str">
        <f t="shared" si="10"/>
        <v>264EAS016</v>
      </c>
      <c r="K71" s="233" t="str">
        <f t="shared" si="11"/>
        <v>264EAS027</v>
      </c>
      <c r="L71" s="233" t="str">
        <f t="shared" si="12"/>
        <v>264EPS017</v>
      </c>
      <c r="M71" s="233" t="str">
        <f t="shared" si="13"/>
        <v>264EPS033</v>
      </c>
      <c r="N71" s="233" t="str">
        <f t="shared" si="14"/>
        <v>264EPS001</v>
      </c>
      <c r="O71" s="233" t="str">
        <f t="shared" si="15"/>
        <v>264EPS008</v>
      </c>
      <c r="P71" s="233" t="str">
        <f t="shared" si="16"/>
        <v>264EPS040</v>
      </c>
      <c r="Q71" s="233" t="str">
        <f t="shared" si="17"/>
        <v>264ESSC24</v>
      </c>
      <c r="R71" s="233" t="str">
        <f t="shared" si="18"/>
        <v>264EPSC20</v>
      </c>
      <c r="S71" s="233" t="str">
        <f t="shared" si="19"/>
        <v>264ESSC91</v>
      </c>
      <c r="T71" s="233" t="str">
        <f t="shared" si="20"/>
        <v>264ESSC02</v>
      </c>
      <c r="U71" s="233" t="str">
        <f t="shared" si="21"/>
        <v>264ESSC62</v>
      </c>
      <c r="V71" s="233" t="str">
        <f t="shared" si="22"/>
        <v>264EPSC03</v>
      </c>
      <c r="W71" s="233" t="str">
        <f t="shared" si="23"/>
        <v>264EPSIC3</v>
      </c>
      <c r="X71" s="233" t="str">
        <f t="shared" si="24"/>
        <v>264CCFC55</v>
      </c>
      <c r="Y71" s="233" t="str">
        <f t="shared" si="25"/>
        <v>264ESSC07</v>
      </c>
      <c r="Z71" s="261" t="s">
        <v>97</v>
      </c>
      <c r="AA71" s="265" t="s">
        <v>307</v>
      </c>
      <c r="AB71" s="254">
        <v>237</v>
      </c>
      <c r="AC71" s="197">
        <f t="shared" si="50"/>
        <v>5985</v>
      </c>
      <c r="AD71" s="198">
        <f t="shared" si="50"/>
        <v>3422</v>
      </c>
      <c r="AE71" s="198">
        <f t="shared" si="50"/>
        <v>223</v>
      </c>
      <c r="AF71" s="198">
        <f t="shared" si="50"/>
        <v>118</v>
      </c>
      <c r="AG71" s="198">
        <f t="shared" si="50"/>
        <v>2576</v>
      </c>
      <c r="AH71" s="198">
        <f t="shared" si="50"/>
        <v>0</v>
      </c>
      <c r="AI71" s="198">
        <f t="shared" si="50"/>
        <v>0</v>
      </c>
      <c r="AJ71" s="198">
        <f t="shared" si="50"/>
        <v>0</v>
      </c>
      <c r="AK71" s="198">
        <f t="shared" si="50"/>
        <v>16</v>
      </c>
      <c r="AL71" s="198">
        <f t="shared" si="50"/>
        <v>0</v>
      </c>
      <c r="AM71" s="198">
        <f t="shared" si="50"/>
        <v>0</v>
      </c>
      <c r="AN71" s="198">
        <f t="shared" si="50"/>
        <v>0</v>
      </c>
      <c r="AO71" s="198">
        <f t="shared" si="50"/>
        <v>0</v>
      </c>
      <c r="AP71" s="200">
        <f t="shared" si="50"/>
        <v>0</v>
      </c>
      <c r="AQ71" s="197">
        <f t="shared" si="50"/>
        <v>2012</v>
      </c>
      <c r="AR71" s="198">
        <f t="shared" si="50"/>
        <v>0</v>
      </c>
      <c r="AS71" s="198">
        <f t="shared" si="51"/>
        <v>0</v>
      </c>
      <c r="AT71" s="198">
        <f t="shared" si="51"/>
        <v>0</v>
      </c>
      <c r="AU71" s="198">
        <f t="shared" si="51"/>
        <v>0</v>
      </c>
      <c r="AV71" s="198">
        <f t="shared" si="51"/>
        <v>0</v>
      </c>
      <c r="AW71" s="198">
        <f t="shared" si="51"/>
        <v>0</v>
      </c>
      <c r="AX71" s="198">
        <f t="shared" si="51"/>
        <v>0</v>
      </c>
      <c r="AY71" s="198">
        <f t="shared" si="51"/>
        <v>0</v>
      </c>
      <c r="AZ71" s="200">
        <f t="shared" si="51"/>
        <v>0</v>
      </c>
      <c r="BA71" s="255">
        <f t="shared" si="52"/>
        <v>14352</v>
      </c>
      <c r="BB71" s="256" t="str">
        <f t="shared" si="30"/>
        <v>790EPS003</v>
      </c>
      <c r="BC71" s="257" t="s">
        <v>302</v>
      </c>
      <c r="BD71" s="258">
        <v>790</v>
      </c>
      <c r="BE71" s="257" t="s">
        <v>220</v>
      </c>
      <c r="BF71" s="259">
        <v>2187</v>
      </c>
    </row>
    <row r="72" spans="2:58" ht="15" customHeight="1" x14ac:dyDescent="0.25">
      <c r="B72" s="233" t="str">
        <f t="shared" ref="B72:B135" si="53">CONCATENATE(AB73,$AC$5)</f>
        <v>310EPS010</v>
      </c>
      <c r="C72" s="233" t="str">
        <f t="shared" ref="C72:C135" si="54">CONCATENATE(AB73,$AD$5)</f>
        <v>310EPS016</v>
      </c>
      <c r="D72" s="233" t="str">
        <f t="shared" ref="D72:D135" si="55">CONCATENATE(AB73,$AE$5)</f>
        <v>310EPS037</v>
      </c>
      <c r="E72" s="233" t="str">
        <f t="shared" ref="E72:E135" si="56">CONCATENATE(AB73,$AF$5)</f>
        <v>310EPS002</v>
      </c>
      <c r="F72" s="233" t="str">
        <f t="shared" ref="F72:F135" si="57">CONCATENATE(AB73,$AG$5)</f>
        <v>310EPS003</v>
      </c>
      <c r="G72" s="233" t="str">
        <f t="shared" ref="G72:G135" si="58">CONCATENATE(AB73,$AH$5)</f>
        <v>310EPS023</v>
      </c>
      <c r="H72" s="233" t="str">
        <f t="shared" ref="H72:H135" si="59">CONCATENATE(AB73,$AI$5)</f>
        <v>310EPS005</v>
      </c>
      <c r="I72" s="233" t="str">
        <f t="shared" ref="I72:I135" si="60">CONCATENATE(AB73,$AJ$5)</f>
        <v>310EPS018</v>
      </c>
      <c r="J72" s="233" t="str">
        <f t="shared" ref="J72:J135" si="61">CONCATENATE(AB73,$AK$5)</f>
        <v>310EAS016</v>
      </c>
      <c r="K72" s="233" t="str">
        <f t="shared" ref="K72:K135" si="62">CONCATENATE(AB73,$AL$5)</f>
        <v>310EAS027</v>
      </c>
      <c r="L72" s="233" t="str">
        <f t="shared" ref="L72:L135" si="63">CONCATENATE(AB73,$AM$5)</f>
        <v>310EPS017</v>
      </c>
      <c r="M72" s="233" t="str">
        <f t="shared" ref="M72:M135" si="64">CONCATENATE(AB73,$AN$5)</f>
        <v>310EPS033</v>
      </c>
      <c r="N72" s="233" t="str">
        <f t="shared" ref="N72:N135" si="65">CONCATENATE(AB73,$AO$5)</f>
        <v>310EPS001</v>
      </c>
      <c r="O72" s="233" t="str">
        <f t="shared" ref="O72:O135" si="66">CONCATENATE(AB73,$AP$5)</f>
        <v>310EPS008</v>
      </c>
      <c r="P72" s="233" t="str">
        <f t="shared" ref="P72:P135" si="67">CONCATENATE(AB73,$AQ$5)</f>
        <v>310EPS040</v>
      </c>
      <c r="Q72" s="233" t="str">
        <f t="shared" ref="Q72:Q135" si="68">CONCATENATE(AB73,$AR$5)</f>
        <v>310ESSC24</v>
      </c>
      <c r="R72" s="233" t="str">
        <f t="shared" ref="R72:R135" si="69">CONCATENATE(AB73,$AS$5)</f>
        <v>310EPSC20</v>
      </c>
      <c r="S72" s="233" t="str">
        <f t="shared" ref="S72:S135" si="70">CONCATENATE(AB73,$AT$5)</f>
        <v>310ESSC91</v>
      </c>
      <c r="T72" s="233" t="str">
        <f t="shared" ref="T72:T135" si="71">CONCATENATE(AB73,$AU$5)</f>
        <v>310ESSC02</v>
      </c>
      <c r="U72" s="233" t="str">
        <f t="shared" ref="U72:U135" si="72">CONCATENATE(AB73,$AV$5)</f>
        <v>310ESSC62</v>
      </c>
      <c r="V72" s="233" t="str">
        <f t="shared" ref="V72:V135" si="73">CONCATENATE(AB73,$AW$5)</f>
        <v>310EPSC03</v>
      </c>
      <c r="W72" s="233" t="str">
        <f t="shared" ref="W72:W135" si="74">CONCATENATE(AB73,$AX$5)</f>
        <v>310EPSIC3</v>
      </c>
      <c r="X72" s="233" t="str">
        <f t="shared" ref="X72:X135" si="75">CONCATENATE(AB73,$AY$5)</f>
        <v>310CCFC55</v>
      </c>
      <c r="Y72" s="233" t="str">
        <f t="shared" ref="Y72:Y135" si="76">CONCATENATE(AB73,$AZ$5)</f>
        <v>310ESSC07</v>
      </c>
      <c r="Z72" s="264" t="s">
        <v>98</v>
      </c>
      <c r="AA72" s="265" t="s">
        <v>307</v>
      </c>
      <c r="AB72" s="254">
        <v>264</v>
      </c>
      <c r="AC72" s="197">
        <f t="shared" si="50"/>
        <v>0</v>
      </c>
      <c r="AD72" s="198">
        <f t="shared" si="50"/>
        <v>4628</v>
      </c>
      <c r="AE72" s="198">
        <f t="shared" si="50"/>
        <v>714</v>
      </c>
      <c r="AF72" s="198">
        <f t="shared" si="50"/>
        <v>138</v>
      </c>
      <c r="AG72" s="198">
        <f t="shared" si="50"/>
        <v>602</v>
      </c>
      <c r="AH72" s="198">
        <f t="shared" si="50"/>
        <v>0</v>
      </c>
      <c r="AI72" s="198">
        <f t="shared" si="50"/>
        <v>0</v>
      </c>
      <c r="AJ72" s="198">
        <f t="shared" si="50"/>
        <v>0</v>
      </c>
      <c r="AK72" s="198">
        <f t="shared" si="50"/>
        <v>0</v>
      </c>
      <c r="AL72" s="198">
        <f t="shared" si="50"/>
        <v>0</v>
      </c>
      <c r="AM72" s="198">
        <f t="shared" si="50"/>
        <v>0</v>
      </c>
      <c r="AN72" s="198">
        <f t="shared" si="50"/>
        <v>0</v>
      </c>
      <c r="AO72" s="198">
        <f t="shared" si="50"/>
        <v>0</v>
      </c>
      <c r="AP72" s="200">
        <f t="shared" si="50"/>
        <v>0</v>
      </c>
      <c r="AQ72" s="197">
        <f t="shared" si="50"/>
        <v>141</v>
      </c>
      <c r="AR72" s="198">
        <f t="shared" si="50"/>
        <v>0</v>
      </c>
      <c r="AS72" s="198">
        <f t="shared" si="51"/>
        <v>0</v>
      </c>
      <c r="AT72" s="198">
        <f t="shared" si="51"/>
        <v>0</v>
      </c>
      <c r="AU72" s="198">
        <f t="shared" si="51"/>
        <v>0</v>
      </c>
      <c r="AV72" s="198">
        <f t="shared" si="51"/>
        <v>0</v>
      </c>
      <c r="AW72" s="198">
        <f t="shared" si="51"/>
        <v>0</v>
      </c>
      <c r="AX72" s="198">
        <f t="shared" si="51"/>
        <v>0</v>
      </c>
      <c r="AY72" s="198">
        <f t="shared" si="51"/>
        <v>0</v>
      </c>
      <c r="AZ72" s="200">
        <f t="shared" si="51"/>
        <v>0</v>
      </c>
      <c r="BA72" s="255">
        <f t="shared" si="52"/>
        <v>6223</v>
      </c>
      <c r="BB72" s="256" t="str">
        <f t="shared" si="30"/>
        <v>790EPS037</v>
      </c>
      <c r="BC72" s="257" t="s">
        <v>302</v>
      </c>
      <c r="BD72" s="258">
        <v>790</v>
      </c>
      <c r="BE72" s="257" t="s">
        <v>221</v>
      </c>
      <c r="BF72" s="259">
        <v>150</v>
      </c>
    </row>
    <row r="73" spans="2:58" ht="15" customHeight="1" x14ac:dyDescent="0.25">
      <c r="B73" s="233" t="str">
        <f t="shared" si="53"/>
        <v>315EPS010</v>
      </c>
      <c r="C73" s="233" t="str">
        <f t="shared" si="54"/>
        <v>315EPS016</v>
      </c>
      <c r="D73" s="233" t="str">
        <f t="shared" si="55"/>
        <v>315EPS037</v>
      </c>
      <c r="E73" s="233" t="str">
        <f t="shared" si="56"/>
        <v>315EPS002</v>
      </c>
      <c r="F73" s="233" t="str">
        <f t="shared" si="57"/>
        <v>315EPS003</v>
      </c>
      <c r="G73" s="233" t="str">
        <f t="shared" si="58"/>
        <v>315EPS023</v>
      </c>
      <c r="H73" s="233" t="str">
        <f t="shared" si="59"/>
        <v>315EPS005</v>
      </c>
      <c r="I73" s="233" t="str">
        <f t="shared" si="60"/>
        <v>315EPS018</v>
      </c>
      <c r="J73" s="233" t="str">
        <f t="shared" si="61"/>
        <v>315EAS016</v>
      </c>
      <c r="K73" s="233" t="str">
        <f t="shared" si="62"/>
        <v>315EAS027</v>
      </c>
      <c r="L73" s="233" t="str">
        <f t="shared" si="63"/>
        <v>315EPS017</v>
      </c>
      <c r="M73" s="233" t="str">
        <f t="shared" si="64"/>
        <v>315EPS033</v>
      </c>
      <c r="N73" s="233" t="str">
        <f t="shared" si="65"/>
        <v>315EPS001</v>
      </c>
      <c r="O73" s="233" t="str">
        <f t="shared" si="66"/>
        <v>315EPS008</v>
      </c>
      <c r="P73" s="233" t="str">
        <f t="shared" si="67"/>
        <v>315EPS040</v>
      </c>
      <c r="Q73" s="233" t="str">
        <f t="shared" si="68"/>
        <v>315ESSC24</v>
      </c>
      <c r="R73" s="233" t="str">
        <f t="shared" si="69"/>
        <v>315EPSC20</v>
      </c>
      <c r="S73" s="233" t="str">
        <f t="shared" si="70"/>
        <v>315ESSC91</v>
      </c>
      <c r="T73" s="233" t="str">
        <f t="shared" si="71"/>
        <v>315ESSC02</v>
      </c>
      <c r="U73" s="233" t="str">
        <f t="shared" si="72"/>
        <v>315ESSC62</v>
      </c>
      <c r="V73" s="233" t="str">
        <f t="shared" si="73"/>
        <v>315EPSC03</v>
      </c>
      <c r="W73" s="233" t="str">
        <f t="shared" si="74"/>
        <v>315EPSIC3</v>
      </c>
      <c r="X73" s="233" t="str">
        <f t="shared" si="75"/>
        <v>315CCFC55</v>
      </c>
      <c r="Y73" s="233" t="str">
        <f t="shared" si="76"/>
        <v>315ESSC07</v>
      </c>
      <c r="Z73" s="267" t="s">
        <v>99</v>
      </c>
      <c r="AA73" s="265" t="s">
        <v>307</v>
      </c>
      <c r="AB73" s="254">
        <v>310</v>
      </c>
      <c r="AC73" s="197">
        <f t="shared" si="50"/>
        <v>0</v>
      </c>
      <c r="AD73" s="198">
        <f t="shared" si="50"/>
        <v>551</v>
      </c>
      <c r="AE73" s="198">
        <f t="shared" si="50"/>
        <v>448</v>
      </c>
      <c r="AF73" s="198">
        <f t="shared" si="50"/>
        <v>0</v>
      </c>
      <c r="AG73" s="198">
        <f t="shared" si="50"/>
        <v>1535</v>
      </c>
      <c r="AH73" s="198">
        <f t="shared" si="50"/>
        <v>0</v>
      </c>
      <c r="AI73" s="198">
        <f t="shared" si="50"/>
        <v>0</v>
      </c>
      <c r="AJ73" s="198">
        <f t="shared" si="50"/>
        <v>4</v>
      </c>
      <c r="AK73" s="198">
        <f t="shared" si="50"/>
        <v>97</v>
      </c>
      <c r="AL73" s="198">
        <f t="shared" si="50"/>
        <v>0</v>
      </c>
      <c r="AM73" s="198">
        <f t="shared" si="50"/>
        <v>0</v>
      </c>
      <c r="AN73" s="198">
        <f t="shared" si="50"/>
        <v>0</v>
      </c>
      <c r="AO73" s="198">
        <f t="shared" si="50"/>
        <v>0</v>
      </c>
      <c r="AP73" s="200">
        <f t="shared" si="50"/>
        <v>0</v>
      </c>
      <c r="AQ73" s="197">
        <f t="shared" si="50"/>
        <v>67</v>
      </c>
      <c r="AR73" s="198">
        <f t="shared" si="50"/>
        <v>0</v>
      </c>
      <c r="AS73" s="198">
        <f t="shared" si="51"/>
        <v>0</v>
      </c>
      <c r="AT73" s="198">
        <f t="shared" si="51"/>
        <v>0</v>
      </c>
      <c r="AU73" s="198">
        <f t="shared" si="51"/>
        <v>0</v>
      </c>
      <c r="AV73" s="198">
        <f t="shared" si="51"/>
        <v>0</v>
      </c>
      <c r="AW73" s="198">
        <f t="shared" si="51"/>
        <v>0</v>
      </c>
      <c r="AX73" s="198">
        <f t="shared" si="51"/>
        <v>0</v>
      </c>
      <c r="AY73" s="198">
        <f t="shared" si="51"/>
        <v>0</v>
      </c>
      <c r="AZ73" s="200">
        <f t="shared" si="51"/>
        <v>0</v>
      </c>
      <c r="BA73" s="255">
        <f t="shared" si="52"/>
        <v>2702</v>
      </c>
      <c r="BB73" s="256" t="str">
        <f t="shared" si="30"/>
        <v>790EPS040</v>
      </c>
      <c r="BC73" s="257" t="s">
        <v>302</v>
      </c>
      <c r="BD73" s="258">
        <v>790</v>
      </c>
      <c r="BE73" s="257" t="s">
        <v>238</v>
      </c>
      <c r="BF73" s="259">
        <v>53</v>
      </c>
    </row>
    <row r="74" spans="2:58" ht="15" customHeight="1" x14ac:dyDescent="0.25">
      <c r="B74" s="233" t="str">
        <f t="shared" si="53"/>
        <v>361EPS010</v>
      </c>
      <c r="C74" s="233" t="str">
        <f t="shared" si="54"/>
        <v>361EPS016</v>
      </c>
      <c r="D74" s="233" t="str">
        <f t="shared" si="55"/>
        <v>361EPS037</v>
      </c>
      <c r="E74" s="233" t="str">
        <f t="shared" si="56"/>
        <v>361EPS002</v>
      </c>
      <c r="F74" s="233" t="str">
        <f t="shared" si="57"/>
        <v>361EPS003</v>
      </c>
      <c r="G74" s="233" t="str">
        <f t="shared" si="58"/>
        <v>361EPS023</v>
      </c>
      <c r="H74" s="233" t="str">
        <f t="shared" si="59"/>
        <v>361EPS005</v>
      </c>
      <c r="I74" s="233" t="str">
        <f t="shared" si="60"/>
        <v>361EPS018</v>
      </c>
      <c r="J74" s="233" t="str">
        <f t="shared" si="61"/>
        <v>361EAS016</v>
      </c>
      <c r="K74" s="233" t="str">
        <f t="shared" si="62"/>
        <v>361EAS027</v>
      </c>
      <c r="L74" s="233" t="str">
        <f t="shared" si="63"/>
        <v>361EPS017</v>
      </c>
      <c r="M74" s="233" t="str">
        <f t="shared" si="64"/>
        <v>361EPS033</v>
      </c>
      <c r="N74" s="233" t="str">
        <f t="shared" si="65"/>
        <v>361EPS001</v>
      </c>
      <c r="O74" s="233" t="str">
        <f t="shared" si="66"/>
        <v>361EPS008</v>
      </c>
      <c r="P74" s="233" t="str">
        <f t="shared" si="67"/>
        <v>361EPS040</v>
      </c>
      <c r="Q74" s="233" t="str">
        <f t="shared" si="68"/>
        <v>361ESSC24</v>
      </c>
      <c r="R74" s="233" t="str">
        <f t="shared" si="69"/>
        <v>361EPSC20</v>
      </c>
      <c r="S74" s="233" t="str">
        <f t="shared" si="70"/>
        <v>361ESSC91</v>
      </c>
      <c r="T74" s="233" t="str">
        <f t="shared" si="71"/>
        <v>361ESSC02</v>
      </c>
      <c r="U74" s="233" t="str">
        <f t="shared" si="72"/>
        <v>361ESSC62</v>
      </c>
      <c r="V74" s="233" t="str">
        <f t="shared" si="73"/>
        <v>361EPSC03</v>
      </c>
      <c r="W74" s="233" t="str">
        <f t="shared" si="74"/>
        <v>361EPSIC3</v>
      </c>
      <c r="X74" s="233" t="str">
        <f t="shared" si="75"/>
        <v>361CCFC55</v>
      </c>
      <c r="Y74" s="233" t="str">
        <f t="shared" si="76"/>
        <v>361ESSC07</v>
      </c>
      <c r="Z74" s="252" t="s">
        <v>100</v>
      </c>
      <c r="AA74" s="265" t="s">
        <v>307</v>
      </c>
      <c r="AB74" s="254">
        <v>315</v>
      </c>
      <c r="AC74" s="197">
        <f t="shared" si="50"/>
        <v>0</v>
      </c>
      <c r="AD74" s="198">
        <f t="shared" si="50"/>
        <v>0</v>
      </c>
      <c r="AE74" s="198">
        <f t="shared" si="50"/>
        <v>275</v>
      </c>
      <c r="AF74" s="198">
        <f t="shared" si="50"/>
        <v>0</v>
      </c>
      <c r="AG74" s="198">
        <f t="shared" si="50"/>
        <v>1141</v>
      </c>
      <c r="AH74" s="198">
        <f t="shared" si="50"/>
        <v>0</v>
      </c>
      <c r="AI74" s="198">
        <f t="shared" si="50"/>
        <v>0</v>
      </c>
      <c r="AJ74" s="198">
        <f t="shared" si="50"/>
        <v>0</v>
      </c>
      <c r="AK74" s="198">
        <f t="shared" si="50"/>
        <v>25</v>
      </c>
      <c r="AL74" s="198">
        <f t="shared" si="50"/>
        <v>0</v>
      </c>
      <c r="AM74" s="198">
        <f t="shared" si="50"/>
        <v>0</v>
      </c>
      <c r="AN74" s="198">
        <f t="shared" si="50"/>
        <v>0</v>
      </c>
      <c r="AO74" s="198">
        <f t="shared" si="50"/>
        <v>0</v>
      </c>
      <c r="AP74" s="200">
        <f t="shared" si="50"/>
        <v>0</v>
      </c>
      <c r="AQ74" s="197">
        <f t="shared" si="50"/>
        <v>115</v>
      </c>
      <c r="AR74" s="198">
        <f t="shared" si="50"/>
        <v>0</v>
      </c>
      <c r="AS74" s="198">
        <f t="shared" si="51"/>
        <v>0</v>
      </c>
      <c r="AT74" s="198">
        <f t="shared" si="51"/>
        <v>0</v>
      </c>
      <c r="AU74" s="198">
        <f t="shared" si="51"/>
        <v>0</v>
      </c>
      <c r="AV74" s="198">
        <f t="shared" si="51"/>
        <v>0</v>
      </c>
      <c r="AW74" s="198">
        <f t="shared" si="51"/>
        <v>0</v>
      </c>
      <c r="AX74" s="198">
        <f t="shared" si="51"/>
        <v>0</v>
      </c>
      <c r="AY74" s="198">
        <f t="shared" si="51"/>
        <v>0</v>
      </c>
      <c r="AZ74" s="200">
        <f t="shared" si="51"/>
        <v>0</v>
      </c>
      <c r="BA74" s="255">
        <f t="shared" si="52"/>
        <v>1556</v>
      </c>
      <c r="BB74" s="256" t="str">
        <f t="shared" ref="BB74:BB137" si="77">CONCATENATE(BD74,BE74)</f>
        <v>790ESSC02</v>
      </c>
      <c r="BC74" s="257" t="s">
        <v>302</v>
      </c>
      <c r="BD74" s="258">
        <v>790</v>
      </c>
      <c r="BE74" s="257" t="s">
        <v>240</v>
      </c>
      <c r="BF74" s="259">
        <v>1</v>
      </c>
    </row>
    <row r="75" spans="2:58" ht="15" customHeight="1" x14ac:dyDescent="0.25">
      <c r="B75" s="233" t="str">
        <f t="shared" si="53"/>
        <v>647EPS010</v>
      </c>
      <c r="C75" s="233" t="str">
        <f t="shared" si="54"/>
        <v>647EPS016</v>
      </c>
      <c r="D75" s="233" t="str">
        <f t="shared" si="55"/>
        <v>647EPS037</v>
      </c>
      <c r="E75" s="233" t="str">
        <f t="shared" si="56"/>
        <v>647EPS002</v>
      </c>
      <c r="F75" s="233" t="str">
        <f t="shared" si="57"/>
        <v>647EPS003</v>
      </c>
      <c r="G75" s="233" t="str">
        <f t="shared" si="58"/>
        <v>647EPS023</v>
      </c>
      <c r="H75" s="233" t="str">
        <f t="shared" si="59"/>
        <v>647EPS005</v>
      </c>
      <c r="I75" s="233" t="str">
        <f t="shared" si="60"/>
        <v>647EPS018</v>
      </c>
      <c r="J75" s="233" t="str">
        <f t="shared" si="61"/>
        <v>647EAS016</v>
      </c>
      <c r="K75" s="233" t="str">
        <f t="shared" si="62"/>
        <v>647EAS027</v>
      </c>
      <c r="L75" s="233" t="str">
        <f t="shared" si="63"/>
        <v>647EPS017</v>
      </c>
      <c r="M75" s="233" t="str">
        <f t="shared" si="64"/>
        <v>647EPS033</v>
      </c>
      <c r="N75" s="233" t="str">
        <f t="shared" si="65"/>
        <v>647EPS001</v>
      </c>
      <c r="O75" s="233" t="str">
        <f t="shared" si="66"/>
        <v>647EPS008</v>
      </c>
      <c r="P75" s="233" t="str">
        <f t="shared" si="67"/>
        <v>647EPS040</v>
      </c>
      <c r="Q75" s="233" t="str">
        <f t="shared" si="68"/>
        <v>647ESSC24</v>
      </c>
      <c r="R75" s="233" t="str">
        <f t="shared" si="69"/>
        <v>647EPSC20</v>
      </c>
      <c r="S75" s="233" t="str">
        <f t="shared" si="70"/>
        <v>647ESSC91</v>
      </c>
      <c r="T75" s="233" t="str">
        <f t="shared" si="71"/>
        <v>647ESSC02</v>
      </c>
      <c r="U75" s="233" t="str">
        <f t="shared" si="72"/>
        <v>647ESSC62</v>
      </c>
      <c r="V75" s="233" t="str">
        <f t="shared" si="73"/>
        <v>647EPSC03</v>
      </c>
      <c r="W75" s="233" t="str">
        <f t="shared" si="74"/>
        <v>647EPSIC3</v>
      </c>
      <c r="X75" s="233" t="str">
        <f t="shared" si="75"/>
        <v>647CCFC55</v>
      </c>
      <c r="Y75" s="233" t="str">
        <f t="shared" si="76"/>
        <v>647ESSC07</v>
      </c>
      <c r="Z75" s="252" t="s">
        <v>101</v>
      </c>
      <c r="AA75" s="265" t="s">
        <v>307</v>
      </c>
      <c r="AB75" s="254">
        <v>361</v>
      </c>
      <c r="AC75" s="197">
        <f t="shared" si="50"/>
        <v>0</v>
      </c>
      <c r="AD75" s="198">
        <f t="shared" si="50"/>
        <v>0</v>
      </c>
      <c r="AE75" s="198">
        <f t="shared" si="50"/>
        <v>494</v>
      </c>
      <c r="AF75" s="198">
        <f t="shared" si="50"/>
        <v>0</v>
      </c>
      <c r="AG75" s="198">
        <f t="shared" si="50"/>
        <v>2111</v>
      </c>
      <c r="AH75" s="198">
        <f t="shared" si="50"/>
        <v>0</v>
      </c>
      <c r="AI75" s="198">
        <f t="shared" si="50"/>
        <v>0</v>
      </c>
      <c r="AJ75" s="198">
        <f t="shared" si="50"/>
        <v>0</v>
      </c>
      <c r="AK75" s="198">
        <f t="shared" si="50"/>
        <v>1</v>
      </c>
      <c r="AL75" s="198">
        <f t="shared" si="50"/>
        <v>0</v>
      </c>
      <c r="AM75" s="198">
        <f t="shared" si="50"/>
        <v>0</v>
      </c>
      <c r="AN75" s="198">
        <f t="shared" si="50"/>
        <v>0</v>
      </c>
      <c r="AO75" s="198">
        <f t="shared" si="50"/>
        <v>0</v>
      </c>
      <c r="AP75" s="200">
        <f t="shared" si="50"/>
        <v>0</v>
      </c>
      <c r="AQ75" s="197">
        <f t="shared" si="50"/>
        <v>133</v>
      </c>
      <c r="AR75" s="198">
        <f t="shared" si="50"/>
        <v>0</v>
      </c>
      <c r="AS75" s="198">
        <f t="shared" si="51"/>
        <v>0</v>
      </c>
      <c r="AT75" s="198">
        <f t="shared" si="51"/>
        <v>0</v>
      </c>
      <c r="AU75" s="198">
        <f t="shared" si="51"/>
        <v>0</v>
      </c>
      <c r="AV75" s="198">
        <f t="shared" si="51"/>
        <v>0</v>
      </c>
      <c r="AW75" s="198">
        <f t="shared" si="51"/>
        <v>0</v>
      </c>
      <c r="AX75" s="198">
        <f t="shared" si="51"/>
        <v>0</v>
      </c>
      <c r="AY75" s="198">
        <f t="shared" si="51"/>
        <v>0</v>
      </c>
      <c r="AZ75" s="200">
        <f t="shared" si="51"/>
        <v>0</v>
      </c>
      <c r="BA75" s="255">
        <f t="shared" si="52"/>
        <v>2739</v>
      </c>
      <c r="BB75" s="256" t="str">
        <f t="shared" si="77"/>
        <v>790ESSC24</v>
      </c>
      <c r="BC75" s="257" t="s">
        <v>302</v>
      </c>
      <c r="BD75" s="258">
        <v>790</v>
      </c>
      <c r="BE75" s="257" t="s">
        <v>239</v>
      </c>
      <c r="BF75" s="259">
        <v>348</v>
      </c>
    </row>
    <row r="76" spans="2:58" ht="15" customHeight="1" x14ac:dyDescent="0.25">
      <c r="B76" s="233" t="str">
        <f t="shared" si="53"/>
        <v>658EPS010</v>
      </c>
      <c r="C76" s="233" t="str">
        <f t="shared" si="54"/>
        <v>658EPS016</v>
      </c>
      <c r="D76" s="233" t="str">
        <f t="shared" si="55"/>
        <v>658EPS037</v>
      </c>
      <c r="E76" s="233" t="str">
        <f t="shared" si="56"/>
        <v>658EPS002</v>
      </c>
      <c r="F76" s="233" t="str">
        <f t="shared" si="57"/>
        <v>658EPS003</v>
      </c>
      <c r="G76" s="233" t="str">
        <f t="shared" si="58"/>
        <v>658EPS023</v>
      </c>
      <c r="H76" s="233" t="str">
        <f t="shared" si="59"/>
        <v>658EPS005</v>
      </c>
      <c r="I76" s="233" t="str">
        <f t="shared" si="60"/>
        <v>658EPS018</v>
      </c>
      <c r="J76" s="233" t="str">
        <f t="shared" si="61"/>
        <v>658EAS016</v>
      </c>
      <c r="K76" s="233" t="str">
        <f t="shared" si="62"/>
        <v>658EAS027</v>
      </c>
      <c r="L76" s="233" t="str">
        <f t="shared" si="63"/>
        <v>658EPS017</v>
      </c>
      <c r="M76" s="233" t="str">
        <f t="shared" si="64"/>
        <v>658EPS033</v>
      </c>
      <c r="N76" s="233" t="str">
        <f t="shared" si="65"/>
        <v>658EPS001</v>
      </c>
      <c r="O76" s="233" t="str">
        <f t="shared" si="66"/>
        <v>658EPS008</v>
      </c>
      <c r="P76" s="233" t="str">
        <f t="shared" si="67"/>
        <v>658EPS040</v>
      </c>
      <c r="Q76" s="233" t="str">
        <f t="shared" si="68"/>
        <v>658ESSC24</v>
      </c>
      <c r="R76" s="233" t="str">
        <f t="shared" si="69"/>
        <v>658EPSC20</v>
      </c>
      <c r="S76" s="233" t="str">
        <f t="shared" si="70"/>
        <v>658ESSC91</v>
      </c>
      <c r="T76" s="233" t="str">
        <f t="shared" si="71"/>
        <v>658ESSC02</v>
      </c>
      <c r="U76" s="233" t="str">
        <f t="shared" si="72"/>
        <v>658ESSC62</v>
      </c>
      <c r="V76" s="233" t="str">
        <f t="shared" si="73"/>
        <v>658EPSC03</v>
      </c>
      <c r="W76" s="233" t="str">
        <f t="shared" si="74"/>
        <v>658EPSIC3</v>
      </c>
      <c r="X76" s="233" t="str">
        <f t="shared" si="75"/>
        <v>658CCFC55</v>
      </c>
      <c r="Y76" s="233" t="str">
        <f t="shared" si="76"/>
        <v>658ESSC07</v>
      </c>
      <c r="Z76" s="261" t="s">
        <v>102</v>
      </c>
      <c r="AA76" s="265" t="s">
        <v>307</v>
      </c>
      <c r="AB76" s="254">
        <v>647</v>
      </c>
      <c r="AC76" s="197">
        <f t="shared" si="50"/>
        <v>0</v>
      </c>
      <c r="AD76" s="198">
        <f t="shared" si="50"/>
        <v>0</v>
      </c>
      <c r="AE76" s="198">
        <f t="shared" si="50"/>
        <v>474</v>
      </c>
      <c r="AF76" s="198">
        <f t="shared" si="50"/>
        <v>0</v>
      </c>
      <c r="AG76" s="198">
        <f t="shared" si="50"/>
        <v>885</v>
      </c>
      <c r="AH76" s="198">
        <f t="shared" si="50"/>
        <v>0</v>
      </c>
      <c r="AI76" s="198">
        <f t="shared" si="50"/>
        <v>0</v>
      </c>
      <c r="AJ76" s="198">
        <f t="shared" si="50"/>
        <v>0</v>
      </c>
      <c r="AK76" s="198">
        <f t="shared" si="50"/>
        <v>0</v>
      </c>
      <c r="AL76" s="198">
        <f t="shared" si="50"/>
        <v>0</v>
      </c>
      <c r="AM76" s="198">
        <f t="shared" si="50"/>
        <v>0</v>
      </c>
      <c r="AN76" s="198">
        <f t="shared" si="50"/>
        <v>0</v>
      </c>
      <c r="AO76" s="198">
        <f t="shared" si="50"/>
        <v>0</v>
      </c>
      <c r="AP76" s="200">
        <f t="shared" si="50"/>
        <v>0</v>
      </c>
      <c r="AQ76" s="197">
        <f t="shared" si="50"/>
        <v>134</v>
      </c>
      <c r="AR76" s="198">
        <f t="shared" si="50"/>
        <v>0</v>
      </c>
      <c r="AS76" s="198">
        <f t="shared" si="51"/>
        <v>0</v>
      </c>
      <c r="AT76" s="198">
        <f t="shared" si="51"/>
        <v>0</v>
      </c>
      <c r="AU76" s="198">
        <f t="shared" si="51"/>
        <v>0</v>
      </c>
      <c r="AV76" s="198">
        <f t="shared" si="51"/>
        <v>0</v>
      </c>
      <c r="AW76" s="198">
        <f t="shared" si="51"/>
        <v>0</v>
      </c>
      <c r="AX76" s="198">
        <f t="shared" si="51"/>
        <v>0</v>
      </c>
      <c r="AY76" s="198">
        <f t="shared" si="51"/>
        <v>0</v>
      </c>
      <c r="AZ76" s="200">
        <f t="shared" si="51"/>
        <v>0</v>
      </c>
      <c r="BA76" s="255">
        <f t="shared" si="52"/>
        <v>1493</v>
      </c>
      <c r="BB76" s="256" t="str">
        <f t="shared" si="77"/>
        <v>895EPS003</v>
      </c>
      <c r="BC76" s="257" t="s">
        <v>302</v>
      </c>
      <c r="BD76" s="258">
        <v>895</v>
      </c>
      <c r="BE76" s="257" t="s">
        <v>220</v>
      </c>
      <c r="BF76" s="259">
        <v>1786</v>
      </c>
    </row>
    <row r="77" spans="2:58" ht="15" customHeight="1" x14ac:dyDescent="0.25">
      <c r="B77" s="233" t="str">
        <f t="shared" si="53"/>
        <v>664EPS010</v>
      </c>
      <c r="C77" s="233" t="str">
        <f t="shared" si="54"/>
        <v>664EPS016</v>
      </c>
      <c r="D77" s="233" t="str">
        <f t="shared" si="55"/>
        <v>664EPS037</v>
      </c>
      <c r="E77" s="233" t="str">
        <f t="shared" si="56"/>
        <v>664EPS002</v>
      </c>
      <c r="F77" s="233" t="str">
        <f t="shared" si="57"/>
        <v>664EPS003</v>
      </c>
      <c r="G77" s="233" t="str">
        <f t="shared" si="58"/>
        <v>664EPS023</v>
      </c>
      <c r="H77" s="233" t="str">
        <f t="shared" si="59"/>
        <v>664EPS005</v>
      </c>
      <c r="I77" s="233" t="str">
        <f t="shared" si="60"/>
        <v>664EPS018</v>
      </c>
      <c r="J77" s="233" t="str">
        <f t="shared" si="61"/>
        <v>664EAS016</v>
      </c>
      <c r="K77" s="233" t="str">
        <f t="shared" si="62"/>
        <v>664EAS027</v>
      </c>
      <c r="L77" s="233" t="str">
        <f t="shared" si="63"/>
        <v>664EPS017</v>
      </c>
      <c r="M77" s="233" t="str">
        <f t="shared" si="64"/>
        <v>664EPS033</v>
      </c>
      <c r="N77" s="233" t="str">
        <f t="shared" si="65"/>
        <v>664EPS001</v>
      </c>
      <c r="O77" s="233" t="str">
        <f t="shared" si="66"/>
        <v>664EPS008</v>
      </c>
      <c r="P77" s="233" t="str">
        <f t="shared" si="67"/>
        <v>664EPS040</v>
      </c>
      <c r="Q77" s="233" t="str">
        <f t="shared" si="68"/>
        <v>664ESSC24</v>
      </c>
      <c r="R77" s="233" t="str">
        <f t="shared" si="69"/>
        <v>664EPSC20</v>
      </c>
      <c r="S77" s="233" t="str">
        <f t="shared" si="70"/>
        <v>664ESSC91</v>
      </c>
      <c r="T77" s="233" t="str">
        <f t="shared" si="71"/>
        <v>664ESSC02</v>
      </c>
      <c r="U77" s="233" t="str">
        <f t="shared" si="72"/>
        <v>664ESSC62</v>
      </c>
      <c r="V77" s="233" t="str">
        <f t="shared" si="73"/>
        <v>664EPSC03</v>
      </c>
      <c r="W77" s="233" t="str">
        <f t="shared" si="74"/>
        <v>664EPSIC3</v>
      </c>
      <c r="X77" s="233" t="str">
        <f t="shared" si="75"/>
        <v>664CCFC55</v>
      </c>
      <c r="Y77" s="233" t="str">
        <f t="shared" si="76"/>
        <v>664ESSC07</v>
      </c>
      <c r="Z77" s="267" t="s">
        <v>103</v>
      </c>
      <c r="AA77" s="265" t="s">
        <v>307</v>
      </c>
      <c r="AB77" s="254">
        <v>658</v>
      </c>
      <c r="AC77" s="197">
        <f t="shared" si="50"/>
        <v>0</v>
      </c>
      <c r="AD77" s="198">
        <f t="shared" si="50"/>
        <v>0</v>
      </c>
      <c r="AE77" s="198">
        <f t="shared" si="50"/>
        <v>169</v>
      </c>
      <c r="AF77" s="198">
        <f t="shared" si="50"/>
        <v>0</v>
      </c>
      <c r="AG77" s="198">
        <f t="shared" si="50"/>
        <v>824</v>
      </c>
      <c r="AH77" s="198">
        <f t="shared" si="50"/>
        <v>0</v>
      </c>
      <c r="AI77" s="198">
        <f t="shared" si="50"/>
        <v>0</v>
      </c>
      <c r="AJ77" s="198">
        <f t="shared" si="50"/>
        <v>0</v>
      </c>
      <c r="AK77" s="198">
        <f t="shared" si="50"/>
        <v>1</v>
      </c>
      <c r="AL77" s="198">
        <f t="shared" si="50"/>
        <v>0</v>
      </c>
      <c r="AM77" s="198">
        <f t="shared" si="50"/>
        <v>0</v>
      </c>
      <c r="AN77" s="198">
        <f t="shared" si="50"/>
        <v>0</v>
      </c>
      <c r="AO77" s="198">
        <f t="shared" si="50"/>
        <v>0</v>
      </c>
      <c r="AP77" s="200">
        <f t="shared" si="50"/>
        <v>0</v>
      </c>
      <c r="AQ77" s="197">
        <f t="shared" si="50"/>
        <v>35</v>
      </c>
      <c r="AR77" s="198">
        <f t="shared" si="50"/>
        <v>0</v>
      </c>
      <c r="AS77" s="198">
        <f t="shared" si="51"/>
        <v>0</v>
      </c>
      <c r="AT77" s="198">
        <f t="shared" si="51"/>
        <v>0</v>
      </c>
      <c r="AU77" s="198">
        <f t="shared" si="51"/>
        <v>0</v>
      </c>
      <c r="AV77" s="198">
        <f t="shared" si="51"/>
        <v>0</v>
      </c>
      <c r="AW77" s="198">
        <f t="shared" si="51"/>
        <v>0</v>
      </c>
      <c r="AX77" s="198">
        <f t="shared" si="51"/>
        <v>0</v>
      </c>
      <c r="AY77" s="198">
        <f t="shared" si="51"/>
        <v>0</v>
      </c>
      <c r="AZ77" s="200">
        <f t="shared" si="51"/>
        <v>0</v>
      </c>
      <c r="BA77" s="255">
        <f t="shared" si="52"/>
        <v>1029</v>
      </c>
      <c r="BB77" s="256" t="str">
        <f t="shared" si="77"/>
        <v>895EPS005</v>
      </c>
      <c r="BC77" s="257" t="s">
        <v>302</v>
      </c>
      <c r="BD77" s="258">
        <v>895</v>
      </c>
      <c r="BE77" s="257" t="s">
        <v>224</v>
      </c>
      <c r="BF77" s="259">
        <v>1</v>
      </c>
    </row>
    <row r="78" spans="2:58" ht="15" customHeight="1" x14ac:dyDescent="0.25">
      <c r="B78" s="233" t="str">
        <f t="shared" si="53"/>
        <v>686EPS010</v>
      </c>
      <c r="C78" s="233" t="str">
        <f t="shared" si="54"/>
        <v>686EPS016</v>
      </c>
      <c r="D78" s="233" t="str">
        <f t="shared" si="55"/>
        <v>686EPS037</v>
      </c>
      <c r="E78" s="233" t="str">
        <f t="shared" si="56"/>
        <v>686EPS002</v>
      </c>
      <c r="F78" s="233" t="str">
        <f t="shared" si="57"/>
        <v>686EPS003</v>
      </c>
      <c r="G78" s="233" t="str">
        <f t="shared" si="58"/>
        <v>686EPS023</v>
      </c>
      <c r="H78" s="233" t="str">
        <f t="shared" si="59"/>
        <v>686EPS005</v>
      </c>
      <c r="I78" s="233" t="str">
        <f t="shared" si="60"/>
        <v>686EPS018</v>
      </c>
      <c r="J78" s="233" t="str">
        <f t="shared" si="61"/>
        <v>686EAS016</v>
      </c>
      <c r="K78" s="233" t="str">
        <f t="shared" si="62"/>
        <v>686EAS027</v>
      </c>
      <c r="L78" s="233" t="str">
        <f t="shared" si="63"/>
        <v>686EPS017</v>
      </c>
      <c r="M78" s="233" t="str">
        <f t="shared" si="64"/>
        <v>686EPS033</v>
      </c>
      <c r="N78" s="233" t="str">
        <f t="shared" si="65"/>
        <v>686EPS001</v>
      </c>
      <c r="O78" s="233" t="str">
        <f t="shared" si="66"/>
        <v>686EPS008</v>
      </c>
      <c r="P78" s="233" t="str">
        <f t="shared" si="67"/>
        <v>686EPS040</v>
      </c>
      <c r="Q78" s="233" t="str">
        <f t="shared" si="68"/>
        <v>686ESSC24</v>
      </c>
      <c r="R78" s="233" t="str">
        <f t="shared" si="69"/>
        <v>686EPSC20</v>
      </c>
      <c r="S78" s="233" t="str">
        <f t="shared" si="70"/>
        <v>686ESSC91</v>
      </c>
      <c r="T78" s="233" t="str">
        <f t="shared" si="71"/>
        <v>686ESSC02</v>
      </c>
      <c r="U78" s="233" t="str">
        <f t="shared" si="72"/>
        <v>686ESSC62</v>
      </c>
      <c r="V78" s="233" t="str">
        <f t="shared" si="73"/>
        <v>686EPSC03</v>
      </c>
      <c r="W78" s="233" t="str">
        <f t="shared" si="74"/>
        <v>686EPSIC3</v>
      </c>
      <c r="X78" s="233" t="str">
        <f t="shared" si="75"/>
        <v>686CCFC55</v>
      </c>
      <c r="Y78" s="233" t="str">
        <f t="shared" si="76"/>
        <v>686ESSC07</v>
      </c>
      <c r="Z78" s="261" t="s">
        <v>104</v>
      </c>
      <c r="AA78" s="265" t="s">
        <v>307</v>
      </c>
      <c r="AB78" s="254">
        <v>664</v>
      </c>
      <c r="AC78" s="197">
        <f t="shared" si="50"/>
        <v>0</v>
      </c>
      <c r="AD78" s="198">
        <f t="shared" si="50"/>
        <v>9206</v>
      </c>
      <c r="AE78" s="198">
        <f t="shared" si="50"/>
        <v>2157</v>
      </c>
      <c r="AF78" s="198">
        <f t="shared" si="50"/>
        <v>392</v>
      </c>
      <c r="AG78" s="198">
        <f t="shared" si="50"/>
        <v>1574</v>
      </c>
      <c r="AH78" s="198">
        <f t="shared" si="50"/>
        <v>0</v>
      </c>
      <c r="AI78" s="198">
        <f t="shared" si="50"/>
        <v>0</v>
      </c>
      <c r="AJ78" s="198">
        <f t="shared" si="50"/>
        <v>1</v>
      </c>
      <c r="AK78" s="198">
        <f t="shared" si="50"/>
        <v>1</v>
      </c>
      <c r="AL78" s="198">
        <f t="shared" si="50"/>
        <v>0</v>
      </c>
      <c r="AM78" s="198">
        <f t="shared" si="50"/>
        <v>0</v>
      </c>
      <c r="AN78" s="198">
        <f t="shared" si="50"/>
        <v>0</v>
      </c>
      <c r="AO78" s="198">
        <f t="shared" si="50"/>
        <v>0</v>
      </c>
      <c r="AP78" s="200">
        <f t="shared" si="50"/>
        <v>0</v>
      </c>
      <c r="AQ78" s="197">
        <f t="shared" si="50"/>
        <v>479</v>
      </c>
      <c r="AR78" s="198">
        <f t="shared" si="50"/>
        <v>0</v>
      </c>
      <c r="AS78" s="198">
        <f t="shared" si="51"/>
        <v>0</v>
      </c>
      <c r="AT78" s="198">
        <f t="shared" si="51"/>
        <v>0</v>
      </c>
      <c r="AU78" s="198">
        <f t="shared" si="51"/>
        <v>0</v>
      </c>
      <c r="AV78" s="198">
        <f t="shared" si="51"/>
        <v>0</v>
      </c>
      <c r="AW78" s="198">
        <f t="shared" si="51"/>
        <v>0</v>
      </c>
      <c r="AX78" s="198">
        <f t="shared" si="51"/>
        <v>0</v>
      </c>
      <c r="AY78" s="198">
        <f t="shared" si="51"/>
        <v>0</v>
      </c>
      <c r="AZ78" s="200">
        <f t="shared" si="51"/>
        <v>0</v>
      </c>
      <c r="BA78" s="255">
        <f t="shared" si="52"/>
        <v>13810</v>
      </c>
      <c r="BB78" s="256" t="str">
        <f t="shared" si="77"/>
        <v>895EPS037</v>
      </c>
      <c r="BC78" s="257" t="s">
        <v>302</v>
      </c>
      <c r="BD78" s="258">
        <v>895</v>
      </c>
      <c r="BE78" s="257" t="s">
        <v>221</v>
      </c>
      <c r="BF78" s="259">
        <v>93</v>
      </c>
    </row>
    <row r="79" spans="2:58" ht="15" customHeight="1" x14ac:dyDescent="0.25">
      <c r="B79" s="233" t="str">
        <f t="shared" si="53"/>
        <v>819EPS010</v>
      </c>
      <c r="C79" s="233" t="str">
        <f t="shared" si="54"/>
        <v>819EPS016</v>
      </c>
      <c r="D79" s="233" t="str">
        <f t="shared" si="55"/>
        <v>819EPS037</v>
      </c>
      <c r="E79" s="233" t="str">
        <f t="shared" si="56"/>
        <v>819EPS002</v>
      </c>
      <c r="F79" s="233" t="str">
        <f t="shared" si="57"/>
        <v>819EPS003</v>
      </c>
      <c r="G79" s="233" t="str">
        <f t="shared" si="58"/>
        <v>819EPS023</v>
      </c>
      <c r="H79" s="233" t="str">
        <f t="shared" si="59"/>
        <v>819EPS005</v>
      </c>
      <c r="I79" s="233" t="str">
        <f t="shared" si="60"/>
        <v>819EPS018</v>
      </c>
      <c r="J79" s="233" t="str">
        <f t="shared" si="61"/>
        <v>819EAS016</v>
      </c>
      <c r="K79" s="233" t="str">
        <f t="shared" si="62"/>
        <v>819EAS027</v>
      </c>
      <c r="L79" s="233" t="str">
        <f t="shared" si="63"/>
        <v>819EPS017</v>
      </c>
      <c r="M79" s="233" t="str">
        <f t="shared" si="64"/>
        <v>819EPS033</v>
      </c>
      <c r="N79" s="233" t="str">
        <f t="shared" si="65"/>
        <v>819EPS001</v>
      </c>
      <c r="O79" s="233" t="str">
        <f t="shared" si="66"/>
        <v>819EPS008</v>
      </c>
      <c r="P79" s="233" t="str">
        <f t="shared" si="67"/>
        <v>819EPS040</v>
      </c>
      <c r="Q79" s="233" t="str">
        <f t="shared" si="68"/>
        <v>819ESSC24</v>
      </c>
      <c r="R79" s="233" t="str">
        <f t="shared" si="69"/>
        <v>819EPSC20</v>
      </c>
      <c r="S79" s="233" t="str">
        <f t="shared" si="70"/>
        <v>819ESSC91</v>
      </c>
      <c r="T79" s="233" t="str">
        <f t="shared" si="71"/>
        <v>819ESSC02</v>
      </c>
      <c r="U79" s="233" t="str">
        <f t="shared" si="72"/>
        <v>819ESSC62</v>
      </c>
      <c r="V79" s="233" t="str">
        <f t="shared" si="73"/>
        <v>819EPSC03</v>
      </c>
      <c r="W79" s="233" t="str">
        <f t="shared" si="74"/>
        <v>819EPSIC3</v>
      </c>
      <c r="X79" s="233" t="str">
        <f t="shared" si="75"/>
        <v>819CCFC55</v>
      </c>
      <c r="Y79" s="233" t="str">
        <f t="shared" si="76"/>
        <v>819ESSC07</v>
      </c>
      <c r="Z79" s="266" t="s">
        <v>105</v>
      </c>
      <c r="AA79" s="265" t="s">
        <v>307</v>
      </c>
      <c r="AB79" s="254">
        <v>686</v>
      </c>
      <c r="AC79" s="197">
        <f t="shared" si="50"/>
        <v>4221</v>
      </c>
      <c r="AD79" s="198">
        <f t="shared" si="50"/>
        <v>8637</v>
      </c>
      <c r="AE79" s="198">
        <f t="shared" si="50"/>
        <v>362</v>
      </c>
      <c r="AF79" s="198">
        <f t="shared" si="50"/>
        <v>290</v>
      </c>
      <c r="AG79" s="198">
        <f t="shared" si="50"/>
        <v>3022</v>
      </c>
      <c r="AH79" s="198">
        <f t="shared" si="50"/>
        <v>0</v>
      </c>
      <c r="AI79" s="198">
        <f t="shared" si="50"/>
        <v>0</v>
      </c>
      <c r="AJ79" s="198">
        <f t="shared" si="50"/>
        <v>1</v>
      </c>
      <c r="AK79" s="198">
        <f t="shared" si="50"/>
        <v>18</v>
      </c>
      <c r="AL79" s="198">
        <f t="shared" si="50"/>
        <v>0</v>
      </c>
      <c r="AM79" s="198">
        <f t="shared" si="50"/>
        <v>0</v>
      </c>
      <c r="AN79" s="198">
        <f t="shared" si="50"/>
        <v>0</v>
      </c>
      <c r="AO79" s="198">
        <f t="shared" si="50"/>
        <v>0</v>
      </c>
      <c r="AP79" s="200">
        <f t="shared" si="50"/>
        <v>0</v>
      </c>
      <c r="AQ79" s="197">
        <f t="shared" si="50"/>
        <v>672</v>
      </c>
      <c r="AR79" s="198">
        <f t="shared" si="50"/>
        <v>0</v>
      </c>
      <c r="AS79" s="198">
        <f t="shared" si="51"/>
        <v>0</v>
      </c>
      <c r="AT79" s="198">
        <f t="shared" si="51"/>
        <v>0</v>
      </c>
      <c r="AU79" s="198">
        <f t="shared" si="51"/>
        <v>1</v>
      </c>
      <c r="AV79" s="198">
        <f t="shared" si="51"/>
        <v>0</v>
      </c>
      <c r="AW79" s="198">
        <f t="shared" si="51"/>
        <v>0</v>
      </c>
      <c r="AX79" s="198">
        <f t="shared" si="51"/>
        <v>0</v>
      </c>
      <c r="AY79" s="198">
        <f t="shared" si="51"/>
        <v>0</v>
      </c>
      <c r="AZ79" s="200">
        <f t="shared" si="51"/>
        <v>0</v>
      </c>
      <c r="BA79" s="255">
        <f t="shared" si="52"/>
        <v>17224</v>
      </c>
      <c r="BB79" s="256" t="str">
        <f t="shared" si="77"/>
        <v>895EPS040</v>
      </c>
      <c r="BC79" s="257" t="s">
        <v>302</v>
      </c>
      <c r="BD79" s="258">
        <v>895</v>
      </c>
      <c r="BE79" s="257" t="s">
        <v>238</v>
      </c>
      <c r="BF79" s="259">
        <v>33</v>
      </c>
    </row>
    <row r="80" spans="2:58" ht="15" customHeight="1" x14ac:dyDescent="0.25">
      <c r="B80" s="233" t="str">
        <f t="shared" si="53"/>
        <v>854EPS010</v>
      </c>
      <c r="C80" s="233" t="str">
        <f t="shared" si="54"/>
        <v>854EPS016</v>
      </c>
      <c r="D80" s="233" t="str">
        <f t="shared" si="55"/>
        <v>854EPS037</v>
      </c>
      <c r="E80" s="233" t="str">
        <f t="shared" si="56"/>
        <v>854EPS002</v>
      </c>
      <c r="F80" s="233" t="str">
        <f t="shared" si="57"/>
        <v>854EPS003</v>
      </c>
      <c r="G80" s="233" t="str">
        <f t="shared" si="58"/>
        <v>854EPS023</v>
      </c>
      <c r="H80" s="233" t="str">
        <f t="shared" si="59"/>
        <v>854EPS005</v>
      </c>
      <c r="I80" s="233" t="str">
        <f t="shared" si="60"/>
        <v>854EPS018</v>
      </c>
      <c r="J80" s="233" t="str">
        <f t="shared" si="61"/>
        <v>854EAS016</v>
      </c>
      <c r="K80" s="233" t="str">
        <f t="shared" si="62"/>
        <v>854EAS027</v>
      </c>
      <c r="L80" s="233" t="str">
        <f t="shared" si="63"/>
        <v>854EPS017</v>
      </c>
      <c r="M80" s="233" t="str">
        <f t="shared" si="64"/>
        <v>854EPS033</v>
      </c>
      <c r="N80" s="233" t="str">
        <f t="shared" si="65"/>
        <v>854EPS001</v>
      </c>
      <c r="O80" s="233" t="str">
        <f t="shared" si="66"/>
        <v>854EPS008</v>
      </c>
      <c r="P80" s="233" t="str">
        <f t="shared" si="67"/>
        <v>854EPS040</v>
      </c>
      <c r="Q80" s="233" t="str">
        <f t="shared" si="68"/>
        <v>854ESSC24</v>
      </c>
      <c r="R80" s="233" t="str">
        <f t="shared" si="69"/>
        <v>854EPSC20</v>
      </c>
      <c r="S80" s="233" t="str">
        <f t="shared" si="70"/>
        <v>854ESSC91</v>
      </c>
      <c r="T80" s="233" t="str">
        <f t="shared" si="71"/>
        <v>854ESSC02</v>
      </c>
      <c r="U80" s="233" t="str">
        <f t="shared" si="72"/>
        <v>854ESSC62</v>
      </c>
      <c r="V80" s="233" t="str">
        <f t="shared" si="73"/>
        <v>854EPSC03</v>
      </c>
      <c r="W80" s="233" t="str">
        <f t="shared" si="74"/>
        <v>854EPSIC3</v>
      </c>
      <c r="X80" s="233" t="str">
        <f t="shared" si="75"/>
        <v>854CCFC55</v>
      </c>
      <c r="Y80" s="233" t="str">
        <f t="shared" si="76"/>
        <v>854ESSC07</v>
      </c>
      <c r="Z80" s="252" t="s">
        <v>106</v>
      </c>
      <c r="AA80" s="265" t="s">
        <v>307</v>
      </c>
      <c r="AB80" s="254">
        <v>819</v>
      </c>
      <c r="AC80" s="197">
        <f t="shared" si="50"/>
        <v>0</v>
      </c>
      <c r="AD80" s="198">
        <f t="shared" si="50"/>
        <v>0</v>
      </c>
      <c r="AE80" s="198">
        <f t="shared" si="50"/>
        <v>424</v>
      </c>
      <c r="AF80" s="198">
        <f t="shared" si="50"/>
        <v>0</v>
      </c>
      <c r="AG80" s="198">
        <f t="shared" si="50"/>
        <v>569</v>
      </c>
      <c r="AH80" s="198">
        <f t="shared" si="50"/>
        <v>0</v>
      </c>
      <c r="AI80" s="198">
        <f t="shared" si="50"/>
        <v>0</v>
      </c>
      <c r="AJ80" s="198">
        <f t="shared" si="50"/>
        <v>0</v>
      </c>
      <c r="AK80" s="198">
        <f t="shared" si="50"/>
        <v>0</v>
      </c>
      <c r="AL80" s="198">
        <f t="shared" si="50"/>
        <v>0</v>
      </c>
      <c r="AM80" s="198">
        <f t="shared" si="50"/>
        <v>0</v>
      </c>
      <c r="AN80" s="198">
        <f t="shared" si="50"/>
        <v>0</v>
      </c>
      <c r="AO80" s="198">
        <f t="shared" si="50"/>
        <v>0</v>
      </c>
      <c r="AP80" s="200">
        <f t="shared" si="50"/>
        <v>0</v>
      </c>
      <c r="AQ80" s="197">
        <f t="shared" si="50"/>
        <v>84</v>
      </c>
      <c r="AR80" s="198">
        <f t="shared" si="50"/>
        <v>0</v>
      </c>
      <c r="AS80" s="198">
        <f t="shared" si="51"/>
        <v>0</v>
      </c>
      <c r="AT80" s="198">
        <f t="shared" si="51"/>
        <v>0</v>
      </c>
      <c r="AU80" s="198">
        <f t="shared" si="51"/>
        <v>0</v>
      </c>
      <c r="AV80" s="198">
        <f t="shared" si="51"/>
        <v>0</v>
      </c>
      <c r="AW80" s="198">
        <f t="shared" si="51"/>
        <v>0</v>
      </c>
      <c r="AX80" s="198">
        <f t="shared" si="51"/>
        <v>0</v>
      </c>
      <c r="AY80" s="198">
        <f t="shared" si="51"/>
        <v>0</v>
      </c>
      <c r="AZ80" s="200">
        <f t="shared" si="51"/>
        <v>0</v>
      </c>
      <c r="BA80" s="255">
        <f t="shared" si="52"/>
        <v>1077</v>
      </c>
      <c r="BB80" s="256" t="str">
        <f t="shared" si="77"/>
        <v>895EPSIC3</v>
      </c>
      <c r="BC80" s="257" t="s">
        <v>302</v>
      </c>
      <c r="BD80" s="258">
        <v>895</v>
      </c>
      <c r="BE80" s="257" t="s">
        <v>242</v>
      </c>
      <c r="BF80" s="259">
        <v>6</v>
      </c>
    </row>
    <row r="81" spans="2:58" ht="15" customHeight="1" x14ac:dyDescent="0.25">
      <c r="B81" s="233" t="str">
        <f t="shared" si="53"/>
        <v>887EPS010</v>
      </c>
      <c r="C81" s="233" t="str">
        <f t="shared" si="54"/>
        <v>887EPS016</v>
      </c>
      <c r="D81" s="233" t="str">
        <f t="shared" si="55"/>
        <v>887EPS037</v>
      </c>
      <c r="E81" s="233" t="str">
        <f t="shared" si="56"/>
        <v>887EPS002</v>
      </c>
      <c r="F81" s="233" t="str">
        <f t="shared" si="57"/>
        <v>887EPS003</v>
      </c>
      <c r="G81" s="233" t="str">
        <f t="shared" si="58"/>
        <v>887EPS023</v>
      </c>
      <c r="H81" s="233" t="str">
        <f t="shared" si="59"/>
        <v>887EPS005</v>
      </c>
      <c r="I81" s="233" t="str">
        <f t="shared" si="60"/>
        <v>887EPS018</v>
      </c>
      <c r="J81" s="233" t="str">
        <f t="shared" si="61"/>
        <v>887EAS016</v>
      </c>
      <c r="K81" s="233" t="str">
        <f t="shared" si="62"/>
        <v>887EAS027</v>
      </c>
      <c r="L81" s="233" t="str">
        <f t="shared" si="63"/>
        <v>887EPS017</v>
      </c>
      <c r="M81" s="233" t="str">
        <f t="shared" si="64"/>
        <v>887EPS033</v>
      </c>
      <c r="N81" s="233" t="str">
        <f t="shared" si="65"/>
        <v>887EPS001</v>
      </c>
      <c r="O81" s="233" t="str">
        <f t="shared" si="66"/>
        <v>887EPS008</v>
      </c>
      <c r="P81" s="233" t="str">
        <f t="shared" si="67"/>
        <v>887EPS040</v>
      </c>
      <c r="Q81" s="233" t="str">
        <f t="shared" si="68"/>
        <v>887ESSC24</v>
      </c>
      <c r="R81" s="233" t="str">
        <f t="shared" si="69"/>
        <v>887EPSC20</v>
      </c>
      <c r="S81" s="233" t="str">
        <f t="shared" si="70"/>
        <v>887ESSC91</v>
      </c>
      <c r="T81" s="233" t="str">
        <f t="shared" si="71"/>
        <v>887ESSC02</v>
      </c>
      <c r="U81" s="233" t="str">
        <f t="shared" si="72"/>
        <v>887ESSC62</v>
      </c>
      <c r="V81" s="233" t="str">
        <f t="shared" si="73"/>
        <v>887EPSC03</v>
      </c>
      <c r="W81" s="233" t="str">
        <f t="shared" si="74"/>
        <v>887EPSIC3</v>
      </c>
      <c r="X81" s="233" t="str">
        <f t="shared" si="75"/>
        <v>887CCFC55</v>
      </c>
      <c r="Y81" s="233" t="str">
        <f t="shared" si="76"/>
        <v>887ESSC07</v>
      </c>
      <c r="Z81" s="252" t="s">
        <v>107</v>
      </c>
      <c r="AA81" s="265" t="s">
        <v>307</v>
      </c>
      <c r="AB81" s="254">
        <v>854</v>
      </c>
      <c r="AC81" s="197">
        <f t="shared" si="50"/>
        <v>0</v>
      </c>
      <c r="AD81" s="198">
        <f t="shared" si="50"/>
        <v>0</v>
      </c>
      <c r="AE81" s="198">
        <f t="shared" si="50"/>
        <v>137</v>
      </c>
      <c r="AF81" s="198">
        <f t="shared" si="50"/>
        <v>0</v>
      </c>
      <c r="AG81" s="198">
        <f t="shared" si="50"/>
        <v>1128</v>
      </c>
      <c r="AH81" s="198">
        <f t="shared" si="50"/>
        <v>0</v>
      </c>
      <c r="AI81" s="198">
        <f t="shared" si="50"/>
        <v>0</v>
      </c>
      <c r="AJ81" s="198">
        <f t="shared" si="50"/>
        <v>0</v>
      </c>
      <c r="AK81" s="198">
        <f t="shared" si="50"/>
        <v>0</v>
      </c>
      <c r="AL81" s="198">
        <f t="shared" si="50"/>
        <v>0</v>
      </c>
      <c r="AM81" s="198">
        <f t="shared" si="50"/>
        <v>0</v>
      </c>
      <c r="AN81" s="198">
        <f t="shared" si="50"/>
        <v>0</v>
      </c>
      <c r="AO81" s="198">
        <f t="shared" si="50"/>
        <v>0</v>
      </c>
      <c r="AP81" s="200">
        <f t="shared" si="50"/>
        <v>0</v>
      </c>
      <c r="AQ81" s="197">
        <f t="shared" si="50"/>
        <v>0</v>
      </c>
      <c r="AR81" s="198">
        <f t="shared" ref="AR81:AR82" si="78">IFERROR(VLOOKUP(Q80,$BB$9:$BF$950,5,0),0)</f>
        <v>248</v>
      </c>
      <c r="AS81" s="198">
        <f t="shared" si="51"/>
        <v>0</v>
      </c>
      <c r="AT81" s="198">
        <f t="shared" si="51"/>
        <v>0</v>
      </c>
      <c r="AU81" s="198">
        <f t="shared" si="51"/>
        <v>0</v>
      </c>
      <c r="AV81" s="198">
        <f t="shared" si="51"/>
        <v>0</v>
      </c>
      <c r="AW81" s="198">
        <f t="shared" si="51"/>
        <v>0</v>
      </c>
      <c r="AX81" s="198">
        <f t="shared" si="51"/>
        <v>0</v>
      </c>
      <c r="AY81" s="198">
        <f t="shared" si="51"/>
        <v>0</v>
      </c>
      <c r="AZ81" s="200">
        <f t="shared" si="51"/>
        <v>0</v>
      </c>
      <c r="BA81" s="255">
        <f t="shared" si="52"/>
        <v>1513</v>
      </c>
      <c r="BB81" s="256" t="str">
        <f t="shared" si="77"/>
        <v>895ESSC24</v>
      </c>
      <c r="BC81" s="257" t="s">
        <v>302</v>
      </c>
      <c r="BD81" s="258">
        <v>895</v>
      </c>
      <c r="BE81" s="257" t="s">
        <v>239</v>
      </c>
      <c r="BF81" s="259">
        <v>303</v>
      </c>
    </row>
    <row r="82" spans="2:58" ht="15" customHeight="1" x14ac:dyDescent="0.25">
      <c r="B82" s="233" t="str">
        <f t="shared" si="53"/>
        <v>EPS010</v>
      </c>
      <c r="C82" s="233" t="str">
        <f t="shared" si="54"/>
        <v>EPS016</v>
      </c>
      <c r="D82" s="233" t="str">
        <f t="shared" si="55"/>
        <v>EPS037</v>
      </c>
      <c r="E82" s="233" t="str">
        <f t="shared" si="56"/>
        <v>EPS002</v>
      </c>
      <c r="F82" s="233" t="str">
        <f t="shared" si="57"/>
        <v>EPS003</v>
      </c>
      <c r="G82" s="233" t="str">
        <f t="shared" si="58"/>
        <v>EPS023</v>
      </c>
      <c r="H82" s="233" t="str">
        <f t="shared" si="59"/>
        <v>EPS005</v>
      </c>
      <c r="I82" s="233" t="str">
        <f t="shared" si="60"/>
        <v>EPS018</v>
      </c>
      <c r="J82" s="233" t="str">
        <f t="shared" si="61"/>
        <v>EAS016</v>
      </c>
      <c r="K82" s="233" t="str">
        <f t="shared" si="62"/>
        <v>EAS027</v>
      </c>
      <c r="L82" s="233" t="str">
        <f t="shared" si="63"/>
        <v>EPS017</v>
      </c>
      <c r="M82" s="233" t="str">
        <f t="shared" si="64"/>
        <v>EPS033</v>
      </c>
      <c r="N82" s="233" t="str">
        <f t="shared" si="65"/>
        <v>EPS001</v>
      </c>
      <c r="O82" s="233" t="str">
        <f t="shared" si="66"/>
        <v>EPS008</v>
      </c>
      <c r="P82" s="233" t="str">
        <f t="shared" si="67"/>
        <v>EPS040</v>
      </c>
      <c r="Q82" s="233" t="str">
        <f t="shared" si="68"/>
        <v>ESSC24</v>
      </c>
      <c r="R82" s="233" t="str">
        <f t="shared" si="69"/>
        <v>EPSC20</v>
      </c>
      <c r="S82" s="233" t="str">
        <f t="shared" si="70"/>
        <v>ESSC91</v>
      </c>
      <c r="T82" s="233" t="str">
        <f t="shared" si="71"/>
        <v>ESSC02</v>
      </c>
      <c r="U82" s="233" t="str">
        <f t="shared" si="72"/>
        <v>ESSC62</v>
      </c>
      <c r="V82" s="233" t="str">
        <f t="shared" si="73"/>
        <v>EPSC03</v>
      </c>
      <c r="W82" s="233" t="str">
        <f t="shared" si="74"/>
        <v>EPSIC3</v>
      </c>
      <c r="X82" s="233" t="str">
        <f t="shared" si="75"/>
        <v>CCFC55</v>
      </c>
      <c r="Y82" s="233" t="str">
        <f t="shared" si="76"/>
        <v>ESSC07</v>
      </c>
      <c r="Z82" s="252" t="s">
        <v>108</v>
      </c>
      <c r="AA82" s="265" t="s">
        <v>307</v>
      </c>
      <c r="AB82" s="254">
        <v>887</v>
      </c>
      <c r="AC82" s="197">
        <f t="shared" ref="AC82:AQ82" si="79">IFERROR(VLOOKUP(B81,$BB$9:$BF$950,5,0),0)</f>
        <v>2159</v>
      </c>
      <c r="AD82" s="198">
        <f t="shared" si="79"/>
        <v>6723</v>
      </c>
      <c r="AE82" s="198">
        <f t="shared" si="79"/>
        <v>791</v>
      </c>
      <c r="AF82" s="198">
        <f t="shared" si="79"/>
        <v>201</v>
      </c>
      <c r="AG82" s="198">
        <f t="shared" si="79"/>
        <v>5007</v>
      </c>
      <c r="AH82" s="198">
        <f t="shared" si="79"/>
        <v>0</v>
      </c>
      <c r="AI82" s="198">
        <f t="shared" si="79"/>
        <v>7</v>
      </c>
      <c r="AJ82" s="198">
        <f t="shared" si="79"/>
        <v>0</v>
      </c>
      <c r="AK82" s="198">
        <f t="shared" si="79"/>
        <v>2</v>
      </c>
      <c r="AL82" s="198">
        <f t="shared" si="79"/>
        <v>0</v>
      </c>
      <c r="AM82" s="198">
        <f t="shared" si="79"/>
        <v>0</v>
      </c>
      <c r="AN82" s="198">
        <f t="shared" si="79"/>
        <v>0</v>
      </c>
      <c r="AO82" s="198">
        <f t="shared" si="79"/>
        <v>0</v>
      </c>
      <c r="AP82" s="200">
        <f t="shared" si="79"/>
        <v>0</v>
      </c>
      <c r="AQ82" s="197">
        <f t="shared" si="79"/>
        <v>255</v>
      </c>
      <c r="AR82" s="198">
        <f t="shared" si="78"/>
        <v>290</v>
      </c>
      <c r="AS82" s="198">
        <f t="shared" si="51"/>
        <v>0</v>
      </c>
      <c r="AT82" s="198">
        <f t="shared" si="51"/>
        <v>0</v>
      </c>
      <c r="AU82" s="198">
        <f t="shared" si="51"/>
        <v>0</v>
      </c>
      <c r="AV82" s="198">
        <f t="shared" si="51"/>
        <v>0</v>
      </c>
      <c r="AW82" s="198">
        <f t="shared" si="51"/>
        <v>0</v>
      </c>
      <c r="AX82" s="198">
        <f t="shared" si="51"/>
        <v>0</v>
      </c>
      <c r="AY82" s="198">
        <f t="shared" si="51"/>
        <v>0</v>
      </c>
      <c r="AZ82" s="200">
        <f t="shared" si="51"/>
        <v>0</v>
      </c>
      <c r="BA82" s="255">
        <f t="shared" si="52"/>
        <v>15435</v>
      </c>
      <c r="BB82" s="256" t="str">
        <f t="shared" si="77"/>
        <v>45EPS002</v>
      </c>
      <c r="BC82" s="257" t="s">
        <v>308</v>
      </c>
      <c r="BD82" s="258">
        <v>45</v>
      </c>
      <c r="BE82" s="257" t="s">
        <v>222</v>
      </c>
      <c r="BF82" s="259">
        <v>2</v>
      </c>
    </row>
    <row r="83" spans="2:58" ht="15" customHeight="1" x14ac:dyDescent="0.25">
      <c r="B83" s="233" t="str">
        <f t="shared" si="53"/>
        <v>2EPS010</v>
      </c>
      <c r="C83" s="233" t="str">
        <f t="shared" si="54"/>
        <v>2EPS016</v>
      </c>
      <c r="D83" s="233" t="str">
        <f t="shared" si="55"/>
        <v>2EPS037</v>
      </c>
      <c r="E83" s="233" t="str">
        <f t="shared" si="56"/>
        <v>2EPS002</v>
      </c>
      <c r="F83" s="233" t="str">
        <f t="shared" si="57"/>
        <v>2EPS003</v>
      </c>
      <c r="G83" s="233" t="str">
        <f t="shared" si="58"/>
        <v>2EPS023</v>
      </c>
      <c r="H83" s="233" t="str">
        <f t="shared" si="59"/>
        <v>2EPS005</v>
      </c>
      <c r="I83" s="233" t="str">
        <f t="shared" si="60"/>
        <v>2EPS018</v>
      </c>
      <c r="J83" s="233" t="str">
        <f t="shared" si="61"/>
        <v>2EAS016</v>
      </c>
      <c r="K83" s="233" t="str">
        <f t="shared" si="62"/>
        <v>2EAS027</v>
      </c>
      <c r="L83" s="233" t="str">
        <f t="shared" si="63"/>
        <v>2EPS017</v>
      </c>
      <c r="M83" s="233" t="str">
        <f t="shared" si="64"/>
        <v>2EPS033</v>
      </c>
      <c r="N83" s="233" t="str">
        <f t="shared" si="65"/>
        <v>2EPS001</v>
      </c>
      <c r="O83" s="233" t="str">
        <f t="shared" si="66"/>
        <v>2EPS008</v>
      </c>
      <c r="P83" s="233" t="str">
        <f t="shared" si="67"/>
        <v>2EPS040</v>
      </c>
      <c r="Q83" s="233" t="str">
        <f t="shared" si="68"/>
        <v>2ESSC24</v>
      </c>
      <c r="R83" s="233" t="str">
        <f t="shared" si="69"/>
        <v>2EPSC20</v>
      </c>
      <c r="S83" s="233" t="str">
        <f t="shared" si="70"/>
        <v>2ESSC91</v>
      </c>
      <c r="T83" s="233" t="str">
        <f t="shared" si="71"/>
        <v>2ESSC02</v>
      </c>
      <c r="U83" s="233" t="str">
        <f t="shared" si="72"/>
        <v>2ESSC62</v>
      </c>
      <c r="V83" s="233" t="str">
        <f t="shared" si="73"/>
        <v>2EPSC03</v>
      </c>
      <c r="W83" s="233" t="str">
        <f t="shared" si="74"/>
        <v>2EPSIC3</v>
      </c>
      <c r="X83" s="233" t="str">
        <f t="shared" si="75"/>
        <v>2CCFC55</v>
      </c>
      <c r="Y83" s="233" t="str">
        <f t="shared" si="76"/>
        <v>2ESSC07</v>
      </c>
      <c r="Z83" s="262" t="s">
        <v>309</v>
      </c>
      <c r="AA83" s="208"/>
      <c r="AB83" s="263"/>
      <c r="AC83" s="210">
        <f>SUM(AC84:AC106)</f>
        <v>105927</v>
      </c>
      <c r="AD83" s="211">
        <f t="shared" ref="AD83:AZ83" si="80">SUM(AD84:AD106)</f>
        <v>108103</v>
      </c>
      <c r="AE83" s="211">
        <f t="shared" si="80"/>
        <v>51390</v>
      </c>
      <c r="AF83" s="211">
        <f t="shared" si="80"/>
        <v>7002</v>
      </c>
      <c r="AG83" s="211">
        <f t="shared" si="80"/>
        <v>41803</v>
      </c>
      <c r="AH83" s="211">
        <f t="shared" si="80"/>
        <v>17</v>
      </c>
      <c r="AI83" s="211">
        <f t="shared" si="80"/>
        <v>3375</v>
      </c>
      <c r="AJ83" s="211">
        <f t="shared" si="80"/>
        <v>230</v>
      </c>
      <c r="AK83" s="211">
        <f t="shared" si="80"/>
        <v>531</v>
      </c>
      <c r="AL83" s="211">
        <f t="shared" si="80"/>
        <v>0</v>
      </c>
      <c r="AM83" s="211">
        <f t="shared" si="80"/>
        <v>2</v>
      </c>
      <c r="AN83" s="211">
        <f t="shared" si="80"/>
        <v>1</v>
      </c>
      <c r="AO83" s="211">
        <f t="shared" si="80"/>
        <v>0</v>
      </c>
      <c r="AP83" s="213">
        <f t="shared" si="80"/>
        <v>0</v>
      </c>
      <c r="AQ83" s="210">
        <f t="shared" si="80"/>
        <v>6428</v>
      </c>
      <c r="AR83" s="211">
        <f t="shared" si="80"/>
        <v>95</v>
      </c>
      <c r="AS83" s="211">
        <f t="shared" si="80"/>
        <v>0</v>
      </c>
      <c r="AT83" s="211">
        <f t="shared" si="80"/>
        <v>172</v>
      </c>
      <c r="AU83" s="211">
        <f t="shared" si="80"/>
        <v>3</v>
      </c>
      <c r="AV83" s="211">
        <f t="shared" si="80"/>
        <v>1</v>
      </c>
      <c r="AW83" s="211">
        <f t="shared" si="80"/>
        <v>0</v>
      </c>
      <c r="AX83" s="211">
        <f t="shared" si="80"/>
        <v>0</v>
      </c>
      <c r="AY83" s="211">
        <f t="shared" si="80"/>
        <v>0</v>
      </c>
      <c r="AZ83" s="213">
        <f t="shared" si="80"/>
        <v>0</v>
      </c>
      <c r="BA83" s="249">
        <f>SUM(AC83:AZ83)</f>
        <v>325080</v>
      </c>
      <c r="BB83" s="256" t="str">
        <f t="shared" si="77"/>
        <v>45EPS003</v>
      </c>
      <c r="BC83" s="257" t="s">
        <v>308</v>
      </c>
      <c r="BD83" s="258">
        <v>45</v>
      </c>
      <c r="BE83" s="257" t="s">
        <v>220</v>
      </c>
      <c r="BF83" s="259">
        <v>25498</v>
      </c>
    </row>
    <row r="84" spans="2:58" ht="15" customHeight="1" x14ac:dyDescent="0.25">
      <c r="B84" s="233" t="str">
        <f t="shared" si="53"/>
        <v>21EPS010</v>
      </c>
      <c r="C84" s="233" t="str">
        <f t="shared" si="54"/>
        <v>21EPS016</v>
      </c>
      <c r="D84" s="233" t="str">
        <f t="shared" si="55"/>
        <v>21EPS037</v>
      </c>
      <c r="E84" s="233" t="str">
        <f t="shared" si="56"/>
        <v>21EPS002</v>
      </c>
      <c r="F84" s="233" t="str">
        <f t="shared" si="57"/>
        <v>21EPS003</v>
      </c>
      <c r="G84" s="233" t="str">
        <f t="shared" si="58"/>
        <v>21EPS023</v>
      </c>
      <c r="H84" s="233" t="str">
        <f t="shared" si="59"/>
        <v>21EPS005</v>
      </c>
      <c r="I84" s="233" t="str">
        <f t="shared" si="60"/>
        <v>21EPS018</v>
      </c>
      <c r="J84" s="233" t="str">
        <f t="shared" si="61"/>
        <v>21EAS016</v>
      </c>
      <c r="K84" s="233" t="str">
        <f t="shared" si="62"/>
        <v>21EAS027</v>
      </c>
      <c r="L84" s="233" t="str">
        <f t="shared" si="63"/>
        <v>21EPS017</v>
      </c>
      <c r="M84" s="233" t="str">
        <f t="shared" si="64"/>
        <v>21EPS033</v>
      </c>
      <c r="N84" s="233" t="str">
        <f t="shared" si="65"/>
        <v>21EPS001</v>
      </c>
      <c r="O84" s="233" t="str">
        <f t="shared" si="66"/>
        <v>21EPS008</v>
      </c>
      <c r="P84" s="233" t="str">
        <f t="shared" si="67"/>
        <v>21EPS040</v>
      </c>
      <c r="Q84" s="233" t="str">
        <f t="shared" si="68"/>
        <v>21ESSC24</v>
      </c>
      <c r="R84" s="233" t="str">
        <f t="shared" si="69"/>
        <v>21EPSC20</v>
      </c>
      <c r="S84" s="233" t="str">
        <f t="shared" si="70"/>
        <v>21ESSC91</v>
      </c>
      <c r="T84" s="233" t="str">
        <f t="shared" si="71"/>
        <v>21ESSC02</v>
      </c>
      <c r="U84" s="233" t="str">
        <f t="shared" si="72"/>
        <v>21ESSC62</v>
      </c>
      <c r="V84" s="233" t="str">
        <f t="shared" si="73"/>
        <v>21EPSC03</v>
      </c>
      <c r="W84" s="233" t="str">
        <f t="shared" si="74"/>
        <v>21EPSIC3</v>
      </c>
      <c r="X84" s="233" t="str">
        <f t="shared" si="75"/>
        <v>21CCFC55</v>
      </c>
      <c r="Y84" s="233" t="str">
        <f t="shared" si="76"/>
        <v>21ESSC07</v>
      </c>
      <c r="Z84" s="260" t="s">
        <v>110</v>
      </c>
      <c r="AA84" s="265" t="s">
        <v>310</v>
      </c>
      <c r="AB84" s="254">
        <v>2</v>
      </c>
      <c r="AC84" s="197">
        <f t="shared" ref="AC84:AR99" si="81">IFERROR(VLOOKUP(B83,$BB$9:$BF$950,5,0),0)</f>
        <v>0</v>
      </c>
      <c r="AD84" s="198">
        <f t="shared" si="81"/>
        <v>1345</v>
      </c>
      <c r="AE84" s="198">
        <f t="shared" si="81"/>
        <v>582</v>
      </c>
      <c r="AF84" s="198">
        <f t="shared" si="81"/>
        <v>1</v>
      </c>
      <c r="AG84" s="198">
        <f t="shared" si="81"/>
        <v>1019</v>
      </c>
      <c r="AH84" s="198">
        <f t="shared" si="81"/>
        <v>5</v>
      </c>
      <c r="AI84" s="198">
        <f t="shared" si="81"/>
        <v>2</v>
      </c>
      <c r="AJ84" s="198">
        <f t="shared" si="81"/>
        <v>0</v>
      </c>
      <c r="AK84" s="198">
        <f t="shared" si="81"/>
        <v>3</v>
      </c>
      <c r="AL84" s="198">
        <f t="shared" si="81"/>
        <v>0</v>
      </c>
      <c r="AM84" s="198">
        <f t="shared" si="81"/>
        <v>0</v>
      </c>
      <c r="AN84" s="198">
        <f t="shared" si="81"/>
        <v>0</v>
      </c>
      <c r="AO84" s="198">
        <f t="shared" si="81"/>
        <v>0</v>
      </c>
      <c r="AP84" s="200">
        <f t="shared" si="81"/>
        <v>0</v>
      </c>
      <c r="AQ84" s="197">
        <f t="shared" si="81"/>
        <v>268</v>
      </c>
      <c r="AR84" s="198">
        <f t="shared" si="81"/>
        <v>95</v>
      </c>
      <c r="AS84" s="198">
        <f t="shared" ref="AS84:AZ106" si="82">IFERROR(VLOOKUP(R83,$BB$9:$BF$950,5,0),0)</f>
        <v>0</v>
      </c>
      <c r="AT84" s="198">
        <f t="shared" si="82"/>
        <v>0</v>
      </c>
      <c r="AU84" s="198">
        <f t="shared" si="82"/>
        <v>0</v>
      </c>
      <c r="AV84" s="198">
        <f t="shared" si="82"/>
        <v>0</v>
      </c>
      <c r="AW84" s="198">
        <f t="shared" si="82"/>
        <v>0</v>
      </c>
      <c r="AX84" s="198">
        <f t="shared" si="82"/>
        <v>0</v>
      </c>
      <c r="AY84" s="198">
        <f t="shared" si="82"/>
        <v>0</v>
      </c>
      <c r="AZ84" s="200">
        <f t="shared" si="82"/>
        <v>0</v>
      </c>
      <c r="BA84" s="255">
        <f>SUM(AC84:AZ84)</f>
        <v>3320</v>
      </c>
      <c r="BB84" s="256" t="str">
        <f t="shared" si="77"/>
        <v>45EPS005</v>
      </c>
      <c r="BC84" s="257" t="s">
        <v>308</v>
      </c>
      <c r="BD84" s="258">
        <v>45</v>
      </c>
      <c r="BE84" s="257" t="s">
        <v>224</v>
      </c>
      <c r="BF84" s="259">
        <v>2</v>
      </c>
    </row>
    <row r="85" spans="2:58" ht="15" customHeight="1" x14ac:dyDescent="0.25">
      <c r="B85" s="233" t="str">
        <f t="shared" si="53"/>
        <v>55EPS010</v>
      </c>
      <c r="C85" s="233" t="str">
        <f t="shared" si="54"/>
        <v>55EPS016</v>
      </c>
      <c r="D85" s="233" t="str">
        <f t="shared" si="55"/>
        <v>55EPS037</v>
      </c>
      <c r="E85" s="233" t="str">
        <f t="shared" si="56"/>
        <v>55EPS002</v>
      </c>
      <c r="F85" s="233" t="str">
        <f t="shared" si="57"/>
        <v>55EPS003</v>
      </c>
      <c r="G85" s="233" t="str">
        <f t="shared" si="58"/>
        <v>55EPS023</v>
      </c>
      <c r="H85" s="233" t="str">
        <f t="shared" si="59"/>
        <v>55EPS005</v>
      </c>
      <c r="I85" s="233" t="str">
        <f t="shared" si="60"/>
        <v>55EPS018</v>
      </c>
      <c r="J85" s="233" t="str">
        <f t="shared" si="61"/>
        <v>55EAS016</v>
      </c>
      <c r="K85" s="233" t="str">
        <f t="shared" si="62"/>
        <v>55EAS027</v>
      </c>
      <c r="L85" s="233" t="str">
        <f t="shared" si="63"/>
        <v>55EPS017</v>
      </c>
      <c r="M85" s="233" t="str">
        <f t="shared" si="64"/>
        <v>55EPS033</v>
      </c>
      <c r="N85" s="233" t="str">
        <f t="shared" si="65"/>
        <v>55EPS001</v>
      </c>
      <c r="O85" s="233" t="str">
        <f t="shared" si="66"/>
        <v>55EPS008</v>
      </c>
      <c r="P85" s="233" t="str">
        <f t="shared" si="67"/>
        <v>55EPS040</v>
      </c>
      <c r="Q85" s="233" t="str">
        <f t="shared" si="68"/>
        <v>55ESSC24</v>
      </c>
      <c r="R85" s="233" t="str">
        <f t="shared" si="69"/>
        <v>55EPSC20</v>
      </c>
      <c r="S85" s="233" t="str">
        <f t="shared" si="70"/>
        <v>55ESSC91</v>
      </c>
      <c r="T85" s="233" t="str">
        <f t="shared" si="71"/>
        <v>55ESSC02</v>
      </c>
      <c r="U85" s="233" t="str">
        <f t="shared" si="72"/>
        <v>55ESSC62</v>
      </c>
      <c r="V85" s="233" t="str">
        <f t="shared" si="73"/>
        <v>55EPSC03</v>
      </c>
      <c r="W85" s="233" t="str">
        <f t="shared" si="74"/>
        <v>55EPSIC3</v>
      </c>
      <c r="X85" s="233" t="str">
        <f t="shared" si="75"/>
        <v>55CCFC55</v>
      </c>
      <c r="Y85" s="233" t="str">
        <f t="shared" si="76"/>
        <v>55ESSC07</v>
      </c>
      <c r="Z85" s="252" t="s">
        <v>111</v>
      </c>
      <c r="AA85" s="265" t="s">
        <v>310</v>
      </c>
      <c r="AB85" s="254">
        <v>21</v>
      </c>
      <c r="AC85" s="197">
        <f t="shared" si="81"/>
        <v>0</v>
      </c>
      <c r="AD85" s="198">
        <f t="shared" si="81"/>
        <v>0</v>
      </c>
      <c r="AE85" s="198">
        <f t="shared" si="81"/>
        <v>176</v>
      </c>
      <c r="AF85" s="198">
        <f t="shared" si="81"/>
        <v>0</v>
      </c>
      <c r="AG85" s="198">
        <f t="shared" si="81"/>
        <v>408</v>
      </c>
      <c r="AH85" s="198">
        <f t="shared" si="81"/>
        <v>0</v>
      </c>
      <c r="AI85" s="198">
        <f t="shared" si="81"/>
        <v>0</v>
      </c>
      <c r="AJ85" s="198">
        <f t="shared" si="81"/>
        <v>0</v>
      </c>
      <c r="AK85" s="198">
        <f t="shared" si="81"/>
        <v>0</v>
      </c>
      <c r="AL85" s="198">
        <f t="shared" si="81"/>
        <v>0</v>
      </c>
      <c r="AM85" s="198">
        <f t="shared" si="81"/>
        <v>0</v>
      </c>
      <c r="AN85" s="198">
        <f t="shared" si="81"/>
        <v>0</v>
      </c>
      <c r="AO85" s="198">
        <f t="shared" si="81"/>
        <v>0</v>
      </c>
      <c r="AP85" s="200">
        <f t="shared" si="81"/>
        <v>0</v>
      </c>
      <c r="AQ85" s="197">
        <f t="shared" si="81"/>
        <v>65</v>
      </c>
      <c r="AR85" s="198">
        <f t="shared" si="81"/>
        <v>0</v>
      </c>
      <c r="AS85" s="198">
        <f t="shared" si="82"/>
        <v>0</v>
      </c>
      <c r="AT85" s="198">
        <f t="shared" si="82"/>
        <v>0</v>
      </c>
      <c r="AU85" s="198">
        <f t="shared" si="82"/>
        <v>0</v>
      </c>
      <c r="AV85" s="198">
        <f t="shared" si="82"/>
        <v>0</v>
      </c>
      <c r="AW85" s="198">
        <f t="shared" si="82"/>
        <v>0</v>
      </c>
      <c r="AX85" s="198">
        <f t="shared" si="82"/>
        <v>0</v>
      </c>
      <c r="AY85" s="198">
        <f t="shared" si="82"/>
        <v>0</v>
      </c>
      <c r="AZ85" s="200">
        <f t="shared" si="82"/>
        <v>0</v>
      </c>
      <c r="BA85" s="255">
        <f t="shared" ref="BA85:BA106" si="83">SUM(AC85:AZ85)</f>
        <v>649</v>
      </c>
      <c r="BB85" s="256" t="str">
        <f t="shared" si="77"/>
        <v>45EPS010</v>
      </c>
      <c r="BC85" s="257" t="s">
        <v>308</v>
      </c>
      <c r="BD85" s="258">
        <v>45</v>
      </c>
      <c r="BE85" s="257" t="s">
        <v>218</v>
      </c>
      <c r="BF85" s="259">
        <v>11035</v>
      </c>
    </row>
    <row r="86" spans="2:58" ht="15" customHeight="1" x14ac:dyDescent="0.25">
      <c r="B86" s="233" t="str">
        <f t="shared" si="53"/>
        <v>148EPS010</v>
      </c>
      <c r="C86" s="233" t="str">
        <f t="shared" si="54"/>
        <v>148EPS016</v>
      </c>
      <c r="D86" s="233" t="str">
        <f t="shared" si="55"/>
        <v>148EPS037</v>
      </c>
      <c r="E86" s="233" t="str">
        <f t="shared" si="56"/>
        <v>148EPS002</v>
      </c>
      <c r="F86" s="233" t="str">
        <f t="shared" si="57"/>
        <v>148EPS003</v>
      </c>
      <c r="G86" s="233" t="str">
        <f t="shared" si="58"/>
        <v>148EPS023</v>
      </c>
      <c r="H86" s="233" t="str">
        <f t="shared" si="59"/>
        <v>148EPS005</v>
      </c>
      <c r="I86" s="233" t="str">
        <f t="shared" si="60"/>
        <v>148EPS018</v>
      </c>
      <c r="J86" s="233" t="str">
        <f t="shared" si="61"/>
        <v>148EAS016</v>
      </c>
      <c r="K86" s="233" t="str">
        <f t="shared" si="62"/>
        <v>148EAS027</v>
      </c>
      <c r="L86" s="233" t="str">
        <f t="shared" si="63"/>
        <v>148EPS017</v>
      </c>
      <c r="M86" s="233" t="str">
        <f t="shared" si="64"/>
        <v>148EPS033</v>
      </c>
      <c r="N86" s="233" t="str">
        <f t="shared" si="65"/>
        <v>148EPS001</v>
      </c>
      <c r="O86" s="233" t="str">
        <f t="shared" si="66"/>
        <v>148EPS008</v>
      </c>
      <c r="P86" s="233" t="str">
        <f t="shared" si="67"/>
        <v>148EPS040</v>
      </c>
      <c r="Q86" s="233" t="str">
        <f t="shared" si="68"/>
        <v>148ESSC24</v>
      </c>
      <c r="R86" s="233" t="str">
        <f t="shared" si="69"/>
        <v>148EPSC20</v>
      </c>
      <c r="S86" s="233" t="str">
        <f t="shared" si="70"/>
        <v>148ESSC91</v>
      </c>
      <c r="T86" s="233" t="str">
        <f t="shared" si="71"/>
        <v>148ESSC02</v>
      </c>
      <c r="U86" s="233" t="str">
        <f t="shared" si="72"/>
        <v>148ESSC62</v>
      </c>
      <c r="V86" s="233" t="str">
        <f t="shared" si="73"/>
        <v>148EPSC03</v>
      </c>
      <c r="W86" s="233" t="str">
        <f t="shared" si="74"/>
        <v>148EPSIC3</v>
      </c>
      <c r="X86" s="233" t="str">
        <f t="shared" si="75"/>
        <v>148CCFC55</v>
      </c>
      <c r="Y86" s="233" t="str">
        <f t="shared" si="76"/>
        <v>148ESSC07</v>
      </c>
      <c r="Z86" s="252" t="s">
        <v>112</v>
      </c>
      <c r="AA86" s="265" t="s">
        <v>310</v>
      </c>
      <c r="AB86" s="254">
        <v>55</v>
      </c>
      <c r="AC86" s="197">
        <f t="shared" si="81"/>
        <v>0</v>
      </c>
      <c r="AD86" s="198">
        <f t="shared" si="81"/>
        <v>0</v>
      </c>
      <c r="AE86" s="198">
        <f t="shared" si="81"/>
        <v>166</v>
      </c>
      <c r="AF86" s="198">
        <f t="shared" si="81"/>
        <v>0</v>
      </c>
      <c r="AG86" s="198">
        <f t="shared" si="81"/>
        <v>420</v>
      </c>
      <c r="AH86" s="198">
        <f t="shared" si="81"/>
        <v>0</v>
      </c>
      <c r="AI86" s="198">
        <f t="shared" si="81"/>
        <v>0</v>
      </c>
      <c r="AJ86" s="198">
        <f t="shared" si="81"/>
        <v>0</v>
      </c>
      <c r="AK86" s="198">
        <f t="shared" si="81"/>
        <v>0</v>
      </c>
      <c r="AL86" s="198">
        <f t="shared" si="81"/>
        <v>0</v>
      </c>
      <c r="AM86" s="198">
        <f t="shared" si="81"/>
        <v>0</v>
      </c>
      <c r="AN86" s="198">
        <f t="shared" si="81"/>
        <v>0</v>
      </c>
      <c r="AO86" s="198">
        <f t="shared" si="81"/>
        <v>0</v>
      </c>
      <c r="AP86" s="200">
        <f t="shared" si="81"/>
        <v>0</v>
      </c>
      <c r="AQ86" s="197">
        <f t="shared" si="81"/>
        <v>79</v>
      </c>
      <c r="AR86" s="198">
        <f t="shared" si="81"/>
        <v>0</v>
      </c>
      <c r="AS86" s="198">
        <f t="shared" si="82"/>
        <v>0</v>
      </c>
      <c r="AT86" s="198">
        <f t="shared" si="82"/>
        <v>0</v>
      </c>
      <c r="AU86" s="198">
        <f t="shared" si="82"/>
        <v>0</v>
      </c>
      <c r="AV86" s="198">
        <f t="shared" si="82"/>
        <v>0</v>
      </c>
      <c r="AW86" s="198">
        <f t="shared" si="82"/>
        <v>0</v>
      </c>
      <c r="AX86" s="198">
        <f t="shared" si="82"/>
        <v>0</v>
      </c>
      <c r="AY86" s="198">
        <f t="shared" si="82"/>
        <v>0</v>
      </c>
      <c r="AZ86" s="200">
        <f t="shared" si="82"/>
        <v>0</v>
      </c>
      <c r="BA86" s="255">
        <f t="shared" si="83"/>
        <v>665</v>
      </c>
      <c r="BB86" s="256" t="str">
        <f t="shared" si="77"/>
        <v>45EPS016</v>
      </c>
      <c r="BC86" s="257" t="s">
        <v>308</v>
      </c>
      <c r="BD86" s="258">
        <v>45</v>
      </c>
      <c r="BE86" s="257" t="s">
        <v>219</v>
      </c>
      <c r="BF86" s="259">
        <v>31868</v>
      </c>
    </row>
    <row r="87" spans="2:58" ht="15" customHeight="1" x14ac:dyDescent="0.25">
      <c r="B87" s="233" t="str">
        <f t="shared" si="53"/>
        <v>197EPS010</v>
      </c>
      <c r="C87" s="233" t="str">
        <f t="shared" si="54"/>
        <v>197EPS016</v>
      </c>
      <c r="D87" s="233" t="str">
        <f t="shared" si="55"/>
        <v>197EPS037</v>
      </c>
      <c r="E87" s="233" t="str">
        <f t="shared" si="56"/>
        <v>197EPS002</v>
      </c>
      <c r="F87" s="233" t="str">
        <f t="shared" si="57"/>
        <v>197EPS003</v>
      </c>
      <c r="G87" s="233" t="str">
        <f t="shared" si="58"/>
        <v>197EPS023</v>
      </c>
      <c r="H87" s="233" t="str">
        <f t="shared" si="59"/>
        <v>197EPS005</v>
      </c>
      <c r="I87" s="233" t="str">
        <f t="shared" si="60"/>
        <v>197EPS018</v>
      </c>
      <c r="J87" s="233" t="str">
        <f t="shared" si="61"/>
        <v>197EAS016</v>
      </c>
      <c r="K87" s="233" t="str">
        <f t="shared" si="62"/>
        <v>197EAS027</v>
      </c>
      <c r="L87" s="233" t="str">
        <f t="shared" si="63"/>
        <v>197EPS017</v>
      </c>
      <c r="M87" s="233" t="str">
        <f t="shared" si="64"/>
        <v>197EPS033</v>
      </c>
      <c r="N87" s="233" t="str">
        <f t="shared" si="65"/>
        <v>197EPS001</v>
      </c>
      <c r="O87" s="233" t="str">
        <f t="shared" si="66"/>
        <v>197EPS008</v>
      </c>
      <c r="P87" s="233" t="str">
        <f t="shared" si="67"/>
        <v>197EPS040</v>
      </c>
      <c r="Q87" s="233" t="str">
        <f t="shared" si="68"/>
        <v>197ESSC24</v>
      </c>
      <c r="R87" s="233" t="str">
        <f t="shared" si="69"/>
        <v>197EPSC20</v>
      </c>
      <c r="S87" s="233" t="str">
        <f t="shared" si="70"/>
        <v>197ESSC91</v>
      </c>
      <c r="T87" s="233" t="str">
        <f t="shared" si="71"/>
        <v>197ESSC02</v>
      </c>
      <c r="U87" s="233" t="str">
        <f t="shared" si="72"/>
        <v>197ESSC62</v>
      </c>
      <c r="V87" s="233" t="str">
        <f t="shared" si="73"/>
        <v>197EPSC03</v>
      </c>
      <c r="W87" s="233" t="str">
        <f t="shared" si="74"/>
        <v>197EPSIC3</v>
      </c>
      <c r="X87" s="233" t="str">
        <f t="shared" si="75"/>
        <v>197CCFC55</v>
      </c>
      <c r="Y87" s="233" t="str">
        <f t="shared" si="76"/>
        <v>197ESSC07</v>
      </c>
      <c r="Z87" s="268" t="s">
        <v>113</v>
      </c>
      <c r="AA87" s="265" t="s">
        <v>310</v>
      </c>
      <c r="AB87" s="254">
        <v>148</v>
      </c>
      <c r="AC87" s="197">
        <f t="shared" si="81"/>
        <v>0</v>
      </c>
      <c r="AD87" s="198">
        <f t="shared" si="81"/>
        <v>12575</v>
      </c>
      <c r="AE87" s="198">
        <f t="shared" si="81"/>
        <v>6786</v>
      </c>
      <c r="AF87" s="198">
        <f t="shared" si="81"/>
        <v>0</v>
      </c>
      <c r="AG87" s="198">
        <f t="shared" si="81"/>
        <v>2732</v>
      </c>
      <c r="AH87" s="198">
        <f t="shared" si="81"/>
        <v>0</v>
      </c>
      <c r="AI87" s="198">
        <f t="shared" si="81"/>
        <v>1</v>
      </c>
      <c r="AJ87" s="198">
        <f t="shared" si="81"/>
        <v>0</v>
      </c>
      <c r="AK87" s="198">
        <f t="shared" si="81"/>
        <v>14</v>
      </c>
      <c r="AL87" s="198">
        <f t="shared" si="81"/>
        <v>0</v>
      </c>
      <c r="AM87" s="198">
        <f t="shared" si="81"/>
        <v>0</v>
      </c>
      <c r="AN87" s="198">
        <f t="shared" si="81"/>
        <v>1</v>
      </c>
      <c r="AO87" s="198">
        <f t="shared" si="81"/>
        <v>0</v>
      </c>
      <c r="AP87" s="200">
        <f t="shared" si="81"/>
        <v>0</v>
      </c>
      <c r="AQ87" s="197">
        <f t="shared" si="81"/>
        <v>375</v>
      </c>
      <c r="AR87" s="198">
        <f t="shared" si="81"/>
        <v>0</v>
      </c>
      <c r="AS87" s="198">
        <f t="shared" si="82"/>
        <v>0</v>
      </c>
      <c r="AT87" s="198">
        <f t="shared" si="82"/>
        <v>12</v>
      </c>
      <c r="AU87" s="198">
        <f t="shared" si="82"/>
        <v>1</v>
      </c>
      <c r="AV87" s="198">
        <f t="shared" si="82"/>
        <v>0</v>
      </c>
      <c r="AW87" s="198">
        <f t="shared" si="82"/>
        <v>0</v>
      </c>
      <c r="AX87" s="198">
        <f t="shared" si="82"/>
        <v>0</v>
      </c>
      <c r="AY87" s="198">
        <f t="shared" si="82"/>
        <v>0</v>
      </c>
      <c r="AZ87" s="200">
        <f t="shared" si="82"/>
        <v>0</v>
      </c>
      <c r="BA87" s="255">
        <f t="shared" si="83"/>
        <v>22497</v>
      </c>
      <c r="BB87" s="256" t="str">
        <f t="shared" si="77"/>
        <v>45EPS018</v>
      </c>
      <c r="BC87" s="257" t="s">
        <v>308</v>
      </c>
      <c r="BD87" s="258">
        <v>45</v>
      </c>
      <c r="BE87" s="257" t="s">
        <v>225</v>
      </c>
      <c r="BF87" s="259">
        <v>5</v>
      </c>
    </row>
    <row r="88" spans="2:58" ht="15" customHeight="1" x14ac:dyDescent="0.25">
      <c r="B88" s="233" t="str">
        <f t="shared" si="53"/>
        <v>206EPS010</v>
      </c>
      <c r="C88" s="233" t="str">
        <f t="shared" si="54"/>
        <v>206EPS016</v>
      </c>
      <c r="D88" s="233" t="str">
        <f t="shared" si="55"/>
        <v>206EPS037</v>
      </c>
      <c r="E88" s="233" t="str">
        <f t="shared" si="56"/>
        <v>206EPS002</v>
      </c>
      <c r="F88" s="233" t="str">
        <f t="shared" si="57"/>
        <v>206EPS003</v>
      </c>
      <c r="G88" s="233" t="str">
        <f t="shared" si="58"/>
        <v>206EPS023</v>
      </c>
      <c r="H88" s="233" t="str">
        <f t="shared" si="59"/>
        <v>206EPS005</v>
      </c>
      <c r="I88" s="233" t="str">
        <f t="shared" si="60"/>
        <v>206EPS018</v>
      </c>
      <c r="J88" s="233" t="str">
        <f t="shared" si="61"/>
        <v>206EAS016</v>
      </c>
      <c r="K88" s="233" t="str">
        <f t="shared" si="62"/>
        <v>206EAS027</v>
      </c>
      <c r="L88" s="233" t="str">
        <f t="shared" si="63"/>
        <v>206EPS017</v>
      </c>
      <c r="M88" s="233" t="str">
        <f t="shared" si="64"/>
        <v>206EPS033</v>
      </c>
      <c r="N88" s="233" t="str">
        <f t="shared" si="65"/>
        <v>206EPS001</v>
      </c>
      <c r="O88" s="233" t="str">
        <f t="shared" si="66"/>
        <v>206EPS008</v>
      </c>
      <c r="P88" s="233" t="str">
        <f t="shared" si="67"/>
        <v>206EPS040</v>
      </c>
      <c r="Q88" s="233" t="str">
        <f t="shared" si="68"/>
        <v>206ESSC24</v>
      </c>
      <c r="R88" s="233" t="str">
        <f t="shared" si="69"/>
        <v>206EPSC20</v>
      </c>
      <c r="S88" s="233" t="str">
        <f t="shared" si="70"/>
        <v>206ESSC91</v>
      </c>
      <c r="T88" s="233" t="str">
        <f t="shared" si="71"/>
        <v>206ESSC02</v>
      </c>
      <c r="U88" s="233" t="str">
        <f t="shared" si="72"/>
        <v>206ESSC62</v>
      </c>
      <c r="V88" s="233" t="str">
        <f t="shared" si="73"/>
        <v>206EPSC03</v>
      </c>
      <c r="W88" s="233" t="str">
        <f t="shared" si="74"/>
        <v>206EPSIC3</v>
      </c>
      <c r="X88" s="233" t="str">
        <f t="shared" si="75"/>
        <v>206CCFC55</v>
      </c>
      <c r="Y88" s="233" t="str">
        <f t="shared" si="76"/>
        <v>206ESSC07</v>
      </c>
      <c r="Z88" s="252" t="s">
        <v>114</v>
      </c>
      <c r="AA88" s="265" t="s">
        <v>310</v>
      </c>
      <c r="AB88" s="254">
        <v>197</v>
      </c>
      <c r="AC88" s="197">
        <f t="shared" si="81"/>
        <v>0</v>
      </c>
      <c r="AD88" s="198">
        <f t="shared" si="81"/>
        <v>0</v>
      </c>
      <c r="AE88" s="198">
        <f t="shared" si="81"/>
        <v>1447</v>
      </c>
      <c r="AF88" s="198">
        <f t="shared" si="81"/>
        <v>0</v>
      </c>
      <c r="AG88" s="198">
        <f t="shared" si="81"/>
        <v>1200</v>
      </c>
      <c r="AH88" s="198">
        <f t="shared" si="81"/>
        <v>0</v>
      </c>
      <c r="AI88" s="198">
        <f t="shared" si="81"/>
        <v>1</v>
      </c>
      <c r="AJ88" s="198">
        <f t="shared" si="81"/>
        <v>0</v>
      </c>
      <c r="AK88" s="198">
        <f t="shared" si="81"/>
        <v>0</v>
      </c>
      <c r="AL88" s="198">
        <f t="shared" si="81"/>
        <v>0</v>
      </c>
      <c r="AM88" s="198">
        <f t="shared" si="81"/>
        <v>0</v>
      </c>
      <c r="AN88" s="198">
        <f t="shared" si="81"/>
        <v>0</v>
      </c>
      <c r="AO88" s="198">
        <f t="shared" si="81"/>
        <v>0</v>
      </c>
      <c r="AP88" s="200">
        <f t="shared" si="81"/>
        <v>0</v>
      </c>
      <c r="AQ88" s="197">
        <f t="shared" si="81"/>
        <v>161</v>
      </c>
      <c r="AR88" s="198">
        <f t="shared" si="81"/>
        <v>0</v>
      </c>
      <c r="AS88" s="198">
        <f t="shared" si="82"/>
        <v>0</v>
      </c>
      <c r="AT88" s="198">
        <f t="shared" si="82"/>
        <v>24</v>
      </c>
      <c r="AU88" s="198">
        <f t="shared" si="82"/>
        <v>0</v>
      </c>
      <c r="AV88" s="198">
        <f t="shared" si="82"/>
        <v>0</v>
      </c>
      <c r="AW88" s="198">
        <f t="shared" si="82"/>
        <v>0</v>
      </c>
      <c r="AX88" s="198">
        <f t="shared" si="82"/>
        <v>0</v>
      </c>
      <c r="AY88" s="198">
        <f t="shared" si="82"/>
        <v>0</v>
      </c>
      <c r="AZ88" s="200">
        <f t="shared" si="82"/>
        <v>0</v>
      </c>
      <c r="BA88" s="255">
        <f t="shared" si="83"/>
        <v>2833</v>
      </c>
      <c r="BB88" s="256" t="str">
        <f t="shared" si="77"/>
        <v>45EPS037</v>
      </c>
      <c r="BC88" s="257" t="s">
        <v>308</v>
      </c>
      <c r="BD88" s="258">
        <v>45</v>
      </c>
      <c r="BE88" s="257" t="s">
        <v>221</v>
      </c>
      <c r="BF88" s="259">
        <v>17125</v>
      </c>
    </row>
    <row r="89" spans="2:58" ht="15" customHeight="1" x14ac:dyDescent="0.25">
      <c r="B89" s="233" t="str">
        <f t="shared" si="53"/>
        <v>313EPS010</v>
      </c>
      <c r="C89" s="233" t="str">
        <f t="shared" si="54"/>
        <v>313EPS016</v>
      </c>
      <c r="D89" s="233" t="str">
        <f t="shared" si="55"/>
        <v>313EPS037</v>
      </c>
      <c r="E89" s="233" t="str">
        <f t="shared" si="56"/>
        <v>313EPS002</v>
      </c>
      <c r="F89" s="233" t="str">
        <f t="shared" si="57"/>
        <v>313EPS003</v>
      </c>
      <c r="G89" s="233" t="str">
        <f t="shared" si="58"/>
        <v>313EPS023</v>
      </c>
      <c r="H89" s="233" t="str">
        <f t="shared" si="59"/>
        <v>313EPS005</v>
      </c>
      <c r="I89" s="233" t="str">
        <f t="shared" si="60"/>
        <v>313EPS018</v>
      </c>
      <c r="J89" s="233" t="str">
        <f t="shared" si="61"/>
        <v>313EAS016</v>
      </c>
      <c r="K89" s="233" t="str">
        <f t="shared" si="62"/>
        <v>313EAS027</v>
      </c>
      <c r="L89" s="233" t="str">
        <f t="shared" si="63"/>
        <v>313EPS017</v>
      </c>
      <c r="M89" s="233" t="str">
        <f t="shared" si="64"/>
        <v>313EPS033</v>
      </c>
      <c r="N89" s="233" t="str">
        <f t="shared" si="65"/>
        <v>313EPS001</v>
      </c>
      <c r="O89" s="233" t="str">
        <f t="shared" si="66"/>
        <v>313EPS008</v>
      </c>
      <c r="P89" s="233" t="str">
        <f t="shared" si="67"/>
        <v>313EPS040</v>
      </c>
      <c r="Q89" s="233" t="str">
        <f t="shared" si="68"/>
        <v>313ESSC24</v>
      </c>
      <c r="R89" s="233" t="str">
        <f t="shared" si="69"/>
        <v>313EPSC20</v>
      </c>
      <c r="S89" s="233" t="str">
        <f t="shared" si="70"/>
        <v>313ESSC91</v>
      </c>
      <c r="T89" s="233" t="str">
        <f t="shared" si="71"/>
        <v>313ESSC02</v>
      </c>
      <c r="U89" s="233" t="str">
        <f t="shared" si="72"/>
        <v>313ESSC62</v>
      </c>
      <c r="V89" s="233" t="str">
        <f t="shared" si="73"/>
        <v>313EPSC03</v>
      </c>
      <c r="W89" s="233" t="str">
        <f t="shared" si="74"/>
        <v>313EPSIC3</v>
      </c>
      <c r="X89" s="233" t="str">
        <f t="shared" si="75"/>
        <v>313CCFC55</v>
      </c>
      <c r="Y89" s="233" t="str">
        <f t="shared" si="76"/>
        <v>313ESSC07</v>
      </c>
      <c r="Z89" s="264" t="s">
        <v>115</v>
      </c>
      <c r="AA89" s="265" t="s">
        <v>310</v>
      </c>
      <c r="AB89" s="254">
        <v>206</v>
      </c>
      <c r="AC89" s="197">
        <f t="shared" si="81"/>
        <v>0</v>
      </c>
      <c r="AD89" s="198">
        <f t="shared" si="81"/>
        <v>0</v>
      </c>
      <c r="AE89" s="198">
        <f t="shared" si="81"/>
        <v>117</v>
      </c>
      <c r="AF89" s="198">
        <f t="shared" si="81"/>
        <v>0</v>
      </c>
      <c r="AG89" s="198">
        <f t="shared" si="81"/>
        <v>558</v>
      </c>
      <c r="AH89" s="198">
        <f t="shared" si="81"/>
        <v>0</v>
      </c>
      <c r="AI89" s="198">
        <f t="shared" si="81"/>
        <v>0</v>
      </c>
      <c r="AJ89" s="198">
        <f t="shared" si="81"/>
        <v>0</v>
      </c>
      <c r="AK89" s="198">
        <f t="shared" si="81"/>
        <v>2</v>
      </c>
      <c r="AL89" s="198">
        <f t="shared" si="81"/>
        <v>0</v>
      </c>
      <c r="AM89" s="198">
        <f t="shared" si="81"/>
        <v>0</v>
      </c>
      <c r="AN89" s="198">
        <f t="shared" si="81"/>
        <v>0</v>
      </c>
      <c r="AO89" s="198">
        <f t="shared" si="81"/>
        <v>0</v>
      </c>
      <c r="AP89" s="200">
        <f t="shared" si="81"/>
        <v>0</v>
      </c>
      <c r="AQ89" s="197">
        <f t="shared" si="81"/>
        <v>28</v>
      </c>
      <c r="AR89" s="198">
        <f t="shared" si="81"/>
        <v>0</v>
      </c>
      <c r="AS89" s="198">
        <f t="shared" si="82"/>
        <v>0</v>
      </c>
      <c r="AT89" s="198">
        <f t="shared" si="82"/>
        <v>5</v>
      </c>
      <c r="AU89" s="198">
        <f t="shared" si="82"/>
        <v>0</v>
      </c>
      <c r="AV89" s="198">
        <f t="shared" si="82"/>
        <v>0</v>
      </c>
      <c r="AW89" s="198">
        <f t="shared" si="82"/>
        <v>0</v>
      </c>
      <c r="AX89" s="198">
        <f t="shared" si="82"/>
        <v>0</v>
      </c>
      <c r="AY89" s="198">
        <f t="shared" si="82"/>
        <v>0</v>
      </c>
      <c r="AZ89" s="200">
        <f t="shared" si="82"/>
        <v>0</v>
      </c>
      <c r="BA89" s="255">
        <f t="shared" si="83"/>
        <v>710</v>
      </c>
      <c r="BB89" s="256" t="str">
        <f t="shared" si="77"/>
        <v>45EPS040</v>
      </c>
      <c r="BC89" s="257" t="s">
        <v>308</v>
      </c>
      <c r="BD89" s="258">
        <v>45</v>
      </c>
      <c r="BE89" s="257" t="s">
        <v>238</v>
      </c>
      <c r="BF89" s="259">
        <v>681</v>
      </c>
    </row>
    <row r="90" spans="2:58" ht="15" customHeight="1" x14ac:dyDescent="0.25">
      <c r="B90" s="233" t="str">
        <f t="shared" si="53"/>
        <v>318EPS010</v>
      </c>
      <c r="C90" s="233" t="str">
        <f t="shared" si="54"/>
        <v>318EPS016</v>
      </c>
      <c r="D90" s="233" t="str">
        <f t="shared" si="55"/>
        <v>318EPS037</v>
      </c>
      <c r="E90" s="233" t="str">
        <f t="shared" si="56"/>
        <v>318EPS002</v>
      </c>
      <c r="F90" s="233" t="str">
        <f t="shared" si="57"/>
        <v>318EPS003</v>
      </c>
      <c r="G90" s="233" t="str">
        <f t="shared" si="58"/>
        <v>318EPS023</v>
      </c>
      <c r="H90" s="233" t="str">
        <f t="shared" si="59"/>
        <v>318EPS005</v>
      </c>
      <c r="I90" s="233" t="str">
        <f t="shared" si="60"/>
        <v>318EPS018</v>
      </c>
      <c r="J90" s="233" t="str">
        <f t="shared" si="61"/>
        <v>318EAS016</v>
      </c>
      <c r="K90" s="233" t="str">
        <f t="shared" si="62"/>
        <v>318EAS027</v>
      </c>
      <c r="L90" s="233" t="str">
        <f t="shared" si="63"/>
        <v>318EPS017</v>
      </c>
      <c r="M90" s="233" t="str">
        <f t="shared" si="64"/>
        <v>318EPS033</v>
      </c>
      <c r="N90" s="233" t="str">
        <f t="shared" si="65"/>
        <v>318EPS001</v>
      </c>
      <c r="O90" s="233" t="str">
        <f t="shared" si="66"/>
        <v>318EPS008</v>
      </c>
      <c r="P90" s="233" t="str">
        <f t="shared" si="67"/>
        <v>318EPS040</v>
      </c>
      <c r="Q90" s="233" t="str">
        <f t="shared" si="68"/>
        <v>318ESSC24</v>
      </c>
      <c r="R90" s="233" t="str">
        <f t="shared" si="69"/>
        <v>318EPSC20</v>
      </c>
      <c r="S90" s="233" t="str">
        <f t="shared" si="70"/>
        <v>318ESSC91</v>
      </c>
      <c r="T90" s="233" t="str">
        <f t="shared" si="71"/>
        <v>318ESSC02</v>
      </c>
      <c r="U90" s="233" t="str">
        <f t="shared" si="72"/>
        <v>318ESSC62</v>
      </c>
      <c r="V90" s="233" t="str">
        <f t="shared" si="73"/>
        <v>318EPSC03</v>
      </c>
      <c r="W90" s="233" t="str">
        <f t="shared" si="74"/>
        <v>318EPSIC3</v>
      </c>
      <c r="X90" s="233" t="str">
        <f t="shared" si="75"/>
        <v>318CCFC55</v>
      </c>
      <c r="Y90" s="233" t="str">
        <f t="shared" si="76"/>
        <v>318ESSC07</v>
      </c>
      <c r="Z90" s="260" t="s">
        <v>116</v>
      </c>
      <c r="AA90" s="265" t="s">
        <v>310</v>
      </c>
      <c r="AB90" s="254">
        <v>313</v>
      </c>
      <c r="AC90" s="197">
        <f t="shared" si="81"/>
        <v>0</v>
      </c>
      <c r="AD90" s="198">
        <f t="shared" si="81"/>
        <v>0</v>
      </c>
      <c r="AE90" s="198">
        <f t="shared" si="81"/>
        <v>489</v>
      </c>
      <c r="AF90" s="198">
        <f t="shared" si="81"/>
        <v>0</v>
      </c>
      <c r="AG90" s="198">
        <f t="shared" si="81"/>
        <v>1130</v>
      </c>
      <c r="AH90" s="198">
        <f t="shared" si="81"/>
        <v>0</v>
      </c>
      <c r="AI90" s="198">
        <f t="shared" si="81"/>
        <v>0</v>
      </c>
      <c r="AJ90" s="198">
        <f t="shared" si="81"/>
        <v>0</v>
      </c>
      <c r="AK90" s="198">
        <f t="shared" si="81"/>
        <v>0</v>
      </c>
      <c r="AL90" s="198">
        <f t="shared" si="81"/>
        <v>0</v>
      </c>
      <c r="AM90" s="198">
        <f t="shared" si="81"/>
        <v>0</v>
      </c>
      <c r="AN90" s="198">
        <f t="shared" si="81"/>
        <v>0</v>
      </c>
      <c r="AO90" s="198">
        <f t="shared" si="81"/>
        <v>0</v>
      </c>
      <c r="AP90" s="200">
        <f t="shared" si="81"/>
        <v>0</v>
      </c>
      <c r="AQ90" s="197">
        <f t="shared" si="81"/>
        <v>135</v>
      </c>
      <c r="AR90" s="198">
        <f t="shared" si="81"/>
        <v>0</v>
      </c>
      <c r="AS90" s="198">
        <f t="shared" si="82"/>
        <v>0</v>
      </c>
      <c r="AT90" s="198">
        <f t="shared" si="82"/>
        <v>17</v>
      </c>
      <c r="AU90" s="198">
        <f t="shared" si="82"/>
        <v>0</v>
      </c>
      <c r="AV90" s="198">
        <f t="shared" si="82"/>
        <v>0</v>
      </c>
      <c r="AW90" s="198">
        <f t="shared" si="82"/>
        <v>0</v>
      </c>
      <c r="AX90" s="198">
        <f t="shared" si="82"/>
        <v>0</v>
      </c>
      <c r="AY90" s="198">
        <f t="shared" si="82"/>
        <v>0</v>
      </c>
      <c r="AZ90" s="200">
        <f t="shared" si="82"/>
        <v>0</v>
      </c>
      <c r="BA90" s="255">
        <f t="shared" si="83"/>
        <v>1771</v>
      </c>
      <c r="BB90" s="256" t="str">
        <f t="shared" si="77"/>
        <v>45EPSIC3</v>
      </c>
      <c r="BC90" s="257" t="s">
        <v>308</v>
      </c>
      <c r="BD90" s="258">
        <v>45</v>
      </c>
      <c r="BE90" s="257" t="s">
        <v>242</v>
      </c>
      <c r="BF90" s="259">
        <v>5</v>
      </c>
    </row>
    <row r="91" spans="2:58" ht="15" customHeight="1" x14ac:dyDescent="0.25">
      <c r="B91" s="233" t="str">
        <f t="shared" si="53"/>
        <v>321EPS010</v>
      </c>
      <c r="C91" s="233" t="str">
        <f t="shared" si="54"/>
        <v>321EPS016</v>
      </c>
      <c r="D91" s="233" t="str">
        <f t="shared" si="55"/>
        <v>321EPS037</v>
      </c>
      <c r="E91" s="233" t="str">
        <f t="shared" si="56"/>
        <v>321EPS002</v>
      </c>
      <c r="F91" s="233" t="str">
        <f t="shared" si="57"/>
        <v>321EPS003</v>
      </c>
      <c r="G91" s="233" t="str">
        <f t="shared" si="58"/>
        <v>321EPS023</v>
      </c>
      <c r="H91" s="233" t="str">
        <f t="shared" si="59"/>
        <v>321EPS005</v>
      </c>
      <c r="I91" s="233" t="str">
        <f t="shared" si="60"/>
        <v>321EPS018</v>
      </c>
      <c r="J91" s="233" t="str">
        <f t="shared" si="61"/>
        <v>321EAS016</v>
      </c>
      <c r="K91" s="233" t="str">
        <f t="shared" si="62"/>
        <v>321EAS027</v>
      </c>
      <c r="L91" s="233" t="str">
        <f t="shared" si="63"/>
        <v>321EPS017</v>
      </c>
      <c r="M91" s="233" t="str">
        <f t="shared" si="64"/>
        <v>321EPS033</v>
      </c>
      <c r="N91" s="233" t="str">
        <f t="shared" si="65"/>
        <v>321EPS001</v>
      </c>
      <c r="O91" s="233" t="str">
        <f t="shared" si="66"/>
        <v>321EPS008</v>
      </c>
      <c r="P91" s="233" t="str">
        <f t="shared" si="67"/>
        <v>321EPS040</v>
      </c>
      <c r="Q91" s="233" t="str">
        <f t="shared" si="68"/>
        <v>321ESSC24</v>
      </c>
      <c r="R91" s="233" t="str">
        <f t="shared" si="69"/>
        <v>321EPSC20</v>
      </c>
      <c r="S91" s="233" t="str">
        <f t="shared" si="70"/>
        <v>321ESSC91</v>
      </c>
      <c r="T91" s="233" t="str">
        <f t="shared" si="71"/>
        <v>321ESSC02</v>
      </c>
      <c r="U91" s="233" t="str">
        <f t="shared" si="72"/>
        <v>321ESSC62</v>
      </c>
      <c r="V91" s="233" t="str">
        <f t="shared" si="73"/>
        <v>321EPSC03</v>
      </c>
      <c r="W91" s="233" t="str">
        <f t="shared" si="74"/>
        <v>321EPSIC3</v>
      </c>
      <c r="X91" s="233" t="str">
        <f t="shared" si="75"/>
        <v>321CCFC55</v>
      </c>
      <c r="Y91" s="233" t="str">
        <f t="shared" si="76"/>
        <v>321ESSC07</v>
      </c>
      <c r="Z91" s="260" t="s">
        <v>117</v>
      </c>
      <c r="AA91" s="265" t="s">
        <v>310</v>
      </c>
      <c r="AB91" s="254">
        <v>318</v>
      </c>
      <c r="AC91" s="197">
        <f t="shared" si="81"/>
        <v>6649</v>
      </c>
      <c r="AD91" s="198">
        <f t="shared" si="81"/>
        <v>8915</v>
      </c>
      <c r="AE91" s="198">
        <f t="shared" si="81"/>
        <v>3635</v>
      </c>
      <c r="AF91" s="198">
        <f t="shared" si="81"/>
        <v>565</v>
      </c>
      <c r="AG91" s="198">
        <f t="shared" si="81"/>
        <v>2031</v>
      </c>
      <c r="AH91" s="198">
        <f t="shared" si="81"/>
        <v>2</v>
      </c>
      <c r="AI91" s="198">
        <f t="shared" si="81"/>
        <v>21</v>
      </c>
      <c r="AJ91" s="198">
        <f t="shared" si="81"/>
        <v>4</v>
      </c>
      <c r="AK91" s="198">
        <f t="shared" si="81"/>
        <v>58</v>
      </c>
      <c r="AL91" s="198">
        <f t="shared" si="81"/>
        <v>0</v>
      </c>
      <c r="AM91" s="198">
        <f t="shared" si="81"/>
        <v>0</v>
      </c>
      <c r="AN91" s="198">
        <f t="shared" si="81"/>
        <v>0</v>
      </c>
      <c r="AO91" s="198">
        <f t="shared" si="81"/>
        <v>0</v>
      </c>
      <c r="AP91" s="200">
        <f t="shared" si="81"/>
        <v>0</v>
      </c>
      <c r="AQ91" s="197">
        <f t="shared" si="81"/>
        <v>676</v>
      </c>
      <c r="AR91" s="198">
        <f t="shared" si="81"/>
        <v>0</v>
      </c>
      <c r="AS91" s="198">
        <f t="shared" si="82"/>
        <v>0</v>
      </c>
      <c r="AT91" s="198">
        <f t="shared" si="82"/>
        <v>0</v>
      </c>
      <c r="AU91" s="198">
        <f t="shared" si="82"/>
        <v>1</v>
      </c>
      <c r="AV91" s="198">
        <f t="shared" si="82"/>
        <v>0</v>
      </c>
      <c r="AW91" s="198">
        <f t="shared" si="82"/>
        <v>0</v>
      </c>
      <c r="AX91" s="198">
        <f t="shared" si="82"/>
        <v>0</v>
      </c>
      <c r="AY91" s="198">
        <f t="shared" si="82"/>
        <v>0</v>
      </c>
      <c r="AZ91" s="200">
        <f t="shared" si="82"/>
        <v>0</v>
      </c>
      <c r="BA91" s="255">
        <f t="shared" si="83"/>
        <v>22557</v>
      </c>
      <c r="BB91" s="256" t="str">
        <f t="shared" si="77"/>
        <v>45ESSC02</v>
      </c>
      <c r="BC91" s="257" t="s">
        <v>308</v>
      </c>
      <c r="BD91" s="258">
        <v>45</v>
      </c>
      <c r="BE91" s="257" t="s">
        <v>240</v>
      </c>
      <c r="BF91" s="259">
        <v>33</v>
      </c>
    </row>
    <row r="92" spans="2:58" ht="15" customHeight="1" x14ac:dyDescent="0.25">
      <c r="B92" s="233" t="str">
        <f t="shared" si="53"/>
        <v>376EPS010</v>
      </c>
      <c r="C92" s="233" t="str">
        <f t="shared" si="54"/>
        <v>376EPS016</v>
      </c>
      <c r="D92" s="233" t="str">
        <f t="shared" si="55"/>
        <v>376EPS037</v>
      </c>
      <c r="E92" s="233" t="str">
        <f t="shared" si="56"/>
        <v>376EPS002</v>
      </c>
      <c r="F92" s="233" t="str">
        <f t="shared" si="57"/>
        <v>376EPS003</v>
      </c>
      <c r="G92" s="233" t="str">
        <f t="shared" si="58"/>
        <v>376EPS023</v>
      </c>
      <c r="H92" s="233" t="str">
        <f t="shared" si="59"/>
        <v>376EPS005</v>
      </c>
      <c r="I92" s="233" t="str">
        <f t="shared" si="60"/>
        <v>376EPS018</v>
      </c>
      <c r="J92" s="233" t="str">
        <f t="shared" si="61"/>
        <v>376EAS016</v>
      </c>
      <c r="K92" s="233" t="str">
        <f t="shared" si="62"/>
        <v>376EAS027</v>
      </c>
      <c r="L92" s="233" t="str">
        <f t="shared" si="63"/>
        <v>376EPS017</v>
      </c>
      <c r="M92" s="233" t="str">
        <f t="shared" si="64"/>
        <v>376EPS033</v>
      </c>
      <c r="N92" s="233" t="str">
        <f t="shared" si="65"/>
        <v>376EPS001</v>
      </c>
      <c r="O92" s="233" t="str">
        <f t="shared" si="66"/>
        <v>376EPS008</v>
      </c>
      <c r="P92" s="233" t="str">
        <f t="shared" si="67"/>
        <v>376EPS040</v>
      </c>
      <c r="Q92" s="233" t="str">
        <f t="shared" si="68"/>
        <v>376ESSC24</v>
      </c>
      <c r="R92" s="233" t="str">
        <f t="shared" si="69"/>
        <v>376EPSC20</v>
      </c>
      <c r="S92" s="233" t="str">
        <f t="shared" si="70"/>
        <v>376ESSC91</v>
      </c>
      <c r="T92" s="233" t="str">
        <f t="shared" si="71"/>
        <v>376ESSC02</v>
      </c>
      <c r="U92" s="233" t="str">
        <f t="shared" si="72"/>
        <v>376ESSC62</v>
      </c>
      <c r="V92" s="233" t="str">
        <f t="shared" si="73"/>
        <v>376EPSC03</v>
      </c>
      <c r="W92" s="233" t="str">
        <f t="shared" si="74"/>
        <v>376EPSIC3</v>
      </c>
      <c r="X92" s="233" t="str">
        <f t="shared" si="75"/>
        <v>376CCFC55</v>
      </c>
      <c r="Y92" s="233" t="str">
        <f t="shared" si="76"/>
        <v>376ESSC07</v>
      </c>
      <c r="Z92" s="252" t="s">
        <v>118</v>
      </c>
      <c r="AA92" s="265" t="s">
        <v>310</v>
      </c>
      <c r="AB92" s="254">
        <v>321</v>
      </c>
      <c r="AC92" s="197">
        <f t="shared" si="81"/>
        <v>0</v>
      </c>
      <c r="AD92" s="198">
        <f t="shared" si="81"/>
        <v>0</v>
      </c>
      <c r="AE92" s="198">
        <f t="shared" si="81"/>
        <v>694</v>
      </c>
      <c r="AF92" s="198">
        <f t="shared" si="81"/>
        <v>0</v>
      </c>
      <c r="AG92" s="198">
        <f t="shared" si="81"/>
        <v>1656</v>
      </c>
      <c r="AH92" s="198">
        <f t="shared" si="81"/>
        <v>0</v>
      </c>
      <c r="AI92" s="198">
        <f t="shared" si="81"/>
        <v>1</v>
      </c>
      <c r="AJ92" s="198">
        <f t="shared" si="81"/>
        <v>0</v>
      </c>
      <c r="AK92" s="198">
        <f t="shared" si="81"/>
        <v>139</v>
      </c>
      <c r="AL92" s="198">
        <f t="shared" si="81"/>
        <v>0</v>
      </c>
      <c r="AM92" s="198">
        <f t="shared" si="81"/>
        <v>1</v>
      </c>
      <c r="AN92" s="198">
        <f t="shared" si="81"/>
        <v>0</v>
      </c>
      <c r="AO92" s="198">
        <f t="shared" si="81"/>
        <v>0</v>
      </c>
      <c r="AP92" s="200">
        <f t="shared" si="81"/>
        <v>0</v>
      </c>
      <c r="AQ92" s="197">
        <f t="shared" si="81"/>
        <v>86</v>
      </c>
      <c r="AR92" s="198">
        <f t="shared" si="81"/>
        <v>0</v>
      </c>
      <c r="AS92" s="198">
        <f t="shared" si="82"/>
        <v>0</v>
      </c>
      <c r="AT92" s="198">
        <f t="shared" si="82"/>
        <v>0</v>
      </c>
      <c r="AU92" s="198">
        <f t="shared" si="82"/>
        <v>0</v>
      </c>
      <c r="AV92" s="198">
        <f t="shared" si="82"/>
        <v>0</v>
      </c>
      <c r="AW92" s="198">
        <f t="shared" si="82"/>
        <v>0</v>
      </c>
      <c r="AX92" s="198">
        <f t="shared" si="82"/>
        <v>0</v>
      </c>
      <c r="AY92" s="198">
        <f t="shared" si="82"/>
        <v>0</v>
      </c>
      <c r="AZ92" s="200">
        <f t="shared" si="82"/>
        <v>0</v>
      </c>
      <c r="BA92" s="255">
        <f t="shared" si="83"/>
        <v>2577</v>
      </c>
      <c r="BB92" s="256" t="str">
        <f t="shared" si="77"/>
        <v>51EPS003</v>
      </c>
      <c r="BC92" s="257" t="s">
        <v>308</v>
      </c>
      <c r="BD92" s="258">
        <v>51</v>
      </c>
      <c r="BE92" s="257" t="s">
        <v>220</v>
      </c>
      <c r="BF92" s="259">
        <v>1097</v>
      </c>
    </row>
    <row r="93" spans="2:58" ht="15" customHeight="1" x14ac:dyDescent="0.25">
      <c r="B93" s="233" t="str">
        <f t="shared" si="53"/>
        <v>400EPS010</v>
      </c>
      <c r="C93" s="233" t="str">
        <f t="shared" si="54"/>
        <v>400EPS016</v>
      </c>
      <c r="D93" s="233" t="str">
        <f t="shared" si="55"/>
        <v>400EPS037</v>
      </c>
      <c r="E93" s="233" t="str">
        <f t="shared" si="56"/>
        <v>400EPS002</v>
      </c>
      <c r="F93" s="233" t="str">
        <f t="shared" si="57"/>
        <v>400EPS003</v>
      </c>
      <c r="G93" s="233" t="str">
        <f t="shared" si="58"/>
        <v>400EPS023</v>
      </c>
      <c r="H93" s="233" t="str">
        <f t="shared" si="59"/>
        <v>400EPS005</v>
      </c>
      <c r="I93" s="233" t="str">
        <f t="shared" si="60"/>
        <v>400EPS018</v>
      </c>
      <c r="J93" s="233" t="str">
        <f t="shared" si="61"/>
        <v>400EAS016</v>
      </c>
      <c r="K93" s="233" t="str">
        <f t="shared" si="62"/>
        <v>400EAS027</v>
      </c>
      <c r="L93" s="233" t="str">
        <f t="shared" si="63"/>
        <v>400EPS017</v>
      </c>
      <c r="M93" s="233" t="str">
        <f t="shared" si="64"/>
        <v>400EPS033</v>
      </c>
      <c r="N93" s="233" t="str">
        <f t="shared" si="65"/>
        <v>400EPS001</v>
      </c>
      <c r="O93" s="233" t="str">
        <f t="shared" si="66"/>
        <v>400EPS008</v>
      </c>
      <c r="P93" s="233" t="str">
        <f t="shared" si="67"/>
        <v>400EPS040</v>
      </c>
      <c r="Q93" s="233" t="str">
        <f t="shared" si="68"/>
        <v>400ESSC24</v>
      </c>
      <c r="R93" s="233" t="str">
        <f t="shared" si="69"/>
        <v>400EPSC20</v>
      </c>
      <c r="S93" s="233" t="str">
        <f t="shared" si="70"/>
        <v>400ESSC91</v>
      </c>
      <c r="T93" s="233" t="str">
        <f t="shared" si="71"/>
        <v>400ESSC02</v>
      </c>
      <c r="U93" s="233" t="str">
        <f t="shared" si="72"/>
        <v>400ESSC62</v>
      </c>
      <c r="V93" s="233" t="str">
        <f t="shared" si="73"/>
        <v>400EPSC03</v>
      </c>
      <c r="W93" s="233" t="str">
        <f t="shared" si="74"/>
        <v>400EPSIC3</v>
      </c>
      <c r="X93" s="233" t="str">
        <f t="shared" si="75"/>
        <v>400CCFC55</v>
      </c>
      <c r="Y93" s="233" t="str">
        <f t="shared" si="76"/>
        <v>400ESSC07</v>
      </c>
      <c r="Z93" s="260" t="s">
        <v>119</v>
      </c>
      <c r="AA93" s="265" t="s">
        <v>310</v>
      </c>
      <c r="AB93" s="254">
        <v>376</v>
      </c>
      <c r="AC93" s="197">
        <f t="shared" si="81"/>
        <v>24860</v>
      </c>
      <c r="AD93" s="198">
        <f t="shared" si="81"/>
        <v>21117</v>
      </c>
      <c r="AE93" s="198">
        <f t="shared" si="81"/>
        <v>4084</v>
      </c>
      <c r="AF93" s="198">
        <f t="shared" si="81"/>
        <v>2</v>
      </c>
      <c r="AG93" s="198">
        <f t="shared" si="81"/>
        <v>2132</v>
      </c>
      <c r="AH93" s="198">
        <f t="shared" si="81"/>
        <v>0</v>
      </c>
      <c r="AI93" s="198">
        <f t="shared" si="81"/>
        <v>239</v>
      </c>
      <c r="AJ93" s="198">
        <f t="shared" si="81"/>
        <v>1</v>
      </c>
      <c r="AK93" s="198">
        <f t="shared" si="81"/>
        <v>57</v>
      </c>
      <c r="AL93" s="198">
        <f t="shared" si="81"/>
        <v>0</v>
      </c>
      <c r="AM93" s="198">
        <f t="shared" si="81"/>
        <v>0</v>
      </c>
      <c r="AN93" s="198">
        <f t="shared" si="81"/>
        <v>0</v>
      </c>
      <c r="AO93" s="198">
        <f t="shared" si="81"/>
        <v>0</v>
      </c>
      <c r="AP93" s="200">
        <f t="shared" si="81"/>
        <v>0</v>
      </c>
      <c r="AQ93" s="197">
        <f t="shared" si="81"/>
        <v>615</v>
      </c>
      <c r="AR93" s="198">
        <f t="shared" si="81"/>
        <v>0</v>
      </c>
      <c r="AS93" s="198">
        <f t="shared" si="82"/>
        <v>0</v>
      </c>
      <c r="AT93" s="198">
        <f t="shared" si="82"/>
        <v>72</v>
      </c>
      <c r="AU93" s="198">
        <f t="shared" si="82"/>
        <v>0</v>
      </c>
      <c r="AV93" s="198">
        <f t="shared" si="82"/>
        <v>0</v>
      </c>
      <c r="AW93" s="198">
        <f t="shared" si="82"/>
        <v>0</v>
      </c>
      <c r="AX93" s="198">
        <f t="shared" si="82"/>
        <v>0</v>
      </c>
      <c r="AY93" s="198">
        <f t="shared" si="82"/>
        <v>0</v>
      </c>
      <c r="AZ93" s="200">
        <f t="shared" si="82"/>
        <v>0</v>
      </c>
      <c r="BA93" s="255">
        <f t="shared" si="83"/>
        <v>53179</v>
      </c>
      <c r="BB93" s="256" t="str">
        <f t="shared" si="77"/>
        <v>51EPS016</v>
      </c>
      <c r="BC93" s="257" t="s">
        <v>308</v>
      </c>
      <c r="BD93" s="258">
        <v>51</v>
      </c>
      <c r="BE93" s="257" t="s">
        <v>219</v>
      </c>
      <c r="BF93" s="259">
        <v>2305</v>
      </c>
    </row>
    <row r="94" spans="2:58" ht="15" customHeight="1" x14ac:dyDescent="0.25">
      <c r="B94" s="233" t="str">
        <f t="shared" si="53"/>
        <v>440EPS010</v>
      </c>
      <c r="C94" s="233" t="str">
        <f t="shared" si="54"/>
        <v>440EPS016</v>
      </c>
      <c r="D94" s="233" t="str">
        <f t="shared" si="55"/>
        <v>440EPS037</v>
      </c>
      <c r="E94" s="233" t="str">
        <f t="shared" si="56"/>
        <v>440EPS002</v>
      </c>
      <c r="F94" s="233" t="str">
        <f t="shared" si="57"/>
        <v>440EPS003</v>
      </c>
      <c r="G94" s="233" t="str">
        <f t="shared" si="58"/>
        <v>440EPS023</v>
      </c>
      <c r="H94" s="233" t="str">
        <f t="shared" si="59"/>
        <v>440EPS005</v>
      </c>
      <c r="I94" s="233" t="str">
        <f t="shared" si="60"/>
        <v>440EPS018</v>
      </c>
      <c r="J94" s="233" t="str">
        <f t="shared" si="61"/>
        <v>440EAS016</v>
      </c>
      <c r="K94" s="233" t="str">
        <f t="shared" si="62"/>
        <v>440EAS027</v>
      </c>
      <c r="L94" s="233" t="str">
        <f t="shared" si="63"/>
        <v>440EPS017</v>
      </c>
      <c r="M94" s="233" t="str">
        <f t="shared" si="64"/>
        <v>440EPS033</v>
      </c>
      <c r="N94" s="233" t="str">
        <f t="shared" si="65"/>
        <v>440EPS001</v>
      </c>
      <c r="O94" s="233" t="str">
        <f t="shared" si="66"/>
        <v>440EPS008</v>
      </c>
      <c r="P94" s="233" t="str">
        <f t="shared" si="67"/>
        <v>440EPS040</v>
      </c>
      <c r="Q94" s="233" t="str">
        <f t="shared" si="68"/>
        <v>440ESSC24</v>
      </c>
      <c r="R94" s="233" t="str">
        <f t="shared" si="69"/>
        <v>440EPSC20</v>
      </c>
      <c r="S94" s="233" t="str">
        <f t="shared" si="70"/>
        <v>440ESSC91</v>
      </c>
      <c r="T94" s="233" t="str">
        <f t="shared" si="71"/>
        <v>440ESSC02</v>
      </c>
      <c r="U94" s="233" t="str">
        <f t="shared" si="72"/>
        <v>440ESSC62</v>
      </c>
      <c r="V94" s="233" t="str">
        <f t="shared" si="73"/>
        <v>440EPSC03</v>
      </c>
      <c r="W94" s="233" t="str">
        <f t="shared" si="74"/>
        <v>440EPSIC3</v>
      </c>
      <c r="X94" s="233" t="str">
        <f t="shared" si="75"/>
        <v>440CCFC55</v>
      </c>
      <c r="Y94" s="233" t="str">
        <f t="shared" si="76"/>
        <v>440ESSC07</v>
      </c>
      <c r="Z94" s="264" t="s">
        <v>120</v>
      </c>
      <c r="AA94" s="265" t="s">
        <v>310</v>
      </c>
      <c r="AB94" s="254">
        <v>400</v>
      </c>
      <c r="AC94" s="197">
        <f t="shared" si="81"/>
        <v>0</v>
      </c>
      <c r="AD94" s="198">
        <f t="shared" si="81"/>
        <v>5996</v>
      </c>
      <c r="AE94" s="198">
        <f t="shared" si="81"/>
        <v>686</v>
      </c>
      <c r="AF94" s="198">
        <f t="shared" si="81"/>
        <v>934</v>
      </c>
      <c r="AG94" s="198">
        <f t="shared" si="81"/>
        <v>1938</v>
      </c>
      <c r="AH94" s="198">
        <f t="shared" si="81"/>
        <v>0</v>
      </c>
      <c r="AI94" s="198">
        <f t="shared" si="81"/>
        <v>0</v>
      </c>
      <c r="AJ94" s="198">
        <f t="shared" si="81"/>
        <v>0</v>
      </c>
      <c r="AK94" s="198">
        <f t="shared" si="81"/>
        <v>2</v>
      </c>
      <c r="AL94" s="198">
        <f t="shared" si="81"/>
        <v>0</v>
      </c>
      <c r="AM94" s="198">
        <f t="shared" si="81"/>
        <v>0</v>
      </c>
      <c r="AN94" s="198">
        <f t="shared" si="81"/>
        <v>0</v>
      </c>
      <c r="AO94" s="198">
        <f t="shared" si="81"/>
        <v>0</v>
      </c>
      <c r="AP94" s="200">
        <f t="shared" si="81"/>
        <v>0</v>
      </c>
      <c r="AQ94" s="197">
        <f t="shared" si="81"/>
        <v>280</v>
      </c>
      <c r="AR94" s="198">
        <f t="shared" si="81"/>
        <v>0</v>
      </c>
      <c r="AS94" s="198">
        <f t="shared" si="82"/>
        <v>0</v>
      </c>
      <c r="AT94" s="198">
        <f t="shared" si="82"/>
        <v>0</v>
      </c>
      <c r="AU94" s="198">
        <f t="shared" si="82"/>
        <v>0</v>
      </c>
      <c r="AV94" s="198">
        <f t="shared" si="82"/>
        <v>0</v>
      </c>
      <c r="AW94" s="198">
        <f t="shared" si="82"/>
        <v>0</v>
      </c>
      <c r="AX94" s="198">
        <f t="shared" si="82"/>
        <v>0</v>
      </c>
      <c r="AY94" s="198">
        <f t="shared" si="82"/>
        <v>0</v>
      </c>
      <c r="AZ94" s="200">
        <f t="shared" si="82"/>
        <v>0</v>
      </c>
      <c r="BA94" s="255">
        <f t="shared" si="83"/>
        <v>9836</v>
      </c>
      <c r="BB94" s="256" t="str">
        <f t="shared" si="77"/>
        <v>51EPS037</v>
      </c>
      <c r="BC94" s="257" t="s">
        <v>308</v>
      </c>
      <c r="BD94" s="258">
        <v>51</v>
      </c>
      <c r="BE94" s="257" t="s">
        <v>221</v>
      </c>
      <c r="BF94" s="259">
        <v>158</v>
      </c>
    </row>
    <row r="95" spans="2:58" ht="15" customHeight="1" x14ac:dyDescent="0.25">
      <c r="B95" s="233" t="str">
        <f t="shared" si="53"/>
        <v>483EPS010</v>
      </c>
      <c r="C95" s="233" t="str">
        <f t="shared" si="54"/>
        <v>483EPS016</v>
      </c>
      <c r="D95" s="233" t="str">
        <f t="shared" si="55"/>
        <v>483EPS037</v>
      </c>
      <c r="E95" s="233" t="str">
        <f t="shared" si="56"/>
        <v>483EPS002</v>
      </c>
      <c r="F95" s="233" t="str">
        <f t="shared" si="57"/>
        <v>483EPS003</v>
      </c>
      <c r="G95" s="233" t="str">
        <f t="shared" si="58"/>
        <v>483EPS023</v>
      </c>
      <c r="H95" s="233" t="str">
        <f t="shared" si="59"/>
        <v>483EPS005</v>
      </c>
      <c r="I95" s="233" t="str">
        <f t="shared" si="60"/>
        <v>483EPS018</v>
      </c>
      <c r="J95" s="233" t="str">
        <f t="shared" si="61"/>
        <v>483EAS016</v>
      </c>
      <c r="K95" s="233" t="str">
        <f t="shared" si="62"/>
        <v>483EAS027</v>
      </c>
      <c r="L95" s="233" t="str">
        <f t="shared" si="63"/>
        <v>483EPS017</v>
      </c>
      <c r="M95" s="233" t="str">
        <f t="shared" si="64"/>
        <v>483EPS033</v>
      </c>
      <c r="N95" s="233" t="str">
        <f t="shared" si="65"/>
        <v>483EPS001</v>
      </c>
      <c r="O95" s="233" t="str">
        <f t="shared" si="66"/>
        <v>483EPS008</v>
      </c>
      <c r="P95" s="233" t="str">
        <f t="shared" si="67"/>
        <v>483EPS040</v>
      </c>
      <c r="Q95" s="233" t="str">
        <f t="shared" si="68"/>
        <v>483ESSC24</v>
      </c>
      <c r="R95" s="233" t="str">
        <f t="shared" si="69"/>
        <v>483EPSC20</v>
      </c>
      <c r="S95" s="233" t="str">
        <f t="shared" si="70"/>
        <v>483ESSC91</v>
      </c>
      <c r="T95" s="233" t="str">
        <f t="shared" si="71"/>
        <v>483ESSC02</v>
      </c>
      <c r="U95" s="233" t="str">
        <f t="shared" si="72"/>
        <v>483ESSC62</v>
      </c>
      <c r="V95" s="233" t="str">
        <f t="shared" si="73"/>
        <v>483EPSC03</v>
      </c>
      <c r="W95" s="233" t="str">
        <f t="shared" si="74"/>
        <v>483EPSIC3</v>
      </c>
      <c r="X95" s="233" t="str">
        <f t="shared" si="75"/>
        <v>483CCFC55</v>
      </c>
      <c r="Y95" s="233" t="str">
        <f t="shared" si="76"/>
        <v>483ESSC07</v>
      </c>
      <c r="Z95" s="252" t="s">
        <v>121</v>
      </c>
      <c r="AA95" s="265" t="s">
        <v>310</v>
      </c>
      <c r="AB95" s="254">
        <v>440</v>
      </c>
      <c r="AC95" s="197">
        <f t="shared" si="81"/>
        <v>8364</v>
      </c>
      <c r="AD95" s="198">
        <f t="shared" si="81"/>
        <v>13067</v>
      </c>
      <c r="AE95" s="198">
        <f t="shared" si="81"/>
        <v>5170</v>
      </c>
      <c r="AF95" s="198">
        <f t="shared" si="81"/>
        <v>1043</v>
      </c>
      <c r="AG95" s="198">
        <f t="shared" si="81"/>
        <v>3220</v>
      </c>
      <c r="AH95" s="198">
        <f t="shared" si="81"/>
        <v>8</v>
      </c>
      <c r="AI95" s="198">
        <f t="shared" si="81"/>
        <v>11</v>
      </c>
      <c r="AJ95" s="198">
        <f t="shared" si="81"/>
        <v>2</v>
      </c>
      <c r="AK95" s="198">
        <f t="shared" si="81"/>
        <v>22</v>
      </c>
      <c r="AL95" s="198">
        <f t="shared" si="81"/>
        <v>0</v>
      </c>
      <c r="AM95" s="198">
        <f t="shared" si="81"/>
        <v>0</v>
      </c>
      <c r="AN95" s="198">
        <f t="shared" si="81"/>
        <v>0</v>
      </c>
      <c r="AO95" s="198">
        <f t="shared" si="81"/>
        <v>0</v>
      </c>
      <c r="AP95" s="200">
        <f t="shared" si="81"/>
        <v>0</v>
      </c>
      <c r="AQ95" s="197">
        <f t="shared" si="81"/>
        <v>622</v>
      </c>
      <c r="AR95" s="198">
        <f t="shared" si="81"/>
        <v>0</v>
      </c>
      <c r="AS95" s="198">
        <f t="shared" si="82"/>
        <v>0</v>
      </c>
      <c r="AT95" s="198">
        <f t="shared" si="82"/>
        <v>0</v>
      </c>
      <c r="AU95" s="198">
        <f t="shared" si="82"/>
        <v>0</v>
      </c>
      <c r="AV95" s="198">
        <f t="shared" si="82"/>
        <v>0</v>
      </c>
      <c r="AW95" s="198">
        <f t="shared" si="82"/>
        <v>0</v>
      </c>
      <c r="AX95" s="198">
        <f t="shared" si="82"/>
        <v>0</v>
      </c>
      <c r="AY95" s="198">
        <f t="shared" si="82"/>
        <v>0</v>
      </c>
      <c r="AZ95" s="200">
        <f t="shared" si="82"/>
        <v>0</v>
      </c>
      <c r="BA95" s="255">
        <f t="shared" si="83"/>
        <v>31529</v>
      </c>
      <c r="BB95" s="256" t="str">
        <f t="shared" si="77"/>
        <v>51EPS040</v>
      </c>
      <c r="BC95" s="257" t="s">
        <v>308</v>
      </c>
      <c r="BD95" s="258">
        <v>51</v>
      </c>
      <c r="BE95" s="257" t="s">
        <v>238</v>
      </c>
      <c r="BF95" s="259">
        <v>92</v>
      </c>
    </row>
    <row r="96" spans="2:58" ht="15" customHeight="1" x14ac:dyDescent="0.25">
      <c r="B96" s="233" t="str">
        <f t="shared" si="53"/>
        <v>541EPS010</v>
      </c>
      <c r="C96" s="233" t="str">
        <f t="shared" si="54"/>
        <v>541EPS016</v>
      </c>
      <c r="D96" s="233" t="str">
        <f t="shared" si="55"/>
        <v>541EPS037</v>
      </c>
      <c r="E96" s="233" t="str">
        <f t="shared" si="56"/>
        <v>541EPS002</v>
      </c>
      <c r="F96" s="233" t="str">
        <f t="shared" si="57"/>
        <v>541EPS003</v>
      </c>
      <c r="G96" s="233" t="str">
        <f t="shared" si="58"/>
        <v>541EPS023</v>
      </c>
      <c r="H96" s="233" t="str">
        <f t="shared" si="59"/>
        <v>541EPS005</v>
      </c>
      <c r="I96" s="233" t="str">
        <f t="shared" si="60"/>
        <v>541EPS018</v>
      </c>
      <c r="J96" s="233" t="str">
        <f t="shared" si="61"/>
        <v>541EAS016</v>
      </c>
      <c r="K96" s="233" t="str">
        <f t="shared" si="62"/>
        <v>541EAS027</v>
      </c>
      <c r="L96" s="233" t="str">
        <f t="shared" si="63"/>
        <v>541EPS017</v>
      </c>
      <c r="M96" s="233" t="str">
        <f t="shared" si="64"/>
        <v>541EPS033</v>
      </c>
      <c r="N96" s="233" t="str">
        <f t="shared" si="65"/>
        <v>541EPS001</v>
      </c>
      <c r="O96" s="233" t="str">
        <f t="shared" si="66"/>
        <v>541EPS008</v>
      </c>
      <c r="P96" s="233" t="str">
        <f t="shared" si="67"/>
        <v>541EPS040</v>
      </c>
      <c r="Q96" s="233" t="str">
        <f t="shared" si="68"/>
        <v>541ESSC24</v>
      </c>
      <c r="R96" s="233" t="str">
        <f t="shared" si="69"/>
        <v>541EPSC20</v>
      </c>
      <c r="S96" s="233" t="str">
        <f t="shared" si="70"/>
        <v>541ESSC91</v>
      </c>
      <c r="T96" s="233" t="str">
        <f t="shared" si="71"/>
        <v>541ESSC02</v>
      </c>
      <c r="U96" s="233" t="str">
        <f t="shared" si="72"/>
        <v>541ESSC62</v>
      </c>
      <c r="V96" s="233" t="str">
        <f t="shared" si="73"/>
        <v>541EPSC03</v>
      </c>
      <c r="W96" s="233" t="str">
        <f t="shared" si="74"/>
        <v>541EPSIC3</v>
      </c>
      <c r="X96" s="233" t="str">
        <f t="shared" si="75"/>
        <v>541CCFC55</v>
      </c>
      <c r="Y96" s="233" t="str">
        <f t="shared" si="76"/>
        <v>541ESSC07</v>
      </c>
      <c r="Z96" s="260" t="s">
        <v>122</v>
      </c>
      <c r="AA96" s="265" t="s">
        <v>310</v>
      </c>
      <c r="AB96" s="254">
        <v>483</v>
      </c>
      <c r="AC96" s="197">
        <f t="shared" si="81"/>
        <v>0</v>
      </c>
      <c r="AD96" s="198">
        <f t="shared" si="81"/>
        <v>0</v>
      </c>
      <c r="AE96" s="198">
        <f t="shared" si="81"/>
        <v>171</v>
      </c>
      <c r="AF96" s="198">
        <f t="shared" si="81"/>
        <v>0</v>
      </c>
      <c r="AG96" s="198">
        <f t="shared" si="81"/>
        <v>791</v>
      </c>
      <c r="AH96" s="198">
        <f t="shared" si="81"/>
        <v>1</v>
      </c>
      <c r="AI96" s="198">
        <f t="shared" si="81"/>
        <v>0</v>
      </c>
      <c r="AJ96" s="198">
        <f t="shared" si="81"/>
        <v>0</v>
      </c>
      <c r="AK96" s="198">
        <f t="shared" si="81"/>
        <v>0</v>
      </c>
      <c r="AL96" s="198">
        <f t="shared" si="81"/>
        <v>0</v>
      </c>
      <c r="AM96" s="198">
        <f t="shared" si="81"/>
        <v>0</v>
      </c>
      <c r="AN96" s="198">
        <f t="shared" si="81"/>
        <v>0</v>
      </c>
      <c r="AO96" s="198">
        <f t="shared" si="81"/>
        <v>0</v>
      </c>
      <c r="AP96" s="200">
        <f t="shared" si="81"/>
        <v>0</v>
      </c>
      <c r="AQ96" s="197">
        <f t="shared" si="81"/>
        <v>5</v>
      </c>
      <c r="AR96" s="198">
        <f t="shared" si="81"/>
        <v>0</v>
      </c>
      <c r="AS96" s="198">
        <f t="shared" si="82"/>
        <v>0</v>
      </c>
      <c r="AT96" s="198">
        <f t="shared" si="82"/>
        <v>0</v>
      </c>
      <c r="AU96" s="198">
        <f t="shared" si="82"/>
        <v>0</v>
      </c>
      <c r="AV96" s="198">
        <f t="shared" si="82"/>
        <v>0</v>
      </c>
      <c r="AW96" s="198">
        <f t="shared" si="82"/>
        <v>0</v>
      </c>
      <c r="AX96" s="198">
        <f t="shared" si="82"/>
        <v>0</v>
      </c>
      <c r="AY96" s="198">
        <f t="shared" si="82"/>
        <v>0</v>
      </c>
      <c r="AZ96" s="200">
        <f t="shared" si="82"/>
        <v>0</v>
      </c>
      <c r="BA96" s="255">
        <f t="shared" si="83"/>
        <v>968</v>
      </c>
      <c r="BB96" s="256" t="str">
        <f t="shared" si="77"/>
        <v>51EPSIC3</v>
      </c>
      <c r="BC96" s="257" t="s">
        <v>308</v>
      </c>
      <c r="BD96" s="258">
        <v>51</v>
      </c>
      <c r="BE96" s="257" t="s">
        <v>242</v>
      </c>
      <c r="BF96" s="259">
        <v>2</v>
      </c>
    </row>
    <row r="97" spans="2:58" ht="15" customHeight="1" x14ac:dyDescent="0.25">
      <c r="B97" s="233" t="str">
        <f t="shared" si="53"/>
        <v>607EPS010</v>
      </c>
      <c r="C97" s="233" t="str">
        <f t="shared" si="54"/>
        <v>607EPS016</v>
      </c>
      <c r="D97" s="233" t="str">
        <f t="shared" si="55"/>
        <v>607EPS037</v>
      </c>
      <c r="E97" s="233" t="str">
        <f t="shared" si="56"/>
        <v>607EPS002</v>
      </c>
      <c r="F97" s="233" t="str">
        <f t="shared" si="57"/>
        <v>607EPS003</v>
      </c>
      <c r="G97" s="233" t="str">
        <f t="shared" si="58"/>
        <v>607EPS023</v>
      </c>
      <c r="H97" s="233" t="str">
        <f t="shared" si="59"/>
        <v>607EPS005</v>
      </c>
      <c r="I97" s="233" t="str">
        <f t="shared" si="60"/>
        <v>607EPS018</v>
      </c>
      <c r="J97" s="233" t="str">
        <f t="shared" si="61"/>
        <v>607EAS016</v>
      </c>
      <c r="K97" s="233" t="str">
        <f t="shared" si="62"/>
        <v>607EAS027</v>
      </c>
      <c r="L97" s="233" t="str">
        <f t="shared" si="63"/>
        <v>607EPS017</v>
      </c>
      <c r="M97" s="233" t="str">
        <f t="shared" si="64"/>
        <v>607EPS033</v>
      </c>
      <c r="N97" s="233" t="str">
        <f t="shared" si="65"/>
        <v>607EPS001</v>
      </c>
      <c r="O97" s="233" t="str">
        <f t="shared" si="66"/>
        <v>607EPS008</v>
      </c>
      <c r="P97" s="233" t="str">
        <f t="shared" si="67"/>
        <v>607EPS040</v>
      </c>
      <c r="Q97" s="233" t="str">
        <f t="shared" si="68"/>
        <v>607ESSC24</v>
      </c>
      <c r="R97" s="233" t="str">
        <f t="shared" si="69"/>
        <v>607EPSC20</v>
      </c>
      <c r="S97" s="233" t="str">
        <f t="shared" si="70"/>
        <v>607ESSC91</v>
      </c>
      <c r="T97" s="233" t="str">
        <f t="shared" si="71"/>
        <v>607ESSC02</v>
      </c>
      <c r="U97" s="233" t="str">
        <f t="shared" si="72"/>
        <v>607ESSC62</v>
      </c>
      <c r="V97" s="233" t="str">
        <f t="shared" si="73"/>
        <v>607EPSC03</v>
      </c>
      <c r="W97" s="233" t="str">
        <f t="shared" si="74"/>
        <v>607EPSIC3</v>
      </c>
      <c r="X97" s="233" t="str">
        <f t="shared" si="75"/>
        <v>607CCFC55</v>
      </c>
      <c r="Y97" s="233" t="str">
        <f t="shared" si="76"/>
        <v>607ESSC07</v>
      </c>
      <c r="Z97" s="269" t="s">
        <v>123</v>
      </c>
      <c r="AA97" s="265" t="s">
        <v>310</v>
      </c>
      <c r="AB97" s="254">
        <v>541</v>
      </c>
      <c r="AC97" s="197">
        <f t="shared" si="81"/>
        <v>0</v>
      </c>
      <c r="AD97" s="198">
        <f t="shared" si="81"/>
        <v>1127</v>
      </c>
      <c r="AE97" s="198">
        <f t="shared" si="81"/>
        <v>1810</v>
      </c>
      <c r="AF97" s="198">
        <f t="shared" si="81"/>
        <v>237</v>
      </c>
      <c r="AG97" s="198">
        <f t="shared" si="81"/>
        <v>1843</v>
      </c>
      <c r="AH97" s="198">
        <f t="shared" si="81"/>
        <v>0</v>
      </c>
      <c r="AI97" s="198">
        <f t="shared" si="81"/>
        <v>2</v>
      </c>
      <c r="AJ97" s="198">
        <f t="shared" si="81"/>
        <v>0</v>
      </c>
      <c r="AK97" s="198">
        <f t="shared" si="81"/>
        <v>48</v>
      </c>
      <c r="AL97" s="198">
        <f t="shared" si="81"/>
        <v>0</v>
      </c>
      <c r="AM97" s="198">
        <f t="shared" si="81"/>
        <v>0</v>
      </c>
      <c r="AN97" s="198">
        <f t="shared" si="81"/>
        <v>0</v>
      </c>
      <c r="AO97" s="198">
        <f t="shared" si="81"/>
        <v>0</v>
      </c>
      <c r="AP97" s="200">
        <f t="shared" si="81"/>
        <v>0</v>
      </c>
      <c r="AQ97" s="197">
        <f t="shared" si="81"/>
        <v>13</v>
      </c>
      <c r="AR97" s="198">
        <f t="shared" si="81"/>
        <v>0</v>
      </c>
      <c r="AS97" s="198">
        <f t="shared" si="82"/>
        <v>0</v>
      </c>
      <c r="AT97" s="198">
        <f t="shared" si="82"/>
        <v>20</v>
      </c>
      <c r="AU97" s="198">
        <f t="shared" si="82"/>
        <v>0</v>
      </c>
      <c r="AV97" s="198">
        <f t="shared" si="82"/>
        <v>0</v>
      </c>
      <c r="AW97" s="198">
        <f t="shared" si="82"/>
        <v>0</v>
      </c>
      <c r="AX97" s="198">
        <f t="shared" si="82"/>
        <v>0</v>
      </c>
      <c r="AY97" s="198">
        <f t="shared" si="82"/>
        <v>0</v>
      </c>
      <c r="AZ97" s="200">
        <f t="shared" si="82"/>
        <v>0</v>
      </c>
      <c r="BA97" s="255">
        <f t="shared" si="83"/>
        <v>5100</v>
      </c>
      <c r="BB97" s="256" t="str">
        <f t="shared" si="77"/>
        <v>51ESSC02</v>
      </c>
      <c r="BC97" s="257" t="s">
        <v>308</v>
      </c>
      <c r="BD97" s="258">
        <v>51</v>
      </c>
      <c r="BE97" s="257" t="s">
        <v>240</v>
      </c>
      <c r="BF97" s="259">
        <v>33</v>
      </c>
    </row>
    <row r="98" spans="2:58" ht="15" customHeight="1" x14ac:dyDescent="0.25">
      <c r="B98" s="233" t="str">
        <f t="shared" si="53"/>
        <v>615EPS010</v>
      </c>
      <c r="C98" s="233" t="str">
        <f t="shared" si="54"/>
        <v>615EPS016</v>
      </c>
      <c r="D98" s="233" t="str">
        <f t="shared" si="55"/>
        <v>615EPS037</v>
      </c>
      <c r="E98" s="233" t="str">
        <f t="shared" si="56"/>
        <v>615EPS002</v>
      </c>
      <c r="F98" s="233" t="str">
        <f t="shared" si="57"/>
        <v>615EPS003</v>
      </c>
      <c r="G98" s="233" t="str">
        <f t="shared" si="58"/>
        <v>615EPS023</v>
      </c>
      <c r="H98" s="233" t="str">
        <f t="shared" si="59"/>
        <v>615EPS005</v>
      </c>
      <c r="I98" s="233" t="str">
        <f t="shared" si="60"/>
        <v>615EPS018</v>
      </c>
      <c r="J98" s="233" t="str">
        <f t="shared" si="61"/>
        <v>615EAS016</v>
      </c>
      <c r="K98" s="233" t="str">
        <f t="shared" si="62"/>
        <v>615EAS027</v>
      </c>
      <c r="L98" s="233" t="str">
        <f t="shared" si="63"/>
        <v>615EPS017</v>
      </c>
      <c r="M98" s="233" t="str">
        <f t="shared" si="64"/>
        <v>615EPS033</v>
      </c>
      <c r="N98" s="233" t="str">
        <f t="shared" si="65"/>
        <v>615EPS001</v>
      </c>
      <c r="O98" s="233" t="str">
        <f t="shared" si="66"/>
        <v>615EPS008</v>
      </c>
      <c r="P98" s="233" t="str">
        <f t="shared" si="67"/>
        <v>615EPS040</v>
      </c>
      <c r="Q98" s="233" t="str">
        <f t="shared" si="68"/>
        <v>615ESSC24</v>
      </c>
      <c r="R98" s="233" t="str">
        <f t="shared" si="69"/>
        <v>615EPSC20</v>
      </c>
      <c r="S98" s="233" t="str">
        <f t="shared" si="70"/>
        <v>615ESSC91</v>
      </c>
      <c r="T98" s="233" t="str">
        <f t="shared" si="71"/>
        <v>615ESSC02</v>
      </c>
      <c r="U98" s="233" t="str">
        <f t="shared" si="72"/>
        <v>615ESSC62</v>
      </c>
      <c r="V98" s="233" t="str">
        <f t="shared" si="73"/>
        <v>615EPSC03</v>
      </c>
      <c r="W98" s="233" t="str">
        <f t="shared" si="74"/>
        <v>615EPSIC3</v>
      </c>
      <c r="X98" s="233" t="str">
        <f t="shared" si="75"/>
        <v>615CCFC55</v>
      </c>
      <c r="Y98" s="233" t="str">
        <f t="shared" si="76"/>
        <v>615ESSC07</v>
      </c>
      <c r="Z98" s="252" t="s">
        <v>124</v>
      </c>
      <c r="AA98" s="265" t="s">
        <v>310</v>
      </c>
      <c r="AB98" s="254">
        <v>607</v>
      </c>
      <c r="AC98" s="197">
        <f t="shared" si="81"/>
        <v>1</v>
      </c>
      <c r="AD98" s="198">
        <f t="shared" si="81"/>
        <v>3026</v>
      </c>
      <c r="AE98" s="198">
        <f t="shared" si="81"/>
        <v>3459</v>
      </c>
      <c r="AF98" s="198">
        <f t="shared" si="81"/>
        <v>0</v>
      </c>
      <c r="AG98" s="198">
        <f t="shared" si="81"/>
        <v>721</v>
      </c>
      <c r="AH98" s="198">
        <f t="shared" si="81"/>
        <v>1</v>
      </c>
      <c r="AI98" s="198">
        <f t="shared" si="81"/>
        <v>26</v>
      </c>
      <c r="AJ98" s="198">
        <f t="shared" si="81"/>
        <v>1</v>
      </c>
      <c r="AK98" s="198">
        <f t="shared" si="81"/>
        <v>27</v>
      </c>
      <c r="AL98" s="198">
        <f t="shared" si="81"/>
        <v>0</v>
      </c>
      <c r="AM98" s="198">
        <f t="shared" si="81"/>
        <v>0</v>
      </c>
      <c r="AN98" s="198">
        <f t="shared" si="81"/>
        <v>0</v>
      </c>
      <c r="AO98" s="198">
        <f t="shared" si="81"/>
        <v>0</v>
      </c>
      <c r="AP98" s="200">
        <f t="shared" si="81"/>
        <v>0</v>
      </c>
      <c r="AQ98" s="197">
        <f t="shared" si="81"/>
        <v>184</v>
      </c>
      <c r="AR98" s="198">
        <f t="shared" si="81"/>
        <v>0</v>
      </c>
      <c r="AS98" s="198">
        <f t="shared" si="82"/>
        <v>0</v>
      </c>
      <c r="AT98" s="198">
        <f t="shared" si="82"/>
        <v>1</v>
      </c>
      <c r="AU98" s="198">
        <f t="shared" si="82"/>
        <v>0</v>
      </c>
      <c r="AV98" s="198">
        <f t="shared" si="82"/>
        <v>0</v>
      </c>
      <c r="AW98" s="198">
        <f t="shared" si="82"/>
        <v>0</v>
      </c>
      <c r="AX98" s="198">
        <f t="shared" si="82"/>
        <v>0</v>
      </c>
      <c r="AY98" s="198">
        <f t="shared" si="82"/>
        <v>0</v>
      </c>
      <c r="AZ98" s="200">
        <f t="shared" si="82"/>
        <v>0</v>
      </c>
      <c r="BA98" s="255">
        <f t="shared" si="83"/>
        <v>7447</v>
      </c>
      <c r="BB98" s="256" t="str">
        <f t="shared" si="77"/>
        <v>147EPS003</v>
      </c>
      <c r="BC98" s="257" t="s">
        <v>308</v>
      </c>
      <c r="BD98" s="258">
        <v>147</v>
      </c>
      <c r="BE98" s="257" t="s">
        <v>220</v>
      </c>
      <c r="BF98" s="259">
        <v>5805</v>
      </c>
    </row>
    <row r="99" spans="2:58" ht="15" customHeight="1" x14ac:dyDescent="0.25">
      <c r="B99" s="233" t="str">
        <f t="shared" si="53"/>
        <v>649EPS010</v>
      </c>
      <c r="C99" s="233" t="str">
        <f t="shared" si="54"/>
        <v>649EPS016</v>
      </c>
      <c r="D99" s="233" t="str">
        <f t="shared" si="55"/>
        <v>649EPS037</v>
      </c>
      <c r="E99" s="233" t="str">
        <f t="shared" si="56"/>
        <v>649EPS002</v>
      </c>
      <c r="F99" s="233" t="str">
        <f t="shared" si="57"/>
        <v>649EPS003</v>
      </c>
      <c r="G99" s="233" t="str">
        <f t="shared" si="58"/>
        <v>649EPS023</v>
      </c>
      <c r="H99" s="233" t="str">
        <f t="shared" si="59"/>
        <v>649EPS005</v>
      </c>
      <c r="I99" s="233" t="str">
        <f t="shared" si="60"/>
        <v>649EPS018</v>
      </c>
      <c r="J99" s="233" t="str">
        <f t="shared" si="61"/>
        <v>649EAS016</v>
      </c>
      <c r="K99" s="233" t="str">
        <f t="shared" si="62"/>
        <v>649EAS027</v>
      </c>
      <c r="L99" s="233" t="str">
        <f t="shared" si="63"/>
        <v>649EPS017</v>
      </c>
      <c r="M99" s="233" t="str">
        <f t="shared" si="64"/>
        <v>649EPS033</v>
      </c>
      <c r="N99" s="233" t="str">
        <f t="shared" si="65"/>
        <v>649EPS001</v>
      </c>
      <c r="O99" s="233" t="str">
        <f t="shared" si="66"/>
        <v>649EPS008</v>
      </c>
      <c r="P99" s="233" t="str">
        <f t="shared" si="67"/>
        <v>649EPS040</v>
      </c>
      <c r="Q99" s="233" t="str">
        <f t="shared" si="68"/>
        <v>649ESSC24</v>
      </c>
      <c r="R99" s="233" t="str">
        <f t="shared" si="69"/>
        <v>649EPSC20</v>
      </c>
      <c r="S99" s="233" t="str">
        <f t="shared" si="70"/>
        <v>649ESSC91</v>
      </c>
      <c r="T99" s="233" t="str">
        <f t="shared" si="71"/>
        <v>649ESSC02</v>
      </c>
      <c r="U99" s="233" t="str">
        <f t="shared" si="72"/>
        <v>649ESSC62</v>
      </c>
      <c r="V99" s="233" t="str">
        <f t="shared" si="73"/>
        <v>649EPSC03</v>
      </c>
      <c r="W99" s="233" t="str">
        <f t="shared" si="74"/>
        <v>649EPSIC3</v>
      </c>
      <c r="X99" s="233" t="str">
        <f t="shared" si="75"/>
        <v>649CCFC55</v>
      </c>
      <c r="Y99" s="233" t="str">
        <f t="shared" si="76"/>
        <v>649ESSC07</v>
      </c>
      <c r="Z99" s="260" t="s">
        <v>125</v>
      </c>
      <c r="AA99" s="265" t="s">
        <v>310</v>
      </c>
      <c r="AB99" s="254">
        <v>615</v>
      </c>
      <c r="AC99" s="197">
        <f t="shared" si="81"/>
        <v>66052</v>
      </c>
      <c r="AD99" s="198">
        <f t="shared" si="81"/>
        <v>29083</v>
      </c>
      <c r="AE99" s="198">
        <f t="shared" si="81"/>
        <v>14028</v>
      </c>
      <c r="AF99" s="198">
        <f t="shared" si="81"/>
        <v>4220</v>
      </c>
      <c r="AG99" s="198">
        <f t="shared" si="81"/>
        <v>11634</v>
      </c>
      <c r="AH99" s="198">
        <f t="shared" si="81"/>
        <v>0</v>
      </c>
      <c r="AI99" s="198">
        <f t="shared" si="81"/>
        <v>3062</v>
      </c>
      <c r="AJ99" s="198">
        <f t="shared" si="81"/>
        <v>218</v>
      </c>
      <c r="AK99" s="198">
        <f t="shared" si="81"/>
        <v>106</v>
      </c>
      <c r="AL99" s="198">
        <f t="shared" si="81"/>
        <v>0</v>
      </c>
      <c r="AM99" s="198">
        <f t="shared" si="81"/>
        <v>1</v>
      </c>
      <c r="AN99" s="198">
        <f t="shared" si="81"/>
        <v>0</v>
      </c>
      <c r="AO99" s="198">
        <f t="shared" si="81"/>
        <v>0</v>
      </c>
      <c r="AP99" s="200">
        <f t="shared" si="81"/>
        <v>0</v>
      </c>
      <c r="AQ99" s="197">
        <f t="shared" si="81"/>
        <v>1554</v>
      </c>
      <c r="AR99" s="198">
        <f t="shared" ref="AR99:AR106" si="84">IFERROR(VLOOKUP(Q98,$BB$9:$BF$950,5,0),0)</f>
        <v>0</v>
      </c>
      <c r="AS99" s="198">
        <f t="shared" si="82"/>
        <v>0</v>
      </c>
      <c r="AT99" s="198">
        <f t="shared" si="82"/>
        <v>12</v>
      </c>
      <c r="AU99" s="198">
        <f t="shared" si="82"/>
        <v>1</v>
      </c>
      <c r="AV99" s="198">
        <f t="shared" si="82"/>
        <v>1</v>
      </c>
      <c r="AW99" s="198">
        <f t="shared" si="82"/>
        <v>0</v>
      </c>
      <c r="AX99" s="198">
        <f t="shared" si="82"/>
        <v>0</v>
      </c>
      <c r="AY99" s="198">
        <f t="shared" si="82"/>
        <v>0</v>
      </c>
      <c r="AZ99" s="200">
        <f t="shared" si="82"/>
        <v>0</v>
      </c>
      <c r="BA99" s="255">
        <f t="shared" si="83"/>
        <v>129972</v>
      </c>
      <c r="BB99" s="256" t="str">
        <f t="shared" si="77"/>
        <v>147EPS010</v>
      </c>
      <c r="BC99" s="257" t="s">
        <v>308</v>
      </c>
      <c r="BD99" s="258">
        <v>147</v>
      </c>
      <c r="BE99" s="257" t="s">
        <v>218</v>
      </c>
      <c r="BF99" s="259">
        <v>1101</v>
      </c>
    </row>
    <row r="100" spans="2:58" ht="15" customHeight="1" x14ac:dyDescent="0.25">
      <c r="B100" s="233" t="str">
        <f t="shared" si="53"/>
        <v>652EPS010</v>
      </c>
      <c r="C100" s="233" t="str">
        <f t="shared" si="54"/>
        <v>652EPS016</v>
      </c>
      <c r="D100" s="233" t="str">
        <f t="shared" si="55"/>
        <v>652EPS037</v>
      </c>
      <c r="E100" s="233" t="str">
        <f t="shared" si="56"/>
        <v>652EPS002</v>
      </c>
      <c r="F100" s="233" t="str">
        <f t="shared" si="57"/>
        <v>652EPS003</v>
      </c>
      <c r="G100" s="233" t="str">
        <f t="shared" si="58"/>
        <v>652EPS023</v>
      </c>
      <c r="H100" s="233" t="str">
        <f t="shared" si="59"/>
        <v>652EPS005</v>
      </c>
      <c r="I100" s="233" t="str">
        <f t="shared" si="60"/>
        <v>652EPS018</v>
      </c>
      <c r="J100" s="233" t="str">
        <f t="shared" si="61"/>
        <v>652EAS016</v>
      </c>
      <c r="K100" s="233" t="str">
        <f t="shared" si="62"/>
        <v>652EAS027</v>
      </c>
      <c r="L100" s="233" t="str">
        <f t="shared" si="63"/>
        <v>652EPS017</v>
      </c>
      <c r="M100" s="233" t="str">
        <f t="shared" si="64"/>
        <v>652EPS033</v>
      </c>
      <c r="N100" s="233" t="str">
        <f t="shared" si="65"/>
        <v>652EPS001</v>
      </c>
      <c r="O100" s="233" t="str">
        <f t="shared" si="66"/>
        <v>652EPS008</v>
      </c>
      <c r="P100" s="233" t="str">
        <f t="shared" si="67"/>
        <v>652EPS040</v>
      </c>
      <c r="Q100" s="233" t="str">
        <f t="shared" si="68"/>
        <v>652ESSC24</v>
      </c>
      <c r="R100" s="233" t="str">
        <f t="shared" si="69"/>
        <v>652EPSC20</v>
      </c>
      <c r="S100" s="233" t="str">
        <f t="shared" si="70"/>
        <v>652ESSC91</v>
      </c>
      <c r="T100" s="233" t="str">
        <f t="shared" si="71"/>
        <v>652ESSC02</v>
      </c>
      <c r="U100" s="233" t="str">
        <f t="shared" si="72"/>
        <v>652ESSC62</v>
      </c>
      <c r="V100" s="233" t="str">
        <f t="shared" si="73"/>
        <v>652EPSC03</v>
      </c>
      <c r="W100" s="233" t="str">
        <f t="shared" si="74"/>
        <v>652EPSIC3</v>
      </c>
      <c r="X100" s="233" t="str">
        <f t="shared" si="75"/>
        <v>652CCFC55</v>
      </c>
      <c r="Y100" s="233" t="str">
        <f t="shared" si="76"/>
        <v>652ESSC07</v>
      </c>
      <c r="Z100" s="260" t="s">
        <v>126</v>
      </c>
      <c r="AA100" s="265" t="s">
        <v>310</v>
      </c>
      <c r="AB100" s="254">
        <v>649</v>
      </c>
      <c r="AC100" s="197">
        <f t="shared" ref="AC100:AQ106" si="85">IFERROR(VLOOKUP(B99,$BB$9:$BF$950,5,0),0)</f>
        <v>0</v>
      </c>
      <c r="AD100" s="198">
        <f t="shared" si="85"/>
        <v>674</v>
      </c>
      <c r="AE100" s="198">
        <f t="shared" si="85"/>
        <v>458</v>
      </c>
      <c r="AF100" s="198">
        <f t="shared" si="85"/>
        <v>0</v>
      </c>
      <c r="AG100" s="198">
        <f t="shared" si="85"/>
        <v>1670</v>
      </c>
      <c r="AH100" s="198">
        <f t="shared" si="85"/>
        <v>0</v>
      </c>
      <c r="AI100" s="198">
        <f t="shared" si="85"/>
        <v>0</v>
      </c>
      <c r="AJ100" s="198">
        <f t="shared" si="85"/>
        <v>4</v>
      </c>
      <c r="AK100" s="198">
        <f t="shared" si="85"/>
        <v>2</v>
      </c>
      <c r="AL100" s="198">
        <f t="shared" si="85"/>
        <v>0</v>
      </c>
      <c r="AM100" s="198">
        <f t="shared" si="85"/>
        <v>0</v>
      </c>
      <c r="AN100" s="198">
        <f t="shared" si="85"/>
        <v>0</v>
      </c>
      <c r="AO100" s="198">
        <f t="shared" si="85"/>
        <v>0</v>
      </c>
      <c r="AP100" s="200">
        <f t="shared" si="85"/>
        <v>0</v>
      </c>
      <c r="AQ100" s="197">
        <f t="shared" si="85"/>
        <v>144</v>
      </c>
      <c r="AR100" s="198">
        <f t="shared" si="84"/>
        <v>0</v>
      </c>
      <c r="AS100" s="198">
        <f t="shared" si="82"/>
        <v>0</v>
      </c>
      <c r="AT100" s="198">
        <f t="shared" si="82"/>
        <v>1</v>
      </c>
      <c r="AU100" s="198">
        <f t="shared" si="82"/>
        <v>0</v>
      </c>
      <c r="AV100" s="198">
        <f t="shared" si="82"/>
        <v>0</v>
      </c>
      <c r="AW100" s="198">
        <f t="shared" si="82"/>
        <v>0</v>
      </c>
      <c r="AX100" s="198">
        <f t="shared" si="82"/>
        <v>0</v>
      </c>
      <c r="AY100" s="198">
        <f t="shared" si="82"/>
        <v>0</v>
      </c>
      <c r="AZ100" s="200">
        <f t="shared" si="82"/>
        <v>0</v>
      </c>
      <c r="BA100" s="255">
        <f t="shared" si="83"/>
        <v>2953</v>
      </c>
      <c r="BB100" s="256" t="str">
        <f t="shared" si="77"/>
        <v>147EPS016</v>
      </c>
      <c r="BC100" s="257" t="s">
        <v>308</v>
      </c>
      <c r="BD100" s="258">
        <v>147</v>
      </c>
      <c r="BE100" s="257" t="s">
        <v>219</v>
      </c>
      <c r="BF100" s="259">
        <v>10623</v>
      </c>
    </row>
    <row r="101" spans="2:58" ht="15" customHeight="1" x14ac:dyDescent="0.25">
      <c r="B101" s="233" t="str">
        <f t="shared" si="53"/>
        <v>660EPS010</v>
      </c>
      <c r="C101" s="233" t="str">
        <f t="shared" si="54"/>
        <v>660EPS016</v>
      </c>
      <c r="D101" s="233" t="str">
        <f t="shared" si="55"/>
        <v>660EPS037</v>
      </c>
      <c r="E101" s="233" t="str">
        <f t="shared" si="56"/>
        <v>660EPS002</v>
      </c>
      <c r="F101" s="233" t="str">
        <f t="shared" si="57"/>
        <v>660EPS003</v>
      </c>
      <c r="G101" s="233" t="str">
        <f t="shared" si="58"/>
        <v>660EPS023</v>
      </c>
      <c r="H101" s="233" t="str">
        <f t="shared" si="59"/>
        <v>660EPS005</v>
      </c>
      <c r="I101" s="233" t="str">
        <f t="shared" si="60"/>
        <v>660EPS018</v>
      </c>
      <c r="J101" s="233" t="str">
        <f t="shared" si="61"/>
        <v>660EAS016</v>
      </c>
      <c r="K101" s="233" t="str">
        <f t="shared" si="62"/>
        <v>660EAS027</v>
      </c>
      <c r="L101" s="233" t="str">
        <f t="shared" si="63"/>
        <v>660EPS017</v>
      </c>
      <c r="M101" s="233" t="str">
        <f t="shared" si="64"/>
        <v>660EPS033</v>
      </c>
      <c r="N101" s="233" t="str">
        <f t="shared" si="65"/>
        <v>660EPS001</v>
      </c>
      <c r="O101" s="233" t="str">
        <f t="shared" si="66"/>
        <v>660EPS008</v>
      </c>
      <c r="P101" s="233" t="str">
        <f t="shared" si="67"/>
        <v>660EPS040</v>
      </c>
      <c r="Q101" s="233" t="str">
        <f t="shared" si="68"/>
        <v>660ESSC24</v>
      </c>
      <c r="R101" s="233" t="str">
        <f t="shared" si="69"/>
        <v>660EPSC20</v>
      </c>
      <c r="S101" s="233" t="str">
        <f t="shared" si="70"/>
        <v>660ESSC91</v>
      </c>
      <c r="T101" s="233" t="str">
        <f t="shared" si="71"/>
        <v>660ESSC02</v>
      </c>
      <c r="U101" s="233" t="str">
        <f t="shared" si="72"/>
        <v>660ESSC62</v>
      </c>
      <c r="V101" s="233" t="str">
        <f t="shared" si="73"/>
        <v>660EPSC03</v>
      </c>
      <c r="W101" s="233" t="str">
        <f t="shared" si="74"/>
        <v>660EPSIC3</v>
      </c>
      <c r="X101" s="233" t="str">
        <f t="shared" si="75"/>
        <v>660CCFC55</v>
      </c>
      <c r="Y101" s="233" t="str">
        <f t="shared" si="76"/>
        <v>660ESSC07</v>
      </c>
      <c r="Z101" s="260" t="s">
        <v>127</v>
      </c>
      <c r="AA101" s="265" t="s">
        <v>310</v>
      </c>
      <c r="AB101" s="254">
        <v>652</v>
      </c>
      <c r="AC101" s="197">
        <f t="shared" si="85"/>
        <v>0</v>
      </c>
      <c r="AD101" s="198">
        <f t="shared" si="85"/>
        <v>0</v>
      </c>
      <c r="AE101" s="198">
        <f t="shared" si="85"/>
        <v>73</v>
      </c>
      <c r="AF101" s="198">
        <f t="shared" si="85"/>
        <v>0</v>
      </c>
      <c r="AG101" s="198">
        <f t="shared" si="85"/>
        <v>311</v>
      </c>
      <c r="AH101" s="198">
        <f t="shared" si="85"/>
        <v>0</v>
      </c>
      <c r="AI101" s="198">
        <f t="shared" si="85"/>
        <v>0</v>
      </c>
      <c r="AJ101" s="198">
        <f t="shared" si="85"/>
        <v>0</v>
      </c>
      <c r="AK101" s="198">
        <f t="shared" si="85"/>
        <v>0</v>
      </c>
      <c r="AL101" s="198">
        <f t="shared" si="85"/>
        <v>0</v>
      </c>
      <c r="AM101" s="198">
        <f t="shared" si="85"/>
        <v>0</v>
      </c>
      <c r="AN101" s="198">
        <f t="shared" si="85"/>
        <v>0</v>
      </c>
      <c r="AO101" s="198">
        <f t="shared" si="85"/>
        <v>0</v>
      </c>
      <c r="AP101" s="200">
        <f t="shared" si="85"/>
        <v>0</v>
      </c>
      <c r="AQ101" s="197">
        <f t="shared" si="85"/>
        <v>59</v>
      </c>
      <c r="AR101" s="198">
        <f t="shared" si="84"/>
        <v>0</v>
      </c>
      <c r="AS101" s="198">
        <f t="shared" si="82"/>
        <v>0</v>
      </c>
      <c r="AT101" s="198">
        <f t="shared" si="82"/>
        <v>0</v>
      </c>
      <c r="AU101" s="198">
        <f t="shared" si="82"/>
        <v>0</v>
      </c>
      <c r="AV101" s="198">
        <f t="shared" si="82"/>
        <v>0</v>
      </c>
      <c r="AW101" s="198">
        <f t="shared" si="82"/>
        <v>0</v>
      </c>
      <c r="AX101" s="198">
        <f t="shared" si="82"/>
        <v>0</v>
      </c>
      <c r="AY101" s="198">
        <f t="shared" si="82"/>
        <v>0</v>
      </c>
      <c r="AZ101" s="200">
        <f t="shared" si="82"/>
        <v>0</v>
      </c>
      <c r="BA101" s="255">
        <f t="shared" si="83"/>
        <v>443</v>
      </c>
      <c r="BB101" s="256" t="str">
        <f t="shared" si="77"/>
        <v>147EPS037</v>
      </c>
      <c r="BC101" s="257" t="s">
        <v>308</v>
      </c>
      <c r="BD101" s="258">
        <v>147</v>
      </c>
      <c r="BE101" s="257" t="s">
        <v>221</v>
      </c>
      <c r="BF101" s="259">
        <v>6281</v>
      </c>
    </row>
    <row r="102" spans="2:58" ht="15" customHeight="1" x14ac:dyDescent="0.25">
      <c r="B102" s="233" t="str">
        <f t="shared" si="53"/>
        <v>667EPS010</v>
      </c>
      <c r="C102" s="233" t="str">
        <f t="shared" si="54"/>
        <v>667EPS016</v>
      </c>
      <c r="D102" s="233" t="str">
        <f t="shared" si="55"/>
        <v>667EPS037</v>
      </c>
      <c r="E102" s="233" t="str">
        <f t="shared" si="56"/>
        <v>667EPS002</v>
      </c>
      <c r="F102" s="233" t="str">
        <f t="shared" si="57"/>
        <v>667EPS003</v>
      </c>
      <c r="G102" s="233" t="str">
        <f t="shared" si="58"/>
        <v>667EPS023</v>
      </c>
      <c r="H102" s="233" t="str">
        <f t="shared" si="59"/>
        <v>667EPS005</v>
      </c>
      <c r="I102" s="233" t="str">
        <f t="shared" si="60"/>
        <v>667EPS018</v>
      </c>
      <c r="J102" s="233" t="str">
        <f t="shared" si="61"/>
        <v>667EAS016</v>
      </c>
      <c r="K102" s="233" t="str">
        <f t="shared" si="62"/>
        <v>667EAS027</v>
      </c>
      <c r="L102" s="233" t="str">
        <f t="shared" si="63"/>
        <v>667EPS017</v>
      </c>
      <c r="M102" s="233" t="str">
        <f t="shared" si="64"/>
        <v>667EPS033</v>
      </c>
      <c r="N102" s="233" t="str">
        <f t="shared" si="65"/>
        <v>667EPS001</v>
      </c>
      <c r="O102" s="233" t="str">
        <f t="shared" si="66"/>
        <v>667EPS008</v>
      </c>
      <c r="P102" s="233" t="str">
        <f t="shared" si="67"/>
        <v>667EPS040</v>
      </c>
      <c r="Q102" s="233" t="str">
        <f t="shared" si="68"/>
        <v>667ESSC24</v>
      </c>
      <c r="R102" s="233" t="str">
        <f t="shared" si="69"/>
        <v>667EPSC20</v>
      </c>
      <c r="S102" s="233" t="str">
        <f t="shared" si="70"/>
        <v>667ESSC91</v>
      </c>
      <c r="T102" s="233" t="str">
        <f t="shared" si="71"/>
        <v>667ESSC02</v>
      </c>
      <c r="U102" s="233" t="str">
        <f t="shared" si="72"/>
        <v>667ESSC62</v>
      </c>
      <c r="V102" s="233" t="str">
        <f t="shared" si="73"/>
        <v>667EPSC03</v>
      </c>
      <c r="W102" s="233" t="str">
        <f t="shared" si="74"/>
        <v>667EPSIC3</v>
      </c>
      <c r="X102" s="233" t="str">
        <f t="shared" si="75"/>
        <v>667CCFC55</v>
      </c>
      <c r="Y102" s="233" t="str">
        <f t="shared" si="76"/>
        <v>667ESSC07</v>
      </c>
      <c r="Z102" s="252" t="s">
        <v>128</v>
      </c>
      <c r="AA102" s="265" t="s">
        <v>310</v>
      </c>
      <c r="AB102" s="254">
        <v>660</v>
      </c>
      <c r="AC102" s="197">
        <f t="shared" si="85"/>
        <v>0</v>
      </c>
      <c r="AD102" s="198">
        <f t="shared" si="85"/>
        <v>0</v>
      </c>
      <c r="AE102" s="198">
        <f t="shared" si="85"/>
        <v>1478</v>
      </c>
      <c r="AF102" s="198">
        <f t="shared" si="85"/>
        <v>0</v>
      </c>
      <c r="AG102" s="198">
        <f t="shared" si="85"/>
        <v>1820</v>
      </c>
      <c r="AH102" s="198">
        <f t="shared" si="85"/>
        <v>0</v>
      </c>
      <c r="AI102" s="198">
        <f t="shared" si="85"/>
        <v>0</v>
      </c>
      <c r="AJ102" s="198">
        <f t="shared" si="85"/>
        <v>0</v>
      </c>
      <c r="AK102" s="198">
        <f t="shared" si="85"/>
        <v>0</v>
      </c>
      <c r="AL102" s="198">
        <f t="shared" si="85"/>
        <v>0</v>
      </c>
      <c r="AM102" s="198">
        <f t="shared" si="85"/>
        <v>0</v>
      </c>
      <c r="AN102" s="198">
        <f t="shared" si="85"/>
        <v>0</v>
      </c>
      <c r="AO102" s="198">
        <f t="shared" si="85"/>
        <v>0</v>
      </c>
      <c r="AP102" s="200">
        <f t="shared" si="85"/>
        <v>0</v>
      </c>
      <c r="AQ102" s="197">
        <f t="shared" si="85"/>
        <v>109</v>
      </c>
      <c r="AR102" s="198">
        <f t="shared" si="84"/>
        <v>0</v>
      </c>
      <c r="AS102" s="198">
        <f t="shared" si="82"/>
        <v>0</v>
      </c>
      <c r="AT102" s="198">
        <f t="shared" si="82"/>
        <v>0</v>
      </c>
      <c r="AU102" s="198">
        <f t="shared" si="82"/>
        <v>0</v>
      </c>
      <c r="AV102" s="198">
        <f t="shared" si="82"/>
        <v>0</v>
      </c>
      <c r="AW102" s="198">
        <f t="shared" si="82"/>
        <v>0</v>
      </c>
      <c r="AX102" s="198">
        <f t="shared" si="82"/>
        <v>0</v>
      </c>
      <c r="AY102" s="198">
        <f t="shared" si="82"/>
        <v>0</v>
      </c>
      <c r="AZ102" s="200">
        <f t="shared" si="82"/>
        <v>0</v>
      </c>
      <c r="BA102" s="255">
        <f t="shared" si="83"/>
        <v>3407</v>
      </c>
      <c r="BB102" s="256" t="str">
        <f t="shared" si="77"/>
        <v>147EPS040</v>
      </c>
      <c r="BC102" s="257" t="s">
        <v>308</v>
      </c>
      <c r="BD102" s="258">
        <v>147</v>
      </c>
      <c r="BE102" s="257" t="s">
        <v>238</v>
      </c>
      <c r="BF102" s="259">
        <v>184</v>
      </c>
    </row>
    <row r="103" spans="2:58" ht="15" customHeight="1" x14ac:dyDescent="0.25">
      <c r="B103" s="233" t="str">
        <f t="shared" si="53"/>
        <v>674EPS010</v>
      </c>
      <c r="C103" s="233" t="str">
        <f t="shared" si="54"/>
        <v>674EPS016</v>
      </c>
      <c r="D103" s="233" t="str">
        <f t="shared" si="55"/>
        <v>674EPS037</v>
      </c>
      <c r="E103" s="233" t="str">
        <f t="shared" si="56"/>
        <v>674EPS002</v>
      </c>
      <c r="F103" s="233" t="str">
        <f t="shared" si="57"/>
        <v>674EPS003</v>
      </c>
      <c r="G103" s="233" t="str">
        <f t="shared" si="58"/>
        <v>674EPS023</v>
      </c>
      <c r="H103" s="233" t="str">
        <f t="shared" si="59"/>
        <v>674EPS005</v>
      </c>
      <c r="I103" s="233" t="str">
        <f t="shared" si="60"/>
        <v>674EPS018</v>
      </c>
      <c r="J103" s="233" t="str">
        <f t="shared" si="61"/>
        <v>674EAS016</v>
      </c>
      <c r="K103" s="233" t="str">
        <f t="shared" si="62"/>
        <v>674EAS027</v>
      </c>
      <c r="L103" s="233" t="str">
        <f t="shared" si="63"/>
        <v>674EPS017</v>
      </c>
      <c r="M103" s="233" t="str">
        <f t="shared" si="64"/>
        <v>674EPS033</v>
      </c>
      <c r="N103" s="233" t="str">
        <f t="shared" si="65"/>
        <v>674EPS001</v>
      </c>
      <c r="O103" s="233" t="str">
        <f t="shared" si="66"/>
        <v>674EPS008</v>
      </c>
      <c r="P103" s="233" t="str">
        <f t="shared" si="67"/>
        <v>674EPS040</v>
      </c>
      <c r="Q103" s="233" t="str">
        <f t="shared" si="68"/>
        <v>674ESSC24</v>
      </c>
      <c r="R103" s="233" t="str">
        <f t="shared" si="69"/>
        <v>674EPSC20</v>
      </c>
      <c r="S103" s="233" t="str">
        <f t="shared" si="70"/>
        <v>674ESSC91</v>
      </c>
      <c r="T103" s="233" t="str">
        <f t="shared" si="71"/>
        <v>674ESSC02</v>
      </c>
      <c r="U103" s="233" t="str">
        <f t="shared" si="72"/>
        <v>674ESSC62</v>
      </c>
      <c r="V103" s="233" t="str">
        <f t="shared" si="73"/>
        <v>674EPSC03</v>
      </c>
      <c r="W103" s="233" t="str">
        <f t="shared" si="74"/>
        <v>674EPSIC3</v>
      </c>
      <c r="X103" s="233" t="str">
        <f t="shared" si="75"/>
        <v>674CCFC55</v>
      </c>
      <c r="Y103" s="233" t="str">
        <f t="shared" si="76"/>
        <v>674ESSC07</v>
      </c>
      <c r="Z103" s="252" t="s">
        <v>129</v>
      </c>
      <c r="AA103" s="265" t="s">
        <v>310</v>
      </c>
      <c r="AB103" s="254">
        <v>667</v>
      </c>
      <c r="AC103" s="197">
        <f t="shared" si="85"/>
        <v>0</v>
      </c>
      <c r="AD103" s="198">
        <f t="shared" si="85"/>
        <v>2078</v>
      </c>
      <c r="AE103" s="198">
        <f t="shared" si="85"/>
        <v>304</v>
      </c>
      <c r="AF103" s="198">
        <f t="shared" si="85"/>
        <v>0</v>
      </c>
      <c r="AG103" s="198">
        <f t="shared" si="85"/>
        <v>693</v>
      </c>
      <c r="AH103" s="198">
        <f t="shared" si="85"/>
        <v>0</v>
      </c>
      <c r="AI103" s="198">
        <f t="shared" si="85"/>
        <v>0</v>
      </c>
      <c r="AJ103" s="198">
        <f t="shared" si="85"/>
        <v>0</v>
      </c>
      <c r="AK103" s="198">
        <f t="shared" si="85"/>
        <v>47</v>
      </c>
      <c r="AL103" s="198">
        <f t="shared" si="85"/>
        <v>0</v>
      </c>
      <c r="AM103" s="198">
        <f t="shared" si="85"/>
        <v>0</v>
      </c>
      <c r="AN103" s="198">
        <f t="shared" si="85"/>
        <v>0</v>
      </c>
      <c r="AO103" s="198">
        <f t="shared" si="85"/>
        <v>0</v>
      </c>
      <c r="AP103" s="200">
        <f t="shared" si="85"/>
        <v>0</v>
      </c>
      <c r="AQ103" s="197">
        <f t="shared" si="85"/>
        <v>204</v>
      </c>
      <c r="AR103" s="198">
        <f t="shared" si="84"/>
        <v>0</v>
      </c>
      <c r="AS103" s="198">
        <f t="shared" si="82"/>
        <v>0</v>
      </c>
      <c r="AT103" s="198">
        <f t="shared" si="82"/>
        <v>6</v>
      </c>
      <c r="AU103" s="198">
        <f t="shared" si="82"/>
        <v>0</v>
      </c>
      <c r="AV103" s="198">
        <f t="shared" si="82"/>
        <v>0</v>
      </c>
      <c r="AW103" s="198">
        <f t="shared" si="82"/>
        <v>0</v>
      </c>
      <c r="AX103" s="198">
        <f t="shared" si="82"/>
        <v>0</v>
      </c>
      <c r="AY103" s="198">
        <f t="shared" si="82"/>
        <v>0</v>
      </c>
      <c r="AZ103" s="200">
        <f t="shared" si="82"/>
        <v>0</v>
      </c>
      <c r="BA103" s="255">
        <f t="shared" si="83"/>
        <v>3332</v>
      </c>
      <c r="BB103" s="256" t="str">
        <f t="shared" si="77"/>
        <v>147ESSC02</v>
      </c>
      <c r="BC103" s="257" t="s">
        <v>308</v>
      </c>
      <c r="BD103" s="258">
        <v>147</v>
      </c>
      <c r="BE103" s="257" t="s">
        <v>240</v>
      </c>
      <c r="BF103" s="259">
        <v>9</v>
      </c>
    </row>
    <row r="104" spans="2:58" ht="15" customHeight="1" x14ac:dyDescent="0.25">
      <c r="B104" s="233" t="str">
        <f t="shared" si="53"/>
        <v>697EPS010</v>
      </c>
      <c r="C104" s="233" t="str">
        <f t="shared" si="54"/>
        <v>697EPS016</v>
      </c>
      <c r="D104" s="233" t="str">
        <f t="shared" si="55"/>
        <v>697EPS037</v>
      </c>
      <c r="E104" s="233" t="str">
        <f t="shared" si="56"/>
        <v>697EPS002</v>
      </c>
      <c r="F104" s="233" t="str">
        <f t="shared" si="57"/>
        <v>697EPS003</v>
      </c>
      <c r="G104" s="233" t="str">
        <f t="shared" si="58"/>
        <v>697EPS023</v>
      </c>
      <c r="H104" s="233" t="str">
        <f t="shared" si="59"/>
        <v>697EPS005</v>
      </c>
      <c r="I104" s="233" t="str">
        <f t="shared" si="60"/>
        <v>697EPS018</v>
      </c>
      <c r="J104" s="233" t="str">
        <f t="shared" si="61"/>
        <v>697EAS016</v>
      </c>
      <c r="K104" s="233" t="str">
        <f t="shared" si="62"/>
        <v>697EAS027</v>
      </c>
      <c r="L104" s="233" t="str">
        <f t="shared" si="63"/>
        <v>697EPS017</v>
      </c>
      <c r="M104" s="233" t="str">
        <f t="shared" si="64"/>
        <v>697EPS033</v>
      </c>
      <c r="N104" s="233" t="str">
        <f t="shared" si="65"/>
        <v>697EPS001</v>
      </c>
      <c r="O104" s="233" t="str">
        <f t="shared" si="66"/>
        <v>697EPS008</v>
      </c>
      <c r="P104" s="233" t="str">
        <f t="shared" si="67"/>
        <v>697EPS040</v>
      </c>
      <c r="Q104" s="233" t="str">
        <f t="shared" si="68"/>
        <v>697ESSC24</v>
      </c>
      <c r="R104" s="233" t="str">
        <f t="shared" si="69"/>
        <v>697EPSC20</v>
      </c>
      <c r="S104" s="233" t="str">
        <f t="shared" si="70"/>
        <v>697ESSC91</v>
      </c>
      <c r="T104" s="233" t="str">
        <f t="shared" si="71"/>
        <v>697ESSC02</v>
      </c>
      <c r="U104" s="233" t="str">
        <f t="shared" si="72"/>
        <v>697ESSC62</v>
      </c>
      <c r="V104" s="233" t="str">
        <f t="shared" si="73"/>
        <v>697EPSC03</v>
      </c>
      <c r="W104" s="233" t="str">
        <f t="shared" si="74"/>
        <v>697EPSIC3</v>
      </c>
      <c r="X104" s="233" t="str">
        <f t="shared" si="75"/>
        <v>697CCFC55</v>
      </c>
      <c r="Y104" s="233" t="str">
        <f t="shared" si="76"/>
        <v>697ESSC07</v>
      </c>
      <c r="Z104" s="252" t="s">
        <v>130</v>
      </c>
      <c r="AA104" s="265" t="s">
        <v>310</v>
      </c>
      <c r="AB104" s="254">
        <v>674</v>
      </c>
      <c r="AC104" s="197">
        <f t="shared" si="85"/>
        <v>0</v>
      </c>
      <c r="AD104" s="198">
        <f t="shared" si="85"/>
        <v>0</v>
      </c>
      <c r="AE104" s="198">
        <f t="shared" si="85"/>
        <v>844</v>
      </c>
      <c r="AF104" s="198">
        <f t="shared" si="85"/>
        <v>0</v>
      </c>
      <c r="AG104" s="198">
        <f t="shared" si="85"/>
        <v>968</v>
      </c>
      <c r="AH104" s="198">
        <f t="shared" si="85"/>
        <v>0</v>
      </c>
      <c r="AI104" s="198">
        <f t="shared" si="85"/>
        <v>1</v>
      </c>
      <c r="AJ104" s="198">
        <f t="shared" si="85"/>
        <v>0</v>
      </c>
      <c r="AK104" s="198">
        <f t="shared" si="85"/>
        <v>0</v>
      </c>
      <c r="AL104" s="198">
        <f t="shared" si="85"/>
        <v>0</v>
      </c>
      <c r="AM104" s="198">
        <f t="shared" si="85"/>
        <v>0</v>
      </c>
      <c r="AN104" s="198">
        <f t="shared" si="85"/>
        <v>0</v>
      </c>
      <c r="AO104" s="198">
        <f t="shared" si="85"/>
        <v>0</v>
      </c>
      <c r="AP104" s="200">
        <f t="shared" si="85"/>
        <v>0</v>
      </c>
      <c r="AQ104" s="197">
        <f t="shared" si="85"/>
        <v>224</v>
      </c>
      <c r="AR104" s="198">
        <f t="shared" si="84"/>
        <v>0</v>
      </c>
      <c r="AS104" s="198">
        <f t="shared" si="82"/>
        <v>0</v>
      </c>
      <c r="AT104" s="198">
        <f t="shared" si="82"/>
        <v>0</v>
      </c>
      <c r="AU104" s="198">
        <f t="shared" si="82"/>
        <v>0</v>
      </c>
      <c r="AV104" s="198">
        <f t="shared" si="82"/>
        <v>0</v>
      </c>
      <c r="AW104" s="198">
        <f t="shared" si="82"/>
        <v>0</v>
      </c>
      <c r="AX104" s="198">
        <f t="shared" si="82"/>
        <v>0</v>
      </c>
      <c r="AY104" s="198">
        <f t="shared" si="82"/>
        <v>0</v>
      </c>
      <c r="AZ104" s="200">
        <f t="shared" si="82"/>
        <v>0</v>
      </c>
      <c r="BA104" s="255">
        <f t="shared" si="83"/>
        <v>2037</v>
      </c>
      <c r="BB104" s="256" t="str">
        <f t="shared" si="77"/>
        <v>172EPS003</v>
      </c>
      <c r="BC104" s="257" t="s">
        <v>308</v>
      </c>
      <c r="BD104" s="258">
        <v>172</v>
      </c>
      <c r="BE104" s="257" t="s">
        <v>220</v>
      </c>
      <c r="BF104" s="259">
        <v>7606</v>
      </c>
    </row>
    <row r="105" spans="2:58" ht="15" customHeight="1" x14ac:dyDescent="0.25">
      <c r="B105" s="233" t="str">
        <f t="shared" si="53"/>
        <v>756EPS010</v>
      </c>
      <c r="C105" s="233" t="str">
        <f t="shared" si="54"/>
        <v>756EPS016</v>
      </c>
      <c r="D105" s="233" t="str">
        <f t="shared" si="55"/>
        <v>756EPS037</v>
      </c>
      <c r="E105" s="233" t="str">
        <f t="shared" si="56"/>
        <v>756EPS002</v>
      </c>
      <c r="F105" s="233" t="str">
        <f t="shared" si="57"/>
        <v>756EPS003</v>
      </c>
      <c r="G105" s="233" t="str">
        <f t="shared" si="58"/>
        <v>756EPS023</v>
      </c>
      <c r="H105" s="233" t="str">
        <f t="shared" si="59"/>
        <v>756EPS005</v>
      </c>
      <c r="I105" s="233" t="str">
        <f t="shared" si="60"/>
        <v>756EPS018</v>
      </c>
      <c r="J105" s="233" t="str">
        <f t="shared" si="61"/>
        <v>756EAS016</v>
      </c>
      <c r="K105" s="233" t="str">
        <f t="shared" si="62"/>
        <v>756EAS027</v>
      </c>
      <c r="L105" s="233" t="str">
        <f t="shared" si="63"/>
        <v>756EPS017</v>
      </c>
      <c r="M105" s="233" t="str">
        <f t="shared" si="64"/>
        <v>756EPS033</v>
      </c>
      <c r="N105" s="233" t="str">
        <f t="shared" si="65"/>
        <v>756EPS001</v>
      </c>
      <c r="O105" s="233" t="str">
        <f t="shared" si="66"/>
        <v>756EPS008</v>
      </c>
      <c r="P105" s="233" t="str">
        <f t="shared" si="67"/>
        <v>756EPS040</v>
      </c>
      <c r="Q105" s="233" t="str">
        <f t="shared" si="68"/>
        <v>756ESSC24</v>
      </c>
      <c r="R105" s="233" t="str">
        <f t="shared" si="69"/>
        <v>756EPSC20</v>
      </c>
      <c r="S105" s="233" t="str">
        <f t="shared" si="70"/>
        <v>756ESSC91</v>
      </c>
      <c r="T105" s="233" t="str">
        <f t="shared" si="71"/>
        <v>756ESSC02</v>
      </c>
      <c r="U105" s="233" t="str">
        <f t="shared" si="72"/>
        <v>756ESSC62</v>
      </c>
      <c r="V105" s="233" t="str">
        <f t="shared" si="73"/>
        <v>756EPSC03</v>
      </c>
      <c r="W105" s="233" t="str">
        <f t="shared" si="74"/>
        <v>756EPSIC3</v>
      </c>
      <c r="X105" s="233" t="str">
        <f t="shared" si="75"/>
        <v>756CCFC55</v>
      </c>
      <c r="Y105" s="233" t="str">
        <f t="shared" si="76"/>
        <v>756ESSC07</v>
      </c>
      <c r="Z105" s="270" t="s">
        <v>131</v>
      </c>
      <c r="AA105" s="265" t="s">
        <v>310</v>
      </c>
      <c r="AB105" s="254">
        <v>697</v>
      </c>
      <c r="AC105" s="197">
        <f t="shared" si="85"/>
        <v>1</v>
      </c>
      <c r="AD105" s="198">
        <f t="shared" si="85"/>
        <v>6172</v>
      </c>
      <c r="AE105" s="198">
        <f t="shared" si="85"/>
        <v>3811</v>
      </c>
      <c r="AF105" s="198">
        <f t="shared" si="85"/>
        <v>0</v>
      </c>
      <c r="AG105" s="198">
        <f t="shared" si="85"/>
        <v>1250</v>
      </c>
      <c r="AH105" s="198">
        <f t="shared" si="85"/>
        <v>0</v>
      </c>
      <c r="AI105" s="198">
        <f t="shared" si="85"/>
        <v>7</v>
      </c>
      <c r="AJ105" s="198">
        <f t="shared" si="85"/>
        <v>0</v>
      </c>
      <c r="AK105" s="198">
        <f t="shared" si="85"/>
        <v>4</v>
      </c>
      <c r="AL105" s="198">
        <f t="shared" si="85"/>
        <v>0</v>
      </c>
      <c r="AM105" s="198">
        <f t="shared" si="85"/>
        <v>0</v>
      </c>
      <c r="AN105" s="198">
        <f t="shared" si="85"/>
        <v>0</v>
      </c>
      <c r="AO105" s="198">
        <f t="shared" si="85"/>
        <v>0</v>
      </c>
      <c r="AP105" s="200">
        <f t="shared" si="85"/>
        <v>0</v>
      </c>
      <c r="AQ105" s="197">
        <f t="shared" si="85"/>
        <v>218</v>
      </c>
      <c r="AR105" s="198">
        <f t="shared" si="84"/>
        <v>0</v>
      </c>
      <c r="AS105" s="198">
        <f t="shared" si="82"/>
        <v>0</v>
      </c>
      <c r="AT105" s="198">
        <f t="shared" si="82"/>
        <v>0</v>
      </c>
      <c r="AU105" s="198">
        <f t="shared" si="82"/>
        <v>0</v>
      </c>
      <c r="AV105" s="198">
        <f t="shared" si="82"/>
        <v>0</v>
      </c>
      <c r="AW105" s="198">
        <f t="shared" si="82"/>
        <v>0</v>
      </c>
      <c r="AX105" s="198">
        <f t="shared" si="82"/>
        <v>0</v>
      </c>
      <c r="AY105" s="198">
        <f t="shared" si="82"/>
        <v>0</v>
      </c>
      <c r="AZ105" s="200">
        <f t="shared" si="82"/>
        <v>0</v>
      </c>
      <c r="BA105" s="255">
        <f t="shared" si="83"/>
        <v>11463</v>
      </c>
      <c r="BB105" s="256" t="str">
        <f t="shared" si="77"/>
        <v>172EPS005</v>
      </c>
      <c r="BC105" s="257" t="s">
        <v>308</v>
      </c>
      <c r="BD105" s="258">
        <v>172</v>
      </c>
      <c r="BE105" s="257" t="s">
        <v>224</v>
      </c>
      <c r="BF105" s="259">
        <v>1</v>
      </c>
    </row>
    <row r="106" spans="2:58" ht="15" customHeight="1" x14ac:dyDescent="0.25">
      <c r="B106" s="233" t="str">
        <f t="shared" si="53"/>
        <v>EPS010</v>
      </c>
      <c r="C106" s="233" t="str">
        <f t="shared" si="54"/>
        <v>EPS016</v>
      </c>
      <c r="D106" s="233" t="str">
        <f t="shared" si="55"/>
        <v>EPS037</v>
      </c>
      <c r="E106" s="233" t="str">
        <f t="shared" si="56"/>
        <v>EPS002</v>
      </c>
      <c r="F106" s="233" t="str">
        <f t="shared" si="57"/>
        <v>EPS003</v>
      </c>
      <c r="G106" s="233" t="str">
        <f t="shared" si="58"/>
        <v>EPS023</v>
      </c>
      <c r="H106" s="233" t="str">
        <f t="shared" si="59"/>
        <v>EPS005</v>
      </c>
      <c r="I106" s="233" t="str">
        <f t="shared" si="60"/>
        <v>EPS018</v>
      </c>
      <c r="J106" s="233" t="str">
        <f t="shared" si="61"/>
        <v>EAS016</v>
      </c>
      <c r="K106" s="233" t="str">
        <f t="shared" si="62"/>
        <v>EAS027</v>
      </c>
      <c r="L106" s="233" t="str">
        <f t="shared" si="63"/>
        <v>EPS017</v>
      </c>
      <c r="M106" s="233" t="str">
        <f t="shared" si="64"/>
        <v>EPS033</v>
      </c>
      <c r="N106" s="233" t="str">
        <f t="shared" si="65"/>
        <v>EPS001</v>
      </c>
      <c r="O106" s="233" t="str">
        <f t="shared" si="66"/>
        <v>EPS008</v>
      </c>
      <c r="P106" s="233" t="str">
        <f t="shared" si="67"/>
        <v>EPS040</v>
      </c>
      <c r="Q106" s="233" t="str">
        <f t="shared" si="68"/>
        <v>ESSC24</v>
      </c>
      <c r="R106" s="233" t="str">
        <f t="shared" si="69"/>
        <v>EPSC20</v>
      </c>
      <c r="S106" s="233" t="str">
        <f t="shared" si="70"/>
        <v>ESSC91</v>
      </c>
      <c r="T106" s="233" t="str">
        <f t="shared" si="71"/>
        <v>ESSC02</v>
      </c>
      <c r="U106" s="233" t="str">
        <f t="shared" si="72"/>
        <v>ESSC62</v>
      </c>
      <c r="V106" s="233" t="str">
        <f t="shared" si="73"/>
        <v>EPSC03</v>
      </c>
      <c r="W106" s="233" t="str">
        <f t="shared" si="74"/>
        <v>EPSIC3</v>
      </c>
      <c r="X106" s="233" t="str">
        <f t="shared" si="75"/>
        <v>CCFC55</v>
      </c>
      <c r="Y106" s="233" t="str">
        <f t="shared" si="76"/>
        <v>ESSC07</v>
      </c>
      <c r="Z106" s="252" t="s">
        <v>132</v>
      </c>
      <c r="AA106" s="265" t="s">
        <v>310</v>
      </c>
      <c r="AB106" s="254">
        <v>756</v>
      </c>
      <c r="AC106" s="197">
        <f t="shared" si="85"/>
        <v>0</v>
      </c>
      <c r="AD106" s="198">
        <f t="shared" si="85"/>
        <v>2928</v>
      </c>
      <c r="AE106" s="198">
        <f t="shared" si="85"/>
        <v>922</v>
      </c>
      <c r="AF106" s="198">
        <f t="shared" si="85"/>
        <v>0</v>
      </c>
      <c r="AG106" s="198">
        <f t="shared" si="85"/>
        <v>1658</v>
      </c>
      <c r="AH106" s="198">
        <f t="shared" si="85"/>
        <v>0</v>
      </c>
      <c r="AI106" s="198">
        <f t="shared" si="85"/>
        <v>1</v>
      </c>
      <c r="AJ106" s="198">
        <f t="shared" si="85"/>
        <v>0</v>
      </c>
      <c r="AK106" s="198">
        <f t="shared" si="85"/>
        <v>0</v>
      </c>
      <c r="AL106" s="198">
        <f t="shared" si="85"/>
        <v>0</v>
      </c>
      <c r="AM106" s="198">
        <f t="shared" si="85"/>
        <v>0</v>
      </c>
      <c r="AN106" s="198">
        <f t="shared" si="85"/>
        <v>0</v>
      </c>
      <c r="AO106" s="198">
        <f t="shared" si="85"/>
        <v>0</v>
      </c>
      <c r="AP106" s="200">
        <f t="shared" si="85"/>
        <v>0</v>
      </c>
      <c r="AQ106" s="197">
        <f t="shared" si="85"/>
        <v>324</v>
      </c>
      <c r="AR106" s="198">
        <f t="shared" si="84"/>
        <v>0</v>
      </c>
      <c r="AS106" s="198">
        <f t="shared" si="82"/>
        <v>0</v>
      </c>
      <c r="AT106" s="198">
        <f t="shared" si="82"/>
        <v>2</v>
      </c>
      <c r="AU106" s="198">
        <f t="shared" si="82"/>
        <v>0</v>
      </c>
      <c r="AV106" s="198">
        <f t="shared" si="82"/>
        <v>0</v>
      </c>
      <c r="AW106" s="198">
        <f t="shared" si="82"/>
        <v>0</v>
      </c>
      <c r="AX106" s="198">
        <f t="shared" si="82"/>
        <v>0</v>
      </c>
      <c r="AY106" s="198">
        <f t="shared" si="82"/>
        <v>0</v>
      </c>
      <c r="AZ106" s="200">
        <f t="shared" si="82"/>
        <v>0</v>
      </c>
      <c r="BA106" s="255">
        <f t="shared" si="83"/>
        <v>5835</v>
      </c>
      <c r="BB106" s="256" t="str">
        <f t="shared" si="77"/>
        <v>172EPS010</v>
      </c>
      <c r="BC106" s="257" t="s">
        <v>308</v>
      </c>
      <c r="BD106" s="258">
        <v>172</v>
      </c>
      <c r="BE106" s="257" t="s">
        <v>218</v>
      </c>
      <c r="BF106" s="259">
        <v>2315</v>
      </c>
    </row>
    <row r="107" spans="2:58" ht="15" customHeight="1" x14ac:dyDescent="0.25">
      <c r="B107" s="233" t="str">
        <f t="shared" si="53"/>
        <v>30EPS010</v>
      </c>
      <c r="C107" s="233" t="str">
        <f t="shared" si="54"/>
        <v>30EPS016</v>
      </c>
      <c r="D107" s="233" t="str">
        <f t="shared" si="55"/>
        <v>30EPS037</v>
      </c>
      <c r="E107" s="233" t="str">
        <f t="shared" si="56"/>
        <v>30EPS002</v>
      </c>
      <c r="F107" s="233" t="str">
        <f t="shared" si="57"/>
        <v>30EPS003</v>
      </c>
      <c r="G107" s="233" t="str">
        <f t="shared" si="58"/>
        <v>30EPS023</v>
      </c>
      <c r="H107" s="233" t="str">
        <f t="shared" si="59"/>
        <v>30EPS005</v>
      </c>
      <c r="I107" s="233" t="str">
        <f t="shared" si="60"/>
        <v>30EPS018</v>
      </c>
      <c r="J107" s="233" t="str">
        <f t="shared" si="61"/>
        <v>30EAS016</v>
      </c>
      <c r="K107" s="233" t="str">
        <f t="shared" si="62"/>
        <v>30EAS027</v>
      </c>
      <c r="L107" s="233" t="str">
        <f t="shared" si="63"/>
        <v>30EPS017</v>
      </c>
      <c r="M107" s="233" t="str">
        <f t="shared" si="64"/>
        <v>30EPS033</v>
      </c>
      <c r="N107" s="233" t="str">
        <f t="shared" si="65"/>
        <v>30EPS001</v>
      </c>
      <c r="O107" s="233" t="str">
        <f t="shared" si="66"/>
        <v>30EPS008</v>
      </c>
      <c r="P107" s="233" t="str">
        <f t="shared" si="67"/>
        <v>30EPS040</v>
      </c>
      <c r="Q107" s="233" t="str">
        <f t="shared" si="68"/>
        <v>30ESSC24</v>
      </c>
      <c r="R107" s="233" t="str">
        <f t="shared" si="69"/>
        <v>30EPSC20</v>
      </c>
      <c r="S107" s="233" t="str">
        <f t="shared" si="70"/>
        <v>30ESSC91</v>
      </c>
      <c r="T107" s="233" t="str">
        <f t="shared" si="71"/>
        <v>30ESSC02</v>
      </c>
      <c r="U107" s="233" t="str">
        <f t="shared" si="72"/>
        <v>30ESSC62</v>
      </c>
      <c r="V107" s="233" t="str">
        <f t="shared" si="73"/>
        <v>30EPSC03</v>
      </c>
      <c r="W107" s="233" t="str">
        <f t="shared" si="74"/>
        <v>30EPSIC3</v>
      </c>
      <c r="X107" s="233" t="str">
        <f t="shared" si="75"/>
        <v>30CCFC55</v>
      </c>
      <c r="Y107" s="233" t="str">
        <f t="shared" si="76"/>
        <v>30ESSC07</v>
      </c>
      <c r="Z107" s="262" t="s">
        <v>311</v>
      </c>
      <c r="AA107" s="208"/>
      <c r="AB107" s="263"/>
      <c r="AC107" s="210">
        <f t="shared" ref="AC107:AZ107" si="86">SUM(AC108:AC130)</f>
        <v>0</v>
      </c>
      <c r="AD107" s="211">
        <f t="shared" si="86"/>
        <v>26213</v>
      </c>
      <c r="AE107" s="211">
        <f t="shared" si="86"/>
        <v>15482</v>
      </c>
      <c r="AF107" s="211">
        <f t="shared" si="86"/>
        <v>2574</v>
      </c>
      <c r="AG107" s="211">
        <f t="shared" si="86"/>
        <v>39386</v>
      </c>
      <c r="AH107" s="211">
        <f t="shared" si="86"/>
        <v>0</v>
      </c>
      <c r="AI107" s="211">
        <f t="shared" si="86"/>
        <v>21</v>
      </c>
      <c r="AJ107" s="211">
        <f t="shared" si="86"/>
        <v>12</v>
      </c>
      <c r="AK107" s="211">
        <f t="shared" si="86"/>
        <v>13</v>
      </c>
      <c r="AL107" s="211">
        <f t="shared" si="86"/>
        <v>61</v>
      </c>
      <c r="AM107" s="211">
        <f t="shared" si="86"/>
        <v>0</v>
      </c>
      <c r="AN107" s="211">
        <f t="shared" si="86"/>
        <v>0</v>
      </c>
      <c r="AO107" s="211">
        <f t="shared" si="86"/>
        <v>0</v>
      </c>
      <c r="AP107" s="213">
        <f t="shared" si="86"/>
        <v>0</v>
      </c>
      <c r="AQ107" s="210">
        <f t="shared" si="86"/>
        <v>4110</v>
      </c>
      <c r="AR107" s="211">
        <f t="shared" si="86"/>
        <v>1577</v>
      </c>
      <c r="AS107" s="211">
        <f t="shared" si="86"/>
        <v>0</v>
      </c>
      <c r="AT107" s="211">
        <f t="shared" si="86"/>
        <v>32</v>
      </c>
      <c r="AU107" s="211">
        <f t="shared" si="86"/>
        <v>0</v>
      </c>
      <c r="AV107" s="211">
        <f t="shared" si="86"/>
        <v>1</v>
      </c>
      <c r="AW107" s="211">
        <f t="shared" si="86"/>
        <v>0</v>
      </c>
      <c r="AX107" s="211">
        <f t="shared" si="86"/>
        <v>2</v>
      </c>
      <c r="AY107" s="211">
        <f t="shared" si="86"/>
        <v>0</v>
      </c>
      <c r="AZ107" s="213">
        <f t="shared" si="86"/>
        <v>0</v>
      </c>
      <c r="BA107" s="249">
        <f>SUM(AC107:AZ107)</f>
        <v>89484</v>
      </c>
      <c r="BB107" s="256" t="str">
        <f t="shared" si="77"/>
        <v>172EPS016</v>
      </c>
      <c r="BC107" s="257" t="s">
        <v>308</v>
      </c>
      <c r="BD107" s="258">
        <v>172</v>
      </c>
      <c r="BE107" s="257" t="s">
        <v>219</v>
      </c>
      <c r="BF107" s="259">
        <v>12179</v>
      </c>
    </row>
    <row r="108" spans="2:58" ht="15" customHeight="1" x14ac:dyDescent="0.25">
      <c r="B108" s="233" t="str">
        <f t="shared" si="53"/>
        <v>34EPS010</v>
      </c>
      <c r="C108" s="233" t="str">
        <f t="shared" si="54"/>
        <v>34EPS016</v>
      </c>
      <c r="D108" s="233" t="str">
        <f t="shared" si="55"/>
        <v>34EPS037</v>
      </c>
      <c r="E108" s="233" t="str">
        <f t="shared" si="56"/>
        <v>34EPS002</v>
      </c>
      <c r="F108" s="233" t="str">
        <f t="shared" si="57"/>
        <v>34EPS003</v>
      </c>
      <c r="G108" s="233" t="str">
        <f t="shared" si="58"/>
        <v>34EPS023</v>
      </c>
      <c r="H108" s="233" t="str">
        <f t="shared" si="59"/>
        <v>34EPS005</v>
      </c>
      <c r="I108" s="233" t="str">
        <f t="shared" si="60"/>
        <v>34EPS018</v>
      </c>
      <c r="J108" s="233" t="str">
        <f t="shared" si="61"/>
        <v>34EAS016</v>
      </c>
      <c r="K108" s="233" t="str">
        <f t="shared" si="62"/>
        <v>34EAS027</v>
      </c>
      <c r="L108" s="233" t="str">
        <f t="shared" si="63"/>
        <v>34EPS017</v>
      </c>
      <c r="M108" s="233" t="str">
        <f t="shared" si="64"/>
        <v>34EPS033</v>
      </c>
      <c r="N108" s="233" t="str">
        <f t="shared" si="65"/>
        <v>34EPS001</v>
      </c>
      <c r="O108" s="233" t="str">
        <f t="shared" si="66"/>
        <v>34EPS008</v>
      </c>
      <c r="P108" s="233" t="str">
        <f t="shared" si="67"/>
        <v>34EPS040</v>
      </c>
      <c r="Q108" s="233" t="str">
        <f t="shared" si="68"/>
        <v>34ESSC24</v>
      </c>
      <c r="R108" s="233" t="str">
        <f t="shared" si="69"/>
        <v>34EPSC20</v>
      </c>
      <c r="S108" s="233" t="str">
        <f t="shared" si="70"/>
        <v>34ESSC91</v>
      </c>
      <c r="T108" s="233" t="str">
        <f t="shared" si="71"/>
        <v>34ESSC02</v>
      </c>
      <c r="U108" s="233" t="str">
        <f t="shared" si="72"/>
        <v>34ESSC62</v>
      </c>
      <c r="V108" s="233" t="str">
        <f t="shared" si="73"/>
        <v>34EPSC03</v>
      </c>
      <c r="W108" s="233" t="str">
        <f t="shared" si="74"/>
        <v>34EPSIC3</v>
      </c>
      <c r="X108" s="233" t="str">
        <f t="shared" si="75"/>
        <v>34CCFC55</v>
      </c>
      <c r="Y108" s="233" t="str">
        <f t="shared" si="76"/>
        <v>34ESSC07</v>
      </c>
      <c r="Z108" s="252" t="s">
        <v>134</v>
      </c>
      <c r="AA108" s="265" t="s">
        <v>312</v>
      </c>
      <c r="AB108" s="254">
        <v>30</v>
      </c>
      <c r="AC108" s="197">
        <f t="shared" ref="AC108:AR123" si="87">IFERROR(VLOOKUP(B107,$BB$9:$BF$950,5,0),0)</f>
        <v>0</v>
      </c>
      <c r="AD108" s="198">
        <f t="shared" si="87"/>
        <v>6174</v>
      </c>
      <c r="AE108" s="198">
        <f t="shared" si="87"/>
        <v>1995</v>
      </c>
      <c r="AF108" s="198">
        <f t="shared" si="87"/>
        <v>2573</v>
      </c>
      <c r="AG108" s="198">
        <f t="shared" si="87"/>
        <v>2531</v>
      </c>
      <c r="AH108" s="198">
        <f t="shared" si="87"/>
        <v>0</v>
      </c>
      <c r="AI108" s="198">
        <f t="shared" si="87"/>
        <v>1</v>
      </c>
      <c r="AJ108" s="198">
        <f t="shared" si="87"/>
        <v>2</v>
      </c>
      <c r="AK108" s="198">
        <f t="shared" si="87"/>
        <v>0</v>
      </c>
      <c r="AL108" s="198">
        <f t="shared" si="87"/>
        <v>43</v>
      </c>
      <c r="AM108" s="198">
        <f t="shared" si="87"/>
        <v>0</v>
      </c>
      <c r="AN108" s="198">
        <f t="shared" si="87"/>
        <v>0</v>
      </c>
      <c r="AO108" s="198">
        <f t="shared" si="87"/>
        <v>0</v>
      </c>
      <c r="AP108" s="200">
        <f t="shared" si="87"/>
        <v>0</v>
      </c>
      <c r="AQ108" s="197">
        <f t="shared" si="87"/>
        <v>143</v>
      </c>
      <c r="AR108" s="198">
        <f t="shared" si="87"/>
        <v>307</v>
      </c>
      <c r="AS108" s="198">
        <f t="shared" ref="AS108:AZ130" si="88">IFERROR(VLOOKUP(R107,$BB$9:$BF$950,5,0),0)</f>
        <v>0</v>
      </c>
      <c r="AT108" s="198">
        <f t="shared" si="88"/>
        <v>0</v>
      </c>
      <c r="AU108" s="198">
        <f t="shared" si="88"/>
        <v>0</v>
      </c>
      <c r="AV108" s="198">
        <f t="shared" si="88"/>
        <v>0</v>
      </c>
      <c r="AW108" s="198">
        <f t="shared" si="88"/>
        <v>0</v>
      </c>
      <c r="AX108" s="198">
        <f t="shared" si="88"/>
        <v>0</v>
      </c>
      <c r="AY108" s="198">
        <f t="shared" si="88"/>
        <v>0</v>
      </c>
      <c r="AZ108" s="200">
        <f t="shared" si="88"/>
        <v>0</v>
      </c>
      <c r="BA108" s="255">
        <f t="shared" ref="BA108:BA141" si="89">SUM(AC108:AZ108)</f>
        <v>13769</v>
      </c>
      <c r="BB108" s="256" t="str">
        <f t="shared" si="77"/>
        <v>172EPS023</v>
      </c>
      <c r="BC108" s="257" t="s">
        <v>308</v>
      </c>
      <c r="BD108" s="258">
        <v>172</v>
      </c>
      <c r="BE108" s="257" t="s">
        <v>223</v>
      </c>
      <c r="BF108" s="259">
        <v>2</v>
      </c>
    </row>
    <row r="109" spans="2:58" ht="15" customHeight="1" x14ac:dyDescent="0.25">
      <c r="B109" s="233" t="str">
        <f t="shared" si="53"/>
        <v>36EPS010</v>
      </c>
      <c r="C109" s="233" t="str">
        <f t="shared" si="54"/>
        <v>36EPS016</v>
      </c>
      <c r="D109" s="233" t="str">
        <f t="shared" si="55"/>
        <v>36EPS037</v>
      </c>
      <c r="E109" s="233" t="str">
        <f t="shared" si="56"/>
        <v>36EPS002</v>
      </c>
      <c r="F109" s="233" t="str">
        <f t="shared" si="57"/>
        <v>36EPS003</v>
      </c>
      <c r="G109" s="233" t="str">
        <f t="shared" si="58"/>
        <v>36EPS023</v>
      </c>
      <c r="H109" s="233" t="str">
        <f t="shared" si="59"/>
        <v>36EPS005</v>
      </c>
      <c r="I109" s="233" t="str">
        <f t="shared" si="60"/>
        <v>36EPS018</v>
      </c>
      <c r="J109" s="233" t="str">
        <f t="shared" si="61"/>
        <v>36EAS016</v>
      </c>
      <c r="K109" s="233" t="str">
        <f t="shared" si="62"/>
        <v>36EAS027</v>
      </c>
      <c r="L109" s="233" t="str">
        <f t="shared" si="63"/>
        <v>36EPS017</v>
      </c>
      <c r="M109" s="233" t="str">
        <f t="shared" si="64"/>
        <v>36EPS033</v>
      </c>
      <c r="N109" s="233" t="str">
        <f t="shared" si="65"/>
        <v>36EPS001</v>
      </c>
      <c r="O109" s="233" t="str">
        <f t="shared" si="66"/>
        <v>36EPS008</v>
      </c>
      <c r="P109" s="233" t="str">
        <f t="shared" si="67"/>
        <v>36EPS040</v>
      </c>
      <c r="Q109" s="233" t="str">
        <f t="shared" si="68"/>
        <v>36ESSC24</v>
      </c>
      <c r="R109" s="233" t="str">
        <f t="shared" si="69"/>
        <v>36EPSC20</v>
      </c>
      <c r="S109" s="233" t="str">
        <f t="shared" si="70"/>
        <v>36ESSC91</v>
      </c>
      <c r="T109" s="233" t="str">
        <f t="shared" si="71"/>
        <v>36ESSC02</v>
      </c>
      <c r="U109" s="233" t="str">
        <f t="shared" si="72"/>
        <v>36ESSC62</v>
      </c>
      <c r="V109" s="233" t="str">
        <f t="shared" si="73"/>
        <v>36EPSC03</v>
      </c>
      <c r="W109" s="233" t="str">
        <f t="shared" si="74"/>
        <v>36EPSIC3</v>
      </c>
      <c r="X109" s="233" t="str">
        <f t="shared" si="75"/>
        <v>36CCFC55</v>
      </c>
      <c r="Y109" s="233" t="str">
        <f t="shared" si="76"/>
        <v>36ESSC07</v>
      </c>
      <c r="Z109" s="252" t="s">
        <v>135</v>
      </c>
      <c r="AA109" s="265" t="s">
        <v>312</v>
      </c>
      <c r="AB109" s="254">
        <v>34</v>
      </c>
      <c r="AC109" s="197">
        <f t="shared" si="87"/>
        <v>0</v>
      </c>
      <c r="AD109" s="198">
        <f t="shared" si="87"/>
        <v>2296</v>
      </c>
      <c r="AE109" s="198">
        <f t="shared" si="87"/>
        <v>1350</v>
      </c>
      <c r="AF109" s="198">
        <f t="shared" si="87"/>
        <v>0</v>
      </c>
      <c r="AG109" s="198">
        <f t="shared" si="87"/>
        <v>4757</v>
      </c>
      <c r="AH109" s="198">
        <f t="shared" si="87"/>
        <v>0</v>
      </c>
      <c r="AI109" s="198">
        <f t="shared" si="87"/>
        <v>0</v>
      </c>
      <c r="AJ109" s="198">
        <f t="shared" si="87"/>
        <v>1</v>
      </c>
      <c r="AK109" s="198">
        <f t="shared" si="87"/>
        <v>0</v>
      </c>
      <c r="AL109" s="198">
        <f t="shared" si="87"/>
        <v>0</v>
      </c>
      <c r="AM109" s="198">
        <f t="shared" si="87"/>
        <v>0</v>
      </c>
      <c r="AN109" s="198">
        <f t="shared" si="87"/>
        <v>0</v>
      </c>
      <c r="AO109" s="198">
        <f t="shared" si="87"/>
        <v>0</v>
      </c>
      <c r="AP109" s="200">
        <f t="shared" si="87"/>
        <v>0</v>
      </c>
      <c r="AQ109" s="197">
        <f t="shared" si="87"/>
        <v>340</v>
      </c>
      <c r="AR109" s="198">
        <f t="shared" si="87"/>
        <v>0</v>
      </c>
      <c r="AS109" s="198">
        <f t="shared" si="88"/>
        <v>0</v>
      </c>
      <c r="AT109" s="198">
        <f t="shared" si="88"/>
        <v>6</v>
      </c>
      <c r="AU109" s="198">
        <f t="shared" si="88"/>
        <v>0</v>
      </c>
      <c r="AV109" s="198">
        <f t="shared" si="88"/>
        <v>0</v>
      </c>
      <c r="AW109" s="198">
        <f t="shared" si="88"/>
        <v>0</v>
      </c>
      <c r="AX109" s="198">
        <f t="shared" si="88"/>
        <v>0</v>
      </c>
      <c r="AY109" s="198">
        <f t="shared" si="88"/>
        <v>0</v>
      </c>
      <c r="AZ109" s="200">
        <f t="shared" si="88"/>
        <v>0</v>
      </c>
      <c r="BA109" s="255">
        <f t="shared" si="89"/>
        <v>8750</v>
      </c>
      <c r="BB109" s="256" t="str">
        <f t="shared" si="77"/>
        <v>172EPS037</v>
      </c>
      <c r="BC109" s="257" t="s">
        <v>308</v>
      </c>
      <c r="BD109" s="258">
        <v>172</v>
      </c>
      <c r="BE109" s="257" t="s">
        <v>221</v>
      </c>
      <c r="BF109" s="259">
        <v>6633</v>
      </c>
    </row>
    <row r="110" spans="2:58" ht="15" customHeight="1" x14ac:dyDescent="0.25">
      <c r="B110" s="233" t="str">
        <f t="shared" si="53"/>
        <v>91EPS010</v>
      </c>
      <c r="C110" s="233" t="str">
        <f t="shared" si="54"/>
        <v>91EPS016</v>
      </c>
      <c r="D110" s="233" t="str">
        <f t="shared" si="55"/>
        <v>91EPS037</v>
      </c>
      <c r="E110" s="233" t="str">
        <f t="shared" si="56"/>
        <v>91EPS002</v>
      </c>
      <c r="F110" s="233" t="str">
        <f t="shared" si="57"/>
        <v>91EPS003</v>
      </c>
      <c r="G110" s="233" t="str">
        <f t="shared" si="58"/>
        <v>91EPS023</v>
      </c>
      <c r="H110" s="233" t="str">
        <f t="shared" si="59"/>
        <v>91EPS005</v>
      </c>
      <c r="I110" s="233" t="str">
        <f t="shared" si="60"/>
        <v>91EPS018</v>
      </c>
      <c r="J110" s="233" t="str">
        <f t="shared" si="61"/>
        <v>91EAS016</v>
      </c>
      <c r="K110" s="233" t="str">
        <f t="shared" si="62"/>
        <v>91EAS027</v>
      </c>
      <c r="L110" s="233" t="str">
        <f t="shared" si="63"/>
        <v>91EPS017</v>
      </c>
      <c r="M110" s="233" t="str">
        <f t="shared" si="64"/>
        <v>91EPS033</v>
      </c>
      <c r="N110" s="233" t="str">
        <f t="shared" si="65"/>
        <v>91EPS001</v>
      </c>
      <c r="O110" s="233" t="str">
        <f t="shared" si="66"/>
        <v>91EPS008</v>
      </c>
      <c r="P110" s="233" t="str">
        <f t="shared" si="67"/>
        <v>91EPS040</v>
      </c>
      <c r="Q110" s="233" t="str">
        <f t="shared" si="68"/>
        <v>91ESSC24</v>
      </c>
      <c r="R110" s="233" t="str">
        <f t="shared" si="69"/>
        <v>91EPSC20</v>
      </c>
      <c r="S110" s="233" t="str">
        <f t="shared" si="70"/>
        <v>91ESSC91</v>
      </c>
      <c r="T110" s="233" t="str">
        <f t="shared" si="71"/>
        <v>91ESSC02</v>
      </c>
      <c r="U110" s="233" t="str">
        <f t="shared" si="72"/>
        <v>91ESSC62</v>
      </c>
      <c r="V110" s="233" t="str">
        <f t="shared" si="73"/>
        <v>91EPSC03</v>
      </c>
      <c r="W110" s="233" t="str">
        <f t="shared" si="74"/>
        <v>91EPSIC3</v>
      </c>
      <c r="X110" s="233" t="str">
        <f t="shared" si="75"/>
        <v>91CCFC55</v>
      </c>
      <c r="Y110" s="233" t="str">
        <f t="shared" si="76"/>
        <v>91ESSC07</v>
      </c>
      <c r="Z110" s="252" t="s">
        <v>136</v>
      </c>
      <c r="AA110" s="265" t="s">
        <v>312</v>
      </c>
      <c r="AB110" s="254">
        <v>36</v>
      </c>
      <c r="AC110" s="197">
        <f t="shared" si="87"/>
        <v>0</v>
      </c>
      <c r="AD110" s="198">
        <f t="shared" si="87"/>
        <v>1018</v>
      </c>
      <c r="AE110" s="198">
        <f t="shared" si="87"/>
        <v>168</v>
      </c>
      <c r="AF110" s="198">
        <f t="shared" si="87"/>
        <v>0</v>
      </c>
      <c r="AG110" s="198">
        <f t="shared" si="87"/>
        <v>461</v>
      </c>
      <c r="AH110" s="198">
        <f t="shared" si="87"/>
        <v>0</v>
      </c>
      <c r="AI110" s="198">
        <f t="shared" si="87"/>
        <v>0</v>
      </c>
      <c r="AJ110" s="198">
        <f t="shared" si="87"/>
        <v>0</v>
      </c>
      <c r="AK110" s="198">
        <f t="shared" si="87"/>
        <v>0</v>
      </c>
      <c r="AL110" s="198">
        <f t="shared" si="87"/>
        <v>0</v>
      </c>
      <c r="AM110" s="198">
        <f t="shared" si="87"/>
        <v>0</v>
      </c>
      <c r="AN110" s="198">
        <f t="shared" si="87"/>
        <v>0</v>
      </c>
      <c r="AO110" s="198">
        <f t="shared" si="87"/>
        <v>0</v>
      </c>
      <c r="AP110" s="200">
        <f t="shared" si="87"/>
        <v>0</v>
      </c>
      <c r="AQ110" s="197">
        <f t="shared" si="87"/>
        <v>0</v>
      </c>
      <c r="AR110" s="198">
        <f t="shared" si="87"/>
        <v>0</v>
      </c>
      <c r="AS110" s="198">
        <f t="shared" si="88"/>
        <v>0</v>
      </c>
      <c r="AT110" s="198">
        <f t="shared" si="88"/>
        <v>9</v>
      </c>
      <c r="AU110" s="198">
        <f t="shared" si="88"/>
        <v>0</v>
      </c>
      <c r="AV110" s="198">
        <f t="shared" si="88"/>
        <v>0</v>
      </c>
      <c r="AW110" s="198">
        <f t="shared" si="88"/>
        <v>0</v>
      </c>
      <c r="AX110" s="198">
        <f t="shared" si="88"/>
        <v>0</v>
      </c>
      <c r="AY110" s="198">
        <f t="shared" si="88"/>
        <v>0</v>
      </c>
      <c r="AZ110" s="200">
        <f t="shared" si="88"/>
        <v>0</v>
      </c>
      <c r="BA110" s="255">
        <f t="shared" si="89"/>
        <v>1656</v>
      </c>
      <c r="BB110" s="256" t="str">
        <f t="shared" si="77"/>
        <v>172EPS040</v>
      </c>
      <c r="BC110" s="257" t="s">
        <v>308</v>
      </c>
      <c r="BD110" s="258">
        <v>172</v>
      </c>
      <c r="BE110" s="257" t="s">
        <v>238</v>
      </c>
      <c r="BF110" s="259">
        <v>241</v>
      </c>
    </row>
    <row r="111" spans="2:58" ht="15" customHeight="1" x14ac:dyDescent="0.25">
      <c r="B111" s="233" t="str">
        <f t="shared" si="53"/>
        <v>93EPS010</v>
      </c>
      <c r="C111" s="233" t="str">
        <f t="shared" si="54"/>
        <v>93EPS016</v>
      </c>
      <c r="D111" s="233" t="str">
        <f t="shared" si="55"/>
        <v>93EPS037</v>
      </c>
      <c r="E111" s="233" t="str">
        <f t="shared" si="56"/>
        <v>93EPS002</v>
      </c>
      <c r="F111" s="233" t="str">
        <f t="shared" si="57"/>
        <v>93EPS003</v>
      </c>
      <c r="G111" s="233" t="str">
        <f t="shared" si="58"/>
        <v>93EPS023</v>
      </c>
      <c r="H111" s="233" t="str">
        <f t="shared" si="59"/>
        <v>93EPS005</v>
      </c>
      <c r="I111" s="233" t="str">
        <f t="shared" si="60"/>
        <v>93EPS018</v>
      </c>
      <c r="J111" s="233" t="str">
        <f t="shared" si="61"/>
        <v>93EAS016</v>
      </c>
      <c r="K111" s="233" t="str">
        <f t="shared" si="62"/>
        <v>93EAS027</v>
      </c>
      <c r="L111" s="233" t="str">
        <f t="shared" si="63"/>
        <v>93EPS017</v>
      </c>
      <c r="M111" s="233" t="str">
        <f t="shared" si="64"/>
        <v>93EPS033</v>
      </c>
      <c r="N111" s="233" t="str">
        <f t="shared" si="65"/>
        <v>93EPS001</v>
      </c>
      <c r="O111" s="233" t="str">
        <f t="shared" si="66"/>
        <v>93EPS008</v>
      </c>
      <c r="P111" s="233" t="str">
        <f t="shared" si="67"/>
        <v>93EPS040</v>
      </c>
      <c r="Q111" s="233" t="str">
        <f t="shared" si="68"/>
        <v>93ESSC24</v>
      </c>
      <c r="R111" s="233" t="str">
        <f t="shared" si="69"/>
        <v>93EPSC20</v>
      </c>
      <c r="S111" s="233" t="str">
        <f t="shared" si="70"/>
        <v>93ESSC91</v>
      </c>
      <c r="T111" s="233" t="str">
        <f t="shared" si="71"/>
        <v>93ESSC02</v>
      </c>
      <c r="U111" s="233" t="str">
        <f t="shared" si="72"/>
        <v>93ESSC62</v>
      </c>
      <c r="V111" s="233" t="str">
        <f t="shared" si="73"/>
        <v>93EPSC03</v>
      </c>
      <c r="W111" s="233" t="str">
        <f t="shared" si="74"/>
        <v>93EPSIC3</v>
      </c>
      <c r="X111" s="233" t="str">
        <f t="shared" si="75"/>
        <v>93CCFC55</v>
      </c>
      <c r="Y111" s="233" t="str">
        <f t="shared" si="76"/>
        <v>93ESSC07</v>
      </c>
      <c r="Z111" s="252" t="s">
        <v>137</v>
      </c>
      <c r="AA111" s="265" t="s">
        <v>312</v>
      </c>
      <c r="AB111" s="254">
        <v>91</v>
      </c>
      <c r="AC111" s="197">
        <f t="shared" si="87"/>
        <v>0</v>
      </c>
      <c r="AD111" s="198">
        <f t="shared" si="87"/>
        <v>0</v>
      </c>
      <c r="AE111" s="198">
        <f t="shared" si="87"/>
        <v>132</v>
      </c>
      <c r="AF111" s="198">
        <f t="shared" si="87"/>
        <v>0</v>
      </c>
      <c r="AG111" s="198">
        <f t="shared" si="87"/>
        <v>596</v>
      </c>
      <c r="AH111" s="198">
        <f t="shared" si="87"/>
        <v>0</v>
      </c>
      <c r="AI111" s="198">
        <f t="shared" si="87"/>
        <v>1</v>
      </c>
      <c r="AJ111" s="198">
        <f t="shared" si="87"/>
        <v>0</v>
      </c>
      <c r="AK111" s="198">
        <f t="shared" si="87"/>
        <v>0</v>
      </c>
      <c r="AL111" s="198">
        <f t="shared" si="87"/>
        <v>0</v>
      </c>
      <c r="AM111" s="198">
        <f t="shared" si="87"/>
        <v>0</v>
      </c>
      <c r="AN111" s="198">
        <f t="shared" si="87"/>
        <v>0</v>
      </c>
      <c r="AO111" s="198">
        <f t="shared" si="87"/>
        <v>0</v>
      </c>
      <c r="AP111" s="200">
        <f t="shared" si="87"/>
        <v>0</v>
      </c>
      <c r="AQ111" s="197">
        <f t="shared" si="87"/>
        <v>45</v>
      </c>
      <c r="AR111" s="198">
        <f t="shared" si="87"/>
        <v>0</v>
      </c>
      <c r="AS111" s="198">
        <f t="shared" si="88"/>
        <v>0</v>
      </c>
      <c r="AT111" s="198">
        <f t="shared" si="88"/>
        <v>0</v>
      </c>
      <c r="AU111" s="198">
        <f t="shared" si="88"/>
        <v>0</v>
      </c>
      <c r="AV111" s="198">
        <f t="shared" si="88"/>
        <v>0</v>
      </c>
      <c r="AW111" s="198">
        <f t="shared" si="88"/>
        <v>0</v>
      </c>
      <c r="AX111" s="198">
        <f t="shared" si="88"/>
        <v>0</v>
      </c>
      <c r="AY111" s="198">
        <f t="shared" si="88"/>
        <v>0</v>
      </c>
      <c r="AZ111" s="200">
        <f t="shared" si="88"/>
        <v>0</v>
      </c>
      <c r="BA111" s="255">
        <f t="shared" si="89"/>
        <v>774</v>
      </c>
      <c r="BB111" s="256" t="str">
        <f t="shared" si="77"/>
        <v>172EPSIC3</v>
      </c>
      <c r="BC111" s="257" t="s">
        <v>308</v>
      </c>
      <c r="BD111" s="258">
        <v>172</v>
      </c>
      <c r="BE111" s="257" t="s">
        <v>242</v>
      </c>
      <c r="BF111" s="259">
        <v>2</v>
      </c>
    </row>
    <row r="112" spans="2:58" ht="15" customHeight="1" x14ac:dyDescent="0.25">
      <c r="B112" s="233" t="str">
        <f t="shared" si="53"/>
        <v>101EPS010</v>
      </c>
      <c r="C112" s="233" t="str">
        <f t="shared" si="54"/>
        <v>101EPS016</v>
      </c>
      <c r="D112" s="233" t="str">
        <f t="shared" si="55"/>
        <v>101EPS037</v>
      </c>
      <c r="E112" s="233" t="str">
        <f t="shared" si="56"/>
        <v>101EPS002</v>
      </c>
      <c r="F112" s="233" t="str">
        <f t="shared" si="57"/>
        <v>101EPS003</v>
      </c>
      <c r="G112" s="233" t="str">
        <f t="shared" si="58"/>
        <v>101EPS023</v>
      </c>
      <c r="H112" s="233" t="str">
        <f t="shared" si="59"/>
        <v>101EPS005</v>
      </c>
      <c r="I112" s="233" t="str">
        <f t="shared" si="60"/>
        <v>101EPS018</v>
      </c>
      <c r="J112" s="233" t="str">
        <f t="shared" si="61"/>
        <v>101EAS016</v>
      </c>
      <c r="K112" s="233" t="str">
        <f t="shared" si="62"/>
        <v>101EAS027</v>
      </c>
      <c r="L112" s="233" t="str">
        <f t="shared" si="63"/>
        <v>101EPS017</v>
      </c>
      <c r="M112" s="233" t="str">
        <f t="shared" si="64"/>
        <v>101EPS033</v>
      </c>
      <c r="N112" s="233" t="str">
        <f t="shared" si="65"/>
        <v>101EPS001</v>
      </c>
      <c r="O112" s="233" t="str">
        <f t="shared" si="66"/>
        <v>101EPS008</v>
      </c>
      <c r="P112" s="233" t="str">
        <f t="shared" si="67"/>
        <v>101EPS040</v>
      </c>
      <c r="Q112" s="233" t="str">
        <f t="shared" si="68"/>
        <v>101ESSC24</v>
      </c>
      <c r="R112" s="233" t="str">
        <f t="shared" si="69"/>
        <v>101EPSC20</v>
      </c>
      <c r="S112" s="233" t="str">
        <f t="shared" si="70"/>
        <v>101ESSC91</v>
      </c>
      <c r="T112" s="233" t="str">
        <f t="shared" si="71"/>
        <v>101ESSC02</v>
      </c>
      <c r="U112" s="233" t="str">
        <f t="shared" si="72"/>
        <v>101ESSC62</v>
      </c>
      <c r="V112" s="233" t="str">
        <f t="shared" si="73"/>
        <v>101EPSC03</v>
      </c>
      <c r="W112" s="233" t="str">
        <f t="shared" si="74"/>
        <v>101EPSIC3</v>
      </c>
      <c r="X112" s="233" t="str">
        <f t="shared" si="75"/>
        <v>101CCFC55</v>
      </c>
      <c r="Y112" s="233" t="str">
        <f t="shared" si="76"/>
        <v>101ESSC07</v>
      </c>
      <c r="Z112" s="252" t="s">
        <v>138</v>
      </c>
      <c r="AA112" s="265" t="s">
        <v>312</v>
      </c>
      <c r="AB112" s="254">
        <v>93</v>
      </c>
      <c r="AC112" s="197">
        <f t="shared" si="87"/>
        <v>0</v>
      </c>
      <c r="AD112" s="198">
        <f t="shared" si="87"/>
        <v>0</v>
      </c>
      <c r="AE112" s="198">
        <f t="shared" si="87"/>
        <v>228</v>
      </c>
      <c r="AF112" s="198">
        <f t="shared" si="87"/>
        <v>0</v>
      </c>
      <c r="AG112" s="198">
        <f t="shared" si="87"/>
        <v>987</v>
      </c>
      <c r="AH112" s="198">
        <f t="shared" si="87"/>
        <v>0</v>
      </c>
      <c r="AI112" s="198">
        <f t="shared" si="87"/>
        <v>0</v>
      </c>
      <c r="AJ112" s="198">
        <f t="shared" si="87"/>
        <v>0</v>
      </c>
      <c r="AK112" s="198">
        <f t="shared" si="87"/>
        <v>0</v>
      </c>
      <c r="AL112" s="198">
        <f t="shared" si="87"/>
        <v>0</v>
      </c>
      <c r="AM112" s="198">
        <f t="shared" si="87"/>
        <v>0</v>
      </c>
      <c r="AN112" s="198">
        <f t="shared" si="87"/>
        <v>0</v>
      </c>
      <c r="AO112" s="198">
        <f t="shared" si="87"/>
        <v>0</v>
      </c>
      <c r="AP112" s="200">
        <f t="shared" si="87"/>
        <v>0</v>
      </c>
      <c r="AQ112" s="197">
        <f t="shared" si="87"/>
        <v>110</v>
      </c>
      <c r="AR112" s="198">
        <f t="shared" si="87"/>
        <v>0</v>
      </c>
      <c r="AS112" s="198">
        <f t="shared" si="88"/>
        <v>0</v>
      </c>
      <c r="AT112" s="198">
        <f t="shared" si="88"/>
        <v>0</v>
      </c>
      <c r="AU112" s="198">
        <f t="shared" si="88"/>
        <v>0</v>
      </c>
      <c r="AV112" s="198">
        <f t="shared" si="88"/>
        <v>0</v>
      </c>
      <c r="AW112" s="198">
        <f t="shared" si="88"/>
        <v>0</v>
      </c>
      <c r="AX112" s="198">
        <f t="shared" si="88"/>
        <v>0</v>
      </c>
      <c r="AY112" s="198">
        <f t="shared" si="88"/>
        <v>0</v>
      </c>
      <c r="AZ112" s="200">
        <f t="shared" si="88"/>
        <v>0</v>
      </c>
      <c r="BA112" s="255">
        <f t="shared" si="89"/>
        <v>1325</v>
      </c>
      <c r="BB112" s="256" t="str">
        <f t="shared" si="77"/>
        <v>172ESSC02</v>
      </c>
      <c r="BC112" s="257" t="s">
        <v>308</v>
      </c>
      <c r="BD112" s="258">
        <v>172</v>
      </c>
      <c r="BE112" s="257" t="s">
        <v>240</v>
      </c>
      <c r="BF112" s="259">
        <v>9</v>
      </c>
    </row>
    <row r="113" spans="2:58" ht="15" customHeight="1" x14ac:dyDescent="0.25">
      <c r="B113" s="233" t="str">
        <f t="shared" si="53"/>
        <v>145EPS010</v>
      </c>
      <c r="C113" s="233" t="str">
        <f t="shared" si="54"/>
        <v>145EPS016</v>
      </c>
      <c r="D113" s="233" t="str">
        <f t="shared" si="55"/>
        <v>145EPS037</v>
      </c>
      <c r="E113" s="233" t="str">
        <f t="shared" si="56"/>
        <v>145EPS002</v>
      </c>
      <c r="F113" s="233" t="str">
        <f t="shared" si="57"/>
        <v>145EPS003</v>
      </c>
      <c r="G113" s="233" t="str">
        <f t="shared" si="58"/>
        <v>145EPS023</v>
      </c>
      <c r="H113" s="233" t="str">
        <f t="shared" si="59"/>
        <v>145EPS005</v>
      </c>
      <c r="I113" s="233" t="str">
        <f t="shared" si="60"/>
        <v>145EPS018</v>
      </c>
      <c r="J113" s="233" t="str">
        <f t="shared" si="61"/>
        <v>145EAS016</v>
      </c>
      <c r="K113" s="233" t="str">
        <f t="shared" si="62"/>
        <v>145EAS027</v>
      </c>
      <c r="L113" s="233" t="str">
        <f t="shared" si="63"/>
        <v>145EPS017</v>
      </c>
      <c r="M113" s="233" t="str">
        <f t="shared" si="64"/>
        <v>145EPS033</v>
      </c>
      <c r="N113" s="233" t="str">
        <f t="shared" si="65"/>
        <v>145EPS001</v>
      </c>
      <c r="O113" s="233" t="str">
        <f t="shared" si="66"/>
        <v>145EPS008</v>
      </c>
      <c r="P113" s="233" t="str">
        <f t="shared" si="67"/>
        <v>145EPS040</v>
      </c>
      <c r="Q113" s="233" t="str">
        <f t="shared" si="68"/>
        <v>145ESSC24</v>
      </c>
      <c r="R113" s="233" t="str">
        <f t="shared" si="69"/>
        <v>145EPSC20</v>
      </c>
      <c r="S113" s="233" t="str">
        <f t="shared" si="70"/>
        <v>145ESSC91</v>
      </c>
      <c r="T113" s="233" t="str">
        <f t="shared" si="71"/>
        <v>145ESSC02</v>
      </c>
      <c r="U113" s="233" t="str">
        <f t="shared" si="72"/>
        <v>145ESSC62</v>
      </c>
      <c r="V113" s="233" t="str">
        <f t="shared" si="73"/>
        <v>145EPSC03</v>
      </c>
      <c r="W113" s="233" t="str">
        <f t="shared" si="74"/>
        <v>145EPSIC3</v>
      </c>
      <c r="X113" s="233" t="str">
        <f t="shared" si="75"/>
        <v>145CCFC55</v>
      </c>
      <c r="Y113" s="233" t="str">
        <f t="shared" si="76"/>
        <v>145ESSC07</v>
      </c>
      <c r="Z113" s="261" t="s">
        <v>139</v>
      </c>
      <c r="AA113" s="265" t="s">
        <v>312</v>
      </c>
      <c r="AB113" s="254">
        <v>101</v>
      </c>
      <c r="AC113" s="197">
        <f t="shared" si="87"/>
        <v>0</v>
      </c>
      <c r="AD113" s="198">
        <f t="shared" si="87"/>
        <v>3679</v>
      </c>
      <c r="AE113" s="198">
        <f t="shared" si="87"/>
        <v>421</v>
      </c>
      <c r="AF113" s="198">
        <f t="shared" si="87"/>
        <v>0</v>
      </c>
      <c r="AG113" s="198">
        <f t="shared" si="87"/>
        <v>3332</v>
      </c>
      <c r="AH113" s="198">
        <f t="shared" si="87"/>
        <v>0</v>
      </c>
      <c r="AI113" s="198">
        <f t="shared" si="87"/>
        <v>1</v>
      </c>
      <c r="AJ113" s="198">
        <f t="shared" si="87"/>
        <v>0</v>
      </c>
      <c r="AK113" s="198">
        <f t="shared" si="87"/>
        <v>1</v>
      </c>
      <c r="AL113" s="198">
        <f t="shared" si="87"/>
        <v>0</v>
      </c>
      <c r="AM113" s="198">
        <f t="shared" si="87"/>
        <v>0</v>
      </c>
      <c r="AN113" s="198">
        <f t="shared" si="87"/>
        <v>0</v>
      </c>
      <c r="AO113" s="198">
        <f t="shared" si="87"/>
        <v>0</v>
      </c>
      <c r="AP113" s="200">
        <f t="shared" si="87"/>
        <v>0</v>
      </c>
      <c r="AQ113" s="197">
        <f t="shared" si="87"/>
        <v>171</v>
      </c>
      <c r="AR113" s="198">
        <f t="shared" si="87"/>
        <v>279</v>
      </c>
      <c r="AS113" s="198">
        <f t="shared" si="88"/>
        <v>0</v>
      </c>
      <c r="AT113" s="198">
        <f t="shared" si="88"/>
        <v>0</v>
      </c>
      <c r="AU113" s="198">
        <f t="shared" si="88"/>
        <v>0</v>
      </c>
      <c r="AV113" s="198">
        <f t="shared" si="88"/>
        <v>0</v>
      </c>
      <c r="AW113" s="198">
        <f t="shared" si="88"/>
        <v>0</v>
      </c>
      <c r="AX113" s="198">
        <f t="shared" si="88"/>
        <v>0</v>
      </c>
      <c r="AY113" s="198">
        <f t="shared" si="88"/>
        <v>0</v>
      </c>
      <c r="AZ113" s="200">
        <f t="shared" si="88"/>
        <v>0</v>
      </c>
      <c r="BA113" s="255">
        <f t="shared" si="89"/>
        <v>7884</v>
      </c>
      <c r="BB113" s="256" t="str">
        <f t="shared" si="77"/>
        <v>475EPS037</v>
      </c>
      <c r="BC113" s="257" t="s">
        <v>308</v>
      </c>
      <c r="BD113" s="258">
        <v>475</v>
      </c>
      <c r="BE113" s="257" t="s">
        <v>221</v>
      </c>
      <c r="BF113" s="259">
        <v>359</v>
      </c>
    </row>
    <row r="114" spans="2:58" ht="15" customHeight="1" x14ac:dyDescent="0.25">
      <c r="B114" s="233" t="str">
        <f t="shared" si="53"/>
        <v>209EPS010</v>
      </c>
      <c r="C114" s="233" t="str">
        <f t="shared" si="54"/>
        <v>209EPS016</v>
      </c>
      <c r="D114" s="233" t="str">
        <f t="shared" si="55"/>
        <v>209EPS037</v>
      </c>
      <c r="E114" s="233" t="str">
        <f t="shared" si="56"/>
        <v>209EPS002</v>
      </c>
      <c r="F114" s="233" t="str">
        <f t="shared" si="57"/>
        <v>209EPS003</v>
      </c>
      <c r="G114" s="233" t="str">
        <f t="shared" si="58"/>
        <v>209EPS023</v>
      </c>
      <c r="H114" s="233" t="str">
        <f t="shared" si="59"/>
        <v>209EPS005</v>
      </c>
      <c r="I114" s="233" t="str">
        <f t="shared" si="60"/>
        <v>209EPS018</v>
      </c>
      <c r="J114" s="233" t="str">
        <f t="shared" si="61"/>
        <v>209EAS016</v>
      </c>
      <c r="K114" s="233" t="str">
        <f t="shared" si="62"/>
        <v>209EAS027</v>
      </c>
      <c r="L114" s="233" t="str">
        <f t="shared" si="63"/>
        <v>209EPS017</v>
      </c>
      <c r="M114" s="233" t="str">
        <f t="shared" si="64"/>
        <v>209EPS033</v>
      </c>
      <c r="N114" s="233" t="str">
        <f t="shared" si="65"/>
        <v>209EPS001</v>
      </c>
      <c r="O114" s="233" t="str">
        <f t="shared" si="66"/>
        <v>209EPS008</v>
      </c>
      <c r="P114" s="233" t="str">
        <f t="shared" si="67"/>
        <v>209EPS040</v>
      </c>
      <c r="Q114" s="233" t="str">
        <f t="shared" si="68"/>
        <v>209ESSC24</v>
      </c>
      <c r="R114" s="233" t="str">
        <f t="shared" si="69"/>
        <v>209EPSC20</v>
      </c>
      <c r="S114" s="233" t="str">
        <f t="shared" si="70"/>
        <v>209ESSC91</v>
      </c>
      <c r="T114" s="233" t="str">
        <f t="shared" si="71"/>
        <v>209ESSC02</v>
      </c>
      <c r="U114" s="233" t="str">
        <f t="shared" si="72"/>
        <v>209ESSC62</v>
      </c>
      <c r="V114" s="233" t="str">
        <f t="shared" si="73"/>
        <v>209EPSC03</v>
      </c>
      <c r="W114" s="233" t="str">
        <f t="shared" si="74"/>
        <v>209EPSIC3</v>
      </c>
      <c r="X114" s="233" t="str">
        <f t="shared" si="75"/>
        <v>209CCFC55</v>
      </c>
      <c r="Y114" s="233" t="str">
        <f t="shared" si="76"/>
        <v>209ESSC07</v>
      </c>
      <c r="Z114" s="252" t="s">
        <v>140</v>
      </c>
      <c r="AA114" s="265" t="s">
        <v>312</v>
      </c>
      <c r="AB114" s="254">
        <v>145</v>
      </c>
      <c r="AC114" s="197">
        <f t="shared" si="87"/>
        <v>0</v>
      </c>
      <c r="AD114" s="198">
        <f t="shared" si="87"/>
        <v>0</v>
      </c>
      <c r="AE114" s="198">
        <f t="shared" si="87"/>
        <v>212</v>
      </c>
      <c r="AF114" s="198">
        <f t="shared" si="87"/>
        <v>0</v>
      </c>
      <c r="AG114" s="198">
        <f t="shared" si="87"/>
        <v>438</v>
      </c>
      <c r="AH114" s="198">
        <f t="shared" si="87"/>
        <v>0</v>
      </c>
      <c r="AI114" s="198">
        <f t="shared" si="87"/>
        <v>0</v>
      </c>
      <c r="AJ114" s="198">
        <f t="shared" si="87"/>
        <v>0</v>
      </c>
      <c r="AK114" s="198">
        <f t="shared" si="87"/>
        <v>0</v>
      </c>
      <c r="AL114" s="198">
        <f t="shared" si="87"/>
        <v>0</v>
      </c>
      <c r="AM114" s="198">
        <f t="shared" si="87"/>
        <v>0</v>
      </c>
      <c r="AN114" s="198">
        <f t="shared" si="87"/>
        <v>0</v>
      </c>
      <c r="AO114" s="198">
        <f t="shared" si="87"/>
        <v>0</v>
      </c>
      <c r="AP114" s="200">
        <f t="shared" si="87"/>
        <v>0</v>
      </c>
      <c r="AQ114" s="197">
        <f t="shared" si="87"/>
        <v>40</v>
      </c>
      <c r="AR114" s="198">
        <f t="shared" si="87"/>
        <v>0</v>
      </c>
      <c r="AS114" s="198">
        <f t="shared" si="88"/>
        <v>0</v>
      </c>
      <c r="AT114" s="198">
        <f t="shared" si="88"/>
        <v>0</v>
      </c>
      <c r="AU114" s="198">
        <f t="shared" si="88"/>
        <v>0</v>
      </c>
      <c r="AV114" s="198">
        <f t="shared" si="88"/>
        <v>0</v>
      </c>
      <c r="AW114" s="198">
        <f t="shared" si="88"/>
        <v>0</v>
      </c>
      <c r="AX114" s="198">
        <f t="shared" si="88"/>
        <v>0</v>
      </c>
      <c r="AY114" s="198">
        <f t="shared" si="88"/>
        <v>0</v>
      </c>
      <c r="AZ114" s="200">
        <f t="shared" si="88"/>
        <v>0</v>
      </c>
      <c r="BA114" s="255">
        <f t="shared" si="89"/>
        <v>690</v>
      </c>
      <c r="BB114" s="256" t="str">
        <f t="shared" si="77"/>
        <v>475EPS040</v>
      </c>
      <c r="BC114" s="257" t="s">
        <v>308</v>
      </c>
      <c r="BD114" s="258">
        <v>475</v>
      </c>
      <c r="BE114" s="257" t="s">
        <v>238</v>
      </c>
      <c r="BF114" s="259">
        <v>22</v>
      </c>
    </row>
    <row r="115" spans="2:58" ht="15" customHeight="1" x14ac:dyDescent="0.25">
      <c r="B115" s="233" t="str">
        <f t="shared" si="53"/>
        <v>282EPS010</v>
      </c>
      <c r="C115" s="233" t="str">
        <f t="shared" si="54"/>
        <v>282EPS016</v>
      </c>
      <c r="D115" s="233" t="str">
        <f t="shared" si="55"/>
        <v>282EPS037</v>
      </c>
      <c r="E115" s="233" t="str">
        <f t="shared" si="56"/>
        <v>282EPS002</v>
      </c>
      <c r="F115" s="233" t="str">
        <f t="shared" si="57"/>
        <v>282EPS003</v>
      </c>
      <c r="G115" s="233" t="str">
        <f t="shared" si="58"/>
        <v>282EPS023</v>
      </c>
      <c r="H115" s="233" t="str">
        <f t="shared" si="59"/>
        <v>282EPS005</v>
      </c>
      <c r="I115" s="233" t="str">
        <f t="shared" si="60"/>
        <v>282EPS018</v>
      </c>
      <c r="J115" s="233" t="str">
        <f t="shared" si="61"/>
        <v>282EAS016</v>
      </c>
      <c r="K115" s="233" t="str">
        <f t="shared" si="62"/>
        <v>282EAS027</v>
      </c>
      <c r="L115" s="233" t="str">
        <f t="shared" si="63"/>
        <v>282EPS017</v>
      </c>
      <c r="M115" s="233" t="str">
        <f t="shared" si="64"/>
        <v>282EPS033</v>
      </c>
      <c r="N115" s="233" t="str">
        <f t="shared" si="65"/>
        <v>282EPS001</v>
      </c>
      <c r="O115" s="233" t="str">
        <f t="shared" si="66"/>
        <v>282EPS008</v>
      </c>
      <c r="P115" s="233" t="str">
        <f t="shared" si="67"/>
        <v>282EPS040</v>
      </c>
      <c r="Q115" s="233" t="str">
        <f t="shared" si="68"/>
        <v>282ESSC24</v>
      </c>
      <c r="R115" s="233" t="str">
        <f t="shared" si="69"/>
        <v>282EPSC20</v>
      </c>
      <c r="S115" s="233" t="str">
        <f t="shared" si="70"/>
        <v>282ESSC91</v>
      </c>
      <c r="T115" s="233" t="str">
        <f t="shared" si="71"/>
        <v>282ESSC02</v>
      </c>
      <c r="U115" s="233" t="str">
        <f t="shared" si="72"/>
        <v>282ESSC62</v>
      </c>
      <c r="V115" s="233" t="str">
        <f t="shared" si="73"/>
        <v>282EPSC03</v>
      </c>
      <c r="W115" s="233" t="str">
        <f t="shared" si="74"/>
        <v>282EPSIC3</v>
      </c>
      <c r="X115" s="233" t="str">
        <f t="shared" si="75"/>
        <v>282CCFC55</v>
      </c>
      <c r="Y115" s="233" t="str">
        <f t="shared" si="76"/>
        <v>282ESSC07</v>
      </c>
      <c r="Z115" s="252" t="s">
        <v>141</v>
      </c>
      <c r="AA115" s="265" t="s">
        <v>312</v>
      </c>
      <c r="AB115" s="254">
        <v>209</v>
      </c>
      <c r="AC115" s="197">
        <f t="shared" si="87"/>
        <v>0</v>
      </c>
      <c r="AD115" s="198">
        <f t="shared" si="87"/>
        <v>0</v>
      </c>
      <c r="AE115" s="198">
        <f t="shared" si="87"/>
        <v>672</v>
      </c>
      <c r="AF115" s="198">
        <f t="shared" si="87"/>
        <v>0</v>
      </c>
      <c r="AG115" s="198">
        <f t="shared" si="87"/>
        <v>2772</v>
      </c>
      <c r="AH115" s="198">
        <f t="shared" si="87"/>
        <v>0</v>
      </c>
      <c r="AI115" s="198">
        <f t="shared" si="87"/>
        <v>1</v>
      </c>
      <c r="AJ115" s="198">
        <f t="shared" si="87"/>
        <v>2</v>
      </c>
      <c r="AK115" s="198">
        <f t="shared" si="87"/>
        <v>0</v>
      </c>
      <c r="AL115" s="198">
        <f t="shared" si="87"/>
        <v>0</v>
      </c>
      <c r="AM115" s="198">
        <f t="shared" si="87"/>
        <v>0</v>
      </c>
      <c r="AN115" s="198">
        <f t="shared" si="87"/>
        <v>0</v>
      </c>
      <c r="AO115" s="198">
        <f t="shared" si="87"/>
        <v>0</v>
      </c>
      <c r="AP115" s="200">
        <f t="shared" si="87"/>
        <v>0</v>
      </c>
      <c r="AQ115" s="197">
        <f t="shared" si="87"/>
        <v>87</v>
      </c>
      <c r="AR115" s="198">
        <f t="shared" si="87"/>
        <v>0</v>
      </c>
      <c r="AS115" s="198">
        <f t="shared" si="88"/>
        <v>0</v>
      </c>
      <c r="AT115" s="198">
        <f t="shared" si="88"/>
        <v>0</v>
      </c>
      <c r="AU115" s="198">
        <f t="shared" si="88"/>
        <v>0</v>
      </c>
      <c r="AV115" s="198">
        <f t="shared" si="88"/>
        <v>0</v>
      </c>
      <c r="AW115" s="198">
        <f t="shared" si="88"/>
        <v>0</v>
      </c>
      <c r="AX115" s="198">
        <f t="shared" si="88"/>
        <v>0</v>
      </c>
      <c r="AY115" s="198">
        <f t="shared" si="88"/>
        <v>0</v>
      </c>
      <c r="AZ115" s="200">
        <f t="shared" si="88"/>
        <v>0</v>
      </c>
      <c r="BA115" s="255">
        <f t="shared" si="89"/>
        <v>3534</v>
      </c>
      <c r="BB115" s="256" t="str">
        <f t="shared" si="77"/>
        <v>480EPS003</v>
      </c>
      <c r="BC115" s="257" t="s">
        <v>308</v>
      </c>
      <c r="BD115" s="258">
        <v>480</v>
      </c>
      <c r="BE115" s="257" t="s">
        <v>220</v>
      </c>
      <c r="BF115" s="259">
        <v>1114</v>
      </c>
    </row>
    <row r="116" spans="2:58" ht="15" customHeight="1" x14ac:dyDescent="0.25">
      <c r="B116" s="233" t="str">
        <f t="shared" si="53"/>
        <v>353EPS010</v>
      </c>
      <c r="C116" s="233" t="str">
        <f t="shared" si="54"/>
        <v>353EPS016</v>
      </c>
      <c r="D116" s="233" t="str">
        <f t="shared" si="55"/>
        <v>353EPS037</v>
      </c>
      <c r="E116" s="233" t="str">
        <f t="shared" si="56"/>
        <v>353EPS002</v>
      </c>
      <c r="F116" s="233" t="str">
        <f t="shared" si="57"/>
        <v>353EPS003</v>
      </c>
      <c r="G116" s="233" t="str">
        <f t="shared" si="58"/>
        <v>353EPS023</v>
      </c>
      <c r="H116" s="233" t="str">
        <f t="shared" si="59"/>
        <v>353EPS005</v>
      </c>
      <c r="I116" s="233" t="str">
        <f t="shared" si="60"/>
        <v>353EPS018</v>
      </c>
      <c r="J116" s="233" t="str">
        <f t="shared" si="61"/>
        <v>353EAS016</v>
      </c>
      <c r="K116" s="233" t="str">
        <f t="shared" si="62"/>
        <v>353EAS027</v>
      </c>
      <c r="L116" s="233" t="str">
        <f t="shared" si="63"/>
        <v>353EPS017</v>
      </c>
      <c r="M116" s="233" t="str">
        <f t="shared" si="64"/>
        <v>353EPS033</v>
      </c>
      <c r="N116" s="233" t="str">
        <f t="shared" si="65"/>
        <v>353EPS001</v>
      </c>
      <c r="O116" s="233" t="str">
        <f t="shared" si="66"/>
        <v>353EPS008</v>
      </c>
      <c r="P116" s="233" t="str">
        <f t="shared" si="67"/>
        <v>353EPS040</v>
      </c>
      <c r="Q116" s="233" t="str">
        <f t="shared" si="68"/>
        <v>353ESSC24</v>
      </c>
      <c r="R116" s="233" t="str">
        <f t="shared" si="69"/>
        <v>353EPSC20</v>
      </c>
      <c r="S116" s="233" t="str">
        <f t="shared" si="70"/>
        <v>353ESSC91</v>
      </c>
      <c r="T116" s="233" t="str">
        <f t="shared" si="71"/>
        <v>353ESSC02</v>
      </c>
      <c r="U116" s="233" t="str">
        <f t="shared" si="72"/>
        <v>353ESSC62</v>
      </c>
      <c r="V116" s="233" t="str">
        <f t="shared" si="73"/>
        <v>353EPSC03</v>
      </c>
      <c r="W116" s="233" t="str">
        <f t="shared" si="74"/>
        <v>353EPSIC3</v>
      </c>
      <c r="X116" s="233" t="str">
        <f t="shared" si="75"/>
        <v>353CCFC55</v>
      </c>
      <c r="Y116" s="233" t="str">
        <f t="shared" si="76"/>
        <v>353ESSC07</v>
      </c>
      <c r="Z116" s="252" t="s">
        <v>142</v>
      </c>
      <c r="AA116" s="265" t="s">
        <v>312</v>
      </c>
      <c r="AB116" s="254">
        <v>282</v>
      </c>
      <c r="AC116" s="197">
        <f t="shared" si="87"/>
        <v>0</v>
      </c>
      <c r="AD116" s="198">
        <f t="shared" si="87"/>
        <v>1857</v>
      </c>
      <c r="AE116" s="198">
        <f t="shared" si="87"/>
        <v>1141</v>
      </c>
      <c r="AF116" s="198">
        <f t="shared" si="87"/>
        <v>0</v>
      </c>
      <c r="AG116" s="198">
        <f t="shared" si="87"/>
        <v>4411</v>
      </c>
      <c r="AH116" s="198">
        <f t="shared" si="87"/>
        <v>0</v>
      </c>
      <c r="AI116" s="198">
        <f t="shared" si="87"/>
        <v>0</v>
      </c>
      <c r="AJ116" s="198">
        <f t="shared" si="87"/>
        <v>0</v>
      </c>
      <c r="AK116" s="198">
        <f t="shared" si="87"/>
        <v>1</v>
      </c>
      <c r="AL116" s="198">
        <f t="shared" si="87"/>
        <v>18</v>
      </c>
      <c r="AM116" s="198">
        <f t="shared" si="87"/>
        <v>0</v>
      </c>
      <c r="AN116" s="198">
        <f t="shared" si="87"/>
        <v>0</v>
      </c>
      <c r="AO116" s="198">
        <f t="shared" si="87"/>
        <v>0</v>
      </c>
      <c r="AP116" s="200">
        <f t="shared" si="87"/>
        <v>0</v>
      </c>
      <c r="AQ116" s="197">
        <f t="shared" si="87"/>
        <v>1466</v>
      </c>
      <c r="AR116" s="198">
        <f t="shared" si="87"/>
        <v>0</v>
      </c>
      <c r="AS116" s="198">
        <f t="shared" si="88"/>
        <v>0</v>
      </c>
      <c r="AT116" s="198">
        <f t="shared" si="88"/>
        <v>0</v>
      </c>
      <c r="AU116" s="198">
        <f t="shared" si="88"/>
        <v>0</v>
      </c>
      <c r="AV116" s="198">
        <f t="shared" si="88"/>
        <v>0</v>
      </c>
      <c r="AW116" s="198">
        <f t="shared" si="88"/>
        <v>0</v>
      </c>
      <c r="AX116" s="198">
        <f t="shared" si="88"/>
        <v>0</v>
      </c>
      <c r="AY116" s="198">
        <f t="shared" si="88"/>
        <v>0</v>
      </c>
      <c r="AZ116" s="200">
        <f t="shared" si="88"/>
        <v>0</v>
      </c>
      <c r="BA116" s="255">
        <f t="shared" si="89"/>
        <v>8894</v>
      </c>
      <c r="BB116" s="256" t="str">
        <f t="shared" si="77"/>
        <v>480EPS016</v>
      </c>
      <c r="BC116" s="257" t="s">
        <v>308</v>
      </c>
      <c r="BD116" s="258">
        <v>480</v>
      </c>
      <c r="BE116" s="257" t="s">
        <v>219</v>
      </c>
      <c r="BF116" s="259">
        <v>757</v>
      </c>
    </row>
    <row r="117" spans="2:58" ht="15" customHeight="1" x14ac:dyDescent="0.25">
      <c r="B117" s="233" t="str">
        <f t="shared" si="53"/>
        <v>364EPS010</v>
      </c>
      <c r="C117" s="233" t="str">
        <f t="shared" si="54"/>
        <v>364EPS016</v>
      </c>
      <c r="D117" s="233" t="str">
        <f t="shared" si="55"/>
        <v>364EPS037</v>
      </c>
      <c r="E117" s="233" t="str">
        <f t="shared" si="56"/>
        <v>364EPS002</v>
      </c>
      <c r="F117" s="233" t="str">
        <f t="shared" si="57"/>
        <v>364EPS003</v>
      </c>
      <c r="G117" s="233" t="str">
        <f t="shared" si="58"/>
        <v>364EPS023</v>
      </c>
      <c r="H117" s="233" t="str">
        <f t="shared" si="59"/>
        <v>364EPS005</v>
      </c>
      <c r="I117" s="233" t="str">
        <f t="shared" si="60"/>
        <v>364EPS018</v>
      </c>
      <c r="J117" s="233" t="str">
        <f t="shared" si="61"/>
        <v>364EAS016</v>
      </c>
      <c r="K117" s="233" t="str">
        <f t="shared" si="62"/>
        <v>364EAS027</v>
      </c>
      <c r="L117" s="233" t="str">
        <f t="shared" si="63"/>
        <v>364EPS017</v>
      </c>
      <c r="M117" s="233" t="str">
        <f t="shared" si="64"/>
        <v>364EPS033</v>
      </c>
      <c r="N117" s="233" t="str">
        <f t="shared" si="65"/>
        <v>364EPS001</v>
      </c>
      <c r="O117" s="233" t="str">
        <f t="shared" si="66"/>
        <v>364EPS008</v>
      </c>
      <c r="P117" s="233" t="str">
        <f t="shared" si="67"/>
        <v>364EPS040</v>
      </c>
      <c r="Q117" s="233" t="str">
        <f t="shared" si="68"/>
        <v>364ESSC24</v>
      </c>
      <c r="R117" s="233" t="str">
        <f t="shared" si="69"/>
        <v>364EPSC20</v>
      </c>
      <c r="S117" s="233" t="str">
        <f t="shared" si="70"/>
        <v>364ESSC91</v>
      </c>
      <c r="T117" s="233" t="str">
        <f t="shared" si="71"/>
        <v>364ESSC02</v>
      </c>
      <c r="U117" s="233" t="str">
        <f t="shared" si="72"/>
        <v>364ESSC62</v>
      </c>
      <c r="V117" s="233" t="str">
        <f t="shared" si="73"/>
        <v>364EPSC03</v>
      </c>
      <c r="W117" s="233" t="str">
        <f t="shared" si="74"/>
        <v>364EPSIC3</v>
      </c>
      <c r="X117" s="233" t="str">
        <f t="shared" si="75"/>
        <v>364CCFC55</v>
      </c>
      <c r="Y117" s="233" t="str">
        <f t="shared" si="76"/>
        <v>364ESSC07</v>
      </c>
      <c r="Z117" s="252" t="s">
        <v>143</v>
      </c>
      <c r="AA117" s="265" t="s">
        <v>312</v>
      </c>
      <c r="AB117" s="254">
        <v>353</v>
      </c>
      <c r="AC117" s="197">
        <f t="shared" si="87"/>
        <v>0</v>
      </c>
      <c r="AD117" s="198">
        <f t="shared" si="87"/>
        <v>0</v>
      </c>
      <c r="AE117" s="198">
        <f t="shared" si="87"/>
        <v>261</v>
      </c>
      <c r="AF117" s="198">
        <f t="shared" si="87"/>
        <v>0</v>
      </c>
      <c r="AG117" s="198">
        <f t="shared" si="87"/>
        <v>603</v>
      </c>
      <c r="AH117" s="198">
        <f t="shared" si="87"/>
        <v>0</v>
      </c>
      <c r="AI117" s="198">
        <f t="shared" si="87"/>
        <v>0</v>
      </c>
      <c r="AJ117" s="198">
        <f t="shared" si="87"/>
        <v>0</v>
      </c>
      <c r="AK117" s="198">
        <f t="shared" si="87"/>
        <v>0</v>
      </c>
      <c r="AL117" s="198">
        <f t="shared" si="87"/>
        <v>0</v>
      </c>
      <c r="AM117" s="198">
        <f t="shared" si="87"/>
        <v>0</v>
      </c>
      <c r="AN117" s="198">
        <f t="shared" si="87"/>
        <v>0</v>
      </c>
      <c r="AO117" s="198">
        <f t="shared" si="87"/>
        <v>0</v>
      </c>
      <c r="AP117" s="200">
        <f t="shared" si="87"/>
        <v>0</v>
      </c>
      <c r="AQ117" s="197">
        <f t="shared" si="87"/>
        <v>13</v>
      </c>
      <c r="AR117" s="198">
        <f t="shared" si="87"/>
        <v>151</v>
      </c>
      <c r="AS117" s="198">
        <f t="shared" si="88"/>
        <v>0</v>
      </c>
      <c r="AT117" s="198">
        <f t="shared" si="88"/>
        <v>0</v>
      </c>
      <c r="AU117" s="198">
        <f t="shared" si="88"/>
        <v>0</v>
      </c>
      <c r="AV117" s="198">
        <f t="shared" si="88"/>
        <v>0</v>
      </c>
      <c r="AW117" s="198">
        <f t="shared" si="88"/>
        <v>0</v>
      </c>
      <c r="AX117" s="198">
        <f t="shared" si="88"/>
        <v>0</v>
      </c>
      <c r="AY117" s="198">
        <f t="shared" si="88"/>
        <v>0</v>
      </c>
      <c r="AZ117" s="200">
        <f t="shared" si="88"/>
        <v>0</v>
      </c>
      <c r="BA117" s="255">
        <f t="shared" si="89"/>
        <v>1028</v>
      </c>
      <c r="BB117" s="256" t="str">
        <f t="shared" si="77"/>
        <v>480EPS037</v>
      </c>
      <c r="BC117" s="257" t="s">
        <v>308</v>
      </c>
      <c r="BD117" s="258">
        <v>480</v>
      </c>
      <c r="BE117" s="257" t="s">
        <v>221</v>
      </c>
      <c r="BF117" s="259">
        <v>233</v>
      </c>
    </row>
    <row r="118" spans="2:58" ht="15" customHeight="1" x14ac:dyDescent="0.25">
      <c r="B118" s="233" t="str">
        <f t="shared" si="53"/>
        <v>368EPS010</v>
      </c>
      <c r="C118" s="233" t="str">
        <f t="shared" si="54"/>
        <v>368EPS016</v>
      </c>
      <c r="D118" s="233" t="str">
        <f t="shared" si="55"/>
        <v>368EPS037</v>
      </c>
      <c r="E118" s="233" t="str">
        <f t="shared" si="56"/>
        <v>368EPS002</v>
      </c>
      <c r="F118" s="233" t="str">
        <f t="shared" si="57"/>
        <v>368EPS003</v>
      </c>
      <c r="G118" s="233" t="str">
        <f t="shared" si="58"/>
        <v>368EPS023</v>
      </c>
      <c r="H118" s="233" t="str">
        <f t="shared" si="59"/>
        <v>368EPS005</v>
      </c>
      <c r="I118" s="233" t="str">
        <f t="shared" si="60"/>
        <v>368EPS018</v>
      </c>
      <c r="J118" s="233" t="str">
        <f t="shared" si="61"/>
        <v>368EAS016</v>
      </c>
      <c r="K118" s="233" t="str">
        <f t="shared" si="62"/>
        <v>368EAS027</v>
      </c>
      <c r="L118" s="233" t="str">
        <f t="shared" si="63"/>
        <v>368EPS017</v>
      </c>
      <c r="M118" s="233" t="str">
        <f t="shared" si="64"/>
        <v>368EPS033</v>
      </c>
      <c r="N118" s="233" t="str">
        <f t="shared" si="65"/>
        <v>368EPS001</v>
      </c>
      <c r="O118" s="233" t="str">
        <f t="shared" si="66"/>
        <v>368EPS008</v>
      </c>
      <c r="P118" s="233" t="str">
        <f t="shared" si="67"/>
        <v>368EPS040</v>
      </c>
      <c r="Q118" s="233" t="str">
        <f t="shared" si="68"/>
        <v>368ESSC24</v>
      </c>
      <c r="R118" s="233" t="str">
        <f t="shared" si="69"/>
        <v>368EPSC20</v>
      </c>
      <c r="S118" s="233" t="str">
        <f t="shared" si="70"/>
        <v>368ESSC91</v>
      </c>
      <c r="T118" s="233" t="str">
        <f t="shared" si="71"/>
        <v>368ESSC02</v>
      </c>
      <c r="U118" s="233" t="str">
        <f t="shared" si="72"/>
        <v>368ESSC62</v>
      </c>
      <c r="V118" s="233" t="str">
        <f t="shared" si="73"/>
        <v>368EPSC03</v>
      </c>
      <c r="W118" s="233" t="str">
        <f t="shared" si="74"/>
        <v>368EPSIC3</v>
      </c>
      <c r="X118" s="233" t="str">
        <f t="shared" si="75"/>
        <v>368CCFC55</v>
      </c>
      <c r="Y118" s="233" t="str">
        <f t="shared" si="76"/>
        <v>368ESSC07</v>
      </c>
      <c r="Z118" s="260" t="s">
        <v>144</v>
      </c>
      <c r="AA118" s="265" t="s">
        <v>312</v>
      </c>
      <c r="AB118" s="254">
        <v>364</v>
      </c>
      <c r="AC118" s="197">
        <f t="shared" si="87"/>
        <v>0</v>
      </c>
      <c r="AD118" s="198">
        <f t="shared" si="87"/>
        <v>0</v>
      </c>
      <c r="AE118" s="198">
        <f t="shared" si="87"/>
        <v>1152</v>
      </c>
      <c r="AF118" s="198">
        <f t="shared" si="87"/>
        <v>0</v>
      </c>
      <c r="AG118" s="198">
        <f t="shared" si="87"/>
        <v>2012</v>
      </c>
      <c r="AH118" s="198">
        <f t="shared" si="87"/>
        <v>0</v>
      </c>
      <c r="AI118" s="198">
        <f t="shared" si="87"/>
        <v>4</v>
      </c>
      <c r="AJ118" s="198">
        <f t="shared" si="87"/>
        <v>0</v>
      </c>
      <c r="AK118" s="198">
        <f t="shared" si="87"/>
        <v>0</v>
      </c>
      <c r="AL118" s="198">
        <f t="shared" si="87"/>
        <v>0</v>
      </c>
      <c r="AM118" s="198">
        <f t="shared" si="87"/>
        <v>0</v>
      </c>
      <c r="AN118" s="198">
        <f t="shared" si="87"/>
        <v>0</v>
      </c>
      <c r="AO118" s="198">
        <f t="shared" si="87"/>
        <v>0</v>
      </c>
      <c r="AP118" s="200">
        <f t="shared" si="87"/>
        <v>0</v>
      </c>
      <c r="AQ118" s="197">
        <f t="shared" si="87"/>
        <v>122</v>
      </c>
      <c r="AR118" s="198">
        <f t="shared" si="87"/>
        <v>0</v>
      </c>
      <c r="AS118" s="198">
        <f t="shared" si="88"/>
        <v>0</v>
      </c>
      <c r="AT118" s="198">
        <f t="shared" si="88"/>
        <v>0</v>
      </c>
      <c r="AU118" s="198">
        <f t="shared" si="88"/>
        <v>0</v>
      </c>
      <c r="AV118" s="198">
        <f t="shared" si="88"/>
        <v>0</v>
      </c>
      <c r="AW118" s="198">
        <f t="shared" si="88"/>
        <v>0</v>
      </c>
      <c r="AX118" s="198">
        <f t="shared" si="88"/>
        <v>0</v>
      </c>
      <c r="AY118" s="198">
        <f t="shared" si="88"/>
        <v>0</v>
      </c>
      <c r="AZ118" s="200">
        <f t="shared" si="88"/>
        <v>0</v>
      </c>
      <c r="BA118" s="255">
        <f t="shared" si="89"/>
        <v>3290</v>
      </c>
      <c r="BB118" s="256" t="str">
        <f t="shared" si="77"/>
        <v>480EPS040</v>
      </c>
      <c r="BC118" s="257" t="s">
        <v>308</v>
      </c>
      <c r="BD118" s="258">
        <v>480</v>
      </c>
      <c r="BE118" s="257" t="s">
        <v>238</v>
      </c>
      <c r="BF118" s="259">
        <v>56</v>
      </c>
    </row>
    <row r="119" spans="2:58" ht="15" customHeight="1" x14ac:dyDescent="0.25">
      <c r="B119" s="233" t="str">
        <f t="shared" si="53"/>
        <v>390EPS010</v>
      </c>
      <c r="C119" s="233" t="str">
        <f t="shared" si="54"/>
        <v>390EPS016</v>
      </c>
      <c r="D119" s="233" t="str">
        <f t="shared" si="55"/>
        <v>390EPS037</v>
      </c>
      <c r="E119" s="233" t="str">
        <f t="shared" si="56"/>
        <v>390EPS002</v>
      </c>
      <c r="F119" s="233" t="str">
        <f t="shared" si="57"/>
        <v>390EPS003</v>
      </c>
      <c r="G119" s="233" t="str">
        <f t="shared" si="58"/>
        <v>390EPS023</v>
      </c>
      <c r="H119" s="233" t="str">
        <f t="shared" si="59"/>
        <v>390EPS005</v>
      </c>
      <c r="I119" s="233" t="str">
        <f t="shared" si="60"/>
        <v>390EPS018</v>
      </c>
      <c r="J119" s="233" t="str">
        <f t="shared" si="61"/>
        <v>390EAS016</v>
      </c>
      <c r="K119" s="233" t="str">
        <f t="shared" si="62"/>
        <v>390EAS027</v>
      </c>
      <c r="L119" s="233" t="str">
        <f t="shared" si="63"/>
        <v>390EPS017</v>
      </c>
      <c r="M119" s="233" t="str">
        <f t="shared" si="64"/>
        <v>390EPS033</v>
      </c>
      <c r="N119" s="233" t="str">
        <f t="shared" si="65"/>
        <v>390EPS001</v>
      </c>
      <c r="O119" s="233" t="str">
        <f t="shared" si="66"/>
        <v>390EPS008</v>
      </c>
      <c r="P119" s="233" t="str">
        <f t="shared" si="67"/>
        <v>390EPS040</v>
      </c>
      <c r="Q119" s="233" t="str">
        <f t="shared" si="68"/>
        <v>390ESSC24</v>
      </c>
      <c r="R119" s="233" t="str">
        <f t="shared" si="69"/>
        <v>390EPSC20</v>
      </c>
      <c r="S119" s="233" t="str">
        <f t="shared" si="70"/>
        <v>390ESSC91</v>
      </c>
      <c r="T119" s="233" t="str">
        <f t="shared" si="71"/>
        <v>390ESSC02</v>
      </c>
      <c r="U119" s="233" t="str">
        <f t="shared" si="72"/>
        <v>390ESSC62</v>
      </c>
      <c r="V119" s="233" t="str">
        <f t="shared" si="73"/>
        <v>390EPSC03</v>
      </c>
      <c r="W119" s="233" t="str">
        <f t="shared" si="74"/>
        <v>390EPSIC3</v>
      </c>
      <c r="X119" s="233" t="str">
        <f t="shared" si="75"/>
        <v>390CCFC55</v>
      </c>
      <c r="Y119" s="233" t="str">
        <f t="shared" si="76"/>
        <v>390ESSC07</v>
      </c>
      <c r="Z119" s="252" t="s">
        <v>145</v>
      </c>
      <c r="AA119" s="265" t="s">
        <v>312</v>
      </c>
      <c r="AB119" s="254">
        <v>368</v>
      </c>
      <c r="AC119" s="197">
        <f t="shared" si="87"/>
        <v>0</v>
      </c>
      <c r="AD119" s="198">
        <f t="shared" si="87"/>
        <v>2078</v>
      </c>
      <c r="AE119" s="198">
        <f t="shared" si="87"/>
        <v>659</v>
      </c>
      <c r="AF119" s="198">
        <f t="shared" si="87"/>
        <v>0</v>
      </c>
      <c r="AG119" s="198">
        <f t="shared" si="87"/>
        <v>845</v>
      </c>
      <c r="AH119" s="198">
        <f t="shared" si="87"/>
        <v>0</v>
      </c>
      <c r="AI119" s="198">
        <f t="shared" si="87"/>
        <v>0</v>
      </c>
      <c r="AJ119" s="198">
        <f t="shared" si="87"/>
        <v>1</v>
      </c>
      <c r="AK119" s="198">
        <f t="shared" si="87"/>
        <v>0</v>
      </c>
      <c r="AL119" s="198">
        <f t="shared" si="87"/>
        <v>0</v>
      </c>
      <c r="AM119" s="198">
        <f t="shared" si="87"/>
        <v>0</v>
      </c>
      <c r="AN119" s="198">
        <f t="shared" si="87"/>
        <v>0</v>
      </c>
      <c r="AO119" s="198">
        <f t="shared" si="87"/>
        <v>0</v>
      </c>
      <c r="AP119" s="200">
        <f t="shared" si="87"/>
        <v>0</v>
      </c>
      <c r="AQ119" s="197">
        <f t="shared" si="87"/>
        <v>0</v>
      </c>
      <c r="AR119" s="198">
        <f t="shared" si="87"/>
        <v>251</v>
      </c>
      <c r="AS119" s="198">
        <f t="shared" si="88"/>
        <v>0</v>
      </c>
      <c r="AT119" s="198">
        <f t="shared" si="88"/>
        <v>0</v>
      </c>
      <c r="AU119" s="198">
        <f t="shared" si="88"/>
        <v>0</v>
      </c>
      <c r="AV119" s="198">
        <f t="shared" si="88"/>
        <v>0</v>
      </c>
      <c r="AW119" s="198">
        <f t="shared" si="88"/>
        <v>0</v>
      </c>
      <c r="AX119" s="198">
        <f t="shared" si="88"/>
        <v>0</v>
      </c>
      <c r="AY119" s="198">
        <f t="shared" si="88"/>
        <v>0</v>
      </c>
      <c r="AZ119" s="200">
        <f t="shared" si="88"/>
        <v>0</v>
      </c>
      <c r="BA119" s="255">
        <f t="shared" si="89"/>
        <v>3834</v>
      </c>
      <c r="BB119" s="256" t="str">
        <f t="shared" si="77"/>
        <v>480EPSIC3</v>
      </c>
      <c r="BC119" s="257" t="s">
        <v>308</v>
      </c>
      <c r="BD119" s="258">
        <v>480</v>
      </c>
      <c r="BE119" s="257" t="s">
        <v>242</v>
      </c>
      <c r="BF119" s="259">
        <v>2</v>
      </c>
    </row>
    <row r="120" spans="2:58" ht="15" customHeight="1" x14ac:dyDescent="0.25">
      <c r="B120" s="233" t="str">
        <f t="shared" si="53"/>
        <v>467EPS010</v>
      </c>
      <c r="C120" s="233" t="str">
        <f t="shared" si="54"/>
        <v>467EPS016</v>
      </c>
      <c r="D120" s="233" t="str">
        <f t="shared" si="55"/>
        <v>467EPS037</v>
      </c>
      <c r="E120" s="233" t="str">
        <f t="shared" si="56"/>
        <v>467EPS002</v>
      </c>
      <c r="F120" s="233" t="str">
        <f t="shared" si="57"/>
        <v>467EPS003</v>
      </c>
      <c r="G120" s="233" t="str">
        <f t="shared" si="58"/>
        <v>467EPS023</v>
      </c>
      <c r="H120" s="233" t="str">
        <f t="shared" si="59"/>
        <v>467EPS005</v>
      </c>
      <c r="I120" s="233" t="str">
        <f t="shared" si="60"/>
        <v>467EPS018</v>
      </c>
      <c r="J120" s="233" t="str">
        <f t="shared" si="61"/>
        <v>467EAS016</v>
      </c>
      <c r="K120" s="233" t="str">
        <f t="shared" si="62"/>
        <v>467EAS027</v>
      </c>
      <c r="L120" s="233" t="str">
        <f t="shared" si="63"/>
        <v>467EPS017</v>
      </c>
      <c r="M120" s="233" t="str">
        <f t="shared" si="64"/>
        <v>467EPS033</v>
      </c>
      <c r="N120" s="233" t="str">
        <f t="shared" si="65"/>
        <v>467EPS001</v>
      </c>
      <c r="O120" s="233" t="str">
        <f t="shared" si="66"/>
        <v>467EPS008</v>
      </c>
      <c r="P120" s="233" t="str">
        <f t="shared" si="67"/>
        <v>467EPS040</v>
      </c>
      <c r="Q120" s="233" t="str">
        <f t="shared" si="68"/>
        <v>467ESSC24</v>
      </c>
      <c r="R120" s="233" t="str">
        <f t="shared" si="69"/>
        <v>467EPSC20</v>
      </c>
      <c r="S120" s="233" t="str">
        <f t="shared" si="70"/>
        <v>467ESSC91</v>
      </c>
      <c r="T120" s="233" t="str">
        <f t="shared" si="71"/>
        <v>467ESSC02</v>
      </c>
      <c r="U120" s="233" t="str">
        <f t="shared" si="72"/>
        <v>467ESSC62</v>
      </c>
      <c r="V120" s="233" t="str">
        <f t="shared" si="73"/>
        <v>467EPSC03</v>
      </c>
      <c r="W120" s="233" t="str">
        <f t="shared" si="74"/>
        <v>467EPSIC3</v>
      </c>
      <c r="X120" s="233" t="str">
        <f t="shared" si="75"/>
        <v>467CCFC55</v>
      </c>
      <c r="Y120" s="233" t="str">
        <f t="shared" si="76"/>
        <v>467ESSC07</v>
      </c>
      <c r="Z120" s="260" t="s">
        <v>146</v>
      </c>
      <c r="AA120" s="265" t="s">
        <v>312</v>
      </c>
      <c r="AB120" s="254">
        <v>390</v>
      </c>
      <c r="AC120" s="197">
        <f t="shared" si="87"/>
        <v>0</v>
      </c>
      <c r="AD120" s="198">
        <f t="shared" si="87"/>
        <v>548</v>
      </c>
      <c r="AE120" s="198">
        <f t="shared" si="87"/>
        <v>1285</v>
      </c>
      <c r="AF120" s="198">
        <f t="shared" si="87"/>
        <v>0</v>
      </c>
      <c r="AG120" s="198">
        <f t="shared" si="87"/>
        <v>1078</v>
      </c>
      <c r="AH120" s="198">
        <f t="shared" si="87"/>
        <v>0</v>
      </c>
      <c r="AI120" s="198">
        <f t="shared" si="87"/>
        <v>1</v>
      </c>
      <c r="AJ120" s="198">
        <f t="shared" si="87"/>
        <v>1</v>
      </c>
      <c r="AK120" s="198">
        <f t="shared" si="87"/>
        <v>0</v>
      </c>
      <c r="AL120" s="198">
        <f t="shared" si="87"/>
        <v>0</v>
      </c>
      <c r="AM120" s="198">
        <f t="shared" si="87"/>
        <v>0</v>
      </c>
      <c r="AN120" s="198">
        <f t="shared" si="87"/>
        <v>0</v>
      </c>
      <c r="AO120" s="198">
        <f t="shared" si="87"/>
        <v>0</v>
      </c>
      <c r="AP120" s="200">
        <f t="shared" si="87"/>
        <v>0</v>
      </c>
      <c r="AQ120" s="197">
        <f t="shared" si="87"/>
        <v>395</v>
      </c>
      <c r="AR120" s="198">
        <f t="shared" si="87"/>
        <v>0</v>
      </c>
      <c r="AS120" s="198">
        <f t="shared" si="88"/>
        <v>0</v>
      </c>
      <c r="AT120" s="198">
        <f t="shared" si="88"/>
        <v>0</v>
      </c>
      <c r="AU120" s="198">
        <f t="shared" si="88"/>
        <v>0</v>
      </c>
      <c r="AV120" s="198">
        <f t="shared" si="88"/>
        <v>1</v>
      </c>
      <c r="AW120" s="198">
        <f t="shared" si="88"/>
        <v>0</v>
      </c>
      <c r="AX120" s="198">
        <f t="shared" si="88"/>
        <v>0</v>
      </c>
      <c r="AY120" s="198">
        <f t="shared" si="88"/>
        <v>0</v>
      </c>
      <c r="AZ120" s="200">
        <f t="shared" si="88"/>
        <v>0</v>
      </c>
      <c r="BA120" s="255">
        <f t="shared" si="89"/>
        <v>3309</v>
      </c>
      <c r="BB120" s="256" t="str">
        <f t="shared" si="77"/>
        <v>480ESSC02</v>
      </c>
      <c r="BC120" s="257" t="s">
        <v>308</v>
      </c>
      <c r="BD120" s="258">
        <v>480</v>
      </c>
      <c r="BE120" s="257" t="s">
        <v>240</v>
      </c>
      <c r="BF120" s="259">
        <v>1</v>
      </c>
    </row>
    <row r="121" spans="2:58" ht="15" customHeight="1" x14ac:dyDescent="0.25">
      <c r="B121" s="233" t="str">
        <f t="shared" si="53"/>
        <v>576EPS010</v>
      </c>
      <c r="C121" s="233" t="str">
        <f t="shared" si="54"/>
        <v>576EPS016</v>
      </c>
      <c r="D121" s="233" t="str">
        <f t="shared" si="55"/>
        <v>576EPS037</v>
      </c>
      <c r="E121" s="233" t="str">
        <f t="shared" si="56"/>
        <v>576EPS002</v>
      </c>
      <c r="F121" s="233" t="str">
        <f t="shared" si="57"/>
        <v>576EPS003</v>
      </c>
      <c r="G121" s="233" t="str">
        <f t="shared" si="58"/>
        <v>576EPS023</v>
      </c>
      <c r="H121" s="233" t="str">
        <f t="shared" si="59"/>
        <v>576EPS005</v>
      </c>
      <c r="I121" s="233" t="str">
        <f t="shared" si="60"/>
        <v>576EPS018</v>
      </c>
      <c r="J121" s="233" t="str">
        <f t="shared" si="61"/>
        <v>576EAS016</v>
      </c>
      <c r="K121" s="233" t="str">
        <f t="shared" si="62"/>
        <v>576EAS027</v>
      </c>
      <c r="L121" s="233" t="str">
        <f t="shared" si="63"/>
        <v>576EPS017</v>
      </c>
      <c r="M121" s="233" t="str">
        <f t="shared" si="64"/>
        <v>576EPS033</v>
      </c>
      <c r="N121" s="233" t="str">
        <f t="shared" si="65"/>
        <v>576EPS001</v>
      </c>
      <c r="O121" s="233" t="str">
        <f t="shared" si="66"/>
        <v>576EPS008</v>
      </c>
      <c r="P121" s="233" t="str">
        <f t="shared" si="67"/>
        <v>576EPS040</v>
      </c>
      <c r="Q121" s="233" t="str">
        <f t="shared" si="68"/>
        <v>576ESSC24</v>
      </c>
      <c r="R121" s="233" t="str">
        <f t="shared" si="69"/>
        <v>576EPSC20</v>
      </c>
      <c r="S121" s="233" t="str">
        <f t="shared" si="70"/>
        <v>576ESSC91</v>
      </c>
      <c r="T121" s="233" t="str">
        <f t="shared" si="71"/>
        <v>576ESSC02</v>
      </c>
      <c r="U121" s="233" t="str">
        <f t="shared" si="72"/>
        <v>576ESSC62</v>
      </c>
      <c r="V121" s="233" t="str">
        <f t="shared" si="73"/>
        <v>576EPSC03</v>
      </c>
      <c r="W121" s="233" t="str">
        <f t="shared" si="74"/>
        <v>576EPSIC3</v>
      </c>
      <c r="X121" s="233" t="str">
        <f t="shared" si="75"/>
        <v>576CCFC55</v>
      </c>
      <c r="Y121" s="233" t="str">
        <f t="shared" si="76"/>
        <v>576ESSC07</v>
      </c>
      <c r="Z121" s="252" t="s">
        <v>147</v>
      </c>
      <c r="AA121" s="265" t="s">
        <v>312</v>
      </c>
      <c r="AB121" s="254">
        <v>467</v>
      </c>
      <c r="AC121" s="197">
        <f t="shared" si="87"/>
        <v>0</v>
      </c>
      <c r="AD121" s="198">
        <f t="shared" si="87"/>
        <v>0</v>
      </c>
      <c r="AE121" s="198">
        <f t="shared" si="87"/>
        <v>514</v>
      </c>
      <c r="AF121" s="198">
        <f t="shared" si="87"/>
        <v>0</v>
      </c>
      <c r="AG121" s="198">
        <f t="shared" si="87"/>
        <v>425</v>
      </c>
      <c r="AH121" s="198">
        <f t="shared" si="87"/>
        <v>0</v>
      </c>
      <c r="AI121" s="198">
        <f t="shared" si="87"/>
        <v>0</v>
      </c>
      <c r="AJ121" s="198">
        <f t="shared" si="87"/>
        <v>0</v>
      </c>
      <c r="AK121" s="198">
        <f t="shared" si="87"/>
        <v>0</v>
      </c>
      <c r="AL121" s="198">
        <f t="shared" si="87"/>
        <v>0</v>
      </c>
      <c r="AM121" s="198">
        <f t="shared" si="87"/>
        <v>0</v>
      </c>
      <c r="AN121" s="198">
        <f t="shared" si="87"/>
        <v>0</v>
      </c>
      <c r="AO121" s="198">
        <f t="shared" si="87"/>
        <v>0</v>
      </c>
      <c r="AP121" s="200">
        <f t="shared" si="87"/>
        <v>0</v>
      </c>
      <c r="AQ121" s="197">
        <f t="shared" si="87"/>
        <v>36</v>
      </c>
      <c r="AR121" s="198">
        <f t="shared" si="87"/>
        <v>0</v>
      </c>
      <c r="AS121" s="198">
        <f t="shared" si="88"/>
        <v>0</v>
      </c>
      <c r="AT121" s="198">
        <f t="shared" si="88"/>
        <v>0</v>
      </c>
      <c r="AU121" s="198">
        <f t="shared" si="88"/>
        <v>0</v>
      </c>
      <c r="AV121" s="198">
        <f t="shared" si="88"/>
        <v>0</v>
      </c>
      <c r="AW121" s="198">
        <f t="shared" si="88"/>
        <v>0</v>
      </c>
      <c r="AX121" s="198">
        <f t="shared" si="88"/>
        <v>0</v>
      </c>
      <c r="AY121" s="198">
        <f t="shared" si="88"/>
        <v>0</v>
      </c>
      <c r="AZ121" s="200">
        <f t="shared" si="88"/>
        <v>0</v>
      </c>
      <c r="BA121" s="255">
        <f t="shared" si="89"/>
        <v>975</v>
      </c>
      <c r="BB121" s="256" t="str">
        <f t="shared" si="77"/>
        <v>490EAS016</v>
      </c>
      <c r="BC121" s="257" t="s">
        <v>308</v>
      </c>
      <c r="BD121" s="258">
        <v>490</v>
      </c>
      <c r="BE121" s="257" t="s">
        <v>226</v>
      </c>
      <c r="BF121" s="259">
        <v>2</v>
      </c>
    </row>
    <row r="122" spans="2:58" ht="15" customHeight="1" x14ac:dyDescent="0.25">
      <c r="B122" s="233" t="str">
        <f t="shared" si="53"/>
        <v>642EPS010</v>
      </c>
      <c r="C122" s="233" t="str">
        <f t="shared" si="54"/>
        <v>642EPS016</v>
      </c>
      <c r="D122" s="233" t="str">
        <f t="shared" si="55"/>
        <v>642EPS037</v>
      </c>
      <c r="E122" s="233" t="str">
        <f t="shared" si="56"/>
        <v>642EPS002</v>
      </c>
      <c r="F122" s="233" t="str">
        <f t="shared" si="57"/>
        <v>642EPS003</v>
      </c>
      <c r="G122" s="233" t="str">
        <f t="shared" si="58"/>
        <v>642EPS023</v>
      </c>
      <c r="H122" s="233" t="str">
        <f t="shared" si="59"/>
        <v>642EPS005</v>
      </c>
      <c r="I122" s="233" t="str">
        <f t="shared" si="60"/>
        <v>642EPS018</v>
      </c>
      <c r="J122" s="233" t="str">
        <f t="shared" si="61"/>
        <v>642EAS016</v>
      </c>
      <c r="K122" s="233" t="str">
        <f t="shared" si="62"/>
        <v>642EAS027</v>
      </c>
      <c r="L122" s="233" t="str">
        <f t="shared" si="63"/>
        <v>642EPS017</v>
      </c>
      <c r="M122" s="233" t="str">
        <f t="shared" si="64"/>
        <v>642EPS033</v>
      </c>
      <c r="N122" s="233" t="str">
        <f t="shared" si="65"/>
        <v>642EPS001</v>
      </c>
      <c r="O122" s="233" t="str">
        <f t="shared" si="66"/>
        <v>642EPS008</v>
      </c>
      <c r="P122" s="233" t="str">
        <f t="shared" si="67"/>
        <v>642EPS040</v>
      </c>
      <c r="Q122" s="233" t="str">
        <f t="shared" si="68"/>
        <v>642ESSC24</v>
      </c>
      <c r="R122" s="233" t="str">
        <f t="shared" si="69"/>
        <v>642EPSC20</v>
      </c>
      <c r="S122" s="233" t="str">
        <f t="shared" si="70"/>
        <v>642ESSC91</v>
      </c>
      <c r="T122" s="233" t="str">
        <f t="shared" si="71"/>
        <v>642ESSC02</v>
      </c>
      <c r="U122" s="233" t="str">
        <f t="shared" si="72"/>
        <v>642ESSC62</v>
      </c>
      <c r="V122" s="233" t="str">
        <f t="shared" si="73"/>
        <v>642EPSC03</v>
      </c>
      <c r="W122" s="233" t="str">
        <f t="shared" si="74"/>
        <v>642EPSIC3</v>
      </c>
      <c r="X122" s="233" t="str">
        <f t="shared" si="75"/>
        <v>642CCFC55</v>
      </c>
      <c r="Y122" s="233" t="str">
        <f t="shared" si="76"/>
        <v>642ESSC07</v>
      </c>
      <c r="Z122" s="260" t="s">
        <v>148</v>
      </c>
      <c r="AA122" s="265" t="s">
        <v>312</v>
      </c>
      <c r="AB122" s="254">
        <v>576</v>
      </c>
      <c r="AC122" s="197">
        <f t="shared" si="87"/>
        <v>0</v>
      </c>
      <c r="AD122" s="198">
        <f t="shared" si="87"/>
        <v>453</v>
      </c>
      <c r="AE122" s="198">
        <f t="shared" si="87"/>
        <v>86</v>
      </c>
      <c r="AF122" s="198">
        <f t="shared" si="87"/>
        <v>0</v>
      </c>
      <c r="AG122" s="198">
        <f t="shared" si="87"/>
        <v>576</v>
      </c>
      <c r="AH122" s="198">
        <f t="shared" si="87"/>
        <v>0</v>
      </c>
      <c r="AI122" s="198">
        <f t="shared" si="87"/>
        <v>0</v>
      </c>
      <c r="AJ122" s="198">
        <f t="shared" si="87"/>
        <v>1</v>
      </c>
      <c r="AK122" s="198">
        <f t="shared" si="87"/>
        <v>0</v>
      </c>
      <c r="AL122" s="198">
        <f t="shared" si="87"/>
        <v>0</v>
      </c>
      <c r="AM122" s="198">
        <f t="shared" si="87"/>
        <v>0</v>
      </c>
      <c r="AN122" s="198">
        <f t="shared" si="87"/>
        <v>0</v>
      </c>
      <c r="AO122" s="198">
        <f t="shared" si="87"/>
        <v>0</v>
      </c>
      <c r="AP122" s="200">
        <f t="shared" si="87"/>
        <v>0</v>
      </c>
      <c r="AQ122" s="197">
        <f t="shared" si="87"/>
        <v>27</v>
      </c>
      <c r="AR122" s="198">
        <f t="shared" si="87"/>
        <v>92</v>
      </c>
      <c r="AS122" s="198">
        <f t="shared" si="88"/>
        <v>0</v>
      </c>
      <c r="AT122" s="198">
        <f t="shared" si="88"/>
        <v>1</v>
      </c>
      <c r="AU122" s="198">
        <f t="shared" si="88"/>
        <v>0</v>
      </c>
      <c r="AV122" s="198">
        <f t="shared" si="88"/>
        <v>0</v>
      </c>
      <c r="AW122" s="198">
        <f t="shared" si="88"/>
        <v>0</v>
      </c>
      <c r="AX122" s="198">
        <f t="shared" si="88"/>
        <v>0</v>
      </c>
      <c r="AY122" s="198">
        <f t="shared" si="88"/>
        <v>0</v>
      </c>
      <c r="AZ122" s="200">
        <f t="shared" si="88"/>
        <v>0</v>
      </c>
      <c r="BA122" s="255">
        <f t="shared" si="89"/>
        <v>1236</v>
      </c>
      <c r="BB122" s="256" t="str">
        <f t="shared" si="77"/>
        <v>490EPS003</v>
      </c>
      <c r="BC122" s="257" t="s">
        <v>308</v>
      </c>
      <c r="BD122" s="258">
        <v>490</v>
      </c>
      <c r="BE122" s="257" t="s">
        <v>220</v>
      </c>
      <c r="BF122" s="259">
        <v>1227</v>
      </c>
    </row>
    <row r="123" spans="2:58" ht="15" customHeight="1" x14ac:dyDescent="0.25">
      <c r="B123" s="233" t="str">
        <f t="shared" si="53"/>
        <v>679EPS010</v>
      </c>
      <c r="C123" s="233" t="str">
        <f t="shared" si="54"/>
        <v>679EPS016</v>
      </c>
      <c r="D123" s="233" t="str">
        <f t="shared" si="55"/>
        <v>679EPS037</v>
      </c>
      <c r="E123" s="233" t="str">
        <f t="shared" si="56"/>
        <v>679EPS002</v>
      </c>
      <c r="F123" s="233" t="str">
        <f t="shared" si="57"/>
        <v>679EPS003</v>
      </c>
      <c r="G123" s="233" t="str">
        <f t="shared" si="58"/>
        <v>679EPS023</v>
      </c>
      <c r="H123" s="233" t="str">
        <f t="shared" si="59"/>
        <v>679EPS005</v>
      </c>
      <c r="I123" s="233" t="str">
        <f t="shared" si="60"/>
        <v>679EPS018</v>
      </c>
      <c r="J123" s="233" t="str">
        <f t="shared" si="61"/>
        <v>679EAS016</v>
      </c>
      <c r="K123" s="233" t="str">
        <f t="shared" si="62"/>
        <v>679EAS027</v>
      </c>
      <c r="L123" s="233" t="str">
        <f t="shared" si="63"/>
        <v>679EPS017</v>
      </c>
      <c r="M123" s="233" t="str">
        <f t="shared" si="64"/>
        <v>679EPS033</v>
      </c>
      <c r="N123" s="233" t="str">
        <f t="shared" si="65"/>
        <v>679EPS001</v>
      </c>
      <c r="O123" s="233" t="str">
        <f t="shared" si="66"/>
        <v>679EPS008</v>
      </c>
      <c r="P123" s="233" t="str">
        <f t="shared" si="67"/>
        <v>679EPS040</v>
      </c>
      <c r="Q123" s="233" t="str">
        <f t="shared" si="68"/>
        <v>679ESSC24</v>
      </c>
      <c r="R123" s="233" t="str">
        <f t="shared" si="69"/>
        <v>679EPSC20</v>
      </c>
      <c r="S123" s="233" t="str">
        <f t="shared" si="70"/>
        <v>679ESSC91</v>
      </c>
      <c r="T123" s="233" t="str">
        <f t="shared" si="71"/>
        <v>679ESSC02</v>
      </c>
      <c r="U123" s="233" t="str">
        <f t="shared" si="72"/>
        <v>679ESSC62</v>
      </c>
      <c r="V123" s="233" t="str">
        <f t="shared" si="73"/>
        <v>679EPSC03</v>
      </c>
      <c r="W123" s="233" t="str">
        <f t="shared" si="74"/>
        <v>679EPSIC3</v>
      </c>
      <c r="X123" s="233" t="str">
        <f t="shared" si="75"/>
        <v>679CCFC55</v>
      </c>
      <c r="Y123" s="233" t="str">
        <f t="shared" si="76"/>
        <v>679ESSC07</v>
      </c>
      <c r="Z123" s="260" t="s">
        <v>149</v>
      </c>
      <c r="AA123" s="265" t="s">
        <v>312</v>
      </c>
      <c r="AB123" s="254">
        <v>642</v>
      </c>
      <c r="AC123" s="197">
        <f t="shared" si="87"/>
        <v>0</v>
      </c>
      <c r="AD123" s="198">
        <f t="shared" si="87"/>
        <v>816</v>
      </c>
      <c r="AE123" s="198">
        <f t="shared" si="87"/>
        <v>333</v>
      </c>
      <c r="AF123" s="198">
        <f t="shared" si="87"/>
        <v>0</v>
      </c>
      <c r="AG123" s="198">
        <f t="shared" si="87"/>
        <v>968</v>
      </c>
      <c r="AH123" s="198">
        <f t="shared" si="87"/>
        <v>0</v>
      </c>
      <c r="AI123" s="198">
        <f t="shared" si="87"/>
        <v>0</v>
      </c>
      <c r="AJ123" s="198">
        <f t="shared" si="87"/>
        <v>2</v>
      </c>
      <c r="AK123" s="198">
        <f t="shared" si="87"/>
        <v>1</v>
      </c>
      <c r="AL123" s="198">
        <f t="shared" si="87"/>
        <v>0</v>
      </c>
      <c r="AM123" s="198">
        <f t="shared" si="87"/>
        <v>0</v>
      </c>
      <c r="AN123" s="198">
        <f t="shared" si="87"/>
        <v>0</v>
      </c>
      <c r="AO123" s="198">
        <f t="shared" si="87"/>
        <v>0</v>
      </c>
      <c r="AP123" s="200">
        <f t="shared" si="87"/>
        <v>0</v>
      </c>
      <c r="AQ123" s="197">
        <f t="shared" si="87"/>
        <v>88</v>
      </c>
      <c r="AR123" s="198">
        <f t="shared" ref="AR123:AR130" si="90">IFERROR(VLOOKUP(Q122,$BB$9:$BF$950,5,0),0)</f>
        <v>0</v>
      </c>
      <c r="AS123" s="198">
        <f t="shared" si="88"/>
        <v>0</v>
      </c>
      <c r="AT123" s="198">
        <f t="shared" si="88"/>
        <v>15</v>
      </c>
      <c r="AU123" s="198">
        <f t="shared" si="88"/>
        <v>0</v>
      </c>
      <c r="AV123" s="198">
        <f t="shared" si="88"/>
        <v>0</v>
      </c>
      <c r="AW123" s="198">
        <f t="shared" si="88"/>
        <v>0</v>
      </c>
      <c r="AX123" s="198">
        <f t="shared" si="88"/>
        <v>0</v>
      </c>
      <c r="AY123" s="198">
        <f t="shared" si="88"/>
        <v>0</v>
      </c>
      <c r="AZ123" s="200">
        <f t="shared" si="88"/>
        <v>0</v>
      </c>
      <c r="BA123" s="255">
        <f t="shared" si="89"/>
        <v>2223</v>
      </c>
      <c r="BB123" s="256" t="str">
        <f t="shared" si="77"/>
        <v>490EPS016</v>
      </c>
      <c r="BC123" s="257" t="s">
        <v>308</v>
      </c>
      <c r="BD123" s="258">
        <v>490</v>
      </c>
      <c r="BE123" s="257" t="s">
        <v>219</v>
      </c>
      <c r="BF123" s="259">
        <v>2510</v>
      </c>
    </row>
    <row r="124" spans="2:58" ht="15" customHeight="1" x14ac:dyDescent="0.25">
      <c r="B124" s="233" t="str">
        <f t="shared" si="53"/>
        <v>789EPS010</v>
      </c>
      <c r="C124" s="233" t="str">
        <f t="shared" si="54"/>
        <v>789EPS016</v>
      </c>
      <c r="D124" s="233" t="str">
        <f t="shared" si="55"/>
        <v>789EPS037</v>
      </c>
      <c r="E124" s="233" t="str">
        <f t="shared" si="56"/>
        <v>789EPS002</v>
      </c>
      <c r="F124" s="233" t="str">
        <f t="shared" si="57"/>
        <v>789EPS003</v>
      </c>
      <c r="G124" s="233" t="str">
        <f t="shared" si="58"/>
        <v>789EPS023</v>
      </c>
      <c r="H124" s="233" t="str">
        <f t="shared" si="59"/>
        <v>789EPS005</v>
      </c>
      <c r="I124" s="233" t="str">
        <f t="shared" si="60"/>
        <v>789EPS018</v>
      </c>
      <c r="J124" s="233" t="str">
        <f t="shared" si="61"/>
        <v>789EAS016</v>
      </c>
      <c r="K124" s="233" t="str">
        <f t="shared" si="62"/>
        <v>789EAS027</v>
      </c>
      <c r="L124" s="233" t="str">
        <f t="shared" si="63"/>
        <v>789EPS017</v>
      </c>
      <c r="M124" s="233" t="str">
        <f t="shared" si="64"/>
        <v>789EPS033</v>
      </c>
      <c r="N124" s="233" t="str">
        <f t="shared" si="65"/>
        <v>789EPS001</v>
      </c>
      <c r="O124" s="233" t="str">
        <f t="shared" si="66"/>
        <v>789EPS008</v>
      </c>
      <c r="P124" s="233" t="str">
        <f t="shared" si="67"/>
        <v>789EPS040</v>
      </c>
      <c r="Q124" s="233" t="str">
        <f t="shared" si="68"/>
        <v>789ESSC24</v>
      </c>
      <c r="R124" s="233" t="str">
        <f t="shared" si="69"/>
        <v>789EPSC20</v>
      </c>
      <c r="S124" s="233" t="str">
        <f t="shared" si="70"/>
        <v>789ESSC91</v>
      </c>
      <c r="T124" s="233" t="str">
        <f t="shared" si="71"/>
        <v>789ESSC02</v>
      </c>
      <c r="U124" s="233" t="str">
        <f t="shared" si="72"/>
        <v>789ESSC62</v>
      </c>
      <c r="V124" s="233" t="str">
        <f t="shared" si="73"/>
        <v>789EPSC03</v>
      </c>
      <c r="W124" s="233" t="str">
        <f t="shared" si="74"/>
        <v>789EPSIC3</v>
      </c>
      <c r="X124" s="233" t="str">
        <f t="shared" si="75"/>
        <v>789CCFC55</v>
      </c>
      <c r="Y124" s="233" t="str">
        <f t="shared" si="76"/>
        <v>789ESSC07</v>
      </c>
      <c r="Z124" s="260" t="s">
        <v>150</v>
      </c>
      <c r="AA124" s="265" t="s">
        <v>312</v>
      </c>
      <c r="AB124" s="254">
        <v>679</v>
      </c>
      <c r="AC124" s="197">
        <f t="shared" ref="AC124:AQ130" si="91">IFERROR(VLOOKUP(B123,$BB$9:$BF$950,5,0),0)</f>
        <v>0</v>
      </c>
      <c r="AD124" s="198">
        <f t="shared" si="91"/>
        <v>1288</v>
      </c>
      <c r="AE124" s="198">
        <f t="shared" si="91"/>
        <v>902</v>
      </c>
      <c r="AF124" s="198">
        <f t="shared" si="91"/>
        <v>0</v>
      </c>
      <c r="AG124" s="198">
        <f t="shared" si="91"/>
        <v>3793</v>
      </c>
      <c r="AH124" s="198">
        <f t="shared" si="91"/>
        <v>0</v>
      </c>
      <c r="AI124" s="198">
        <f t="shared" si="91"/>
        <v>2</v>
      </c>
      <c r="AJ124" s="198">
        <f t="shared" si="91"/>
        <v>2</v>
      </c>
      <c r="AK124" s="198">
        <f t="shared" si="91"/>
        <v>1</v>
      </c>
      <c r="AL124" s="198">
        <f t="shared" si="91"/>
        <v>0</v>
      </c>
      <c r="AM124" s="198">
        <f t="shared" si="91"/>
        <v>0</v>
      </c>
      <c r="AN124" s="198">
        <f t="shared" si="91"/>
        <v>0</v>
      </c>
      <c r="AO124" s="198">
        <f t="shared" si="91"/>
        <v>0</v>
      </c>
      <c r="AP124" s="200">
        <f t="shared" si="91"/>
        <v>0</v>
      </c>
      <c r="AQ124" s="197">
        <f t="shared" si="91"/>
        <v>250</v>
      </c>
      <c r="AR124" s="198">
        <f t="shared" si="90"/>
        <v>188</v>
      </c>
      <c r="AS124" s="198">
        <f t="shared" si="88"/>
        <v>0</v>
      </c>
      <c r="AT124" s="198">
        <f t="shared" si="88"/>
        <v>1</v>
      </c>
      <c r="AU124" s="198">
        <f t="shared" si="88"/>
        <v>0</v>
      </c>
      <c r="AV124" s="198">
        <f t="shared" si="88"/>
        <v>0</v>
      </c>
      <c r="AW124" s="198">
        <f t="shared" si="88"/>
        <v>0</v>
      </c>
      <c r="AX124" s="198">
        <f t="shared" si="88"/>
        <v>0</v>
      </c>
      <c r="AY124" s="198">
        <f t="shared" si="88"/>
        <v>0</v>
      </c>
      <c r="AZ124" s="200">
        <f t="shared" si="88"/>
        <v>0</v>
      </c>
      <c r="BA124" s="255">
        <f t="shared" si="89"/>
        <v>6427</v>
      </c>
      <c r="BB124" s="256" t="str">
        <f t="shared" si="77"/>
        <v>490EPS037</v>
      </c>
      <c r="BC124" s="257" t="s">
        <v>308</v>
      </c>
      <c r="BD124" s="258">
        <v>490</v>
      </c>
      <c r="BE124" s="257" t="s">
        <v>221</v>
      </c>
      <c r="BF124" s="259">
        <v>381</v>
      </c>
    </row>
    <row r="125" spans="2:58" ht="15" customHeight="1" x14ac:dyDescent="0.25">
      <c r="B125" s="233" t="str">
        <f t="shared" si="53"/>
        <v>792EPS010</v>
      </c>
      <c r="C125" s="233" t="str">
        <f t="shared" si="54"/>
        <v>792EPS016</v>
      </c>
      <c r="D125" s="233" t="str">
        <f t="shared" si="55"/>
        <v>792EPS037</v>
      </c>
      <c r="E125" s="233" t="str">
        <f t="shared" si="56"/>
        <v>792EPS002</v>
      </c>
      <c r="F125" s="233" t="str">
        <f t="shared" si="57"/>
        <v>792EPS003</v>
      </c>
      <c r="G125" s="233" t="str">
        <f t="shared" si="58"/>
        <v>792EPS023</v>
      </c>
      <c r="H125" s="233" t="str">
        <f t="shared" si="59"/>
        <v>792EPS005</v>
      </c>
      <c r="I125" s="233" t="str">
        <f t="shared" si="60"/>
        <v>792EPS018</v>
      </c>
      <c r="J125" s="233" t="str">
        <f t="shared" si="61"/>
        <v>792EAS016</v>
      </c>
      <c r="K125" s="233" t="str">
        <f t="shared" si="62"/>
        <v>792EAS027</v>
      </c>
      <c r="L125" s="233" t="str">
        <f t="shared" si="63"/>
        <v>792EPS017</v>
      </c>
      <c r="M125" s="233" t="str">
        <f t="shared" si="64"/>
        <v>792EPS033</v>
      </c>
      <c r="N125" s="233" t="str">
        <f t="shared" si="65"/>
        <v>792EPS001</v>
      </c>
      <c r="O125" s="233" t="str">
        <f t="shared" si="66"/>
        <v>792EPS008</v>
      </c>
      <c r="P125" s="233" t="str">
        <f t="shared" si="67"/>
        <v>792EPS040</v>
      </c>
      <c r="Q125" s="233" t="str">
        <f t="shared" si="68"/>
        <v>792ESSC24</v>
      </c>
      <c r="R125" s="233" t="str">
        <f t="shared" si="69"/>
        <v>792EPSC20</v>
      </c>
      <c r="S125" s="233" t="str">
        <f t="shared" si="70"/>
        <v>792ESSC91</v>
      </c>
      <c r="T125" s="233" t="str">
        <f t="shared" si="71"/>
        <v>792ESSC02</v>
      </c>
      <c r="U125" s="233" t="str">
        <f t="shared" si="72"/>
        <v>792ESSC62</v>
      </c>
      <c r="V125" s="233" t="str">
        <f t="shared" si="73"/>
        <v>792EPSC03</v>
      </c>
      <c r="W125" s="233" t="str">
        <f t="shared" si="74"/>
        <v>792EPSIC3</v>
      </c>
      <c r="X125" s="233" t="str">
        <f t="shared" si="75"/>
        <v>792CCFC55</v>
      </c>
      <c r="Y125" s="233" t="str">
        <f t="shared" si="76"/>
        <v>792ESSC07</v>
      </c>
      <c r="Z125" s="252" t="s">
        <v>151</v>
      </c>
      <c r="AA125" s="265" t="s">
        <v>312</v>
      </c>
      <c r="AB125" s="254">
        <v>789</v>
      </c>
      <c r="AC125" s="197">
        <f t="shared" si="91"/>
        <v>0</v>
      </c>
      <c r="AD125" s="198">
        <f t="shared" si="91"/>
        <v>2608</v>
      </c>
      <c r="AE125" s="198">
        <f t="shared" si="91"/>
        <v>311</v>
      </c>
      <c r="AF125" s="198">
        <f t="shared" si="91"/>
        <v>0</v>
      </c>
      <c r="AG125" s="198">
        <f t="shared" si="91"/>
        <v>997</v>
      </c>
      <c r="AH125" s="198">
        <f t="shared" si="91"/>
        <v>0</v>
      </c>
      <c r="AI125" s="198">
        <f t="shared" si="91"/>
        <v>2</v>
      </c>
      <c r="AJ125" s="198">
        <f t="shared" si="91"/>
        <v>0</v>
      </c>
      <c r="AK125" s="198">
        <f t="shared" si="91"/>
        <v>2</v>
      </c>
      <c r="AL125" s="198">
        <f t="shared" si="91"/>
        <v>0</v>
      </c>
      <c r="AM125" s="198">
        <f t="shared" si="91"/>
        <v>0</v>
      </c>
      <c r="AN125" s="198">
        <f t="shared" si="91"/>
        <v>0</v>
      </c>
      <c r="AO125" s="198">
        <f t="shared" si="91"/>
        <v>0</v>
      </c>
      <c r="AP125" s="200">
        <f t="shared" si="91"/>
        <v>0</v>
      </c>
      <c r="AQ125" s="197">
        <f t="shared" si="91"/>
        <v>79</v>
      </c>
      <c r="AR125" s="198">
        <f t="shared" si="90"/>
        <v>309</v>
      </c>
      <c r="AS125" s="198">
        <f t="shared" si="88"/>
        <v>0</v>
      </c>
      <c r="AT125" s="198">
        <f t="shared" si="88"/>
        <v>0</v>
      </c>
      <c r="AU125" s="198">
        <f t="shared" si="88"/>
        <v>0</v>
      </c>
      <c r="AV125" s="198">
        <f t="shared" si="88"/>
        <v>0</v>
      </c>
      <c r="AW125" s="198">
        <f t="shared" si="88"/>
        <v>0</v>
      </c>
      <c r="AX125" s="198">
        <f t="shared" si="88"/>
        <v>0</v>
      </c>
      <c r="AY125" s="198">
        <f t="shared" si="88"/>
        <v>0</v>
      </c>
      <c r="AZ125" s="200">
        <f t="shared" si="88"/>
        <v>0</v>
      </c>
      <c r="BA125" s="255">
        <f t="shared" si="89"/>
        <v>4308</v>
      </c>
      <c r="BB125" s="256" t="str">
        <f t="shared" si="77"/>
        <v>490EPS040</v>
      </c>
      <c r="BC125" s="257" t="s">
        <v>308</v>
      </c>
      <c r="BD125" s="258">
        <v>490</v>
      </c>
      <c r="BE125" s="257" t="s">
        <v>238</v>
      </c>
      <c r="BF125" s="259">
        <v>166</v>
      </c>
    </row>
    <row r="126" spans="2:58" ht="15" customHeight="1" x14ac:dyDescent="0.25">
      <c r="B126" s="233" t="str">
        <f t="shared" si="53"/>
        <v>809EPS010</v>
      </c>
      <c r="C126" s="233" t="str">
        <f t="shared" si="54"/>
        <v>809EPS016</v>
      </c>
      <c r="D126" s="233" t="str">
        <f t="shared" si="55"/>
        <v>809EPS037</v>
      </c>
      <c r="E126" s="233" t="str">
        <f t="shared" si="56"/>
        <v>809EPS002</v>
      </c>
      <c r="F126" s="233" t="str">
        <f t="shared" si="57"/>
        <v>809EPS003</v>
      </c>
      <c r="G126" s="233" t="str">
        <f t="shared" si="58"/>
        <v>809EPS023</v>
      </c>
      <c r="H126" s="233" t="str">
        <f t="shared" si="59"/>
        <v>809EPS005</v>
      </c>
      <c r="I126" s="233" t="str">
        <f t="shared" si="60"/>
        <v>809EPS018</v>
      </c>
      <c r="J126" s="233" t="str">
        <f t="shared" si="61"/>
        <v>809EAS016</v>
      </c>
      <c r="K126" s="233" t="str">
        <f t="shared" si="62"/>
        <v>809EAS027</v>
      </c>
      <c r="L126" s="233" t="str">
        <f t="shared" si="63"/>
        <v>809EPS017</v>
      </c>
      <c r="M126" s="233" t="str">
        <f t="shared" si="64"/>
        <v>809EPS033</v>
      </c>
      <c r="N126" s="233" t="str">
        <f t="shared" si="65"/>
        <v>809EPS001</v>
      </c>
      <c r="O126" s="233" t="str">
        <f t="shared" si="66"/>
        <v>809EPS008</v>
      </c>
      <c r="P126" s="233" t="str">
        <f t="shared" si="67"/>
        <v>809EPS040</v>
      </c>
      <c r="Q126" s="233" t="str">
        <f t="shared" si="68"/>
        <v>809ESSC24</v>
      </c>
      <c r="R126" s="233" t="str">
        <f t="shared" si="69"/>
        <v>809EPSC20</v>
      </c>
      <c r="S126" s="233" t="str">
        <f t="shared" si="70"/>
        <v>809ESSC91</v>
      </c>
      <c r="T126" s="233" t="str">
        <f t="shared" si="71"/>
        <v>809ESSC02</v>
      </c>
      <c r="U126" s="233" t="str">
        <f t="shared" si="72"/>
        <v>809ESSC62</v>
      </c>
      <c r="V126" s="233" t="str">
        <f t="shared" si="73"/>
        <v>809EPSC03</v>
      </c>
      <c r="W126" s="233" t="str">
        <f t="shared" si="74"/>
        <v>809EPSIC3</v>
      </c>
      <c r="X126" s="233" t="str">
        <f t="shared" si="75"/>
        <v>809CCFC55</v>
      </c>
      <c r="Y126" s="233" t="str">
        <f t="shared" si="76"/>
        <v>809ESSC07</v>
      </c>
      <c r="Z126" s="252" t="s">
        <v>152</v>
      </c>
      <c r="AA126" s="265" t="s">
        <v>312</v>
      </c>
      <c r="AB126" s="254">
        <v>792</v>
      </c>
      <c r="AC126" s="197">
        <f t="shared" si="91"/>
        <v>0</v>
      </c>
      <c r="AD126" s="198">
        <f t="shared" si="91"/>
        <v>0</v>
      </c>
      <c r="AE126" s="198">
        <f t="shared" si="91"/>
        <v>308</v>
      </c>
      <c r="AF126" s="198">
        <f t="shared" si="91"/>
        <v>0</v>
      </c>
      <c r="AG126" s="198">
        <f t="shared" si="91"/>
        <v>1454</v>
      </c>
      <c r="AH126" s="198">
        <f t="shared" si="91"/>
        <v>0</v>
      </c>
      <c r="AI126" s="198">
        <f t="shared" si="91"/>
        <v>0</v>
      </c>
      <c r="AJ126" s="198">
        <f t="shared" si="91"/>
        <v>0</v>
      </c>
      <c r="AK126" s="198">
        <f t="shared" si="91"/>
        <v>2</v>
      </c>
      <c r="AL126" s="198">
        <f t="shared" si="91"/>
        <v>0</v>
      </c>
      <c r="AM126" s="198">
        <f t="shared" si="91"/>
        <v>0</v>
      </c>
      <c r="AN126" s="198">
        <f t="shared" si="91"/>
        <v>0</v>
      </c>
      <c r="AO126" s="198">
        <f t="shared" si="91"/>
        <v>0</v>
      </c>
      <c r="AP126" s="200">
        <f t="shared" si="91"/>
        <v>0</v>
      </c>
      <c r="AQ126" s="197">
        <f t="shared" si="91"/>
        <v>52</v>
      </c>
      <c r="AR126" s="198">
        <f t="shared" si="90"/>
        <v>0</v>
      </c>
      <c r="AS126" s="198">
        <f t="shared" si="88"/>
        <v>0</v>
      </c>
      <c r="AT126" s="198">
        <f t="shared" si="88"/>
        <v>0</v>
      </c>
      <c r="AU126" s="198">
        <f t="shared" si="88"/>
        <v>0</v>
      </c>
      <c r="AV126" s="198">
        <f t="shared" si="88"/>
        <v>0</v>
      </c>
      <c r="AW126" s="198">
        <f t="shared" si="88"/>
        <v>0</v>
      </c>
      <c r="AX126" s="198">
        <f t="shared" si="88"/>
        <v>0</v>
      </c>
      <c r="AY126" s="198">
        <f t="shared" si="88"/>
        <v>0</v>
      </c>
      <c r="AZ126" s="200">
        <f t="shared" si="88"/>
        <v>0</v>
      </c>
      <c r="BA126" s="255">
        <f t="shared" si="89"/>
        <v>1816</v>
      </c>
      <c r="BB126" s="256" t="str">
        <f t="shared" si="77"/>
        <v>490ESSC02</v>
      </c>
      <c r="BC126" s="257" t="s">
        <v>308</v>
      </c>
      <c r="BD126" s="258">
        <v>490</v>
      </c>
      <c r="BE126" s="257" t="s">
        <v>240</v>
      </c>
      <c r="BF126" s="259">
        <v>41</v>
      </c>
    </row>
    <row r="127" spans="2:58" ht="15" customHeight="1" x14ac:dyDescent="0.25">
      <c r="B127" s="233" t="str">
        <f t="shared" si="53"/>
        <v>847EPS010</v>
      </c>
      <c r="C127" s="233" t="str">
        <f t="shared" si="54"/>
        <v>847EPS016</v>
      </c>
      <c r="D127" s="233" t="str">
        <f t="shared" si="55"/>
        <v>847EPS037</v>
      </c>
      <c r="E127" s="233" t="str">
        <f t="shared" si="56"/>
        <v>847EPS002</v>
      </c>
      <c r="F127" s="233" t="str">
        <f t="shared" si="57"/>
        <v>847EPS003</v>
      </c>
      <c r="G127" s="233" t="str">
        <f t="shared" si="58"/>
        <v>847EPS023</v>
      </c>
      <c r="H127" s="233" t="str">
        <f t="shared" si="59"/>
        <v>847EPS005</v>
      </c>
      <c r="I127" s="233" t="str">
        <f t="shared" si="60"/>
        <v>847EPS018</v>
      </c>
      <c r="J127" s="233" t="str">
        <f t="shared" si="61"/>
        <v>847EAS016</v>
      </c>
      <c r="K127" s="233" t="str">
        <f t="shared" si="62"/>
        <v>847EAS027</v>
      </c>
      <c r="L127" s="233" t="str">
        <f t="shared" si="63"/>
        <v>847EPS017</v>
      </c>
      <c r="M127" s="233" t="str">
        <f t="shared" si="64"/>
        <v>847EPS033</v>
      </c>
      <c r="N127" s="233" t="str">
        <f t="shared" si="65"/>
        <v>847EPS001</v>
      </c>
      <c r="O127" s="233" t="str">
        <f t="shared" si="66"/>
        <v>847EPS008</v>
      </c>
      <c r="P127" s="233" t="str">
        <f t="shared" si="67"/>
        <v>847EPS040</v>
      </c>
      <c r="Q127" s="233" t="str">
        <f t="shared" si="68"/>
        <v>847ESSC24</v>
      </c>
      <c r="R127" s="233" t="str">
        <f t="shared" si="69"/>
        <v>847EPSC20</v>
      </c>
      <c r="S127" s="233" t="str">
        <f t="shared" si="70"/>
        <v>847ESSC91</v>
      </c>
      <c r="T127" s="233" t="str">
        <f t="shared" si="71"/>
        <v>847ESSC02</v>
      </c>
      <c r="U127" s="233" t="str">
        <f t="shared" si="72"/>
        <v>847ESSC62</v>
      </c>
      <c r="V127" s="233" t="str">
        <f t="shared" si="73"/>
        <v>847EPSC03</v>
      </c>
      <c r="W127" s="233" t="str">
        <f t="shared" si="74"/>
        <v>847EPSIC3</v>
      </c>
      <c r="X127" s="233" t="str">
        <f t="shared" si="75"/>
        <v>847CCFC55</v>
      </c>
      <c r="Y127" s="233" t="str">
        <f t="shared" si="76"/>
        <v>847ESSC07</v>
      </c>
      <c r="Z127" s="252" t="s">
        <v>153</v>
      </c>
      <c r="AA127" s="265" t="s">
        <v>312</v>
      </c>
      <c r="AB127" s="254">
        <v>809</v>
      </c>
      <c r="AC127" s="197">
        <f t="shared" si="91"/>
        <v>0</v>
      </c>
      <c r="AD127" s="198">
        <f t="shared" si="91"/>
        <v>1002</v>
      </c>
      <c r="AE127" s="198">
        <f t="shared" si="91"/>
        <v>781</v>
      </c>
      <c r="AF127" s="198">
        <f t="shared" si="91"/>
        <v>1</v>
      </c>
      <c r="AG127" s="198">
        <f t="shared" si="91"/>
        <v>1918</v>
      </c>
      <c r="AH127" s="198">
        <f t="shared" si="91"/>
        <v>0</v>
      </c>
      <c r="AI127" s="198">
        <f t="shared" si="91"/>
        <v>0</v>
      </c>
      <c r="AJ127" s="198">
        <f t="shared" si="91"/>
        <v>0</v>
      </c>
      <c r="AK127" s="198">
        <f t="shared" si="91"/>
        <v>0</v>
      </c>
      <c r="AL127" s="198">
        <f t="shared" si="91"/>
        <v>0</v>
      </c>
      <c r="AM127" s="198">
        <f t="shared" si="91"/>
        <v>0</v>
      </c>
      <c r="AN127" s="198">
        <f t="shared" si="91"/>
        <v>0</v>
      </c>
      <c r="AO127" s="198">
        <f t="shared" si="91"/>
        <v>0</v>
      </c>
      <c r="AP127" s="200">
        <f t="shared" si="91"/>
        <v>0</v>
      </c>
      <c r="AQ127" s="197">
        <f t="shared" si="91"/>
        <v>88</v>
      </c>
      <c r="AR127" s="198">
        <f t="shared" si="90"/>
        <v>0</v>
      </c>
      <c r="AS127" s="198">
        <f t="shared" si="88"/>
        <v>0</v>
      </c>
      <c r="AT127" s="198">
        <f t="shared" si="88"/>
        <v>0</v>
      </c>
      <c r="AU127" s="198">
        <f t="shared" si="88"/>
        <v>0</v>
      </c>
      <c r="AV127" s="198">
        <f t="shared" si="88"/>
        <v>0</v>
      </c>
      <c r="AW127" s="198">
        <f t="shared" si="88"/>
        <v>0</v>
      </c>
      <c r="AX127" s="198">
        <f t="shared" si="88"/>
        <v>0</v>
      </c>
      <c r="AY127" s="198">
        <f t="shared" si="88"/>
        <v>0</v>
      </c>
      <c r="AZ127" s="200">
        <f t="shared" si="88"/>
        <v>0</v>
      </c>
      <c r="BA127" s="255">
        <f t="shared" si="89"/>
        <v>3790</v>
      </c>
      <c r="BB127" s="256" t="str">
        <f t="shared" si="77"/>
        <v>659EPS003</v>
      </c>
      <c r="BC127" s="257" t="s">
        <v>308</v>
      </c>
      <c r="BD127" s="258">
        <v>659</v>
      </c>
      <c r="BE127" s="257" t="s">
        <v>220</v>
      </c>
      <c r="BF127" s="259">
        <v>435</v>
      </c>
    </row>
    <row r="128" spans="2:58" ht="15" customHeight="1" x14ac:dyDescent="0.25">
      <c r="B128" s="233" t="str">
        <f t="shared" si="53"/>
        <v>856EPS010</v>
      </c>
      <c r="C128" s="233" t="str">
        <f t="shared" si="54"/>
        <v>856EPS016</v>
      </c>
      <c r="D128" s="233" t="str">
        <f t="shared" si="55"/>
        <v>856EPS037</v>
      </c>
      <c r="E128" s="233" t="str">
        <f t="shared" si="56"/>
        <v>856EPS002</v>
      </c>
      <c r="F128" s="233" t="str">
        <f t="shared" si="57"/>
        <v>856EPS003</v>
      </c>
      <c r="G128" s="233" t="str">
        <f t="shared" si="58"/>
        <v>856EPS023</v>
      </c>
      <c r="H128" s="233" t="str">
        <f t="shared" si="59"/>
        <v>856EPS005</v>
      </c>
      <c r="I128" s="233" t="str">
        <f t="shared" si="60"/>
        <v>856EPS018</v>
      </c>
      <c r="J128" s="233" t="str">
        <f t="shared" si="61"/>
        <v>856EAS016</v>
      </c>
      <c r="K128" s="233" t="str">
        <f t="shared" si="62"/>
        <v>856EAS027</v>
      </c>
      <c r="L128" s="233" t="str">
        <f t="shared" si="63"/>
        <v>856EPS017</v>
      </c>
      <c r="M128" s="233" t="str">
        <f t="shared" si="64"/>
        <v>856EPS033</v>
      </c>
      <c r="N128" s="233" t="str">
        <f t="shared" si="65"/>
        <v>856EPS001</v>
      </c>
      <c r="O128" s="233" t="str">
        <f t="shared" si="66"/>
        <v>856EPS008</v>
      </c>
      <c r="P128" s="233" t="str">
        <f t="shared" si="67"/>
        <v>856EPS040</v>
      </c>
      <c r="Q128" s="233" t="str">
        <f t="shared" si="68"/>
        <v>856ESSC24</v>
      </c>
      <c r="R128" s="233" t="str">
        <f t="shared" si="69"/>
        <v>856EPSC20</v>
      </c>
      <c r="S128" s="233" t="str">
        <f t="shared" si="70"/>
        <v>856ESSC91</v>
      </c>
      <c r="T128" s="233" t="str">
        <f t="shared" si="71"/>
        <v>856ESSC02</v>
      </c>
      <c r="U128" s="233" t="str">
        <f t="shared" si="72"/>
        <v>856ESSC62</v>
      </c>
      <c r="V128" s="233" t="str">
        <f t="shared" si="73"/>
        <v>856EPSC03</v>
      </c>
      <c r="W128" s="233" t="str">
        <f t="shared" si="74"/>
        <v>856EPSIC3</v>
      </c>
      <c r="X128" s="233" t="str">
        <f t="shared" si="75"/>
        <v>856CCFC55</v>
      </c>
      <c r="Y128" s="233" t="str">
        <f t="shared" si="76"/>
        <v>856ESSC07</v>
      </c>
      <c r="Z128" s="260" t="s">
        <v>154</v>
      </c>
      <c r="AA128" s="265" t="s">
        <v>312</v>
      </c>
      <c r="AB128" s="254">
        <v>847</v>
      </c>
      <c r="AC128" s="197">
        <f t="shared" si="91"/>
        <v>0</v>
      </c>
      <c r="AD128" s="198">
        <f t="shared" si="91"/>
        <v>1775</v>
      </c>
      <c r="AE128" s="198">
        <f t="shared" si="91"/>
        <v>1016</v>
      </c>
      <c r="AF128" s="198">
        <f t="shared" si="91"/>
        <v>0</v>
      </c>
      <c r="AG128" s="198">
        <f t="shared" si="91"/>
        <v>954</v>
      </c>
      <c r="AH128" s="198">
        <f t="shared" si="91"/>
        <v>0</v>
      </c>
      <c r="AI128" s="198">
        <f t="shared" si="91"/>
        <v>1</v>
      </c>
      <c r="AJ128" s="198">
        <f t="shared" si="91"/>
        <v>0</v>
      </c>
      <c r="AK128" s="198">
        <f t="shared" si="91"/>
        <v>0</v>
      </c>
      <c r="AL128" s="198">
        <f t="shared" si="91"/>
        <v>0</v>
      </c>
      <c r="AM128" s="198">
        <f t="shared" si="91"/>
        <v>0</v>
      </c>
      <c r="AN128" s="198">
        <f t="shared" si="91"/>
        <v>0</v>
      </c>
      <c r="AO128" s="198">
        <f t="shared" si="91"/>
        <v>0</v>
      </c>
      <c r="AP128" s="200">
        <f t="shared" si="91"/>
        <v>0</v>
      </c>
      <c r="AQ128" s="197">
        <f t="shared" si="91"/>
        <v>301</v>
      </c>
      <c r="AR128" s="198">
        <f t="shared" si="90"/>
        <v>0</v>
      </c>
      <c r="AS128" s="198">
        <f t="shared" si="88"/>
        <v>0</v>
      </c>
      <c r="AT128" s="198">
        <f t="shared" si="88"/>
        <v>0</v>
      </c>
      <c r="AU128" s="198">
        <f t="shared" si="88"/>
        <v>0</v>
      </c>
      <c r="AV128" s="198">
        <f t="shared" si="88"/>
        <v>0</v>
      </c>
      <c r="AW128" s="198">
        <f t="shared" si="88"/>
        <v>0</v>
      </c>
      <c r="AX128" s="198">
        <f t="shared" si="88"/>
        <v>0</v>
      </c>
      <c r="AY128" s="198">
        <f t="shared" si="88"/>
        <v>0</v>
      </c>
      <c r="AZ128" s="200">
        <f t="shared" si="88"/>
        <v>0</v>
      </c>
      <c r="BA128" s="255">
        <f t="shared" si="89"/>
        <v>4047</v>
      </c>
      <c r="BB128" s="256" t="str">
        <f t="shared" si="77"/>
        <v>659EPS016</v>
      </c>
      <c r="BC128" s="257" t="s">
        <v>308</v>
      </c>
      <c r="BD128" s="258">
        <v>659</v>
      </c>
      <c r="BE128" s="257" t="s">
        <v>219</v>
      </c>
      <c r="BF128" s="259">
        <v>702</v>
      </c>
    </row>
    <row r="129" spans="2:58" ht="15" customHeight="1" x14ac:dyDescent="0.25">
      <c r="B129" s="233" t="str">
        <f t="shared" si="53"/>
        <v>861EPS010</v>
      </c>
      <c r="C129" s="233" t="str">
        <f t="shared" si="54"/>
        <v>861EPS016</v>
      </c>
      <c r="D129" s="233" t="str">
        <f t="shared" si="55"/>
        <v>861EPS037</v>
      </c>
      <c r="E129" s="233" t="str">
        <f t="shared" si="56"/>
        <v>861EPS002</v>
      </c>
      <c r="F129" s="233" t="str">
        <f t="shared" si="57"/>
        <v>861EPS003</v>
      </c>
      <c r="G129" s="233" t="str">
        <f t="shared" si="58"/>
        <v>861EPS023</v>
      </c>
      <c r="H129" s="233" t="str">
        <f t="shared" si="59"/>
        <v>861EPS005</v>
      </c>
      <c r="I129" s="233" t="str">
        <f t="shared" si="60"/>
        <v>861EPS018</v>
      </c>
      <c r="J129" s="233" t="str">
        <f t="shared" si="61"/>
        <v>861EAS016</v>
      </c>
      <c r="K129" s="233" t="str">
        <f t="shared" si="62"/>
        <v>861EAS027</v>
      </c>
      <c r="L129" s="233" t="str">
        <f t="shared" si="63"/>
        <v>861EPS017</v>
      </c>
      <c r="M129" s="233" t="str">
        <f t="shared" si="64"/>
        <v>861EPS033</v>
      </c>
      <c r="N129" s="233" t="str">
        <f t="shared" si="65"/>
        <v>861EPS001</v>
      </c>
      <c r="O129" s="233" t="str">
        <f t="shared" si="66"/>
        <v>861EPS008</v>
      </c>
      <c r="P129" s="233" t="str">
        <f t="shared" si="67"/>
        <v>861EPS040</v>
      </c>
      <c r="Q129" s="233" t="str">
        <f t="shared" si="68"/>
        <v>861ESSC24</v>
      </c>
      <c r="R129" s="233" t="str">
        <f t="shared" si="69"/>
        <v>861EPSC20</v>
      </c>
      <c r="S129" s="233" t="str">
        <f t="shared" si="70"/>
        <v>861ESSC91</v>
      </c>
      <c r="T129" s="233" t="str">
        <f t="shared" si="71"/>
        <v>861ESSC02</v>
      </c>
      <c r="U129" s="233" t="str">
        <f t="shared" si="72"/>
        <v>861ESSC62</v>
      </c>
      <c r="V129" s="233" t="str">
        <f t="shared" si="73"/>
        <v>861EPSC03</v>
      </c>
      <c r="W129" s="233" t="str">
        <f t="shared" si="74"/>
        <v>861EPSIC3</v>
      </c>
      <c r="X129" s="233" t="str">
        <f t="shared" si="75"/>
        <v>861CCFC55</v>
      </c>
      <c r="Y129" s="233" t="str">
        <f t="shared" si="76"/>
        <v>861ESSC07</v>
      </c>
      <c r="Z129" s="260" t="s">
        <v>155</v>
      </c>
      <c r="AA129" s="265" t="s">
        <v>312</v>
      </c>
      <c r="AB129" s="254">
        <v>856</v>
      </c>
      <c r="AC129" s="197">
        <f t="shared" si="91"/>
        <v>0</v>
      </c>
      <c r="AD129" s="198">
        <f t="shared" si="91"/>
        <v>0</v>
      </c>
      <c r="AE129" s="198">
        <f t="shared" si="91"/>
        <v>419</v>
      </c>
      <c r="AF129" s="198">
        <f t="shared" si="91"/>
        <v>0</v>
      </c>
      <c r="AG129" s="198">
        <f t="shared" si="91"/>
        <v>998</v>
      </c>
      <c r="AH129" s="198">
        <f t="shared" si="91"/>
        <v>0</v>
      </c>
      <c r="AI129" s="198">
        <f t="shared" si="91"/>
        <v>1</v>
      </c>
      <c r="AJ129" s="198">
        <f t="shared" si="91"/>
        <v>0</v>
      </c>
      <c r="AK129" s="198">
        <f t="shared" si="91"/>
        <v>0</v>
      </c>
      <c r="AL129" s="198">
        <f t="shared" si="91"/>
        <v>0</v>
      </c>
      <c r="AM129" s="198">
        <f t="shared" si="91"/>
        <v>0</v>
      </c>
      <c r="AN129" s="198">
        <f t="shared" si="91"/>
        <v>0</v>
      </c>
      <c r="AO129" s="198">
        <f t="shared" si="91"/>
        <v>0</v>
      </c>
      <c r="AP129" s="200">
        <f t="shared" si="91"/>
        <v>0</v>
      </c>
      <c r="AQ129" s="197">
        <f t="shared" si="91"/>
        <v>129</v>
      </c>
      <c r="AR129" s="198">
        <f t="shared" si="90"/>
        <v>0</v>
      </c>
      <c r="AS129" s="198">
        <f t="shared" si="88"/>
        <v>0</v>
      </c>
      <c r="AT129" s="198">
        <f t="shared" si="88"/>
        <v>0</v>
      </c>
      <c r="AU129" s="198">
        <f t="shared" si="88"/>
        <v>0</v>
      </c>
      <c r="AV129" s="198">
        <f t="shared" si="88"/>
        <v>0</v>
      </c>
      <c r="AW129" s="198">
        <f t="shared" si="88"/>
        <v>0</v>
      </c>
      <c r="AX129" s="198">
        <f t="shared" si="88"/>
        <v>2</v>
      </c>
      <c r="AY129" s="198">
        <f t="shared" si="88"/>
        <v>0</v>
      </c>
      <c r="AZ129" s="200">
        <f t="shared" si="88"/>
        <v>0</v>
      </c>
      <c r="BA129" s="255">
        <f t="shared" si="89"/>
        <v>1549</v>
      </c>
      <c r="BB129" s="256" t="str">
        <f t="shared" si="77"/>
        <v>659EPS037</v>
      </c>
      <c r="BC129" s="257" t="s">
        <v>308</v>
      </c>
      <c r="BD129" s="258">
        <v>659</v>
      </c>
      <c r="BE129" s="257" t="s">
        <v>221</v>
      </c>
      <c r="BF129" s="259">
        <v>83</v>
      </c>
    </row>
    <row r="130" spans="2:58" ht="15" customHeight="1" x14ac:dyDescent="0.25">
      <c r="B130" s="233" t="str">
        <f t="shared" si="53"/>
        <v>EPS010</v>
      </c>
      <c r="C130" s="233" t="str">
        <f t="shared" si="54"/>
        <v>EPS016</v>
      </c>
      <c r="D130" s="233" t="str">
        <f t="shared" si="55"/>
        <v>EPS037</v>
      </c>
      <c r="E130" s="233" t="str">
        <f t="shared" si="56"/>
        <v>EPS002</v>
      </c>
      <c r="F130" s="233" t="str">
        <f t="shared" si="57"/>
        <v>EPS003</v>
      </c>
      <c r="G130" s="233" t="str">
        <f t="shared" si="58"/>
        <v>EPS023</v>
      </c>
      <c r="H130" s="233" t="str">
        <f t="shared" si="59"/>
        <v>EPS005</v>
      </c>
      <c r="I130" s="233" t="str">
        <f t="shared" si="60"/>
        <v>EPS018</v>
      </c>
      <c r="J130" s="233" t="str">
        <f t="shared" si="61"/>
        <v>EAS016</v>
      </c>
      <c r="K130" s="233" t="str">
        <f t="shared" si="62"/>
        <v>EAS027</v>
      </c>
      <c r="L130" s="233" t="str">
        <f t="shared" si="63"/>
        <v>EPS017</v>
      </c>
      <c r="M130" s="233" t="str">
        <f t="shared" si="64"/>
        <v>EPS033</v>
      </c>
      <c r="N130" s="233" t="str">
        <f t="shared" si="65"/>
        <v>EPS001</v>
      </c>
      <c r="O130" s="233" t="str">
        <f t="shared" si="66"/>
        <v>EPS008</v>
      </c>
      <c r="P130" s="233" t="str">
        <f t="shared" si="67"/>
        <v>EPS040</v>
      </c>
      <c r="Q130" s="233" t="str">
        <f t="shared" si="68"/>
        <v>ESSC24</v>
      </c>
      <c r="R130" s="233" t="str">
        <f t="shared" si="69"/>
        <v>EPSC20</v>
      </c>
      <c r="S130" s="233" t="str">
        <f t="shared" si="70"/>
        <v>ESSC91</v>
      </c>
      <c r="T130" s="233" t="str">
        <f t="shared" si="71"/>
        <v>ESSC02</v>
      </c>
      <c r="U130" s="233" t="str">
        <f t="shared" si="72"/>
        <v>ESSC62</v>
      </c>
      <c r="V130" s="233" t="str">
        <f t="shared" si="73"/>
        <v>EPSC03</v>
      </c>
      <c r="W130" s="233" t="str">
        <f t="shared" si="74"/>
        <v>EPSIC3</v>
      </c>
      <c r="X130" s="233" t="str">
        <f t="shared" si="75"/>
        <v>CCFC55</v>
      </c>
      <c r="Y130" s="233" t="str">
        <f t="shared" si="76"/>
        <v>ESSC07</v>
      </c>
      <c r="Z130" s="260" t="s">
        <v>156</v>
      </c>
      <c r="AA130" s="265" t="s">
        <v>312</v>
      </c>
      <c r="AB130" s="254">
        <v>861</v>
      </c>
      <c r="AC130" s="197">
        <f t="shared" si="91"/>
        <v>0</v>
      </c>
      <c r="AD130" s="198">
        <f t="shared" si="91"/>
        <v>621</v>
      </c>
      <c r="AE130" s="198">
        <f t="shared" si="91"/>
        <v>1136</v>
      </c>
      <c r="AF130" s="198">
        <f t="shared" si="91"/>
        <v>0</v>
      </c>
      <c r="AG130" s="198">
        <f t="shared" si="91"/>
        <v>2480</v>
      </c>
      <c r="AH130" s="198">
        <f t="shared" si="91"/>
        <v>0</v>
      </c>
      <c r="AI130" s="198">
        <f t="shared" si="91"/>
        <v>6</v>
      </c>
      <c r="AJ130" s="198">
        <f t="shared" si="91"/>
        <v>0</v>
      </c>
      <c r="AK130" s="198">
        <f t="shared" si="91"/>
        <v>5</v>
      </c>
      <c r="AL130" s="198">
        <f t="shared" si="91"/>
        <v>0</v>
      </c>
      <c r="AM130" s="198">
        <f t="shared" si="91"/>
        <v>0</v>
      </c>
      <c r="AN130" s="198">
        <f t="shared" si="91"/>
        <v>0</v>
      </c>
      <c r="AO130" s="198">
        <f t="shared" si="91"/>
        <v>0</v>
      </c>
      <c r="AP130" s="200">
        <f t="shared" si="91"/>
        <v>0</v>
      </c>
      <c r="AQ130" s="197">
        <f t="shared" si="91"/>
        <v>128</v>
      </c>
      <c r="AR130" s="198">
        <f t="shared" si="90"/>
        <v>0</v>
      </c>
      <c r="AS130" s="198">
        <f t="shared" si="88"/>
        <v>0</v>
      </c>
      <c r="AT130" s="198">
        <f t="shared" si="88"/>
        <v>0</v>
      </c>
      <c r="AU130" s="198">
        <f t="shared" si="88"/>
        <v>0</v>
      </c>
      <c r="AV130" s="198">
        <f t="shared" si="88"/>
        <v>0</v>
      </c>
      <c r="AW130" s="198">
        <f t="shared" si="88"/>
        <v>0</v>
      </c>
      <c r="AX130" s="198">
        <f t="shared" si="88"/>
        <v>0</v>
      </c>
      <c r="AY130" s="198">
        <f t="shared" si="88"/>
        <v>0</v>
      </c>
      <c r="AZ130" s="200">
        <f t="shared" si="88"/>
        <v>0</v>
      </c>
      <c r="BA130" s="255">
        <f t="shared" si="89"/>
        <v>4376</v>
      </c>
      <c r="BB130" s="256" t="str">
        <f t="shared" si="77"/>
        <v>659EPS040</v>
      </c>
      <c r="BC130" s="257" t="s">
        <v>308</v>
      </c>
      <c r="BD130" s="258">
        <v>659</v>
      </c>
      <c r="BE130" s="257" t="s">
        <v>238</v>
      </c>
      <c r="BF130" s="259">
        <v>77</v>
      </c>
    </row>
    <row r="131" spans="2:58" ht="15" customHeight="1" x14ac:dyDescent="0.25">
      <c r="B131" s="233" t="str">
        <f t="shared" si="53"/>
        <v>1EPS010</v>
      </c>
      <c r="C131" s="233" t="str">
        <f t="shared" si="54"/>
        <v>1EPS016</v>
      </c>
      <c r="D131" s="233" t="str">
        <f t="shared" si="55"/>
        <v>1EPS037</v>
      </c>
      <c r="E131" s="233" t="str">
        <f t="shared" si="56"/>
        <v>1EPS002</v>
      </c>
      <c r="F131" s="233" t="str">
        <f t="shared" si="57"/>
        <v>1EPS003</v>
      </c>
      <c r="G131" s="233" t="str">
        <f t="shared" si="58"/>
        <v>1EPS023</v>
      </c>
      <c r="H131" s="233" t="str">
        <f t="shared" si="59"/>
        <v>1EPS005</v>
      </c>
      <c r="I131" s="233" t="str">
        <f t="shared" si="60"/>
        <v>1EPS018</v>
      </c>
      <c r="J131" s="233" t="str">
        <f t="shared" si="61"/>
        <v>1EAS016</v>
      </c>
      <c r="K131" s="233" t="str">
        <f t="shared" si="62"/>
        <v>1EAS027</v>
      </c>
      <c r="L131" s="233" t="str">
        <f t="shared" si="63"/>
        <v>1EPS017</v>
      </c>
      <c r="M131" s="233" t="str">
        <f t="shared" si="64"/>
        <v>1EPS033</v>
      </c>
      <c r="N131" s="233" t="str">
        <f t="shared" si="65"/>
        <v>1EPS001</v>
      </c>
      <c r="O131" s="233" t="str">
        <f t="shared" si="66"/>
        <v>1EPS008</v>
      </c>
      <c r="P131" s="233" t="str">
        <f t="shared" si="67"/>
        <v>1EPS040</v>
      </c>
      <c r="Q131" s="233" t="str">
        <f t="shared" si="68"/>
        <v>1ESSC24</v>
      </c>
      <c r="R131" s="233" t="str">
        <f t="shared" si="69"/>
        <v>1EPSC20</v>
      </c>
      <c r="S131" s="233" t="str">
        <f t="shared" si="70"/>
        <v>1ESSC91</v>
      </c>
      <c r="T131" s="233" t="str">
        <f t="shared" si="71"/>
        <v>1ESSC02</v>
      </c>
      <c r="U131" s="233" t="str">
        <f t="shared" si="72"/>
        <v>1ESSC62</v>
      </c>
      <c r="V131" s="233" t="str">
        <f t="shared" si="73"/>
        <v>1EPSC03</v>
      </c>
      <c r="W131" s="233" t="str">
        <f t="shared" si="74"/>
        <v>1EPSIC3</v>
      </c>
      <c r="X131" s="233" t="str">
        <f t="shared" si="75"/>
        <v>1CCFC55</v>
      </c>
      <c r="Y131" s="233" t="str">
        <f t="shared" si="76"/>
        <v>1ESSC07</v>
      </c>
      <c r="Z131" s="262" t="s">
        <v>314</v>
      </c>
      <c r="AA131" s="208"/>
      <c r="AB131" s="263"/>
      <c r="AC131" s="210">
        <f>SUM(AC132:AC141)</f>
        <v>1402574</v>
      </c>
      <c r="AD131" s="211">
        <f t="shared" ref="AD131:AZ131" si="92">SUM(AD132:AD141)</f>
        <v>368342</v>
      </c>
      <c r="AE131" s="211">
        <f t="shared" si="92"/>
        <v>310366</v>
      </c>
      <c r="AF131" s="211">
        <f t="shared" si="92"/>
        <v>256738</v>
      </c>
      <c r="AG131" s="211">
        <f t="shared" si="92"/>
        <v>296847</v>
      </c>
      <c r="AH131" s="211">
        <f t="shared" si="92"/>
        <v>75597</v>
      </c>
      <c r="AI131" s="211">
        <f t="shared" si="92"/>
        <v>66705</v>
      </c>
      <c r="AJ131" s="211">
        <f t="shared" si="92"/>
        <v>10774</v>
      </c>
      <c r="AK131" s="211">
        <f t="shared" si="92"/>
        <v>9306</v>
      </c>
      <c r="AL131" s="211">
        <f t="shared" si="92"/>
        <v>2383</v>
      </c>
      <c r="AM131" s="211">
        <f t="shared" si="92"/>
        <v>95</v>
      </c>
      <c r="AN131" s="211">
        <f t="shared" si="92"/>
        <v>0</v>
      </c>
      <c r="AO131" s="211">
        <f t="shared" si="92"/>
        <v>1</v>
      </c>
      <c r="AP131" s="213">
        <f t="shared" si="92"/>
        <v>29</v>
      </c>
      <c r="AQ131" s="210">
        <f t="shared" si="92"/>
        <v>49336</v>
      </c>
      <c r="AR131" s="211">
        <f t="shared" si="92"/>
        <v>90</v>
      </c>
      <c r="AS131" s="211">
        <f t="shared" si="92"/>
        <v>2</v>
      </c>
      <c r="AT131" s="211">
        <f t="shared" si="92"/>
        <v>0</v>
      </c>
      <c r="AU131" s="211">
        <f t="shared" si="92"/>
        <v>204</v>
      </c>
      <c r="AV131" s="211">
        <f t="shared" si="92"/>
        <v>12</v>
      </c>
      <c r="AW131" s="211">
        <f t="shared" si="92"/>
        <v>0</v>
      </c>
      <c r="AX131" s="211">
        <f t="shared" si="92"/>
        <v>0</v>
      </c>
      <c r="AY131" s="211">
        <f t="shared" si="92"/>
        <v>2</v>
      </c>
      <c r="AZ131" s="213">
        <f t="shared" si="92"/>
        <v>2</v>
      </c>
      <c r="BA131" s="249">
        <f>SUM(AC131:AZ131)</f>
        <v>2849405</v>
      </c>
      <c r="BB131" s="256" t="str">
        <f t="shared" si="77"/>
        <v>659EPSIC3</v>
      </c>
      <c r="BC131" s="257" t="s">
        <v>308</v>
      </c>
      <c r="BD131" s="258">
        <v>659</v>
      </c>
      <c r="BE131" s="257" t="s">
        <v>242</v>
      </c>
      <c r="BF131" s="259">
        <v>6</v>
      </c>
    </row>
    <row r="132" spans="2:58" ht="15" customHeight="1" x14ac:dyDescent="0.25">
      <c r="B132" s="233" t="str">
        <f t="shared" si="53"/>
        <v>79EPS010</v>
      </c>
      <c r="C132" s="233" t="str">
        <f t="shared" si="54"/>
        <v>79EPS016</v>
      </c>
      <c r="D132" s="233" t="str">
        <f t="shared" si="55"/>
        <v>79EPS037</v>
      </c>
      <c r="E132" s="233" t="str">
        <f t="shared" si="56"/>
        <v>79EPS002</v>
      </c>
      <c r="F132" s="233" t="str">
        <f t="shared" si="57"/>
        <v>79EPS003</v>
      </c>
      <c r="G132" s="233" t="str">
        <f t="shared" si="58"/>
        <v>79EPS023</v>
      </c>
      <c r="H132" s="233" t="str">
        <f t="shared" si="59"/>
        <v>79EPS005</v>
      </c>
      <c r="I132" s="233" t="str">
        <f t="shared" si="60"/>
        <v>79EPS018</v>
      </c>
      <c r="J132" s="233" t="str">
        <f t="shared" si="61"/>
        <v>79EAS016</v>
      </c>
      <c r="K132" s="233" t="str">
        <f t="shared" si="62"/>
        <v>79EAS027</v>
      </c>
      <c r="L132" s="233" t="str">
        <f t="shared" si="63"/>
        <v>79EPS017</v>
      </c>
      <c r="M132" s="233" t="str">
        <f t="shared" si="64"/>
        <v>79EPS033</v>
      </c>
      <c r="N132" s="233" t="str">
        <f t="shared" si="65"/>
        <v>79EPS001</v>
      </c>
      <c r="O132" s="233" t="str">
        <f t="shared" si="66"/>
        <v>79EPS008</v>
      </c>
      <c r="P132" s="233" t="str">
        <f t="shared" si="67"/>
        <v>79EPS040</v>
      </c>
      <c r="Q132" s="233" t="str">
        <f t="shared" si="68"/>
        <v>79ESSC24</v>
      </c>
      <c r="R132" s="233" t="str">
        <f t="shared" si="69"/>
        <v>79EPSC20</v>
      </c>
      <c r="S132" s="233" t="str">
        <f t="shared" si="70"/>
        <v>79ESSC91</v>
      </c>
      <c r="T132" s="233" t="str">
        <f t="shared" si="71"/>
        <v>79ESSC02</v>
      </c>
      <c r="U132" s="233" t="str">
        <f t="shared" si="72"/>
        <v>79ESSC62</v>
      </c>
      <c r="V132" s="233" t="str">
        <f t="shared" si="73"/>
        <v>79EPSC03</v>
      </c>
      <c r="W132" s="233" t="str">
        <f t="shared" si="74"/>
        <v>79EPSIC3</v>
      </c>
      <c r="X132" s="233" t="str">
        <f t="shared" si="75"/>
        <v>79CCFC55</v>
      </c>
      <c r="Y132" s="233" t="str">
        <f t="shared" si="76"/>
        <v>79ESSC07</v>
      </c>
      <c r="Z132" s="261" t="s">
        <v>158</v>
      </c>
      <c r="AA132" s="265" t="s">
        <v>315</v>
      </c>
      <c r="AB132" s="254">
        <v>1</v>
      </c>
      <c r="AC132" s="197">
        <f t="shared" ref="AC132:AR141" si="93">IFERROR(VLOOKUP(B131,$BB$9:$BF$950,5,0),0)</f>
        <v>914087</v>
      </c>
      <c r="AD132" s="198">
        <f t="shared" si="93"/>
        <v>256928</v>
      </c>
      <c r="AE132" s="198">
        <f t="shared" si="93"/>
        <v>200162</v>
      </c>
      <c r="AF132" s="198">
        <f t="shared" si="93"/>
        <v>173638</v>
      </c>
      <c r="AG132" s="198">
        <f t="shared" si="93"/>
        <v>191354</v>
      </c>
      <c r="AH132" s="198">
        <f t="shared" si="93"/>
        <v>63735</v>
      </c>
      <c r="AI132" s="198">
        <f t="shared" si="93"/>
        <v>50633</v>
      </c>
      <c r="AJ132" s="198">
        <f t="shared" si="93"/>
        <v>7289</v>
      </c>
      <c r="AK132" s="198">
        <f t="shared" si="93"/>
        <v>6485</v>
      </c>
      <c r="AL132" s="198">
        <f t="shared" si="93"/>
        <v>1425</v>
      </c>
      <c r="AM132" s="198">
        <f t="shared" si="93"/>
        <v>88</v>
      </c>
      <c r="AN132" s="198">
        <f t="shared" si="93"/>
        <v>0</v>
      </c>
      <c r="AO132" s="198">
        <f t="shared" si="93"/>
        <v>1</v>
      </c>
      <c r="AP132" s="200">
        <f t="shared" si="93"/>
        <v>26</v>
      </c>
      <c r="AQ132" s="197">
        <f t="shared" si="93"/>
        <v>37001</v>
      </c>
      <c r="AR132" s="198">
        <f t="shared" si="93"/>
        <v>90</v>
      </c>
      <c r="AS132" s="198">
        <f t="shared" ref="AS132:AZ141" si="94">IFERROR(VLOOKUP(R131,$BB$9:$BF$950,5,0),0)</f>
        <v>0</v>
      </c>
      <c r="AT132" s="198">
        <f t="shared" si="94"/>
        <v>0</v>
      </c>
      <c r="AU132" s="198">
        <f t="shared" si="94"/>
        <v>172</v>
      </c>
      <c r="AV132" s="198">
        <f t="shared" si="94"/>
        <v>8</v>
      </c>
      <c r="AW132" s="198">
        <f t="shared" si="94"/>
        <v>0</v>
      </c>
      <c r="AX132" s="198">
        <f t="shared" si="94"/>
        <v>0</v>
      </c>
      <c r="AY132" s="198">
        <f t="shared" si="94"/>
        <v>2</v>
      </c>
      <c r="AZ132" s="200">
        <f t="shared" si="94"/>
        <v>2</v>
      </c>
      <c r="BA132" s="255">
        <f t="shared" si="89"/>
        <v>1903126</v>
      </c>
      <c r="BB132" s="256" t="str">
        <f t="shared" si="77"/>
        <v>659ESSC02</v>
      </c>
      <c r="BC132" s="257" t="s">
        <v>308</v>
      </c>
      <c r="BD132" s="258">
        <v>659</v>
      </c>
      <c r="BE132" s="257" t="s">
        <v>240</v>
      </c>
      <c r="BF132" s="259">
        <v>10</v>
      </c>
    </row>
    <row r="133" spans="2:58" ht="15" customHeight="1" x14ac:dyDescent="0.25">
      <c r="B133" s="233" t="str">
        <f t="shared" si="53"/>
        <v>88EPS010</v>
      </c>
      <c r="C133" s="233" t="str">
        <f t="shared" si="54"/>
        <v>88EPS016</v>
      </c>
      <c r="D133" s="233" t="str">
        <f t="shared" si="55"/>
        <v>88EPS037</v>
      </c>
      <c r="E133" s="233" t="str">
        <f t="shared" si="56"/>
        <v>88EPS002</v>
      </c>
      <c r="F133" s="233" t="str">
        <f t="shared" si="57"/>
        <v>88EPS003</v>
      </c>
      <c r="G133" s="233" t="str">
        <f t="shared" si="58"/>
        <v>88EPS023</v>
      </c>
      <c r="H133" s="233" t="str">
        <f t="shared" si="59"/>
        <v>88EPS005</v>
      </c>
      <c r="I133" s="233" t="str">
        <f t="shared" si="60"/>
        <v>88EPS018</v>
      </c>
      <c r="J133" s="233" t="str">
        <f t="shared" si="61"/>
        <v>88EAS016</v>
      </c>
      <c r="K133" s="233" t="str">
        <f t="shared" si="62"/>
        <v>88EAS027</v>
      </c>
      <c r="L133" s="233" t="str">
        <f t="shared" si="63"/>
        <v>88EPS017</v>
      </c>
      <c r="M133" s="233" t="str">
        <f t="shared" si="64"/>
        <v>88EPS033</v>
      </c>
      <c r="N133" s="233" t="str">
        <f t="shared" si="65"/>
        <v>88EPS001</v>
      </c>
      <c r="O133" s="233" t="str">
        <f t="shared" si="66"/>
        <v>88EPS008</v>
      </c>
      <c r="P133" s="233" t="str">
        <f t="shared" si="67"/>
        <v>88EPS040</v>
      </c>
      <c r="Q133" s="233" t="str">
        <f t="shared" si="68"/>
        <v>88ESSC24</v>
      </c>
      <c r="R133" s="233" t="str">
        <f t="shared" si="69"/>
        <v>88EPSC20</v>
      </c>
      <c r="S133" s="233" t="str">
        <f t="shared" si="70"/>
        <v>88ESSC91</v>
      </c>
      <c r="T133" s="233" t="str">
        <f t="shared" si="71"/>
        <v>88ESSC02</v>
      </c>
      <c r="U133" s="233" t="str">
        <f t="shared" si="72"/>
        <v>88ESSC62</v>
      </c>
      <c r="V133" s="233" t="str">
        <f t="shared" si="73"/>
        <v>88EPSC03</v>
      </c>
      <c r="W133" s="233" t="str">
        <f t="shared" si="74"/>
        <v>88EPSIC3</v>
      </c>
      <c r="X133" s="233" t="str">
        <f t="shared" si="75"/>
        <v>88CCFC55</v>
      </c>
      <c r="Y133" s="233" t="str">
        <f t="shared" si="76"/>
        <v>88ESSC07</v>
      </c>
      <c r="Z133" s="260" t="s">
        <v>159</v>
      </c>
      <c r="AA133" s="265" t="s">
        <v>315</v>
      </c>
      <c r="AB133" s="254">
        <v>79</v>
      </c>
      <c r="AC133" s="197">
        <f t="shared" si="93"/>
        <v>6104</v>
      </c>
      <c r="AD133" s="198">
        <f t="shared" si="93"/>
        <v>5887</v>
      </c>
      <c r="AE133" s="198">
        <f t="shared" si="93"/>
        <v>4175</v>
      </c>
      <c r="AF133" s="198">
        <f t="shared" si="93"/>
        <v>489</v>
      </c>
      <c r="AG133" s="198">
        <f t="shared" si="93"/>
        <v>4209</v>
      </c>
      <c r="AH133" s="198">
        <f t="shared" si="93"/>
        <v>1</v>
      </c>
      <c r="AI133" s="198">
        <f t="shared" si="93"/>
        <v>2</v>
      </c>
      <c r="AJ133" s="198">
        <f t="shared" si="93"/>
        <v>9</v>
      </c>
      <c r="AK133" s="198">
        <f t="shared" si="93"/>
        <v>23</v>
      </c>
      <c r="AL133" s="198">
        <f t="shared" si="93"/>
        <v>88</v>
      </c>
      <c r="AM133" s="198">
        <f t="shared" si="93"/>
        <v>0</v>
      </c>
      <c r="AN133" s="198">
        <f t="shared" si="93"/>
        <v>0</v>
      </c>
      <c r="AO133" s="198">
        <f t="shared" si="93"/>
        <v>0</v>
      </c>
      <c r="AP133" s="200">
        <f t="shared" si="93"/>
        <v>0</v>
      </c>
      <c r="AQ133" s="197">
        <f t="shared" si="93"/>
        <v>648</v>
      </c>
      <c r="AR133" s="198">
        <f t="shared" si="93"/>
        <v>0</v>
      </c>
      <c r="AS133" s="198">
        <f t="shared" si="94"/>
        <v>0</v>
      </c>
      <c r="AT133" s="198">
        <f t="shared" si="94"/>
        <v>0</v>
      </c>
      <c r="AU133" s="198">
        <f t="shared" si="94"/>
        <v>0</v>
      </c>
      <c r="AV133" s="198">
        <f t="shared" si="94"/>
        <v>0</v>
      </c>
      <c r="AW133" s="198">
        <f t="shared" si="94"/>
        <v>0</v>
      </c>
      <c r="AX133" s="198">
        <f t="shared" si="94"/>
        <v>0</v>
      </c>
      <c r="AY133" s="198">
        <f t="shared" si="94"/>
        <v>0</v>
      </c>
      <c r="AZ133" s="200">
        <f t="shared" si="94"/>
        <v>0</v>
      </c>
      <c r="BA133" s="255">
        <f t="shared" si="89"/>
        <v>21635</v>
      </c>
      <c r="BB133" s="256" t="str">
        <f t="shared" si="77"/>
        <v>665EPS002</v>
      </c>
      <c r="BC133" s="257" t="s">
        <v>308</v>
      </c>
      <c r="BD133" s="258">
        <v>665</v>
      </c>
      <c r="BE133" s="257" t="s">
        <v>222</v>
      </c>
      <c r="BF133" s="259">
        <v>2</v>
      </c>
    </row>
    <row r="134" spans="2:58" ht="15" customHeight="1" x14ac:dyDescent="0.25">
      <c r="B134" s="233" t="str">
        <f t="shared" si="53"/>
        <v>129EPS010</v>
      </c>
      <c r="C134" s="233" t="str">
        <f t="shared" si="54"/>
        <v>129EPS016</v>
      </c>
      <c r="D134" s="233" t="str">
        <f t="shared" si="55"/>
        <v>129EPS037</v>
      </c>
      <c r="E134" s="233" t="str">
        <f t="shared" si="56"/>
        <v>129EPS002</v>
      </c>
      <c r="F134" s="233" t="str">
        <f t="shared" si="57"/>
        <v>129EPS003</v>
      </c>
      <c r="G134" s="233" t="str">
        <f t="shared" si="58"/>
        <v>129EPS023</v>
      </c>
      <c r="H134" s="233" t="str">
        <f t="shared" si="59"/>
        <v>129EPS005</v>
      </c>
      <c r="I134" s="233" t="str">
        <f t="shared" si="60"/>
        <v>129EPS018</v>
      </c>
      <c r="J134" s="233" t="str">
        <f t="shared" si="61"/>
        <v>129EAS016</v>
      </c>
      <c r="K134" s="233" t="str">
        <f t="shared" si="62"/>
        <v>129EAS027</v>
      </c>
      <c r="L134" s="233" t="str">
        <f t="shared" si="63"/>
        <v>129EPS017</v>
      </c>
      <c r="M134" s="233" t="str">
        <f t="shared" si="64"/>
        <v>129EPS033</v>
      </c>
      <c r="N134" s="233" t="str">
        <f t="shared" si="65"/>
        <v>129EPS001</v>
      </c>
      <c r="O134" s="233" t="str">
        <f t="shared" si="66"/>
        <v>129EPS008</v>
      </c>
      <c r="P134" s="233" t="str">
        <f t="shared" si="67"/>
        <v>129EPS040</v>
      </c>
      <c r="Q134" s="233" t="str">
        <f t="shared" si="68"/>
        <v>129ESSC24</v>
      </c>
      <c r="R134" s="233" t="str">
        <f t="shared" si="69"/>
        <v>129EPSC20</v>
      </c>
      <c r="S134" s="233" t="str">
        <f t="shared" si="70"/>
        <v>129ESSC91</v>
      </c>
      <c r="T134" s="233" t="str">
        <f t="shared" si="71"/>
        <v>129ESSC02</v>
      </c>
      <c r="U134" s="233" t="str">
        <f t="shared" si="72"/>
        <v>129ESSC62</v>
      </c>
      <c r="V134" s="233" t="str">
        <f t="shared" si="73"/>
        <v>129EPSC03</v>
      </c>
      <c r="W134" s="233" t="str">
        <f t="shared" si="74"/>
        <v>129EPSIC3</v>
      </c>
      <c r="X134" s="233" t="str">
        <f t="shared" si="75"/>
        <v>129CCFC55</v>
      </c>
      <c r="Y134" s="233" t="str">
        <f t="shared" si="76"/>
        <v>129ESSC07</v>
      </c>
      <c r="Z134" s="252" t="s">
        <v>160</v>
      </c>
      <c r="AA134" s="265" t="s">
        <v>315</v>
      </c>
      <c r="AB134" s="254">
        <v>88</v>
      </c>
      <c r="AC134" s="197">
        <f t="shared" si="93"/>
        <v>141338</v>
      </c>
      <c r="AD134" s="198">
        <f t="shared" si="93"/>
        <v>32701</v>
      </c>
      <c r="AE134" s="198">
        <f t="shared" si="93"/>
        <v>34544</v>
      </c>
      <c r="AF134" s="198">
        <f t="shared" si="93"/>
        <v>33127</v>
      </c>
      <c r="AG134" s="198">
        <f t="shared" si="93"/>
        <v>42023</v>
      </c>
      <c r="AH134" s="198">
        <f t="shared" si="93"/>
        <v>6702</v>
      </c>
      <c r="AI134" s="198">
        <f t="shared" si="93"/>
        <v>4565</v>
      </c>
      <c r="AJ134" s="198">
        <f t="shared" si="93"/>
        <v>1424</v>
      </c>
      <c r="AK134" s="198">
        <f t="shared" si="93"/>
        <v>802</v>
      </c>
      <c r="AL134" s="198">
        <f t="shared" si="93"/>
        <v>607</v>
      </c>
      <c r="AM134" s="198">
        <f t="shared" si="93"/>
        <v>6</v>
      </c>
      <c r="AN134" s="198">
        <f t="shared" si="93"/>
        <v>0</v>
      </c>
      <c r="AO134" s="198">
        <f t="shared" si="93"/>
        <v>0</v>
      </c>
      <c r="AP134" s="200">
        <f t="shared" si="93"/>
        <v>0</v>
      </c>
      <c r="AQ134" s="197">
        <f t="shared" si="93"/>
        <v>4052</v>
      </c>
      <c r="AR134" s="198">
        <f t="shared" si="93"/>
        <v>0</v>
      </c>
      <c r="AS134" s="198">
        <f t="shared" si="94"/>
        <v>1</v>
      </c>
      <c r="AT134" s="198">
        <f t="shared" si="94"/>
        <v>0</v>
      </c>
      <c r="AU134" s="198">
        <f t="shared" si="94"/>
        <v>23</v>
      </c>
      <c r="AV134" s="198">
        <f t="shared" si="94"/>
        <v>1</v>
      </c>
      <c r="AW134" s="198">
        <f t="shared" si="94"/>
        <v>0</v>
      </c>
      <c r="AX134" s="198">
        <f t="shared" si="94"/>
        <v>0</v>
      </c>
      <c r="AY134" s="198">
        <f t="shared" si="94"/>
        <v>0</v>
      </c>
      <c r="AZ134" s="200">
        <f t="shared" si="94"/>
        <v>0</v>
      </c>
      <c r="BA134" s="255">
        <f t="shared" si="89"/>
        <v>301916</v>
      </c>
      <c r="BB134" s="256" t="str">
        <f t="shared" si="77"/>
        <v>665EPS003</v>
      </c>
      <c r="BC134" s="257" t="s">
        <v>308</v>
      </c>
      <c r="BD134" s="258">
        <v>665</v>
      </c>
      <c r="BE134" s="257" t="s">
        <v>220</v>
      </c>
      <c r="BF134" s="259">
        <v>1890</v>
      </c>
    </row>
    <row r="135" spans="2:58" ht="15" customHeight="1" x14ac:dyDescent="0.25">
      <c r="B135" s="233" t="str">
        <f t="shared" si="53"/>
        <v>212EPS010</v>
      </c>
      <c r="C135" s="233" t="str">
        <f t="shared" si="54"/>
        <v>212EPS016</v>
      </c>
      <c r="D135" s="233" t="str">
        <f t="shared" si="55"/>
        <v>212EPS037</v>
      </c>
      <c r="E135" s="233" t="str">
        <f t="shared" si="56"/>
        <v>212EPS002</v>
      </c>
      <c r="F135" s="233" t="str">
        <f t="shared" si="57"/>
        <v>212EPS003</v>
      </c>
      <c r="G135" s="233" t="str">
        <f t="shared" si="58"/>
        <v>212EPS023</v>
      </c>
      <c r="H135" s="233" t="str">
        <f t="shared" si="59"/>
        <v>212EPS005</v>
      </c>
      <c r="I135" s="233" t="str">
        <f t="shared" si="60"/>
        <v>212EPS018</v>
      </c>
      <c r="J135" s="233" t="str">
        <f t="shared" si="61"/>
        <v>212EAS016</v>
      </c>
      <c r="K135" s="233" t="str">
        <f t="shared" si="62"/>
        <v>212EAS027</v>
      </c>
      <c r="L135" s="233" t="str">
        <f t="shared" si="63"/>
        <v>212EPS017</v>
      </c>
      <c r="M135" s="233" t="str">
        <f t="shared" si="64"/>
        <v>212EPS033</v>
      </c>
      <c r="N135" s="233" t="str">
        <f t="shared" si="65"/>
        <v>212EPS001</v>
      </c>
      <c r="O135" s="233" t="str">
        <f t="shared" si="66"/>
        <v>212EPS008</v>
      </c>
      <c r="P135" s="233" t="str">
        <f t="shared" si="67"/>
        <v>212EPS040</v>
      </c>
      <c r="Q135" s="233" t="str">
        <f t="shared" si="68"/>
        <v>212ESSC24</v>
      </c>
      <c r="R135" s="233" t="str">
        <f t="shared" si="69"/>
        <v>212EPSC20</v>
      </c>
      <c r="S135" s="233" t="str">
        <f t="shared" si="70"/>
        <v>212ESSC91</v>
      </c>
      <c r="T135" s="233" t="str">
        <f t="shared" si="71"/>
        <v>212ESSC02</v>
      </c>
      <c r="U135" s="233" t="str">
        <f t="shared" si="72"/>
        <v>212ESSC62</v>
      </c>
      <c r="V135" s="233" t="str">
        <f t="shared" si="73"/>
        <v>212EPSC03</v>
      </c>
      <c r="W135" s="233" t="str">
        <f t="shared" si="74"/>
        <v>212EPSIC3</v>
      </c>
      <c r="X135" s="233" t="str">
        <f t="shared" si="75"/>
        <v>212CCFC55</v>
      </c>
      <c r="Y135" s="233" t="str">
        <f t="shared" si="76"/>
        <v>212ESSC07</v>
      </c>
      <c r="Z135" s="252" t="s">
        <v>161</v>
      </c>
      <c r="AA135" s="265" t="s">
        <v>315</v>
      </c>
      <c r="AB135" s="254">
        <v>129</v>
      </c>
      <c r="AC135" s="197">
        <f t="shared" si="93"/>
        <v>45931</v>
      </c>
      <c r="AD135" s="198">
        <f t="shared" si="93"/>
        <v>5308</v>
      </c>
      <c r="AE135" s="198">
        <f t="shared" si="93"/>
        <v>7464</v>
      </c>
      <c r="AF135" s="198">
        <f t="shared" si="93"/>
        <v>2748</v>
      </c>
      <c r="AG135" s="198">
        <f t="shared" si="93"/>
        <v>6097</v>
      </c>
      <c r="AH135" s="198">
        <f t="shared" si="93"/>
        <v>9</v>
      </c>
      <c r="AI135" s="198">
        <f t="shared" si="93"/>
        <v>209</v>
      </c>
      <c r="AJ135" s="198">
        <f t="shared" si="93"/>
        <v>149</v>
      </c>
      <c r="AK135" s="198">
        <f t="shared" si="93"/>
        <v>76</v>
      </c>
      <c r="AL135" s="198">
        <f t="shared" si="93"/>
        <v>90</v>
      </c>
      <c r="AM135" s="198">
        <f t="shared" si="93"/>
        <v>0</v>
      </c>
      <c r="AN135" s="198">
        <f t="shared" si="93"/>
        <v>0</v>
      </c>
      <c r="AO135" s="198">
        <f t="shared" si="93"/>
        <v>0</v>
      </c>
      <c r="AP135" s="200">
        <f t="shared" si="93"/>
        <v>1</v>
      </c>
      <c r="AQ135" s="197">
        <f t="shared" si="93"/>
        <v>1060</v>
      </c>
      <c r="AR135" s="198">
        <f t="shared" si="93"/>
        <v>0</v>
      </c>
      <c r="AS135" s="198">
        <f t="shared" si="94"/>
        <v>0</v>
      </c>
      <c r="AT135" s="198">
        <f t="shared" si="94"/>
        <v>0</v>
      </c>
      <c r="AU135" s="198">
        <f t="shared" si="94"/>
        <v>0</v>
      </c>
      <c r="AV135" s="198">
        <f t="shared" si="94"/>
        <v>0</v>
      </c>
      <c r="AW135" s="198">
        <f t="shared" si="94"/>
        <v>0</v>
      </c>
      <c r="AX135" s="198">
        <f t="shared" si="94"/>
        <v>0</v>
      </c>
      <c r="AY135" s="198">
        <f t="shared" si="94"/>
        <v>0</v>
      </c>
      <c r="AZ135" s="200">
        <f t="shared" si="94"/>
        <v>0</v>
      </c>
      <c r="BA135" s="255">
        <f t="shared" si="89"/>
        <v>69142</v>
      </c>
      <c r="BB135" s="256" t="str">
        <f t="shared" si="77"/>
        <v>665EPS016</v>
      </c>
      <c r="BC135" s="257" t="s">
        <v>308</v>
      </c>
      <c r="BD135" s="258">
        <v>665</v>
      </c>
      <c r="BE135" s="257" t="s">
        <v>219</v>
      </c>
      <c r="BF135" s="259">
        <v>799</v>
      </c>
    </row>
    <row r="136" spans="2:58" ht="15" customHeight="1" x14ac:dyDescent="0.25">
      <c r="B136" s="233" t="str">
        <f t="shared" ref="B136:B140" si="95">CONCATENATE(AB137,$AC$5)</f>
        <v>266EPS010</v>
      </c>
      <c r="C136" s="233" t="str">
        <f t="shared" ref="C136:C140" si="96">CONCATENATE(AB137,$AD$5)</f>
        <v>266EPS016</v>
      </c>
      <c r="D136" s="233" t="str">
        <f t="shared" ref="D136:D140" si="97">CONCATENATE(AB137,$AE$5)</f>
        <v>266EPS037</v>
      </c>
      <c r="E136" s="233" t="str">
        <f t="shared" ref="E136:E140" si="98">CONCATENATE(AB137,$AF$5)</f>
        <v>266EPS002</v>
      </c>
      <c r="F136" s="233" t="str">
        <f t="shared" ref="F136:F140" si="99">CONCATENATE(AB137,$AG$5)</f>
        <v>266EPS003</v>
      </c>
      <c r="G136" s="233" t="str">
        <f t="shared" ref="G136:G140" si="100">CONCATENATE(AB137,$AH$5)</f>
        <v>266EPS023</v>
      </c>
      <c r="H136" s="233" t="str">
        <f t="shared" ref="H136:H140" si="101">CONCATENATE(AB137,$AI$5)</f>
        <v>266EPS005</v>
      </c>
      <c r="I136" s="233" t="str">
        <f t="shared" ref="I136:I140" si="102">CONCATENATE(AB137,$AJ$5)</f>
        <v>266EPS018</v>
      </c>
      <c r="J136" s="233" t="str">
        <f t="shared" ref="J136:J140" si="103">CONCATENATE(AB137,$AK$5)</f>
        <v>266EAS016</v>
      </c>
      <c r="K136" s="233" t="str">
        <f t="shared" ref="K136:K140" si="104">CONCATENATE(AB137,$AL$5)</f>
        <v>266EAS027</v>
      </c>
      <c r="L136" s="233" t="str">
        <f t="shared" ref="L136:L140" si="105">CONCATENATE(AB137,$AM$5)</f>
        <v>266EPS017</v>
      </c>
      <c r="M136" s="233" t="str">
        <f t="shared" ref="M136:M140" si="106">CONCATENATE(AB137,$AN$5)</f>
        <v>266EPS033</v>
      </c>
      <c r="N136" s="233" t="str">
        <f t="shared" ref="N136:N140" si="107">CONCATENATE(AB137,$AO$5)</f>
        <v>266EPS001</v>
      </c>
      <c r="O136" s="233" t="str">
        <f t="shared" ref="O136:O140" si="108">CONCATENATE(AB137,$AP$5)</f>
        <v>266EPS008</v>
      </c>
      <c r="P136" s="233" t="str">
        <f t="shared" ref="P136:P140" si="109">CONCATENATE(AB137,$AQ$5)</f>
        <v>266EPS040</v>
      </c>
      <c r="Q136" s="233" t="str">
        <f t="shared" ref="Q136:Q140" si="110">CONCATENATE(AB137,$AR$5)</f>
        <v>266ESSC24</v>
      </c>
      <c r="R136" s="233" t="str">
        <f t="shared" ref="R136:R140" si="111">CONCATENATE(AB137,$AS$5)</f>
        <v>266EPSC20</v>
      </c>
      <c r="S136" s="233" t="str">
        <f t="shared" ref="S136:S140" si="112">CONCATENATE(AB137,$AT$5)</f>
        <v>266ESSC91</v>
      </c>
      <c r="T136" s="233" t="str">
        <f t="shared" ref="T136:T140" si="113">CONCATENATE(AB137,$AU$5)</f>
        <v>266ESSC02</v>
      </c>
      <c r="U136" s="233" t="str">
        <f t="shared" ref="U136:U140" si="114">CONCATENATE(AB137,$AV$5)</f>
        <v>266ESSC62</v>
      </c>
      <c r="V136" s="233" t="str">
        <f t="shared" ref="V136:V140" si="115">CONCATENATE(AB137,$AW$5)</f>
        <v>266EPSC03</v>
      </c>
      <c r="W136" s="233" t="str">
        <f t="shared" ref="W136:W140" si="116">CONCATENATE(AB137,$AX$5)</f>
        <v>266EPSIC3</v>
      </c>
      <c r="X136" s="233" t="str">
        <f t="shared" ref="X136:X140" si="117">CONCATENATE(AB137,$AY$5)</f>
        <v>266CCFC55</v>
      </c>
      <c r="Y136" s="233" t="str">
        <f t="shared" ref="Y136:Y140" si="118">CONCATENATE(AB137,$AZ$5)</f>
        <v>266ESSC07</v>
      </c>
      <c r="Z136" s="252" t="s">
        <v>162</v>
      </c>
      <c r="AA136" s="265" t="s">
        <v>315</v>
      </c>
      <c r="AB136" s="254">
        <v>212</v>
      </c>
      <c r="AC136" s="197">
        <f t="shared" si="93"/>
        <v>25496</v>
      </c>
      <c r="AD136" s="198">
        <f t="shared" si="93"/>
        <v>4582</v>
      </c>
      <c r="AE136" s="198">
        <f t="shared" si="93"/>
        <v>6864</v>
      </c>
      <c r="AF136" s="198">
        <f t="shared" si="93"/>
        <v>434</v>
      </c>
      <c r="AG136" s="198">
        <f t="shared" si="93"/>
        <v>3568</v>
      </c>
      <c r="AH136" s="198">
        <f t="shared" si="93"/>
        <v>1</v>
      </c>
      <c r="AI136" s="198">
        <f t="shared" si="93"/>
        <v>354</v>
      </c>
      <c r="AJ136" s="198">
        <f t="shared" si="93"/>
        <v>9</v>
      </c>
      <c r="AK136" s="198">
        <f t="shared" si="93"/>
        <v>181</v>
      </c>
      <c r="AL136" s="198">
        <f t="shared" si="93"/>
        <v>119</v>
      </c>
      <c r="AM136" s="198">
        <f t="shared" si="93"/>
        <v>0</v>
      </c>
      <c r="AN136" s="198">
        <f t="shared" si="93"/>
        <v>0</v>
      </c>
      <c r="AO136" s="198">
        <f t="shared" si="93"/>
        <v>0</v>
      </c>
      <c r="AP136" s="200">
        <f t="shared" si="93"/>
        <v>0</v>
      </c>
      <c r="AQ136" s="197">
        <f t="shared" si="93"/>
        <v>777</v>
      </c>
      <c r="AR136" s="198">
        <f t="shared" si="93"/>
        <v>0</v>
      </c>
      <c r="AS136" s="198">
        <f t="shared" si="94"/>
        <v>0</v>
      </c>
      <c r="AT136" s="198">
        <f t="shared" si="94"/>
        <v>0</v>
      </c>
      <c r="AU136" s="198">
        <f t="shared" si="94"/>
        <v>2</v>
      </c>
      <c r="AV136" s="198">
        <f t="shared" si="94"/>
        <v>0</v>
      </c>
      <c r="AW136" s="198">
        <f t="shared" si="94"/>
        <v>0</v>
      </c>
      <c r="AX136" s="198">
        <f t="shared" si="94"/>
        <v>0</v>
      </c>
      <c r="AY136" s="198">
        <f t="shared" si="94"/>
        <v>0</v>
      </c>
      <c r="AZ136" s="200">
        <f t="shared" si="94"/>
        <v>0</v>
      </c>
      <c r="BA136" s="255">
        <f t="shared" si="89"/>
        <v>42387</v>
      </c>
      <c r="BB136" s="256" t="str">
        <f t="shared" si="77"/>
        <v>665EPS018</v>
      </c>
      <c r="BC136" s="257" t="s">
        <v>308</v>
      </c>
      <c r="BD136" s="258">
        <v>665</v>
      </c>
      <c r="BE136" s="257" t="s">
        <v>225</v>
      </c>
      <c r="BF136" s="259">
        <v>2</v>
      </c>
    </row>
    <row r="137" spans="2:58" ht="15" customHeight="1" x14ac:dyDescent="0.25">
      <c r="B137" s="233" t="str">
        <f t="shared" si="95"/>
        <v>308EPS010</v>
      </c>
      <c r="C137" s="233" t="str">
        <f t="shared" si="96"/>
        <v>308EPS016</v>
      </c>
      <c r="D137" s="233" t="str">
        <f t="shared" si="97"/>
        <v>308EPS037</v>
      </c>
      <c r="E137" s="233" t="str">
        <f t="shared" si="98"/>
        <v>308EPS002</v>
      </c>
      <c r="F137" s="233" t="str">
        <f t="shared" si="99"/>
        <v>308EPS003</v>
      </c>
      <c r="G137" s="233" t="str">
        <f t="shared" si="100"/>
        <v>308EPS023</v>
      </c>
      <c r="H137" s="233" t="str">
        <f t="shared" si="101"/>
        <v>308EPS005</v>
      </c>
      <c r="I137" s="233" t="str">
        <f t="shared" si="102"/>
        <v>308EPS018</v>
      </c>
      <c r="J137" s="233" t="str">
        <f t="shared" si="103"/>
        <v>308EAS016</v>
      </c>
      <c r="K137" s="233" t="str">
        <f t="shared" si="104"/>
        <v>308EAS027</v>
      </c>
      <c r="L137" s="233" t="str">
        <f t="shared" si="105"/>
        <v>308EPS017</v>
      </c>
      <c r="M137" s="233" t="str">
        <f t="shared" si="106"/>
        <v>308EPS033</v>
      </c>
      <c r="N137" s="233" t="str">
        <f t="shared" si="107"/>
        <v>308EPS001</v>
      </c>
      <c r="O137" s="233" t="str">
        <f t="shared" si="108"/>
        <v>308EPS008</v>
      </c>
      <c r="P137" s="233" t="str">
        <f t="shared" si="109"/>
        <v>308EPS040</v>
      </c>
      <c r="Q137" s="233" t="str">
        <f t="shared" si="110"/>
        <v>308ESSC24</v>
      </c>
      <c r="R137" s="233" t="str">
        <f t="shared" si="111"/>
        <v>308EPSC20</v>
      </c>
      <c r="S137" s="233" t="str">
        <f t="shared" si="112"/>
        <v>308ESSC91</v>
      </c>
      <c r="T137" s="233" t="str">
        <f t="shared" si="113"/>
        <v>308ESSC02</v>
      </c>
      <c r="U137" s="233" t="str">
        <f t="shared" si="114"/>
        <v>308ESSC62</v>
      </c>
      <c r="V137" s="233" t="str">
        <f t="shared" si="115"/>
        <v>308EPSC03</v>
      </c>
      <c r="W137" s="233" t="str">
        <f t="shared" si="116"/>
        <v>308EPSIC3</v>
      </c>
      <c r="X137" s="233" t="str">
        <f t="shared" si="117"/>
        <v>308CCFC55</v>
      </c>
      <c r="Y137" s="233" t="str">
        <f t="shared" si="118"/>
        <v>308ESSC07</v>
      </c>
      <c r="Z137" s="252" t="s">
        <v>163</v>
      </c>
      <c r="AA137" s="265" t="s">
        <v>315</v>
      </c>
      <c r="AB137" s="254">
        <v>266</v>
      </c>
      <c r="AC137" s="197">
        <f t="shared" si="93"/>
        <v>77416</v>
      </c>
      <c r="AD137" s="198">
        <f t="shared" si="93"/>
        <v>26561</v>
      </c>
      <c r="AE137" s="198">
        <f t="shared" si="93"/>
        <v>18796</v>
      </c>
      <c r="AF137" s="198">
        <f t="shared" si="93"/>
        <v>11893</v>
      </c>
      <c r="AG137" s="198">
        <f t="shared" si="93"/>
        <v>11768</v>
      </c>
      <c r="AH137" s="198">
        <f t="shared" si="93"/>
        <v>334</v>
      </c>
      <c r="AI137" s="198">
        <f t="shared" si="93"/>
        <v>6120</v>
      </c>
      <c r="AJ137" s="198">
        <f t="shared" si="93"/>
        <v>655</v>
      </c>
      <c r="AK137" s="198">
        <f t="shared" si="93"/>
        <v>964</v>
      </c>
      <c r="AL137" s="198">
        <f t="shared" si="93"/>
        <v>0</v>
      </c>
      <c r="AM137" s="198">
        <f t="shared" si="93"/>
        <v>1</v>
      </c>
      <c r="AN137" s="198">
        <f t="shared" si="93"/>
        <v>0</v>
      </c>
      <c r="AO137" s="198">
        <f t="shared" si="93"/>
        <v>0</v>
      </c>
      <c r="AP137" s="200">
        <f t="shared" si="93"/>
        <v>1</v>
      </c>
      <c r="AQ137" s="197">
        <f t="shared" si="93"/>
        <v>1254</v>
      </c>
      <c r="AR137" s="198">
        <f t="shared" si="93"/>
        <v>0</v>
      </c>
      <c r="AS137" s="198">
        <f t="shared" si="94"/>
        <v>0</v>
      </c>
      <c r="AT137" s="198">
        <f t="shared" si="94"/>
        <v>0</v>
      </c>
      <c r="AU137" s="198">
        <f t="shared" si="94"/>
        <v>2</v>
      </c>
      <c r="AV137" s="198">
        <f t="shared" si="94"/>
        <v>1</v>
      </c>
      <c r="AW137" s="198">
        <f t="shared" si="94"/>
        <v>0</v>
      </c>
      <c r="AX137" s="198">
        <f t="shared" si="94"/>
        <v>0</v>
      </c>
      <c r="AY137" s="198">
        <f t="shared" si="94"/>
        <v>0</v>
      </c>
      <c r="AZ137" s="200">
        <f t="shared" si="94"/>
        <v>0</v>
      </c>
      <c r="BA137" s="255">
        <f t="shared" si="89"/>
        <v>155766</v>
      </c>
      <c r="BB137" s="256" t="str">
        <f t="shared" si="77"/>
        <v>665EPS037</v>
      </c>
      <c r="BC137" s="257" t="s">
        <v>308</v>
      </c>
      <c r="BD137" s="258">
        <v>665</v>
      </c>
      <c r="BE137" s="257" t="s">
        <v>221</v>
      </c>
      <c r="BF137" s="259">
        <v>114</v>
      </c>
    </row>
    <row r="138" spans="2:58" ht="15" customHeight="1" x14ac:dyDescent="0.25">
      <c r="B138" s="233" t="str">
        <f t="shared" si="95"/>
        <v>360EPS010</v>
      </c>
      <c r="C138" s="233" t="str">
        <f t="shared" si="96"/>
        <v>360EPS016</v>
      </c>
      <c r="D138" s="233" t="str">
        <f t="shared" si="97"/>
        <v>360EPS037</v>
      </c>
      <c r="E138" s="233" t="str">
        <f t="shared" si="98"/>
        <v>360EPS002</v>
      </c>
      <c r="F138" s="233" t="str">
        <f t="shared" si="99"/>
        <v>360EPS003</v>
      </c>
      <c r="G138" s="233" t="str">
        <f t="shared" si="100"/>
        <v>360EPS023</v>
      </c>
      <c r="H138" s="233" t="str">
        <f t="shared" si="101"/>
        <v>360EPS005</v>
      </c>
      <c r="I138" s="233" t="str">
        <f t="shared" si="102"/>
        <v>360EPS018</v>
      </c>
      <c r="J138" s="233" t="str">
        <f t="shared" si="103"/>
        <v>360EAS016</v>
      </c>
      <c r="K138" s="233" t="str">
        <f t="shared" si="104"/>
        <v>360EAS027</v>
      </c>
      <c r="L138" s="233" t="str">
        <f t="shared" si="105"/>
        <v>360EPS017</v>
      </c>
      <c r="M138" s="233" t="str">
        <f t="shared" si="106"/>
        <v>360EPS033</v>
      </c>
      <c r="N138" s="233" t="str">
        <f t="shared" si="107"/>
        <v>360EPS001</v>
      </c>
      <c r="O138" s="233" t="str">
        <f t="shared" si="108"/>
        <v>360EPS008</v>
      </c>
      <c r="P138" s="233" t="str">
        <f t="shared" si="109"/>
        <v>360EPS040</v>
      </c>
      <c r="Q138" s="233" t="str">
        <f t="shared" si="110"/>
        <v>360ESSC24</v>
      </c>
      <c r="R138" s="233" t="str">
        <f t="shared" si="111"/>
        <v>360EPSC20</v>
      </c>
      <c r="S138" s="233" t="str">
        <f t="shared" si="112"/>
        <v>360ESSC91</v>
      </c>
      <c r="T138" s="233" t="str">
        <f t="shared" si="113"/>
        <v>360ESSC02</v>
      </c>
      <c r="U138" s="233" t="str">
        <f t="shared" si="114"/>
        <v>360ESSC62</v>
      </c>
      <c r="V138" s="233" t="str">
        <f t="shared" si="115"/>
        <v>360EPSC03</v>
      </c>
      <c r="W138" s="233" t="str">
        <f t="shared" si="116"/>
        <v>360EPSIC3</v>
      </c>
      <c r="X138" s="233" t="str">
        <f t="shared" si="117"/>
        <v>360CCFC55</v>
      </c>
      <c r="Y138" s="233" t="str">
        <f t="shared" si="118"/>
        <v>360ESSC07</v>
      </c>
      <c r="Z138" s="260" t="s">
        <v>164</v>
      </c>
      <c r="AA138" s="265" t="s">
        <v>315</v>
      </c>
      <c r="AB138" s="254">
        <v>308</v>
      </c>
      <c r="AC138" s="197">
        <f t="shared" si="93"/>
        <v>20077</v>
      </c>
      <c r="AD138" s="198">
        <f t="shared" si="93"/>
        <v>3736</v>
      </c>
      <c r="AE138" s="198">
        <f t="shared" si="93"/>
        <v>4736</v>
      </c>
      <c r="AF138" s="198">
        <f t="shared" si="93"/>
        <v>1667</v>
      </c>
      <c r="AG138" s="198">
        <f t="shared" si="93"/>
        <v>2664</v>
      </c>
      <c r="AH138" s="198">
        <f t="shared" si="93"/>
        <v>5</v>
      </c>
      <c r="AI138" s="198">
        <f t="shared" si="93"/>
        <v>13</v>
      </c>
      <c r="AJ138" s="198">
        <f t="shared" si="93"/>
        <v>9</v>
      </c>
      <c r="AK138" s="198">
        <f t="shared" si="93"/>
        <v>101</v>
      </c>
      <c r="AL138" s="198">
        <f t="shared" si="93"/>
        <v>54</v>
      </c>
      <c r="AM138" s="198">
        <f t="shared" si="93"/>
        <v>0</v>
      </c>
      <c r="AN138" s="198">
        <f t="shared" si="93"/>
        <v>0</v>
      </c>
      <c r="AO138" s="198">
        <f t="shared" si="93"/>
        <v>0</v>
      </c>
      <c r="AP138" s="200">
        <f t="shared" si="93"/>
        <v>0</v>
      </c>
      <c r="AQ138" s="197">
        <f t="shared" si="93"/>
        <v>776</v>
      </c>
      <c r="AR138" s="198">
        <f t="shared" si="93"/>
        <v>0</v>
      </c>
      <c r="AS138" s="198">
        <f t="shared" si="94"/>
        <v>0</v>
      </c>
      <c r="AT138" s="198">
        <f t="shared" si="94"/>
        <v>0</v>
      </c>
      <c r="AU138" s="198">
        <f t="shared" si="94"/>
        <v>0</v>
      </c>
      <c r="AV138" s="198">
        <f t="shared" si="94"/>
        <v>0</v>
      </c>
      <c r="AW138" s="198">
        <f t="shared" si="94"/>
        <v>0</v>
      </c>
      <c r="AX138" s="198">
        <f t="shared" si="94"/>
        <v>0</v>
      </c>
      <c r="AY138" s="198">
        <f t="shared" si="94"/>
        <v>0</v>
      </c>
      <c r="AZ138" s="200">
        <f t="shared" si="94"/>
        <v>0</v>
      </c>
      <c r="BA138" s="255">
        <f t="shared" si="89"/>
        <v>33838</v>
      </c>
      <c r="BB138" s="256" t="str">
        <f t="shared" ref="BB138:BB201" si="119">CONCATENATE(BD138,BE138)</f>
        <v>665EPS040</v>
      </c>
      <c r="BC138" s="257" t="s">
        <v>308</v>
      </c>
      <c r="BD138" s="258">
        <v>665</v>
      </c>
      <c r="BE138" s="257" t="s">
        <v>238</v>
      </c>
      <c r="BF138" s="259">
        <v>56</v>
      </c>
    </row>
    <row r="139" spans="2:58" ht="15" customHeight="1" x14ac:dyDescent="0.25">
      <c r="B139" s="233" t="str">
        <f t="shared" si="95"/>
        <v>380EPS010</v>
      </c>
      <c r="C139" s="233" t="str">
        <f t="shared" si="96"/>
        <v>380EPS016</v>
      </c>
      <c r="D139" s="233" t="str">
        <f t="shared" si="97"/>
        <v>380EPS037</v>
      </c>
      <c r="E139" s="233" t="str">
        <f t="shared" si="98"/>
        <v>380EPS002</v>
      </c>
      <c r="F139" s="233" t="str">
        <f t="shared" si="99"/>
        <v>380EPS003</v>
      </c>
      <c r="G139" s="233" t="str">
        <f t="shared" si="100"/>
        <v>380EPS023</v>
      </c>
      <c r="H139" s="233" t="str">
        <f t="shared" si="101"/>
        <v>380EPS005</v>
      </c>
      <c r="I139" s="233" t="str">
        <f t="shared" si="102"/>
        <v>380EPS018</v>
      </c>
      <c r="J139" s="233" t="str">
        <f t="shared" si="103"/>
        <v>380EAS016</v>
      </c>
      <c r="K139" s="233" t="str">
        <f t="shared" si="104"/>
        <v>380EAS027</v>
      </c>
      <c r="L139" s="233" t="str">
        <f t="shared" si="105"/>
        <v>380EPS017</v>
      </c>
      <c r="M139" s="233" t="str">
        <f t="shared" si="106"/>
        <v>380EPS033</v>
      </c>
      <c r="N139" s="233" t="str">
        <f t="shared" si="107"/>
        <v>380EPS001</v>
      </c>
      <c r="O139" s="233" t="str">
        <f t="shared" si="108"/>
        <v>380EPS008</v>
      </c>
      <c r="P139" s="233" t="str">
        <f t="shared" si="109"/>
        <v>380EPS040</v>
      </c>
      <c r="Q139" s="233" t="str">
        <f t="shared" si="110"/>
        <v>380ESSC24</v>
      </c>
      <c r="R139" s="233" t="str">
        <f t="shared" si="111"/>
        <v>380EPSC20</v>
      </c>
      <c r="S139" s="233" t="str">
        <f t="shared" si="112"/>
        <v>380ESSC91</v>
      </c>
      <c r="T139" s="233" t="str">
        <f t="shared" si="113"/>
        <v>380ESSC02</v>
      </c>
      <c r="U139" s="233" t="str">
        <f t="shared" si="114"/>
        <v>380ESSC62</v>
      </c>
      <c r="V139" s="233" t="str">
        <f t="shared" si="115"/>
        <v>380EPSC03</v>
      </c>
      <c r="W139" s="233" t="str">
        <f t="shared" si="116"/>
        <v>380EPSIC3</v>
      </c>
      <c r="X139" s="233" t="str">
        <f t="shared" si="117"/>
        <v>380CCFC55</v>
      </c>
      <c r="Y139" s="233" t="str">
        <f t="shared" si="118"/>
        <v>380ESSC07</v>
      </c>
      <c r="Z139" s="267" t="s">
        <v>165</v>
      </c>
      <c r="AA139" s="265" t="s">
        <v>315</v>
      </c>
      <c r="AB139" s="254">
        <v>360</v>
      </c>
      <c r="AC139" s="197">
        <f t="shared" si="93"/>
        <v>137396</v>
      </c>
      <c r="AD139" s="198">
        <f t="shared" si="93"/>
        <v>23335</v>
      </c>
      <c r="AE139" s="198">
        <f t="shared" si="93"/>
        <v>26072</v>
      </c>
      <c r="AF139" s="198">
        <f t="shared" si="93"/>
        <v>32742</v>
      </c>
      <c r="AG139" s="198">
        <f t="shared" si="93"/>
        <v>31104</v>
      </c>
      <c r="AH139" s="198">
        <f t="shared" si="93"/>
        <v>4806</v>
      </c>
      <c r="AI139" s="198">
        <f t="shared" si="93"/>
        <v>3166</v>
      </c>
      <c r="AJ139" s="198">
        <f t="shared" si="93"/>
        <v>1219</v>
      </c>
      <c r="AK139" s="198">
        <f t="shared" si="93"/>
        <v>368</v>
      </c>
      <c r="AL139" s="198">
        <f t="shared" si="93"/>
        <v>0</v>
      </c>
      <c r="AM139" s="198">
        <f t="shared" si="93"/>
        <v>0</v>
      </c>
      <c r="AN139" s="198">
        <f t="shared" si="93"/>
        <v>0</v>
      </c>
      <c r="AO139" s="198">
        <f t="shared" si="93"/>
        <v>0</v>
      </c>
      <c r="AP139" s="200">
        <f t="shared" si="93"/>
        <v>1</v>
      </c>
      <c r="AQ139" s="197">
        <f t="shared" si="93"/>
        <v>2763</v>
      </c>
      <c r="AR139" s="198">
        <f t="shared" si="93"/>
        <v>0</v>
      </c>
      <c r="AS139" s="198">
        <f t="shared" si="94"/>
        <v>0</v>
      </c>
      <c r="AT139" s="198">
        <f t="shared" si="94"/>
        <v>0</v>
      </c>
      <c r="AU139" s="198">
        <f t="shared" si="94"/>
        <v>3</v>
      </c>
      <c r="AV139" s="198">
        <f t="shared" si="94"/>
        <v>2</v>
      </c>
      <c r="AW139" s="198">
        <f t="shared" si="94"/>
        <v>0</v>
      </c>
      <c r="AX139" s="198">
        <f t="shared" si="94"/>
        <v>0</v>
      </c>
      <c r="AY139" s="198">
        <f t="shared" si="94"/>
        <v>0</v>
      </c>
      <c r="AZ139" s="200">
        <f t="shared" si="94"/>
        <v>0</v>
      </c>
      <c r="BA139" s="255">
        <f t="shared" si="89"/>
        <v>262977</v>
      </c>
      <c r="BB139" s="256" t="str">
        <f t="shared" si="119"/>
        <v>837EPS002</v>
      </c>
      <c r="BC139" s="257" t="s">
        <v>308</v>
      </c>
      <c r="BD139" s="258">
        <v>837</v>
      </c>
      <c r="BE139" s="257" t="s">
        <v>222</v>
      </c>
      <c r="BF139" s="259">
        <v>2</v>
      </c>
    </row>
    <row r="140" spans="2:58" ht="15" customHeight="1" x14ac:dyDescent="0.25">
      <c r="B140" s="233" t="str">
        <f t="shared" si="95"/>
        <v>631EPS010</v>
      </c>
      <c r="C140" s="233" t="str">
        <f t="shared" si="96"/>
        <v>631EPS016</v>
      </c>
      <c r="D140" s="233" t="str">
        <f t="shared" si="97"/>
        <v>631EPS037</v>
      </c>
      <c r="E140" s="233" t="str">
        <f t="shared" si="98"/>
        <v>631EPS002</v>
      </c>
      <c r="F140" s="233" t="str">
        <f t="shared" si="99"/>
        <v>631EPS003</v>
      </c>
      <c r="G140" s="233" t="str">
        <f t="shared" si="100"/>
        <v>631EPS023</v>
      </c>
      <c r="H140" s="233" t="str">
        <f t="shared" si="101"/>
        <v>631EPS005</v>
      </c>
      <c r="I140" s="233" t="str">
        <f t="shared" si="102"/>
        <v>631EPS018</v>
      </c>
      <c r="J140" s="233" t="str">
        <f t="shared" si="103"/>
        <v>631EAS016</v>
      </c>
      <c r="K140" s="233" t="str">
        <f t="shared" si="104"/>
        <v>631EAS027</v>
      </c>
      <c r="L140" s="233" t="str">
        <f t="shared" si="105"/>
        <v>631EPS017</v>
      </c>
      <c r="M140" s="233" t="str">
        <f t="shared" si="106"/>
        <v>631EPS033</v>
      </c>
      <c r="N140" s="233" t="str">
        <f t="shared" si="107"/>
        <v>631EPS001</v>
      </c>
      <c r="O140" s="233" t="str">
        <f t="shared" si="108"/>
        <v>631EPS008</v>
      </c>
      <c r="P140" s="233" t="str">
        <f t="shared" si="109"/>
        <v>631EPS040</v>
      </c>
      <c r="Q140" s="233" t="str">
        <f t="shared" si="110"/>
        <v>631ESSC24</v>
      </c>
      <c r="R140" s="233" t="str">
        <f t="shared" si="111"/>
        <v>631EPSC20</v>
      </c>
      <c r="S140" s="233" t="str">
        <f t="shared" si="112"/>
        <v>631ESSC91</v>
      </c>
      <c r="T140" s="233" t="str">
        <f t="shared" si="113"/>
        <v>631ESSC02</v>
      </c>
      <c r="U140" s="233" t="str">
        <f t="shared" si="114"/>
        <v>631ESSC62</v>
      </c>
      <c r="V140" s="233" t="str">
        <f t="shared" si="115"/>
        <v>631EPSC03</v>
      </c>
      <c r="W140" s="233" t="str">
        <f t="shared" si="116"/>
        <v>631EPSIC3</v>
      </c>
      <c r="X140" s="233" t="str">
        <f t="shared" si="117"/>
        <v>631CCFC55</v>
      </c>
      <c r="Y140" s="233" t="str">
        <f t="shared" si="118"/>
        <v>631ESSC07</v>
      </c>
      <c r="Z140" s="260" t="s">
        <v>166</v>
      </c>
      <c r="AA140" s="265" t="s">
        <v>315</v>
      </c>
      <c r="AB140" s="254">
        <v>380</v>
      </c>
      <c r="AC140" s="197">
        <f t="shared" si="93"/>
        <v>2</v>
      </c>
      <c r="AD140" s="198">
        <f t="shared" si="93"/>
        <v>3344</v>
      </c>
      <c r="AE140" s="198">
        <f t="shared" si="93"/>
        <v>4424</v>
      </c>
      <c r="AF140" s="198">
        <f t="shared" si="93"/>
        <v>0</v>
      </c>
      <c r="AG140" s="198">
        <f t="shared" si="93"/>
        <v>1229</v>
      </c>
      <c r="AH140" s="198">
        <f t="shared" si="93"/>
        <v>0</v>
      </c>
      <c r="AI140" s="198">
        <f t="shared" si="93"/>
        <v>508</v>
      </c>
      <c r="AJ140" s="198">
        <f t="shared" si="93"/>
        <v>6</v>
      </c>
      <c r="AK140" s="198">
        <f t="shared" si="93"/>
        <v>130</v>
      </c>
      <c r="AL140" s="198">
        <f t="shared" si="93"/>
        <v>0</v>
      </c>
      <c r="AM140" s="198">
        <f t="shared" si="93"/>
        <v>0</v>
      </c>
      <c r="AN140" s="198">
        <f t="shared" si="93"/>
        <v>0</v>
      </c>
      <c r="AO140" s="198">
        <f t="shared" si="93"/>
        <v>0</v>
      </c>
      <c r="AP140" s="200">
        <f t="shared" si="93"/>
        <v>0</v>
      </c>
      <c r="AQ140" s="197">
        <f t="shared" si="93"/>
        <v>534</v>
      </c>
      <c r="AR140" s="198">
        <f t="shared" si="93"/>
        <v>0</v>
      </c>
      <c r="AS140" s="198">
        <f t="shared" si="94"/>
        <v>1</v>
      </c>
      <c r="AT140" s="198">
        <f t="shared" si="94"/>
        <v>0</v>
      </c>
      <c r="AU140" s="198">
        <f t="shared" si="94"/>
        <v>1</v>
      </c>
      <c r="AV140" s="198">
        <f t="shared" si="94"/>
        <v>0</v>
      </c>
      <c r="AW140" s="198">
        <f t="shared" si="94"/>
        <v>0</v>
      </c>
      <c r="AX140" s="198">
        <f t="shared" si="94"/>
        <v>0</v>
      </c>
      <c r="AY140" s="198">
        <f t="shared" si="94"/>
        <v>0</v>
      </c>
      <c r="AZ140" s="200">
        <f t="shared" si="94"/>
        <v>0</v>
      </c>
      <c r="BA140" s="255">
        <f t="shared" si="89"/>
        <v>10179</v>
      </c>
      <c r="BB140" s="256" t="str">
        <f t="shared" si="119"/>
        <v>837EPS003</v>
      </c>
      <c r="BC140" s="257" t="s">
        <v>308</v>
      </c>
      <c r="BD140" s="258">
        <v>837</v>
      </c>
      <c r="BE140" s="257" t="s">
        <v>220</v>
      </c>
      <c r="BF140" s="259">
        <v>8610</v>
      </c>
    </row>
    <row r="141" spans="2:58" ht="15" customHeight="1" thickBot="1" x14ac:dyDescent="0.3">
      <c r="Z141" s="271" t="s">
        <v>167</v>
      </c>
      <c r="AA141" s="272" t="s">
        <v>315</v>
      </c>
      <c r="AB141" s="273">
        <v>631</v>
      </c>
      <c r="AC141" s="215">
        <f t="shared" si="93"/>
        <v>34727</v>
      </c>
      <c r="AD141" s="216">
        <f t="shared" si="93"/>
        <v>5960</v>
      </c>
      <c r="AE141" s="216">
        <f t="shared" si="93"/>
        <v>3129</v>
      </c>
      <c r="AF141" s="216">
        <f t="shared" si="93"/>
        <v>0</v>
      </c>
      <c r="AG141" s="216">
        <f t="shared" si="93"/>
        <v>2831</v>
      </c>
      <c r="AH141" s="216">
        <f t="shared" si="93"/>
        <v>4</v>
      </c>
      <c r="AI141" s="216">
        <f t="shared" si="93"/>
        <v>1135</v>
      </c>
      <c r="AJ141" s="216">
        <f t="shared" si="93"/>
        <v>5</v>
      </c>
      <c r="AK141" s="216">
        <f t="shared" si="93"/>
        <v>176</v>
      </c>
      <c r="AL141" s="216">
        <f t="shared" si="93"/>
        <v>0</v>
      </c>
      <c r="AM141" s="216">
        <f t="shared" si="93"/>
        <v>0</v>
      </c>
      <c r="AN141" s="216">
        <f t="shared" si="93"/>
        <v>0</v>
      </c>
      <c r="AO141" s="216">
        <f t="shared" si="93"/>
        <v>0</v>
      </c>
      <c r="AP141" s="218">
        <f t="shared" si="93"/>
        <v>0</v>
      </c>
      <c r="AQ141" s="215">
        <f t="shared" si="93"/>
        <v>471</v>
      </c>
      <c r="AR141" s="216">
        <f t="shared" si="93"/>
        <v>0</v>
      </c>
      <c r="AS141" s="216">
        <f t="shared" si="94"/>
        <v>0</v>
      </c>
      <c r="AT141" s="216">
        <f t="shared" si="94"/>
        <v>0</v>
      </c>
      <c r="AU141" s="216">
        <f t="shared" si="94"/>
        <v>1</v>
      </c>
      <c r="AV141" s="216">
        <f t="shared" si="94"/>
        <v>0</v>
      </c>
      <c r="AW141" s="216">
        <f t="shared" si="94"/>
        <v>0</v>
      </c>
      <c r="AX141" s="216">
        <f t="shared" si="94"/>
        <v>0</v>
      </c>
      <c r="AY141" s="216">
        <f t="shared" si="94"/>
        <v>0</v>
      </c>
      <c r="AZ141" s="218">
        <f t="shared" si="94"/>
        <v>0</v>
      </c>
      <c r="BA141" s="255">
        <f t="shared" si="89"/>
        <v>48439</v>
      </c>
      <c r="BB141" s="256" t="str">
        <f t="shared" si="119"/>
        <v>837EPS005</v>
      </c>
      <c r="BC141" s="257" t="s">
        <v>308</v>
      </c>
      <c r="BD141" s="258">
        <v>837</v>
      </c>
      <c r="BE141" s="257" t="s">
        <v>224</v>
      </c>
      <c r="BF141" s="259">
        <v>3</v>
      </c>
    </row>
    <row r="142" spans="2:58" ht="15" customHeight="1" x14ac:dyDescent="0.25">
      <c r="BB142" s="256" t="str">
        <f t="shared" si="119"/>
        <v>837EPS010</v>
      </c>
      <c r="BC142" s="257" t="s">
        <v>308</v>
      </c>
      <c r="BD142" s="258">
        <v>837</v>
      </c>
      <c r="BE142" s="257" t="s">
        <v>218</v>
      </c>
      <c r="BF142" s="259">
        <v>2830</v>
      </c>
    </row>
    <row r="143" spans="2:58" ht="15" customHeight="1" x14ac:dyDescent="0.25">
      <c r="BB143" s="256" t="str">
        <f t="shared" si="119"/>
        <v>837EPS016</v>
      </c>
      <c r="BC143" s="257" t="s">
        <v>308</v>
      </c>
      <c r="BD143" s="258">
        <v>837</v>
      </c>
      <c r="BE143" s="257" t="s">
        <v>219</v>
      </c>
      <c r="BF143" s="259">
        <v>16581</v>
      </c>
    </row>
    <row r="144" spans="2:58" ht="15" customHeight="1" x14ac:dyDescent="0.25">
      <c r="BB144" s="256" t="str">
        <f t="shared" si="119"/>
        <v>837EPS023</v>
      </c>
      <c r="BC144" s="257" t="s">
        <v>308</v>
      </c>
      <c r="BD144" s="258">
        <v>837</v>
      </c>
      <c r="BE144" s="257" t="s">
        <v>223</v>
      </c>
      <c r="BF144" s="259">
        <v>1</v>
      </c>
    </row>
    <row r="145" spans="54:58" ht="15" customHeight="1" x14ac:dyDescent="0.25">
      <c r="BB145" s="256" t="str">
        <f t="shared" si="119"/>
        <v>837EPS037</v>
      </c>
      <c r="BC145" s="257" t="s">
        <v>308</v>
      </c>
      <c r="BD145" s="258">
        <v>837</v>
      </c>
      <c r="BE145" s="257" t="s">
        <v>221</v>
      </c>
      <c r="BF145" s="259">
        <v>7374</v>
      </c>
    </row>
    <row r="146" spans="54:58" ht="15" customHeight="1" x14ac:dyDescent="0.25">
      <c r="BB146" s="256" t="str">
        <f t="shared" si="119"/>
        <v>837EPS040</v>
      </c>
      <c r="BC146" s="257" t="s">
        <v>308</v>
      </c>
      <c r="BD146" s="258">
        <v>837</v>
      </c>
      <c r="BE146" s="257" t="s">
        <v>238</v>
      </c>
      <c r="BF146" s="259">
        <v>218</v>
      </c>
    </row>
    <row r="147" spans="54:58" ht="15" customHeight="1" x14ac:dyDescent="0.25">
      <c r="BB147" s="256" t="str">
        <f t="shared" si="119"/>
        <v>837EPSIC3</v>
      </c>
      <c r="BC147" s="257" t="s">
        <v>308</v>
      </c>
      <c r="BD147" s="258">
        <v>837</v>
      </c>
      <c r="BE147" s="257" t="s">
        <v>242</v>
      </c>
      <c r="BF147" s="259">
        <v>11</v>
      </c>
    </row>
    <row r="148" spans="54:58" ht="15" customHeight="1" x14ac:dyDescent="0.25">
      <c r="BB148" s="256" t="str">
        <f t="shared" si="119"/>
        <v>837ESSC02</v>
      </c>
      <c r="BC148" s="257" t="s">
        <v>308</v>
      </c>
      <c r="BD148" s="258">
        <v>837</v>
      </c>
      <c r="BE148" s="257" t="s">
        <v>240</v>
      </c>
      <c r="BF148" s="259">
        <v>161</v>
      </c>
    </row>
    <row r="149" spans="54:58" ht="15" customHeight="1" x14ac:dyDescent="0.25">
      <c r="BB149" s="256" t="str">
        <f t="shared" si="119"/>
        <v>873EPS003</v>
      </c>
      <c r="BC149" s="257" t="s">
        <v>308</v>
      </c>
      <c r="BD149" s="258">
        <v>873</v>
      </c>
      <c r="BE149" s="257" t="s">
        <v>220</v>
      </c>
      <c r="BF149" s="259">
        <v>17</v>
      </c>
    </row>
    <row r="150" spans="54:58" ht="15" customHeight="1" x14ac:dyDescent="0.25">
      <c r="BB150" s="256" t="str">
        <f t="shared" si="119"/>
        <v>873EPS037</v>
      </c>
      <c r="BC150" s="257" t="s">
        <v>308</v>
      </c>
      <c r="BD150" s="258">
        <v>873</v>
      </c>
      <c r="BE150" s="257" t="s">
        <v>221</v>
      </c>
      <c r="BF150" s="259">
        <v>124</v>
      </c>
    </row>
    <row r="151" spans="54:58" ht="15" customHeight="1" x14ac:dyDescent="0.25">
      <c r="BB151" s="256" t="str">
        <f t="shared" si="119"/>
        <v>873EPS040</v>
      </c>
      <c r="BC151" s="257" t="s">
        <v>308</v>
      </c>
      <c r="BD151" s="258">
        <v>873</v>
      </c>
      <c r="BE151" s="257" t="s">
        <v>238</v>
      </c>
      <c r="BF151" s="259">
        <v>46</v>
      </c>
    </row>
    <row r="152" spans="54:58" ht="15" customHeight="1" x14ac:dyDescent="0.25">
      <c r="BB152" s="256" t="str">
        <f t="shared" si="119"/>
        <v>31EAS016</v>
      </c>
      <c r="BC152" s="257" t="s">
        <v>313</v>
      </c>
      <c r="BD152" s="258">
        <v>31</v>
      </c>
      <c r="BE152" s="257" t="s">
        <v>226</v>
      </c>
      <c r="BF152" s="259">
        <v>6</v>
      </c>
    </row>
    <row r="153" spans="54:58" ht="15" customHeight="1" x14ac:dyDescent="0.25">
      <c r="BB153" s="256" t="str">
        <f t="shared" si="119"/>
        <v>31EPS002</v>
      </c>
      <c r="BC153" s="257" t="s">
        <v>313</v>
      </c>
      <c r="BD153" s="258">
        <v>31</v>
      </c>
      <c r="BE153" s="257" t="s">
        <v>222</v>
      </c>
      <c r="BF153" s="259">
        <v>1</v>
      </c>
    </row>
    <row r="154" spans="54:58" ht="15" customHeight="1" x14ac:dyDescent="0.25">
      <c r="BB154" s="256" t="str">
        <f t="shared" si="119"/>
        <v>31EPS003</v>
      </c>
      <c r="BC154" s="257" t="s">
        <v>313</v>
      </c>
      <c r="BD154" s="258">
        <v>31</v>
      </c>
      <c r="BE154" s="257" t="s">
        <v>220</v>
      </c>
      <c r="BF154" s="259">
        <v>3720</v>
      </c>
    </row>
    <row r="155" spans="54:58" ht="15" customHeight="1" x14ac:dyDescent="0.25">
      <c r="BB155" s="256" t="str">
        <f t="shared" si="119"/>
        <v>31EPS018</v>
      </c>
      <c r="BC155" s="257" t="s">
        <v>313</v>
      </c>
      <c r="BD155" s="258">
        <v>31</v>
      </c>
      <c r="BE155" s="257" t="s">
        <v>225</v>
      </c>
      <c r="BF155" s="259">
        <v>1</v>
      </c>
    </row>
    <row r="156" spans="54:58" ht="15" customHeight="1" x14ac:dyDescent="0.25">
      <c r="BB156" s="256" t="str">
        <f t="shared" si="119"/>
        <v>31EPS037</v>
      </c>
      <c r="BC156" s="257" t="s">
        <v>313</v>
      </c>
      <c r="BD156" s="258">
        <v>31</v>
      </c>
      <c r="BE156" s="257" t="s">
        <v>221</v>
      </c>
      <c r="BF156" s="259">
        <v>1252</v>
      </c>
    </row>
    <row r="157" spans="54:58" ht="15" customHeight="1" x14ac:dyDescent="0.25">
      <c r="BB157" s="256" t="str">
        <f t="shared" si="119"/>
        <v>31EPS040</v>
      </c>
      <c r="BC157" s="257" t="s">
        <v>313</v>
      </c>
      <c r="BD157" s="258">
        <v>31</v>
      </c>
      <c r="BE157" s="257" t="s">
        <v>238</v>
      </c>
      <c r="BF157" s="259">
        <v>58</v>
      </c>
    </row>
    <row r="158" spans="54:58" ht="15" customHeight="1" x14ac:dyDescent="0.25">
      <c r="BB158" s="256" t="str">
        <f t="shared" si="119"/>
        <v>31ESSC24</v>
      </c>
      <c r="BC158" s="257" t="s">
        <v>313</v>
      </c>
      <c r="BD158" s="258">
        <v>31</v>
      </c>
      <c r="BE158" s="257" t="s">
        <v>239</v>
      </c>
      <c r="BF158" s="259">
        <v>235</v>
      </c>
    </row>
    <row r="159" spans="54:58" ht="15" customHeight="1" x14ac:dyDescent="0.25">
      <c r="BB159" s="256" t="str">
        <f t="shared" si="119"/>
        <v>40EPS003</v>
      </c>
      <c r="BC159" s="257" t="s">
        <v>313</v>
      </c>
      <c r="BD159" s="258">
        <v>40</v>
      </c>
      <c r="BE159" s="257" t="s">
        <v>220</v>
      </c>
      <c r="BF159" s="259">
        <v>1037</v>
      </c>
    </row>
    <row r="160" spans="54:58" ht="15" customHeight="1" x14ac:dyDescent="0.25">
      <c r="BB160" s="256" t="str">
        <f t="shared" si="119"/>
        <v>40EPS037</v>
      </c>
      <c r="BC160" s="257" t="s">
        <v>313</v>
      </c>
      <c r="BD160" s="258">
        <v>40</v>
      </c>
      <c r="BE160" s="257" t="s">
        <v>221</v>
      </c>
      <c r="BF160" s="259">
        <v>277</v>
      </c>
    </row>
    <row r="161" spans="54:58" ht="15" customHeight="1" x14ac:dyDescent="0.25">
      <c r="BB161" s="256" t="str">
        <f t="shared" si="119"/>
        <v>40EPS040</v>
      </c>
      <c r="BC161" s="257" t="s">
        <v>313</v>
      </c>
      <c r="BD161" s="258">
        <v>40</v>
      </c>
      <c r="BE161" s="257" t="s">
        <v>238</v>
      </c>
      <c r="BF161" s="259">
        <v>17</v>
      </c>
    </row>
    <row r="162" spans="54:58" ht="15" customHeight="1" x14ac:dyDescent="0.25">
      <c r="BB162" s="256" t="str">
        <f t="shared" si="119"/>
        <v>40ESSC24</v>
      </c>
      <c r="BC162" s="257" t="s">
        <v>313</v>
      </c>
      <c r="BD162" s="258">
        <v>40</v>
      </c>
      <c r="BE162" s="257" t="s">
        <v>239</v>
      </c>
      <c r="BF162" s="259">
        <v>236</v>
      </c>
    </row>
    <row r="163" spans="54:58" ht="15" customHeight="1" x14ac:dyDescent="0.25">
      <c r="BB163" s="256" t="str">
        <f t="shared" si="119"/>
        <v>190EAS027</v>
      </c>
      <c r="BC163" s="257" t="s">
        <v>313</v>
      </c>
      <c r="BD163" s="258">
        <v>190</v>
      </c>
      <c r="BE163" s="257" t="s">
        <v>228</v>
      </c>
      <c r="BF163" s="259">
        <v>153</v>
      </c>
    </row>
    <row r="164" spans="54:58" ht="15" customHeight="1" x14ac:dyDescent="0.25">
      <c r="BB164" s="256" t="str">
        <f t="shared" si="119"/>
        <v>190EPS003</v>
      </c>
      <c r="BC164" s="257" t="s">
        <v>313</v>
      </c>
      <c r="BD164" s="258">
        <v>190</v>
      </c>
      <c r="BE164" s="257" t="s">
        <v>220</v>
      </c>
      <c r="BF164" s="259">
        <v>1493</v>
      </c>
    </row>
    <row r="165" spans="54:58" ht="15" customHeight="1" x14ac:dyDescent="0.25">
      <c r="BB165" s="256" t="str">
        <f t="shared" si="119"/>
        <v>190EPS016</v>
      </c>
      <c r="BC165" s="257" t="s">
        <v>313</v>
      </c>
      <c r="BD165" s="258">
        <v>190</v>
      </c>
      <c r="BE165" s="257" t="s">
        <v>219</v>
      </c>
      <c r="BF165" s="259">
        <v>834</v>
      </c>
    </row>
    <row r="166" spans="54:58" ht="15" customHeight="1" x14ac:dyDescent="0.25">
      <c r="BB166" s="256" t="str">
        <f t="shared" si="119"/>
        <v>190EPS037</v>
      </c>
      <c r="BC166" s="257" t="s">
        <v>313</v>
      </c>
      <c r="BD166" s="258">
        <v>190</v>
      </c>
      <c r="BE166" s="257" t="s">
        <v>221</v>
      </c>
      <c r="BF166" s="259">
        <v>429</v>
      </c>
    </row>
    <row r="167" spans="54:58" ht="15" customHeight="1" x14ac:dyDescent="0.25">
      <c r="BB167" s="256" t="str">
        <f t="shared" si="119"/>
        <v>190EPS040</v>
      </c>
      <c r="BC167" s="257" t="s">
        <v>313</v>
      </c>
      <c r="BD167" s="258">
        <v>190</v>
      </c>
      <c r="BE167" s="257" t="s">
        <v>238</v>
      </c>
      <c r="BF167" s="259">
        <v>107</v>
      </c>
    </row>
    <row r="168" spans="54:58" ht="15" customHeight="1" x14ac:dyDescent="0.25">
      <c r="BB168" s="256" t="str">
        <f t="shared" si="119"/>
        <v>604EPS003</v>
      </c>
      <c r="BC168" s="257" t="s">
        <v>313</v>
      </c>
      <c r="BD168" s="258">
        <v>604</v>
      </c>
      <c r="BE168" s="257" t="s">
        <v>220</v>
      </c>
      <c r="BF168" s="259">
        <v>2401</v>
      </c>
    </row>
    <row r="169" spans="54:58" ht="15" customHeight="1" x14ac:dyDescent="0.25">
      <c r="BB169" s="256" t="str">
        <f t="shared" si="119"/>
        <v>604EPS016</v>
      </c>
      <c r="BC169" s="257" t="s">
        <v>313</v>
      </c>
      <c r="BD169" s="258">
        <v>604</v>
      </c>
      <c r="BE169" s="257" t="s">
        <v>219</v>
      </c>
      <c r="BF169" s="259">
        <v>756</v>
      </c>
    </row>
    <row r="170" spans="54:58" ht="15" customHeight="1" x14ac:dyDescent="0.25">
      <c r="BB170" s="256" t="str">
        <f t="shared" si="119"/>
        <v>604EPS018</v>
      </c>
      <c r="BC170" s="257" t="s">
        <v>313</v>
      </c>
      <c r="BD170" s="258">
        <v>604</v>
      </c>
      <c r="BE170" s="257" t="s">
        <v>225</v>
      </c>
      <c r="BF170" s="259">
        <v>1</v>
      </c>
    </row>
    <row r="171" spans="54:58" ht="15" customHeight="1" x14ac:dyDescent="0.25">
      <c r="BB171" s="256" t="str">
        <f t="shared" si="119"/>
        <v>604EPS037</v>
      </c>
      <c r="BC171" s="257" t="s">
        <v>313</v>
      </c>
      <c r="BD171" s="258">
        <v>604</v>
      </c>
      <c r="BE171" s="257" t="s">
        <v>221</v>
      </c>
      <c r="BF171" s="259">
        <v>483</v>
      </c>
    </row>
    <row r="172" spans="54:58" ht="15" customHeight="1" x14ac:dyDescent="0.25">
      <c r="BB172" s="256" t="str">
        <f t="shared" si="119"/>
        <v>604EPS040</v>
      </c>
      <c r="BC172" s="257" t="s">
        <v>313</v>
      </c>
      <c r="BD172" s="258">
        <v>604</v>
      </c>
      <c r="BE172" s="257" t="s">
        <v>238</v>
      </c>
      <c r="BF172" s="259">
        <v>209</v>
      </c>
    </row>
    <row r="173" spans="54:58" ht="15" customHeight="1" x14ac:dyDescent="0.25">
      <c r="BB173" s="256" t="str">
        <f t="shared" si="119"/>
        <v>604ESSC24</v>
      </c>
      <c r="BC173" s="257" t="s">
        <v>313</v>
      </c>
      <c r="BD173" s="258">
        <v>604</v>
      </c>
      <c r="BE173" s="257" t="s">
        <v>239</v>
      </c>
      <c r="BF173" s="259">
        <v>462</v>
      </c>
    </row>
    <row r="174" spans="54:58" ht="15" customHeight="1" x14ac:dyDescent="0.25">
      <c r="BB174" s="256" t="str">
        <f t="shared" si="119"/>
        <v>670CCFC55</v>
      </c>
      <c r="BC174" s="257" t="s">
        <v>313</v>
      </c>
      <c r="BD174" s="258">
        <v>670</v>
      </c>
      <c r="BE174" s="257" t="s">
        <v>245</v>
      </c>
      <c r="BF174" s="259">
        <v>1</v>
      </c>
    </row>
    <row r="175" spans="54:58" ht="15" customHeight="1" x14ac:dyDescent="0.25">
      <c r="BB175" s="256" t="str">
        <f t="shared" si="119"/>
        <v>670EPS003</v>
      </c>
      <c r="BC175" s="257" t="s">
        <v>313</v>
      </c>
      <c r="BD175" s="258">
        <v>670</v>
      </c>
      <c r="BE175" s="257" t="s">
        <v>220</v>
      </c>
      <c r="BF175" s="259">
        <v>1822</v>
      </c>
    </row>
    <row r="176" spans="54:58" ht="15" customHeight="1" x14ac:dyDescent="0.25">
      <c r="BB176" s="256" t="str">
        <f t="shared" si="119"/>
        <v>670EPS005</v>
      </c>
      <c r="BC176" s="257" t="s">
        <v>313</v>
      </c>
      <c r="BD176" s="258">
        <v>670</v>
      </c>
      <c r="BE176" s="257" t="s">
        <v>224</v>
      </c>
      <c r="BF176" s="259">
        <v>1</v>
      </c>
    </row>
    <row r="177" spans="54:58" ht="15" customHeight="1" x14ac:dyDescent="0.25">
      <c r="BB177" s="256" t="str">
        <f t="shared" si="119"/>
        <v>670EPS016</v>
      </c>
      <c r="BC177" s="257" t="s">
        <v>313</v>
      </c>
      <c r="BD177" s="258">
        <v>670</v>
      </c>
      <c r="BE177" s="257" t="s">
        <v>219</v>
      </c>
      <c r="BF177" s="259">
        <v>1204</v>
      </c>
    </row>
    <row r="178" spans="54:58" ht="15" customHeight="1" x14ac:dyDescent="0.25">
      <c r="BB178" s="256" t="str">
        <f t="shared" si="119"/>
        <v>670EPS037</v>
      </c>
      <c r="BC178" s="257" t="s">
        <v>313</v>
      </c>
      <c r="BD178" s="258">
        <v>670</v>
      </c>
      <c r="BE178" s="257" t="s">
        <v>221</v>
      </c>
      <c r="BF178" s="259">
        <v>648</v>
      </c>
    </row>
    <row r="179" spans="54:58" ht="15" customHeight="1" x14ac:dyDescent="0.25">
      <c r="BB179" s="256" t="str">
        <f t="shared" si="119"/>
        <v>670EPS040</v>
      </c>
      <c r="BC179" s="257" t="s">
        <v>313</v>
      </c>
      <c r="BD179" s="258">
        <v>670</v>
      </c>
      <c r="BE179" s="257" t="s">
        <v>238</v>
      </c>
      <c r="BF179" s="259">
        <v>163</v>
      </c>
    </row>
    <row r="180" spans="54:58" ht="15" customHeight="1" x14ac:dyDescent="0.25">
      <c r="BB180" s="256" t="str">
        <f t="shared" si="119"/>
        <v>690EPS003</v>
      </c>
      <c r="BC180" s="257" t="s">
        <v>313</v>
      </c>
      <c r="BD180" s="258">
        <v>690</v>
      </c>
      <c r="BE180" s="257" t="s">
        <v>220</v>
      </c>
      <c r="BF180" s="259">
        <v>836</v>
      </c>
    </row>
    <row r="181" spans="54:58" ht="15" customHeight="1" x14ac:dyDescent="0.25">
      <c r="BB181" s="256" t="str">
        <f t="shared" si="119"/>
        <v>690EPS037</v>
      </c>
      <c r="BC181" s="257" t="s">
        <v>313</v>
      </c>
      <c r="BD181" s="258">
        <v>690</v>
      </c>
      <c r="BE181" s="257" t="s">
        <v>221</v>
      </c>
      <c r="BF181" s="259">
        <v>321</v>
      </c>
    </row>
    <row r="182" spans="54:58" ht="15" customHeight="1" x14ac:dyDescent="0.25">
      <c r="BB182" s="256" t="str">
        <f t="shared" si="119"/>
        <v>690EPS040</v>
      </c>
      <c r="BC182" s="257" t="s">
        <v>313</v>
      </c>
      <c r="BD182" s="258">
        <v>690</v>
      </c>
      <c r="BE182" s="257" t="s">
        <v>238</v>
      </c>
      <c r="BF182" s="259">
        <v>78</v>
      </c>
    </row>
    <row r="183" spans="54:58" ht="15" customHeight="1" x14ac:dyDescent="0.25">
      <c r="BB183" s="256" t="str">
        <f t="shared" si="119"/>
        <v>736EPS003</v>
      </c>
      <c r="BC183" s="257" t="s">
        <v>313</v>
      </c>
      <c r="BD183" s="258">
        <v>736</v>
      </c>
      <c r="BE183" s="257" t="s">
        <v>220</v>
      </c>
      <c r="BF183" s="259">
        <v>9474</v>
      </c>
    </row>
    <row r="184" spans="54:58" ht="15" customHeight="1" x14ac:dyDescent="0.25">
      <c r="BB184" s="256" t="str">
        <f t="shared" si="119"/>
        <v>736EPS016</v>
      </c>
      <c r="BC184" s="257" t="s">
        <v>313</v>
      </c>
      <c r="BD184" s="258">
        <v>736</v>
      </c>
      <c r="BE184" s="257" t="s">
        <v>219</v>
      </c>
      <c r="BF184" s="259">
        <v>4408</v>
      </c>
    </row>
    <row r="185" spans="54:58" ht="15" customHeight="1" x14ac:dyDescent="0.25">
      <c r="BB185" s="256" t="str">
        <f t="shared" si="119"/>
        <v>736EPS037</v>
      </c>
      <c r="BC185" s="257" t="s">
        <v>313</v>
      </c>
      <c r="BD185" s="258">
        <v>736</v>
      </c>
      <c r="BE185" s="257" t="s">
        <v>221</v>
      </c>
      <c r="BF185" s="259">
        <v>913</v>
      </c>
    </row>
    <row r="186" spans="54:58" ht="15" customHeight="1" x14ac:dyDescent="0.25">
      <c r="BB186" s="256" t="str">
        <f t="shared" si="119"/>
        <v>736EPS040</v>
      </c>
      <c r="BC186" s="257" t="s">
        <v>313</v>
      </c>
      <c r="BD186" s="258">
        <v>736</v>
      </c>
      <c r="BE186" s="257" t="s">
        <v>238</v>
      </c>
      <c r="BF186" s="259">
        <v>127</v>
      </c>
    </row>
    <row r="187" spans="54:58" ht="15" customHeight="1" x14ac:dyDescent="0.25">
      <c r="BB187" s="256" t="str">
        <f t="shared" si="119"/>
        <v>736ESSC24</v>
      </c>
      <c r="BC187" s="257" t="s">
        <v>313</v>
      </c>
      <c r="BD187" s="258">
        <v>736</v>
      </c>
      <c r="BE187" s="257" t="s">
        <v>239</v>
      </c>
      <c r="BF187" s="259">
        <v>438</v>
      </c>
    </row>
    <row r="188" spans="54:58" ht="15" customHeight="1" x14ac:dyDescent="0.25">
      <c r="BB188" s="256" t="str">
        <f t="shared" si="119"/>
        <v>858EPS003</v>
      </c>
      <c r="BC188" s="257" t="s">
        <v>313</v>
      </c>
      <c r="BD188" s="258">
        <v>858</v>
      </c>
      <c r="BE188" s="257" t="s">
        <v>220</v>
      </c>
      <c r="BF188" s="259">
        <v>805</v>
      </c>
    </row>
    <row r="189" spans="54:58" ht="15" customHeight="1" x14ac:dyDescent="0.25">
      <c r="BB189" s="256" t="str">
        <f t="shared" si="119"/>
        <v>858EPS016</v>
      </c>
      <c r="BC189" s="257" t="s">
        <v>313</v>
      </c>
      <c r="BD189" s="258">
        <v>858</v>
      </c>
      <c r="BE189" s="257" t="s">
        <v>219</v>
      </c>
      <c r="BF189" s="259">
        <v>923</v>
      </c>
    </row>
    <row r="190" spans="54:58" ht="15" customHeight="1" x14ac:dyDescent="0.25">
      <c r="BB190" s="256" t="str">
        <f t="shared" si="119"/>
        <v>858EPS037</v>
      </c>
      <c r="BC190" s="257" t="s">
        <v>313</v>
      </c>
      <c r="BD190" s="258">
        <v>858</v>
      </c>
      <c r="BE190" s="257" t="s">
        <v>221</v>
      </c>
      <c r="BF190" s="259">
        <v>351</v>
      </c>
    </row>
    <row r="191" spans="54:58" ht="15" customHeight="1" x14ac:dyDescent="0.25">
      <c r="BB191" s="256" t="str">
        <f t="shared" si="119"/>
        <v>858EPS040</v>
      </c>
      <c r="BC191" s="257" t="s">
        <v>313</v>
      </c>
      <c r="BD191" s="258">
        <v>858</v>
      </c>
      <c r="BE191" s="257" t="s">
        <v>238</v>
      </c>
      <c r="BF191" s="259">
        <v>130</v>
      </c>
    </row>
    <row r="192" spans="54:58" ht="15" customHeight="1" x14ac:dyDescent="0.25">
      <c r="BB192" s="256" t="str">
        <f t="shared" si="119"/>
        <v>885EPS003</v>
      </c>
      <c r="BC192" s="257" t="s">
        <v>313</v>
      </c>
      <c r="BD192" s="258">
        <v>885</v>
      </c>
      <c r="BE192" s="257" t="s">
        <v>220</v>
      </c>
      <c r="BF192" s="259">
        <v>472</v>
      </c>
    </row>
    <row r="193" spans="54:58" ht="15" customHeight="1" x14ac:dyDescent="0.25">
      <c r="BB193" s="256" t="str">
        <f t="shared" si="119"/>
        <v>885EPS005</v>
      </c>
      <c r="BC193" s="257" t="s">
        <v>313</v>
      </c>
      <c r="BD193" s="258">
        <v>885</v>
      </c>
      <c r="BE193" s="257" t="s">
        <v>224</v>
      </c>
      <c r="BF193" s="259">
        <v>1</v>
      </c>
    </row>
    <row r="194" spans="54:58" ht="15" customHeight="1" x14ac:dyDescent="0.25">
      <c r="BB194" s="256" t="str">
        <f t="shared" si="119"/>
        <v>885EPS037</v>
      </c>
      <c r="BC194" s="257" t="s">
        <v>313</v>
      </c>
      <c r="BD194" s="258">
        <v>885</v>
      </c>
      <c r="BE194" s="257" t="s">
        <v>221</v>
      </c>
      <c r="BF194" s="259">
        <v>346</v>
      </c>
    </row>
    <row r="195" spans="54:58" ht="15" customHeight="1" x14ac:dyDescent="0.25">
      <c r="BB195" s="256" t="str">
        <f t="shared" si="119"/>
        <v>885EPS040</v>
      </c>
      <c r="BC195" s="257" t="s">
        <v>313</v>
      </c>
      <c r="BD195" s="258">
        <v>885</v>
      </c>
      <c r="BE195" s="257" t="s">
        <v>238</v>
      </c>
      <c r="BF195" s="259">
        <v>29</v>
      </c>
    </row>
    <row r="196" spans="54:58" ht="15" customHeight="1" x14ac:dyDescent="0.25">
      <c r="BB196" s="256" t="str">
        <f t="shared" si="119"/>
        <v>885ESSC02</v>
      </c>
      <c r="BC196" s="257" t="s">
        <v>313</v>
      </c>
      <c r="BD196" s="258">
        <v>885</v>
      </c>
      <c r="BE196" s="257" t="s">
        <v>240</v>
      </c>
      <c r="BF196" s="259">
        <v>4</v>
      </c>
    </row>
    <row r="197" spans="54:58" ht="15" customHeight="1" x14ac:dyDescent="0.25">
      <c r="BB197" s="256" t="str">
        <f t="shared" si="119"/>
        <v>890EAS016</v>
      </c>
      <c r="BC197" s="257" t="s">
        <v>313</v>
      </c>
      <c r="BD197" s="258">
        <v>890</v>
      </c>
      <c r="BE197" s="257" t="s">
        <v>226</v>
      </c>
      <c r="BF197" s="259">
        <v>2</v>
      </c>
    </row>
    <row r="198" spans="54:58" ht="15" customHeight="1" x14ac:dyDescent="0.25">
      <c r="BB198" s="256" t="str">
        <f t="shared" si="119"/>
        <v>890EPS003</v>
      </c>
      <c r="BC198" s="257" t="s">
        <v>313</v>
      </c>
      <c r="BD198" s="258">
        <v>890</v>
      </c>
      <c r="BE198" s="257" t="s">
        <v>220</v>
      </c>
      <c r="BF198" s="259">
        <v>1920</v>
      </c>
    </row>
    <row r="199" spans="54:58" ht="15" customHeight="1" x14ac:dyDescent="0.25">
      <c r="BB199" s="256" t="str">
        <f t="shared" si="119"/>
        <v>890EPS016</v>
      </c>
      <c r="BC199" s="257" t="s">
        <v>313</v>
      </c>
      <c r="BD199" s="258">
        <v>890</v>
      </c>
      <c r="BE199" s="257" t="s">
        <v>219</v>
      </c>
      <c r="BF199" s="259">
        <v>3</v>
      </c>
    </row>
    <row r="200" spans="54:58" ht="15" customHeight="1" x14ac:dyDescent="0.25">
      <c r="BB200" s="256" t="str">
        <f t="shared" si="119"/>
        <v>890EPS037</v>
      </c>
      <c r="BC200" s="257" t="s">
        <v>313</v>
      </c>
      <c r="BD200" s="258">
        <v>890</v>
      </c>
      <c r="BE200" s="257" t="s">
        <v>221</v>
      </c>
      <c r="BF200" s="259">
        <v>763</v>
      </c>
    </row>
    <row r="201" spans="54:58" ht="15" customHeight="1" x14ac:dyDescent="0.25">
      <c r="BB201" s="256" t="str">
        <f t="shared" si="119"/>
        <v>890EPS040</v>
      </c>
      <c r="BC201" s="257" t="s">
        <v>313</v>
      </c>
      <c r="BD201" s="258">
        <v>890</v>
      </c>
      <c r="BE201" s="257" t="s">
        <v>238</v>
      </c>
      <c r="BF201" s="259">
        <v>108</v>
      </c>
    </row>
    <row r="202" spans="54:58" ht="15" customHeight="1" x14ac:dyDescent="0.25">
      <c r="BB202" s="256" t="str">
        <f t="shared" ref="BB202:BB265" si="120">CONCATENATE(BD202,BE202)</f>
        <v>890ESSC24</v>
      </c>
      <c r="BC202" s="257" t="s">
        <v>313</v>
      </c>
      <c r="BD202" s="258">
        <v>890</v>
      </c>
      <c r="BE202" s="257" t="s">
        <v>239</v>
      </c>
      <c r="BF202" s="259">
        <v>123</v>
      </c>
    </row>
    <row r="203" spans="54:58" ht="15" customHeight="1" x14ac:dyDescent="0.25">
      <c r="BB203" s="256" t="str">
        <f t="shared" si="120"/>
        <v>4EPS003</v>
      </c>
      <c r="BC203" s="257" t="s">
        <v>316</v>
      </c>
      <c r="BD203" s="258">
        <v>4</v>
      </c>
      <c r="BE203" s="257" t="s">
        <v>220</v>
      </c>
      <c r="BF203" s="259">
        <v>545</v>
      </c>
    </row>
    <row r="204" spans="54:58" ht="15" customHeight="1" x14ac:dyDescent="0.25">
      <c r="BB204" s="256" t="str">
        <f t="shared" si="120"/>
        <v>4EPS037</v>
      </c>
      <c r="BC204" s="257" t="s">
        <v>316</v>
      </c>
      <c r="BD204" s="258">
        <v>4</v>
      </c>
      <c r="BE204" s="257" t="s">
        <v>221</v>
      </c>
      <c r="BF204" s="259">
        <v>11</v>
      </c>
    </row>
    <row r="205" spans="54:58" ht="15" customHeight="1" x14ac:dyDescent="0.25">
      <c r="BB205" s="256" t="str">
        <f t="shared" si="120"/>
        <v>4EPS040</v>
      </c>
      <c r="BC205" s="257" t="s">
        <v>316</v>
      </c>
      <c r="BD205" s="258">
        <v>4</v>
      </c>
      <c r="BE205" s="257" t="s">
        <v>238</v>
      </c>
      <c r="BF205" s="259">
        <v>47</v>
      </c>
    </row>
    <row r="206" spans="54:58" ht="15" customHeight="1" x14ac:dyDescent="0.25">
      <c r="BB206" s="256" t="str">
        <f t="shared" si="120"/>
        <v>42EAS016</v>
      </c>
      <c r="BC206" s="257" t="s">
        <v>316</v>
      </c>
      <c r="BD206" s="258">
        <v>42</v>
      </c>
      <c r="BE206" s="257" t="s">
        <v>226</v>
      </c>
      <c r="BF206" s="259">
        <v>4</v>
      </c>
    </row>
    <row r="207" spans="54:58" ht="15" customHeight="1" x14ac:dyDescent="0.25">
      <c r="BB207" s="256" t="str">
        <f t="shared" si="120"/>
        <v>42EPS003</v>
      </c>
      <c r="BC207" s="257" t="s">
        <v>316</v>
      </c>
      <c r="BD207" s="258">
        <v>42</v>
      </c>
      <c r="BE207" s="257" t="s">
        <v>220</v>
      </c>
      <c r="BF207" s="259">
        <v>6316</v>
      </c>
    </row>
    <row r="208" spans="54:58" ht="15" customHeight="1" x14ac:dyDescent="0.25">
      <c r="BB208" s="256" t="str">
        <f t="shared" si="120"/>
        <v>42EPS005</v>
      </c>
      <c r="BC208" s="257" t="s">
        <v>316</v>
      </c>
      <c r="BD208" s="258">
        <v>42</v>
      </c>
      <c r="BE208" s="257" t="s">
        <v>224</v>
      </c>
      <c r="BF208" s="259">
        <v>1</v>
      </c>
    </row>
    <row r="209" spans="54:58" ht="15" customHeight="1" x14ac:dyDescent="0.25">
      <c r="BB209" s="256" t="str">
        <f t="shared" si="120"/>
        <v>42EPS016</v>
      </c>
      <c r="BC209" s="257" t="s">
        <v>316</v>
      </c>
      <c r="BD209" s="258">
        <v>42</v>
      </c>
      <c r="BE209" s="257" t="s">
        <v>219</v>
      </c>
      <c r="BF209" s="259">
        <v>1737</v>
      </c>
    </row>
    <row r="210" spans="54:58" ht="15" customHeight="1" x14ac:dyDescent="0.25">
      <c r="BB210" s="256" t="str">
        <f t="shared" si="120"/>
        <v>42EPS037</v>
      </c>
      <c r="BC210" s="257" t="s">
        <v>316</v>
      </c>
      <c r="BD210" s="258">
        <v>42</v>
      </c>
      <c r="BE210" s="257" t="s">
        <v>221</v>
      </c>
      <c r="BF210" s="259">
        <v>996</v>
      </c>
    </row>
    <row r="211" spans="54:58" ht="15" customHeight="1" x14ac:dyDescent="0.25">
      <c r="BB211" s="256" t="str">
        <f t="shared" si="120"/>
        <v>42EPS040</v>
      </c>
      <c r="BC211" s="257" t="s">
        <v>316</v>
      </c>
      <c r="BD211" s="258">
        <v>42</v>
      </c>
      <c r="BE211" s="257" t="s">
        <v>238</v>
      </c>
      <c r="BF211" s="259">
        <v>406</v>
      </c>
    </row>
    <row r="212" spans="54:58" ht="15" customHeight="1" x14ac:dyDescent="0.25">
      <c r="BB212" s="256" t="str">
        <f t="shared" si="120"/>
        <v>42ESSC24</v>
      </c>
      <c r="BC212" s="257" t="s">
        <v>316</v>
      </c>
      <c r="BD212" s="258">
        <v>42</v>
      </c>
      <c r="BE212" s="257" t="s">
        <v>239</v>
      </c>
      <c r="BF212" s="259">
        <v>359</v>
      </c>
    </row>
    <row r="213" spans="54:58" ht="15" customHeight="1" x14ac:dyDescent="0.25">
      <c r="BB213" s="256" t="str">
        <f t="shared" si="120"/>
        <v>42ESSC91</v>
      </c>
      <c r="BC213" s="257" t="s">
        <v>316</v>
      </c>
      <c r="BD213" s="258">
        <v>42</v>
      </c>
      <c r="BE213" s="257" t="s">
        <v>241</v>
      </c>
      <c r="BF213" s="259">
        <v>1</v>
      </c>
    </row>
    <row r="214" spans="54:58" ht="15" customHeight="1" x14ac:dyDescent="0.25">
      <c r="BB214" s="256" t="str">
        <f t="shared" si="120"/>
        <v>44EPS003</v>
      </c>
      <c r="BC214" s="257" t="s">
        <v>316</v>
      </c>
      <c r="BD214" s="258">
        <v>44</v>
      </c>
      <c r="BE214" s="257" t="s">
        <v>220</v>
      </c>
      <c r="BF214" s="259">
        <v>1152</v>
      </c>
    </row>
    <row r="215" spans="54:58" ht="15" customHeight="1" x14ac:dyDescent="0.25">
      <c r="BB215" s="256" t="str">
        <f t="shared" si="120"/>
        <v>44EPS037</v>
      </c>
      <c r="BC215" s="257" t="s">
        <v>316</v>
      </c>
      <c r="BD215" s="258">
        <v>44</v>
      </c>
      <c r="BE215" s="257" t="s">
        <v>221</v>
      </c>
      <c r="BF215" s="259">
        <v>32</v>
      </c>
    </row>
    <row r="216" spans="54:58" ht="15" customHeight="1" x14ac:dyDescent="0.25">
      <c r="BB216" s="256" t="str">
        <f t="shared" si="120"/>
        <v>44EPS040</v>
      </c>
      <c r="BC216" s="257" t="s">
        <v>316</v>
      </c>
      <c r="BD216" s="258">
        <v>44</v>
      </c>
      <c r="BE216" s="257" t="s">
        <v>238</v>
      </c>
      <c r="BF216" s="259">
        <v>61</v>
      </c>
    </row>
    <row r="217" spans="54:58" ht="15" customHeight="1" x14ac:dyDescent="0.25">
      <c r="BB217" s="256" t="str">
        <f t="shared" si="120"/>
        <v>59EPS002</v>
      </c>
      <c r="BC217" s="257" t="s">
        <v>316</v>
      </c>
      <c r="BD217" s="258">
        <v>59</v>
      </c>
      <c r="BE217" s="257" t="s">
        <v>222</v>
      </c>
      <c r="BF217" s="259">
        <v>6</v>
      </c>
    </row>
    <row r="218" spans="54:58" ht="15" customHeight="1" x14ac:dyDescent="0.25">
      <c r="BB218" s="256" t="str">
        <f t="shared" si="120"/>
        <v>59EPS003</v>
      </c>
      <c r="BC218" s="257" t="s">
        <v>316</v>
      </c>
      <c r="BD218" s="258">
        <v>59</v>
      </c>
      <c r="BE218" s="257" t="s">
        <v>220</v>
      </c>
      <c r="BF218" s="259">
        <v>5443</v>
      </c>
    </row>
    <row r="219" spans="54:58" ht="15" customHeight="1" x14ac:dyDescent="0.25">
      <c r="BB219" s="256" t="str">
        <f t="shared" si="120"/>
        <v>59EPS005</v>
      </c>
      <c r="BC219" s="257" t="s">
        <v>316</v>
      </c>
      <c r="BD219" s="258">
        <v>59</v>
      </c>
      <c r="BE219" s="257" t="s">
        <v>224</v>
      </c>
      <c r="BF219" s="259">
        <v>13</v>
      </c>
    </row>
    <row r="220" spans="54:58" ht="15" customHeight="1" x14ac:dyDescent="0.25">
      <c r="BB220" s="256" t="str">
        <f t="shared" si="120"/>
        <v>59EPS010</v>
      </c>
      <c r="BC220" s="257" t="s">
        <v>316</v>
      </c>
      <c r="BD220" s="258">
        <v>59</v>
      </c>
      <c r="BE220" s="257" t="s">
        <v>218</v>
      </c>
      <c r="BF220" s="259">
        <v>1</v>
      </c>
    </row>
    <row r="221" spans="54:58" ht="15" customHeight="1" x14ac:dyDescent="0.25">
      <c r="BB221" s="256" t="str">
        <f t="shared" si="120"/>
        <v>59EPS016</v>
      </c>
      <c r="BC221" s="257" t="s">
        <v>316</v>
      </c>
      <c r="BD221" s="258">
        <v>59</v>
      </c>
      <c r="BE221" s="257" t="s">
        <v>219</v>
      </c>
      <c r="BF221" s="259">
        <v>111</v>
      </c>
    </row>
    <row r="222" spans="54:58" ht="15" customHeight="1" x14ac:dyDescent="0.25">
      <c r="BB222" s="256" t="str">
        <f t="shared" si="120"/>
        <v>59EPS018</v>
      </c>
      <c r="BC222" s="257" t="s">
        <v>316</v>
      </c>
      <c r="BD222" s="258">
        <v>59</v>
      </c>
      <c r="BE222" s="257" t="s">
        <v>225</v>
      </c>
      <c r="BF222" s="259">
        <v>2</v>
      </c>
    </row>
    <row r="223" spans="54:58" ht="15" customHeight="1" x14ac:dyDescent="0.25">
      <c r="BB223" s="256" t="str">
        <f t="shared" si="120"/>
        <v>59EPS037</v>
      </c>
      <c r="BC223" s="257" t="s">
        <v>316</v>
      </c>
      <c r="BD223" s="258">
        <v>59</v>
      </c>
      <c r="BE223" s="257" t="s">
        <v>221</v>
      </c>
      <c r="BF223" s="259">
        <v>171</v>
      </c>
    </row>
    <row r="224" spans="54:58" ht="15" customHeight="1" x14ac:dyDescent="0.25">
      <c r="BB224" s="256" t="str">
        <f t="shared" si="120"/>
        <v>59EPS040</v>
      </c>
      <c r="BC224" s="257" t="s">
        <v>316</v>
      </c>
      <c r="BD224" s="258">
        <v>59</v>
      </c>
      <c r="BE224" s="257" t="s">
        <v>238</v>
      </c>
      <c r="BF224" s="259">
        <v>11</v>
      </c>
    </row>
    <row r="225" spans="54:58" ht="15" customHeight="1" x14ac:dyDescent="0.25">
      <c r="BB225" s="256" t="str">
        <f t="shared" si="120"/>
        <v>59ESSC24</v>
      </c>
      <c r="BC225" s="257" t="s">
        <v>316</v>
      </c>
      <c r="BD225" s="258">
        <v>59</v>
      </c>
      <c r="BE225" s="257" t="s">
        <v>239</v>
      </c>
      <c r="BF225" s="259">
        <v>98</v>
      </c>
    </row>
    <row r="226" spans="54:58" ht="15" customHeight="1" x14ac:dyDescent="0.25">
      <c r="BB226" s="256" t="str">
        <f t="shared" si="120"/>
        <v>59ESSC62</v>
      </c>
      <c r="BC226" s="257" t="s">
        <v>316</v>
      </c>
      <c r="BD226" s="258">
        <v>59</v>
      </c>
      <c r="BE226" s="257" t="s">
        <v>243</v>
      </c>
      <c r="BF226" s="259">
        <v>1</v>
      </c>
    </row>
    <row r="227" spans="54:58" ht="15" customHeight="1" x14ac:dyDescent="0.25">
      <c r="BB227" s="256" t="str">
        <f t="shared" si="120"/>
        <v>113EPS003</v>
      </c>
      <c r="BC227" s="257" t="s">
        <v>316</v>
      </c>
      <c r="BD227" s="258">
        <v>113</v>
      </c>
      <c r="BE227" s="257" t="s">
        <v>220</v>
      </c>
      <c r="BF227" s="259">
        <v>1112</v>
      </c>
    </row>
    <row r="228" spans="54:58" ht="15" customHeight="1" x14ac:dyDescent="0.25">
      <c r="BB228" s="256" t="str">
        <f t="shared" si="120"/>
        <v>113EPS037</v>
      </c>
      <c r="BC228" s="257" t="s">
        <v>316</v>
      </c>
      <c r="BD228" s="258">
        <v>113</v>
      </c>
      <c r="BE228" s="257" t="s">
        <v>221</v>
      </c>
      <c r="BF228" s="259">
        <v>819</v>
      </c>
    </row>
    <row r="229" spans="54:58" ht="15" customHeight="1" x14ac:dyDescent="0.25">
      <c r="BB229" s="256" t="str">
        <f t="shared" si="120"/>
        <v>113EPS040</v>
      </c>
      <c r="BC229" s="257" t="s">
        <v>316</v>
      </c>
      <c r="BD229" s="258">
        <v>113</v>
      </c>
      <c r="BE229" s="257" t="s">
        <v>238</v>
      </c>
      <c r="BF229" s="259">
        <v>94</v>
      </c>
    </row>
    <row r="230" spans="54:58" ht="15" customHeight="1" x14ac:dyDescent="0.25">
      <c r="BB230" s="256" t="str">
        <f t="shared" si="120"/>
        <v>125EPS003</v>
      </c>
      <c r="BC230" s="257" t="s">
        <v>316</v>
      </c>
      <c r="BD230" s="258">
        <v>125</v>
      </c>
      <c r="BE230" s="257" t="s">
        <v>220</v>
      </c>
      <c r="BF230" s="259">
        <v>545</v>
      </c>
    </row>
    <row r="231" spans="54:58" ht="15" customHeight="1" x14ac:dyDescent="0.25">
      <c r="BB231" s="256" t="str">
        <f t="shared" si="120"/>
        <v>125EPS037</v>
      </c>
      <c r="BC231" s="257" t="s">
        <v>316</v>
      </c>
      <c r="BD231" s="258">
        <v>125</v>
      </c>
      <c r="BE231" s="257" t="s">
        <v>221</v>
      </c>
      <c r="BF231" s="259">
        <v>49</v>
      </c>
    </row>
    <row r="232" spans="54:58" ht="15" customHeight="1" x14ac:dyDescent="0.25">
      <c r="BB232" s="256" t="str">
        <f t="shared" si="120"/>
        <v>125EPS040</v>
      </c>
      <c r="BC232" s="257" t="s">
        <v>316</v>
      </c>
      <c r="BD232" s="258">
        <v>125</v>
      </c>
      <c r="BE232" s="257" t="s">
        <v>238</v>
      </c>
      <c r="BF232" s="259">
        <v>79</v>
      </c>
    </row>
    <row r="233" spans="54:58" ht="15" customHeight="1" x14ac:dyDescent="0.25">
      <c r="BB233" s="256" t="str">
        <f t="shared" si="120"/>
        <v>138EPS003</v>
      </c>
      <c r="BC233" s="257" t="s">
        <v>316</v>
      </c>
      <c r="BD233" s="258">
        <v>138</v>
      </c>
      <c r="BE233" s="257" t="s">
        <v>220</v>
      </c>
      <c r="BF233" s="259">
        <v>1047</v>
      </c>
    </row>
    <row r="234" spans="54:58" ht="15" customHeight="1" x14ac:dyDescent="0.25">
      <c r="BB234" s="256" t="str">
        <f t="shared" si="120"/>
        <v>138EPS037</v>
      </c>
      <c r="BC234" s="257" t="s">
        <v>316</v>
      </c>
      <c r="BD234" s="258">
        <v>138</v>
      </c>
      <c r="BE234" s="257" t="s">
        <v>221</v>
      </c>
      <c r="BF234" s="259">
        <v>528</v>
      </c>
    </row>
    <row r="235" spans="54:58" ht="15" customHeight="1" x14ac:dyDescent="0.25">
      <c r="BB235" s="256" t="str">
        <f t="shared" si="120"/>
        <v>138EPS040</v>
      </c>
      <c r="BC235" s="257" t="s">
        <v>316</v>
      </c>
      <c r="BD235" s="258">
        <v>138</v>
      </c>
      <c r="BE235" s="257" t="s">
        <v>238</v>
      </c>
      <c r="BF235" s="259">
        <v>1</v>
      </c>
    </row>
    <row r="236" spans="54:58" ht="15" customHeight="1" x14ac:dyDescent="0.25">
      <c r="BB236" s="256" t="str">
        <f t="shared" si="120"/>
        <v>234EPS003</v>
      </c>
      <c r="BC236" s="257" t="s">
        <v>316</v>
      </c>
      <c r="BD236" s="258">
        <v>234</v>
      </c>
      <c r="BE236" s="257" t="s">
        <v>220</v>
      </c>
      <c r="BF236" s="259">
        <v>1332</v>
      </c>
    </row>
    <row r="237" spans="54:58" ht="15" customHeight="1" x14ac:dyDescent="0.25">
      <c r="BB237" s="256" t="str">
        <f t="shared" si="120"/>
        <v>234EPS005</v>
      </c>
      <c r="BC237" s="257" t="s">
        <v>316</v>
      </c>
      <c r="BD237" s="258">
        <v>234</v>
      </c>
      <c r="BE237" s="257" t="s">
        <v>224</v>
      </c>
      <c r="BF237" s="259">
        <v>1</v>
      </c>
    </row>
    <row r="238" spans="54:58" ht="15" customHeight="1" x14ac:dyDescent="0.25">
      <c r="BB238" s="256" t="str">
        <f t="shared" si="120"/>
        <v>234EPS033</v>
      </c>
      <c r="BC238" s="257" t="s">
        <v>316</v>
      </c>
      <c r="BD238" s="258">
        <v>234</v>
      </c>
      <c r="BE238" s="257" t="s">
        <v>231</v>
      </c>
      <c r="BF238" s="259">
        <v>1</v>
      </c>
    </row>
    <row r="239" spans="54:58" ht="15" customHeight="1" x14ac:dyDescent="0.25">
      <c r="BB239" s="256" t="str">
        <f t="shared" si="120"/>
        <v>234EPS037</v>
      </c>
      <c r="BC239" s="257" t="s">
        <v>316</v>
      </c>
      <c r="BD239" s="258">
        <v>234</v>
      </c>
      <c r="BE239" s="257" t="s">
        <v>221</v>
      </c>
      <c r="BF239" s="259">
        <v>338</v>
      </c>
    </row>
    <row r="240" spans="54:58" ht="15" customHeight="1" x14ac:dyDescent="0.25">
      <c r="BB240" s="256" t="str">
        <f t="shared" si="120"/>
        <v>234EPSIC3</v>
      </c>
      <c r="BC240" s="257" t="s">
        <v>316</v>
      </c>
      <c r="BD240" s="258">
        <v>234</v>
      </c>
      <c r="BE240" s="257" t="s">
        <v>242</v>
      </c>
      <c r="BF240" s="259">
        <v>6</v>
      </c>
    </row>
    <row r="241" spans="54:58" ht="15" customHeight="1" x14ac:dyDescent="0.25">
      <c r="BB241" s="256" t="str">
        <f t="shared" si="120"/>
        <v>234ESSC24</v>
      </c>
      <c r="BC241" s="257" t="s">
        <v>316</v>
      </c>
      <c r="BD241" s="258">
        <v>234</v>
      </c>
      <c r="BE241" s="257" t="s">
        <v>239</v>
      </c>
      <c r="BF241" s="259">
        <v>353</v>
      </c>
    </row>
    <row r="242" spans="54:58" ht="15" customHeight="1" x14ac:dyDescent="0.25">
      <c r="BB242" s="256" t="str">
        <f t="shared" si="120"/>
        <v>240EAS016</v>
      </c>
      <c r="BC242" s="257" t="s">
        <v>316</v>
      </c>
      <c r="BD242" s="258">
        <v>240</v>
      </c>
      <c r="BE242" s="257" t="s">
        <v>226</v>
      </c>
      <c r="BF242" s="259">
        <v>3</v>
      </c>
    </row>
    <row r="243" spans="54:58" ht="15" customHeight="1" x14ac:dyDescent="0.25">
      <c r="BB243" s="256" t="str">
        <f t="shared" si="120"/>
        <v>240EPS003</v>
      </c>
      <c r="BC243" s="257" t="s">
        <v>316</v>
      </c>
      <c r="BD243" s="258">
        <v>240</v>
      </c>
      <c r="BE243" s="257" t="s">
        <v>220</v>
      </c>
      <c r="BF243" s="259">
        <v>1721</v>
      </c>
    </row>
    <row r="244" spans="54:58" ht="15" customHeight="1" x14ac:dyDescent="0.25">
      <c r="BB244" s="256" t="str">
        <f t="shared" si="120"/>
        <v>240EPS037</v>
      </c>
      <c r="BC244" s="257" t="s">
        <v>316</v>
      </c>
      <c r="BD244" s="258">
        <v>240</v>
      </c>
      <c r="BE244" s="257" t="s">
        <v>221</v>
      </c>
      <c r="BF244" s="259">
        <v>258</v>
      </c>
    </row>
    <row r="245" spans="54:58" ht="15" customHeight="1" x14ac:dyDescent="0.25">
      <c r="BB245" s="256" t="str">
        <f t="shared" si="120"/>
        <v>240EPS040</v>
      </c>
      <c r="BC245" s="257" t="s">
        <v>316</v>
      </c>
      <c r="BD245" s="258">
        <v>240</v>
      </c>
      <c r="BE245" s="257" t="s">
        <v>238</v>
      </c>
      <c r="BF245" s="259">
        <v>153</v>
      </c>
    </row>
    <row r="246" spans="54:58" ht="15" customHeight="1" x14ac:dyDescent="0.25">
      <c r="BB246" s="256" t="str">
        <f t="shared" si="120"/>
        <v>284EPS002</v>
      </c>
      <c r="BC246" s="257" t="s">
        <v>316</v>
      </c>
      <c r="BD246" s="258">
        <v>284</v>
      </c>
      <c r="BE246" s="257" t="s">
        <v>222</v>
      </c>
      <c r="BF246" s="259">
        <v>1</v>
      </c>
    </row>
    <row r="247" spans="54:58" ht="15" customHeight="1" x14ac:dyDescent="0.25">
      <c r="BB247" s="256" t="str">
        <f t="shared" si="120"/>
        <v>284EPS003</v>
      </c>
      <c r="BC247" s="257" t="s">
        <v>316</v>
      </c>
      <c r="BD247" s="258">
        <v>284</v>
      </c>
      <c r="BE247" s="257" t="s">
        <v>220</v>
      </c>
      <c r="BF247" s="259">
        <v>2115</v>
      </c>
    </row>
    <row r="248" spans="54:58" ht="15" customHeight="1" x14ac:dyDescent="0.25">
      <c r="BB248" s="256" t="str">
        <f t="shared" si="120"/>
        <v>284EPS023</v>
      </c>
      <c r="BC248" s="257" t="s">
        <v>316</v>
      </c>
      <c r="BD248" s="258">
        <v>284</v>
      </c>
      <c r="BE248" s="257" t="s">
        <v>223</v>
      </c>
      <c r="BF248" s="259">
        <v>1</v>
      </c>
    </row>
    <row r="249" spans="54:58" ht="15" customHeight="1" x14ac:dyDescent="0.25">
      <c r="BB249" s="256" t="str">
        <f t="shared" si="120"/>
        <v>284EPS037</v>
      </c>
      <c r="BC249" s="257" t="s">
        <v>316</v>
      </c>
      <c r="BD249" s="258">
        <v>284</v>
      </c>
      <c r="BE249" s="257" t="s">
        <v>221</v>
      </c>
      <c r="BF249" s="259">
        <v>292</v>
      </c>
    </row>
    <row r="250" spans="54:58" ht="15" customHeight="1" x14ac:dyDescent="0.25">
      <c r="BB250" s="256" t="str">
        <f t="shared" si="120"/>
        <v>284EPS040</v>
      </c>
      <c r="BC250" s="257" t="s">
        <v>316</v>
      </c>
      <c r="BD250" s="258">
        <v>284</v>
      </c>
      <c r="BE250" s="257" t="s">
        <v>238</v>
      </c>
      <c r="BF250" s="259">
        <v>37</v>
      </c>
    </row>
    <row r="251" spans="54:58" ht="15" customHeight="1" x14ac:dyDescent="0.25">
      <c r="BB251" s="256" t="str">
        <f t="shared" si="120"/>
        <v>284EPSIC3</v>
      </c>
      <c r="BC251" s="257" t="s">
        <v>316</v>
      </c>
      <c r="BD251" s="258">
        <v>284</v>
      </c>
      <c r="BE251" s="257" t="s">
        <v>242</v>
      </c>
      <c r="BF251" s="259">
        <v>2</v>
      </c>
    </row>
    <row r="252" spans="54:58" ht="15" customHeight="1" x14ac:dyDescent="0.25">
      <c r="BB252" s="256" t="str">
        <f t="shared" si="120"/>
        <v>284ESSC24</v>
      </c>
      <c r="BC252" s="257" t="s">
        <v>316</v>
      </c>
      <c r="BD252" s="258">
        <v>284</v>
      </c>
      <c r="BE252" s="257" t="s">
        <v>239</v>
      </c>
      <c r="BF252" s="259">
        <v>264</v>
      </c>
    </row>
    <row r="253" spans="54:58" ht="15" customHeight="1" x14ac:dyDescent="0.25">
      <c r="BB253" s="256" t="str">
        <f t="shared" si="120"/>
        <v>306EPS003</v>
      </c>
      <c r="BC253" s="257" t="s">
        <v>316</v>
      </c>
      <c r="BD253" s="258">
        <v>306</v>
      </c>
      <c r="BE253" s="257" t="s">
        <v>220</v>
      </c>
      <c r="BF253" s="259">
        <v>573</v>
      </c>
    </row>
    <row r="254" spans="54:58" ht="15" customHeight="1" x14ac:dyDescent="0.25">
      <c r="BB254" s="256" t="str">
        <f t="shared" si="120"/>
        <v>306EPS018</v>
      </c>
      <c r="BC254" s="257" t="s">
        <v>316</v>
      </c>
      <c r="BD254" s="258">
        <v>306</v>
      </c>
      <c r="BE254" s="257" t="s">
        <v>225</v>
      </c>
      <c r="BF254" s="259">
        <v>3</v>
      </c>
    </row>
    <row r="255" spans="54:58" ht="15" customHeight="1" x14ac:dyDescent="0.25">
      <c r="BB255" s="256" t="str">
        <f t="shared" si="120"/>
        <v>306EPS037</v>
      </c>
      <c r="BC255" s="257" t="s">
        <v>316</v>
      </c>
      <c r="BD255" s="258">
        <v>306</v>
      </c>
      <c r="BE255" s="257" t="s">
        <v>221</v>
      </c>
      <c r="BF255" s="259">
        <v>55</v>
      </c>
    </row>
    <row r="256" spans="54:58" ht="15" customHeight="1" x14ac:dyDescent="0.25">
      <c r="BB256" s="256" t="str">
        <f t="shared" si="120"/>
        <v>306ESSC91</v>
      </c>
      <c r="BC256" s="257" t="s">
        <v>316</v>
      </c>
      <c r="BD256" s="258">
        <v>306</v>
      </c>
      <c r="BE256" s="257" t="s">
        <v>241</v>
      </c>
      <c r="BF256" s="259">
        <v>24</v>
      </c>
    </row>
    <row r="257" spans="54:58" ht="15" customHeight="1" x14ac:dyDescent="0.25">
      <c r="BB257" s="256" t="str">
        <f t="shared" si="120"/>
        <v>347EPS003</v>
      </c>
      <c r="BC257" s="257" t="s">
        <v>316</v>
      </c>
      <c r="BD257" s="258">
        <v>347</v>
      </c>
      <c r="BE257" s="257" t="s">
        <v>220</v>
      </c>
      <c r="BF257" s="259">
        <v>611</v>
      </c>
    </row>
    <row r="258" spans="54:58" ht="15" customHeight="1" x14ac:dyDescent="0.25">
      <c r="BB258" s="256" t="str">
        <f t="shared" si="120"/>
        <v>347EPS037</v>
      </c>
      <c r="BC258" s="257" t="s">
        <v>316</v>
      </c>
      <c r="BD258" s="258">
        <v>347</v>
      </c>
      <c r="BE258" s="257" t="s">
        <v>221</v>
      </c>
      <c r="BF258" s="259">
        <v>183</v>
      </c>
    </row>
    <row r="259" spans="54:58" ht="15" customHeight="1" x14ac:dyDescent="0.25">
      <c r="BB259" s="256" t="str">
        <f t="shared" si="120"/>
        <v>347EPS040</v>
      </c>
      <c r="BC259" s="257" t="s">
        <v>316</v>
      </c>
      <c r="BD259" s="258">
        <v>347</v>
      </c>
      <c r="BE259" s="257" t="s">
        <v>238</v>
      </c>
      <c r="BF259" s="259">
        <v>61</v>
      </c>
    </row>
    <row r="260" spans="54:58" ht="15" customHeight="1" x14ac:dyDescent="0.25">
      <c r="BB260" s="256" t="str">
        <f t="shared" si="120"/>
        <v>411EAS016</v>
      </c>
      <c r="BC260" s="257" t="s">
        <v>316</v>
      </c>
      <c r="BD260" s="258">
        <v>411</v>
      </c>
      <c r="BE260" s="257" t="s">
        <v>226</v>
      </c>
      <c r="BF260" s="259">
        <v>1</v>
      </c>
    </row>
    <row r="261" spans="54:58" ht="15" customHeight="1" x14ac:dyDescent="0.25">
      <c r="BB261" s="256" t="str">
        <f t="shared" si="120"/>
        <v>411EPS003</v>
      </c>
      <c r="BC261" s="257" t="s">
        <v>316</v>
      </c>
      <c r="BD261" s="258">
        <v>411</v>
      </c>
      <c r="BE261" s="257" t="s">
        <v>220</v>
      </c>
      <c r="BF261" s="259">
        <v>949</v>
      </c>
    </row>
    <row r="262" spans="54:58" ht="15" customHeight="1" x14ac:dyDescent="0.25">
      <c r="BB262" s="256" t="str">
        <f t="shared" si="120"/>
        <v>411EPS037</v>
      </c>
      <c r="BC262" s="257" t="s">
        <v>316</v>
      </c>
      <c r="BD262" s="258">
        <v>411</v>
      </c>
      <c r="BE262" s="257" t="s">
        <v>221</v>
      </c>
      <c r="BF262" s="259">
        <v>225</v>
      </c>
    </row>
    <row r="263" spans="54:58" ht="15" customHeight="1" x14ac:dyDescent="0.25">
      <c r="BB263" s="256" t="str">
        <f t="shared" si="120"/>
        <v>411EPS040</v>
      </c>
      <c r="BC263" s="257" t="s">
        <v>316</v>
      </c>
      <c r="BD263" s="258">
        <v>411</v>
      </c>
      <c r="BE263" s="257" t="s">
        <v>238</v>
      </c>
      <c r="BF263" s="259">
        <v>81</v>
      </c>
    </row>
    <row r="264" spans="54:58" ht="15" customHeight="1" x14ac:dyDescent="0.25">
      <c r="BB264" s="256" t="str">
        <f t="shared" si="120"/>
        <v>501EPS003</v>
      </c>
      <c r="BC264" s="257" t="s">
        <v>316</v>
      </c>
      <c r="BD264" s="258">
        <v>501</v>
      </c>
      <c r="BE264" s="257" t="s">
        <v>220</v>
      </c>
      <c r="BF264" s="259">
        <v>16</v>
      </c>
    </row>
    <row r="265" spans="54:58" ht="15" customHeight="1" x14ac:dyDescent="0.25">
      <c r="BB265" s="256" t="str">
        <f t="shared" si="120"/>
        <v>501EPS037</v>
      </c>
      <c r="BC265" s="257" t="s">
        <v>316</v>
      </c>
      <c r="BD265" s="258">
        <v>501</v>
      </c>
      <c r="BE265" s="257" t="s">
        <v>221</v>
      </c>
      <c r="BF265" s="259">
        <v>182</v>
      </c>
    </row>
    <row r="266" spans="54:58" ht="15" customHeight="1" x14ac:dyDescent="0.25">
      <c r="BB266" s="256" t="str">
        <f t="shared" ref="BB266:BB329" si="121">CONCATENATE(BD266,BE266)</f>
        <v>501EPS040</v>
      </c>
      <c r="BC266" s="257" t="s">
        <v>316</v>
      </c>
      <c r="BD266" s="258">
        <v>501</v>
      </c>
      <c r="BE266" s="257" t="s">
        <v>238</v>
      </c>
      <c r="BF266" s="259">
        <v>48</v>
      </c>
    </row>
    <row r="267" spans="54:58" ht="15" customHeight="1" x14ac:dyDescent="0.25">
      <c r="BB267" s="256" t="str">
        <f t="shared" si="121"/>
        <v>543EPS003</v>
      </c>
      <c r="BC267" s="257" t="s">
        <v>316</v>
      </c>
      <c r="BD267" s="258">
        <v>543</v>
      </c>
      <c r="BE267" s="257" t="s">
        <v>220</v>
      </c>
      <c r="BF267" s="259">
        <v>513</v>
      </c>
    </row>
    <row r="268" spans="54:58" ht="15" customHeight="1" x14ac:dyDescent="0.25">
      <c r="BB268" s="256" t="str">
        <f t="shared" si="121"/>
        <v>543EPS037</v>
      </c>
      <c r="BC268" s="257" t="s">
        <v>316</v>
      </c>
      <c r="BD268" s="258">
        <v>543</v>
      </c>
      <c r="BE268" s="257" t="s">
        <v>221</v>
      </c>
      <c r="BF268" s="259">
        <v>29</v>
      </c>
    </row>
    <row r="269" spans="54:58" ht="15" customHeight="1" x14ac:dyDescent="0.25">
      <c r="BB269" s="256" t="str">
        <f t="shared" si="121"/>
        <v>543EPS040</v>
      </c>
      <c r="BC269" s="257" t="s">
        <v>316</v>
      </c>
      <c r="BD269" s="258">
        <v>543</v>
      </c>
      <c r="BE269" s="257" t="s">
        <v>238</v>
      </c>
      <c r="BF269" s="259">
        <v>29</v>
      </c>
    </row>
    <row r="270" spans="54:58" ht="15" customHeight="1" x14ac:dyDescent="0.25">
      <c r="BB270" s="256" t="str">
        <f t="shared" si="121"/>
        <v>543ESSC24</v>
      </c>
      <c r="BC270" s="257" t="s">
        <v>316</v>
      </c>
      <c r="BD270" s="258">
        <v>543</v>
      </c>
      <c r="BE270" s="257" t="s">
        <v>239</v>
      </c>
      <c r="BF270" s="259">
        <v>73</v>
      </c>
    </row>
    <row r="271" spans="54:58" ht="15" customHeight="1" x14ac:dyDescent="0.25">
      <c r="BB271" s="256" t="str">
        <f t="shared" si="121"/>
        <v>628EPS003</v>
      </c>
      <c r="BC271" s="257" t="s">
        <v>316</v>
      </c>
      <c r="BD271" s="258">
        <v>628</v>
      </c>
      <c r="BE271" s="257" t="s">
        <v>220</v>
      </c>
      <c r="BF271" s="259">
        <v>784</v>
      </c>
    </row>
    <row r="272" spans="54:58" ht="15" customHeight="1" x14ac:dyDescent="0.25">
      <c r="BB272" s="256" t="str">
        <f t="shared" si="121"/>
        <v>628EPS005</v>
      </c>
      <c r="BC272" s="257" t="s">
        <v>316</v>
      </c>
      <c r="BD272" s="258">
        <v>628</v>
      </c>
      <c r="BE272" s="257" t="s">
        <v>224</v>
      </c>
      <c r="BF272" s="259">
        <v>2</v>
      </c>
    </row>
    <row r="273" spans="54:58" ht="15" customHeight="1" x14ac:dyDescent="0.25">
      <c r="BB273" s="256" t="str">
        <f t="shared" si="121"/>
        <v>628EPS037</v>
      </c>
      <c r="BC273" s="257" t="s">
        <v>316</v>
      </c>
      <c r="BD273" s="258">
        <v>628</v>
      </c>
      <c r="BE273" s="257" t="s">
        <v>221</v>
      </c>
      <c r="BF273" s="259">
        <v>215</v>
      </c>
    </row>
    <row r="274" spans="54:58" ht="15" customHeight="1" x14ac:dyDescent="0.25">
      <c r="BB274" s="256" t="str">
        <f t="shared" si="121"/>
        <v>628EPS040</v>
      </c>
      <c r="BC274" s="257" t="s">
        <v>316</v>
      </c>
      <c r="BD274" s="258">
        <v>628</v>
      </c>
      <c r="BE274" s="257" t="s">
        <v>238</v>
      </c>
      <c r="BF274" s="259">
        <v>91</v>
      </c>
    </row>
    <row r="275" spans="54:58" ht="15" customHeight="1" x14ac:dyDescent="0.25">
      <c r="BB275" s="256" t="str">
        <f t="shared" si="121"/>
        <v>628ESSC91</v>
      </c>
      <c r="BC275" s="257" t="s">
        <v>316</v>
      </c>
      <c r="BD275" s="258">
        <v>628</v>
      </c>
      <c r="BE275" s="257" t="s">
        <v>241</v>
      </c>
      <c r="BF275" s="259">
        <v>1</v>
      </c>
    </row>
    <row r="276" spans="54:58" ht="15" customHeight="1" x14ac:dyDescent="0.25">
      <c r="BB276" s="256" t="str">
        <f t="shared" si="121"/>
        <v>656EAS016</v>
      </c>
      <c r="BC276" s="257" t="s">
        <v>316</v>
      </c>
      <c r="BD276" s="258">
        <v>656</v>
      </c>
      <c r="BE276" s="257" t="s">
        <v>226</v>
      </c>
      <c r="BF276" s="259">
        <v>5</v>
      </c>
    </row>
    <row r="277" spans="54:58" ht="15" customHeight="1" x14ac:dyDescent="0.25">
      <c r="BB277" s="256" t="str">
        <f t="shared" si="121"/>
        <v>656EPS003</v>
      </c>
      <c r="BC277" s="257" t="s">
        <v>316</v>
      </c>
      <c r="BD277" s="258">
        <v>656</v>
      </c>
      <c r="BE277" s="257" t="s">
        <v>220</v>
      </c>
      <c r="BF277" s="259">
        <v>2945</v>
      </c>
    </row>
    <row r="278" spans="54:58" ht="15" customHeight="1" x14ac:dyDescent="0.25">
      <c r="BB278" s="256" t="str">
        <f t="shared" si="121"/>
        <v>656EPS016</v>
      </c>
      <c r="BC278" s="257" t="s">
        <v>316</v>
      </c>
      <c r="BD278" s="258">
        <v>656</v>
      </c>
      <c r="BE278" s="257" t="s">
        <v>219</v>
      </c>
      <c r="BF278" s="259">
        <v>1183</v>
      </c>
    </row>
    <row r="279" spans="54:58" ht="15" customHeight="1" x14ac:dyDescent="0.25">
      <c r="BB279" s="256" t="str">
        <f t="shared" si="121"/>
        <v>656EPS037</v>
      </c>
      <c r="BC279" s="257" t="s">
        <v>316</v>
      </c>
      <c r="BD279" s="258">
        <v>656</v>
      </c>
      <c r="BE279" s="257" t="s">
        <v>221</v>
      </c>
      <c r="BF279" s="259">
        <v>569</v>
      </c>
    </row>
    <row r="280" spans="54:58" ht="15" customHeight="1" x14ac:dyDescent="0.25">
      <c r="BB280" s="256" t="str">
        <f t="shared" si="121"/>
        <v>656EPS040</v>
      </c>
      <c r="BC280" s="257" t="s">
        <v>316</v>
      </c>
      <c r="BD280" s="258">
        <v>656</v>
      </c>
      <c r="BE280" s="257" t="s">
        <v>238</v>
      </c>
      <c r="BF280" s="259">
        <v>143</v>
      </c>
    </row>
    <row r="281" spans="54:58" ht="15" customHeight="1" x14ac:dyDescent="0.25">
      <c r="BB281" s="256" t="str">
        <f t="shared" si="121"/>
        <v>656ESSC91</v>
      </c>
      <c r="BC281" s="257" t="s">
        <v>316</v>
      </c>
      <c r="BD281" s="258">
        <v>656</v>
      </c>
      <c r="BE281" s="257" t="s">
        <v>241</v>
      </c>
      <c r="BF281" s="259">
        <v>1</v>
      </c>
    </row>
    <row r="282" spans="54:58" ht="15" customHeight="1" x14ac:dyDescent="0.25">
      <c r="BB282" s="256" t="str">
        <f t="shared" si="121"/>
        <v>761EAS016</v>
      </c>
      <c r="BC282" s="257" t="s">
        <v>316</v>
      </c>
      <c r="BD282" s="258">
        <v>761</v>
      </c>
      <c r="BE282" s="257" t="s">
        <v>226</v>
      </c>
      <c r="BF282" s="259">
        <v>3</v>
      </c>
    </row>
    <row r="283" spans="54:58" ht="15" customHeight="1" x14ac:dyDescent="0.25">
      <c r="BB283" s="256" t="str">
        <f t="shared" si="121"/>
        <v>761EPS003</v>
      </c>
      <c r="BC283" s="257" t="s">
        <v>316</v>
      </c>
      <c r="BD283" s="258">
        <v>761</v>
      </c>
      <c r="BE283" s="257" t="s">
        <v>220</v>
      </c>
      <c r="BF283" s="259">
        <v>2109</v>
      </c>
    </row>
    <row r="284" spans="54:58" ht="15" customHeight="1" x14ac:dyDescent="0.25">
      <c r="BB284" s="256" t="str">
        <f t="shared" si="121"/>
        <v>761EPS016</v>
      </c>
      <c r="BC284" s="257" t="s">
        <v>316</v>
      </c>
      <c r="BD284" s="258">
        <v>761</v>
      </c>
      <c r="BE284" s="257" t="s">
        <v>219</v>
      </c>
      <c r="BF284" s="259">
        <v>660</v>
      </c>
    </row>
    <row r="285" spans="54:58" ht="15" customHeight="1" x14ac:dyDescent="0.25">
      <c r="BB285" s="256" t="str">
        <f t="shared" si="121"/>
        <v>761EPS018</v>
      </c>
      <c r="BC285" s="257" t="s">
        <v>316</v>
      </c>
      <c r="BD285" s="258">
        <v>761</v>
      </c>
      <c r="BE285" s="257" t="s">
        <v>225</v>
      </c>
      <c r="BF285" s="259">
        <v>1</v>
      </c>
    </row>
    <row r="286" spans="54:58" ht="15" customHeight="1" x14ac:dyDescent="0.25">
      <c r="BB286" s="256" t="str">
        <f t="shared" si="121"/>
        <v>761EPS037</v>
      </c>
      <c r="BC286" s="257" t="s">
        <v>316</v>
      </c>
      <c r="BD286" s="258">
        <v>761</v>
      </c>
      <c r="BE286" s="257" t="s">
        <v>221</v>
      </c>
      <c r="BF286" s="259">
        <v>299</v>
      </c>
    </row>
    <row r="287" spans="54:58" ht="15" customHeight="1" x14ac:dyDescent="0.25">
      <c r="BB287" s="256" t="str">
        <f t="shared" si="121"/>
        <v>761EPS040</v>
      </c>
      <c r="BC287" s="257" t="s">
        <v>316</v>
      </c>
      <c r="BD287" s="258">
        <v>761</v>
      </c>
      <c r="BE287" s="257" t="s">
        <v>238</v>
      </c>
      <c r="BF287" s="259">
        <v>117</v>
      </c>
    </row>
    <row r="288" spans="54:58" ht="15" customHeight="1" x14ac:dyDescent="0.25">
      <c r="BB288" s="256" t="str">
        <f t="shared" si="121"/>
        <v>842EPS003</v>
      </c>
      <c r="BC288" s="257" t="s">
        <v>316</v>
      </c>
      <c r="BD288" s="258">
        <v>842</v>
      </c>
      <c r="BE288" s="257" t="s">
        <v>220</v>
      </c>
      <c r="BF288" s="259">
        <v>392</v>
      </c>
    </row>
    <row r="289" spans="54:58" ht="15" customHeight="1" x14ac:dyDescent="0.25">
      <c r="BB289" s="256" t="str">
        <f t="shared" si="121"/>
        <v>842EPS037</v>
      </c>
      <c r="BC289" s="257" t="s">
        <v>316</v>
      </c>
      <c r="BD289" s="258">
        <v>842</v>
      </c>
      <c r="BE289" s="257" t="s">
        <v>221</v>
      </c>
      <c r="BF289" s="259">
        <v>95</v>
      </c>
    </row>
    <row r="290" spans="54:58" ht="15" customHeight="1" x14ac:dyDescent="0.25">
      <c r="BB290" s="256" t="str">
        <f t="shared" si="121"/>
        <v>842ESSC24</v>
      </c>
      <c r="BC290" s="257" t="s">
        <v>316</v>
      </c>
      <c r="BD290" s="258">
        <v>842</v>
      </c>
      <c r="BE290" s="257" t="s">
        <v>239</v>
      </c>
      <c r="BF290" s="259">
        <v>78</v>
      </c>
    </row>
    <row r="291" spans="54:58" ht="15" customHeight="1" x14ac:dyDescent="0.25">
      <c r="BB291" s="256" t="str">
        <f t="shared" si="121"/>
        <v>38EAS016</v>
      </c>
      <c r="BC291" s="257" t="s">
        <v>317</v>
      </c>
      <c r="BD291" s="258">
        <v>38</v>
      </c>
      <c r="BE291" s="257" t="s">
        <v>226</v>
      </c>
      <c r="BF291" s="259">
        <v>1</v>
      </c>
    </row>
    <row r="292" spans="54:58" ht="15" customHeight="1" x14ac:dyDescent="0.25">
      <c r="BB292" s="256" t="str">
        <f t="shared" si="121"/>
        <v>38EPS003</v>
      </c>
      <c r="BC292" s="257" t="s">
        <v>317</v>
      </c>
      <c r="BD292" s="258">
        <v>38</v>
      </c>
      <c r="BE292" s="257" t="s">
        <v>220</v>
      </c>
      <c r="BF292" s="259">
        <v>695</v>
      </c>
    </row>
    <row r="293" spans="54:58" ht="15" customHeight="1" x14ac:dyDescent="0.25">
      <c r="BB293" s="256" t="str">
        <f t="shared" si="121"/>
        <v>38EPS016</v>
      </c>
      <c r="BC293" s="257" t="s">
        <v>317</v>
      </c>
      <c r="BD293" s="258">
        <v>38</v>
      </c>
      <c r="BE293" s="257" t="s">
        <v>219</v>
      </c>
      <c r="BF293" s="259">
        <v>1</v>
      </c>
    </row>
    <row r="294" spans="54:58" ht="15" customHeight="1" x14ac:dyDescent="0.25">
      <c r="BB294" s="256" t="str">
        <f t="shared" si="121"/>
        <v>38EPS037</v>
      </c>
      <c r="BC294" s="257" t="s">
        <v>317</v>
      </c>
      <c r="BD294" s="258">
        <v>38</v>
      </c>
      <c r="BE294" s="257" t="s">
        <v>221</v>
      </c>
      <c r="BF294" s="259">
        <v>144</v>
      </c>
    </row>
    <row r="295" spans="54:58" ht="15" customHeight="1" x14ac:dyDescent="0.25">
      <c r="BB295" s="256" t="str">
        <f t="shared" si="121"/>
        <v>38ESSC24</v>
      </c>
      <c r="BC295" s="257" t="s">
        <v>317</v>
      </c>
      <c r="BD295" s="258">
        <v>38</v>
      </c>
      <c r="BE295" s="257" t="s">
        <v>239</v>
      </c>
      <c r="BF295" s="259">
        <v>219</v>
      </c>
    </row>
    <row r="296" spans="54:58" ht="15" customHeight="1" x14ac:dyDescent="0.25">
      <c r="BB296" s="256" t="str">
        <f t="shared" si="121"/>
        <v>86EPS003</v>
      </c>
      <c r="BC296" s="257" t="s">
        <v>317</v>
      </c>
      <c r="BD296" s="258">
        <v>86</v>
      </c>
      <c r="BE296" s="257" t="s">
        <v>220</v>
      </c>
      <c r="BF296" s="259">
        <v>29</v>
      </c>
    </row>
    <row r="297" spans="54:58" ht="15" customHeight="1" x14ac:dyDescent="0.25">
      <c r="BB297" s="256" t="str">
        <f t="shared" si="121"/>
        <v>86EPS016</v>
      </c>
      <c r="BC297" s="257" t="s">
        <v>317</v>
      </c>
      <c r="BD297" s="258">
        <v>86</v>
      </c>
      <c r="BE297" s="257" t="s">
        <v>219</v>
      </c>
      <c r="BF297" s="259">
        <v>597</v>
      </c>
    </row>
    <row r="298" spans="54:58" ht="15" customHeight="1" x14ac:dyDescent="0.25">
      <c r="BB298" s="256" t="str">
        <f t="shared" si="121"/>
        <v>86EPS037</v>
      </c>
      <c r="BC298" s="257" t="s">
        <v>317</v>
      </c>
      <c r="BD298" s="258">
        <v>86</v>
      </c>
      <c r="BE298" s="257" t="s">
        <v>221</v>
      </c>
      <c r="BF298" s="259">
        <v>436</v>
      </c>
    </row>
    <row r="299" spans="54:58" ht="15" customHeight="1" x14ac:dyDescent="0.25">
      <c r="BB299" s="256" t="str">
        <f t="shared" si="121"/>
        <v>86EPS040</v>
      </c>
      <c r="BC299" s="257" t="s">
        <v>317</v>
      </c>
      <c r="BD299" s="258">
        <v>86</v>
      </c>
      <c r="BE299" s="257" t="s">
        <v>238</v>
      </c>
      <c r="BF299" s="259">
        <v>143</v>
      </c>
    </row>
    <row r="300" spans="54:58" ht="15" customHeight="1" x14ac:dyDescent="0.25">
      <c r="BB300" s="256" t="str">
        <f t="shared" si="121"/>
        <v>107EPS003</v>
      </c>
      <c r="BC300" s="257" t="s">
        <v>317</v>
      </c>
      <c r="BD300" s="258">
        <v>107</v>
      </c>
      <c r="BE300" s="257" t="s">
        <v>220</v>
      </c>
      <c r="BF300" s="259">
        <v>653</v>
      </c>
    </row>
    <row r="301" spans="54:58" ht="15" customHeight="1" x14ac:dyDescent="0.25">
      <c r="BB301" s="256" t="str">
        <f t="shared" si="121"/>
        <v>107EPS023</v>
      </c>
      <c r="BC301" s="257" t="s">
        <v>317</v>
      </c>
      <c r="BD301" s="258">
        <v>107</v>
      </c>
      <c r="BE301" s="257" t="s">
        <v>223</v>
      </c>
      <c r="BF301" s="259">
        <v>1</v>
      </c>
    </row>
    <row r="302" spans="54:58" ht="15" customHeight="1" x14ac:dyDescent="0.25">
      <c r="BB302" s="256" t="str">
        <f t="shared" si="121"/>
        <v>107EPS037</v>
      </c>
      <c r="BC302" s="257" t="s">
        <v>317</v>
      </c>
      <c r="BD302" s="258">
        <v>107</v>
      </c>
      <c r="BE302" s="257" t="s">
        <v>221</v>
      </c>
      <c r="BF302" s="259">
        <v>146</v>
      </c>
    </row>
    <row r="303" spans="54:58" ht="15" customHeight="1" x14ac:dyDescent="0.25">
      <c r="BB303" s="256" t="str">
        <f t="shared" si="121"/>
        <v>107EPS040</v>
      </c>
      <c r="BC303" s="257" t="s">
        <v>317</v>
      </c>
      <c r="BD303" s="258">
        <v>107</v>
      </c>
      <c r="BE303" s="257" t="s">
        <v>238</v>
      </c>
      <c r="BF303" s="259">
        <v>3</v>
      </c>
    </row>
    <row r="304" spans="54:58" ht="15" customHeight="1" x14ac:dyDescent="0.25">
      <c r="BB304" s="256" t="str">
        <f t="shared" si="121"/>
        <v>107ESSC24</v>
      </c>
      <c r="BC304" s="257" t="s">
        <v>317</v>
      </c>
      <c r="BD304" s="258">
        <v>107</v>
      </c>
      <c r="BE304" s="257" t="s">
        <v>239</v>
      </c>
      <c r="BF304" s="259">
        <v>101</v>
      </c>
    </row>
    <row r="305" spans="54:58" ht="15" customHeight="1" x14ac:dyDescent="0.25">
      <c r="BB305" s="256" t="str">
        <f t="shared" si="121"/>
        <v>134EPS003</v>
      </c>
      <c r="BC305" s="257" t="s">
        <v>317</v>
      </c>
      <c r="BD305" s="258">
        <v>134</v>
      </c>
      <c r="BE305" s="257" t="s">
        <v>220</v>
      </c>
      <c r="BF305" s="259">
        <v>524</v>
      </c>
    </row>
    <row r="306" spans="54:58" ht="15" customHeight="1" x14ac:dyDescent="0.25">
      <c r="BB306" s="256" t="str">
        <f t="shared" si="121"/>
        <v>134EPS037</v>
      </c>
      <c r="BC306" s="257" t="s">
        <v>317</v>
      </c>
      <c r="BD306" s="258">
        <v>134</v>
      </c>
      <c r="BE306" s="257" t="s">
        <v>221</v>
      </c>
      <c r="BF306" s="259">
        <v>96</v>
      </c>
    </row>
    <row r="307" spans="54:58" ht="15" customHeight="1" x14ac:dyDescent="0.25">
      <c r="BB307" s="256" t="str">
        <f t="shared" si="121"/>
        <v>134EPS040</v>
      </c>
      <c r="BC307" s="257" t="s">
        <v>317</v>
      </c>
      <c r="BD307" s="258">
        <v>134</v>
      </c>
      <c r="BE307" s="257" t="s">
        <v>238</v>
      </c>
      <c r="BF307" s="259">
        <v>45</v>
      </c>
    </row>
    <row r="308" spans="54:58" ht="15" customHeight="1" x14ac:dyDescent="0.25">
      <c r="BB308" s="256" t="str">
        <f t="shared" si="121"/>
        <v>150EAS016</v>
      </c>
      <c r="BC308" s="257" t="s">
        <v>317</v>
      </c>
      <c r="BD308" s="258">
        <v>150</v>
      </c>
      <c r="BE308" s="257" t="s">
        <v>226</v>
      </c>
      <c r="BF308" s="259">
        <v>43</v>
      </c>
    </row>
    <row r="309" spans="54:58" ht="15" customHeight="1" x14ac:dyDescent="0.25">
      <c r="BB309" s="256" t="str">
        <f t="shared" si="121"/>
        <v>150EPS003</v>
      </c>
      <c r="BC309" s="257" t="s">
        <v>317</v>
      </c>
      <c r="BD309" s="258">
        <v>150</v>
      </c>
      <c r="BE309" s="257" t="s">
        <v>220</v>
      </c>
      <c r="BF309" s="259">
        <v>956</v>
      </c>
    </row>
    <row r="310" spans="54:58" ht="15" customHeight="1" x14ac:dyDescent="0.25">
      <c r="BB310" s="256" t="str">
        <f t="shared" si="121"/>
        <v>150EPS037</v>
      </c>
      <c r="BC310" s="257" t="s">
        <v>317</v>
      </c>
      <c r="BD310" s="258">
        <v>150</v>
      </c>
      <c r="BE310" s="257" t="s">
        <v>221</v>
      </c>
      <c r="BF310" s="259">
        <v>280</v>
      </c>
    </row>
    <row r="311" spans="54:58" ht="15" customHeight="1" x14ac:dyDescent="0.25">
      <c r="BB311" s="256" t="str">
        <f t="shared" si="121"/>
        <v>150EPS040</v>
      </c>
      <c r="BC311" s="257" t="s">
        <v>317</v>
      </c>
      <c r="BD311" s="258">
        <v>150</v>
      </c>
      <c r="BE311" s="257" t="s">
        <v>238</v>
      </c>
      <c r="BF311" s="259">
        <v>20</v>
      </c>
    </row>
    <row r="312" spans="54:58" ht="15" customHeight="1" x14ac:dyDescent="0.25">
      <c r="BB312" s="256" t="str">
        <f t="shared" si="121"/>
        <v>237EAS016</v>
      </c>
      <c r="BC312" s="257" t="s">
        <v>317</v>
      </c>
      <c r="BD312" s="258">
        <v>237</v>
      </c>
      <c r="BE312" s="257" t="s">
        <v>226</v>
      </c>
      <c r="BF312" s="259">
        <v>16</v>
      </c>
    </row>
    <row r="313" spans="54:58" ht="15" customHeight="1" x14ac:dyDescent="0.25">
      <c r="BB313" s="256" t="str">
        <f t="shared" si="121"/>
        <v>237EPS002</v>
      </c>
      <c r="BC313" s="257" t="s">
        <v>317</v>
      </c>
      <c r="BD313" s="258">
        <v>237</v>
      </c>
      <c r="BE313" s="257" t="s">
        <v>222</v>
      </c>
      <c r="BF313" s="259">
        <v>118</v>
      </c>
    </row>
    <row r="314" spans="54:58" ht="15" customHeight="1" x14ac:dyDescent="0.25">
      <c r="BB314" s="256" t="str">
        <f t="shared" si="121"/>
        <v>237EPS003</v>
      </c>
      <c r="BC314" s="257" t="s">
        <v>317</v>
      </c>
      <c r="BD314" s="258">
        <v>237</v>
      </c>
      <c r="BE314" s="257" t="s">
        <v>220</v>
      </c>
      <c r="BF314" s="259">
        <v>2576</v>
      </c>
    </row>
    <row r="315" spans="54:58" ht="15" customHeight="1" x14ac:dyDescent="0.25">
      <c r="BB315" s="256" t="str">
        <f t="shared" si="121"/>
        <v>237EPS010</v>
      </c>
      <c r="BC315" s="257" t="s">
        <v>317</v>
      </c>
      <c r="BD315" s="258">
        <v>237</v>
      </c>
      <c r="BE315" s="257" t="s">
        <v>218</v>
      </c>
      <c r="BF315" s="259">
        <v>5985</v>
      </c>
    </row>
    <row r="316" spans="54:58" ht="15" customHeight="1" x14ac:dyDescent="0.25">
      <c r="BB316" s="256" t="str">
        <f t="shared" si="121"/>
        <v>237EPS016</v>
      </c>
      <c r="BC316" s="257" t="s">
        <v>317</v>
      </c>
      <c r="BD316" s="258">
        <v>237</v>
      </c>
      <c r="BE316" s="257" t="s">
        <v>219</v>
      </c>
      <c r="BF316" s="259">
        <v>3422</v>
      </c>
    </row>
    <row r="317" spans="54:58" ht="15" customHeight="1" x14ac:dyDescent="0.25">
      <c r="BB317" s="256" t="str">
        <f t="shared" si="121"/>
        <v>237EPS037</v>
      </c>
      <c r="BC317" s="257" t="s">
        <v>317</v>
      </c>
      <c r="BD317" s="258">
        <v>237</v>
      </c>
      <c r="BE317" s="257" t="s">
        <v>221</v>
      </c>
      <c r="BF317" s="259">
        <v>223</v>
      </c>
    </row>
    <row r="318" spans="54:58" ht="15" customHeight="1" x14ac:dyDescent="0.25">
      <c r="BB318" s="256" t="str">
        <f t="shared" si="121"/>
        <v>237EPS040</v>
      </c>
      <c r="BC318" s="257" t="s">
        <v>317</v>
      </c>
      <c r="BD318" s="258">
        <v>237</v>
      </c>
      <c r="BE318" s="257" t="s">
        <v>238</v>
      </c>
      <c r="BF318" s="259">
        <v>2012</v>
      </c>
    </row>
    <row r="319" spans="54:58" ht="15" customHeight="1" x14ac:dyDescent="0.25">
      <c r="BB319" s="256" t="str">
        <f t="shared" si="121"/>
        <v>264EPS002</v>
      </c>
      <c r="BC319" s="257" t="s">
        <v>317</v>
      </c>
      <c r="BD319" s="258">
        <v>264</v>
      </c>
      <c r="BE319" s="257" t="s">
        <v>222</v>
      </c>
      <c r="BF319" s="259">
        <v>138</v>
      </c>
    </row>
    <row r="320" spans="54:58" ht="15" customHeight="1" x14ac:dyDescent="0.25">
      <c r="BB320" s="256" t="str">
        <f t="shared" si="121"/>
        <v>264EPS003</v>
      </c>
      <c r="BC320" s="257" t="s">
        <v>317</v>
      </c>
      <c r="BD320" s="258">
        <v>264</v>
      </c>
      <c r="BE320" s="257" t="s">
        <v>220</v>
      </c>
      <c r="BF320" s="259">
        <v>602</v>
      </c>
    </row>
    <row r="321" spans="54:58" ht="15" customHeight="1" x14ac:dyDescent="0.25">
      <c r="BB321" s="256" t="str">
        <f t="shared" si="121"/>
        <v>264EPS016</v>
      </c>
      <c r="BC321" s="257" t="s">
        <v>317</v>
      </c>
      <c r="BD321" s="258">
        <v>264</v>
      </c>
      <c r="BE321" s="257" t="s">
        <v>219</v>
      </c>
      <c r="BF321" s="259">
        <v>4628</v>
      </c>
    </row>
    <row r="322" spans="54:58" ht="15" customHeight="1" x14ac:dyDescent="0.25">
      <c r="BB322" s="256" t="str">
        <f t="shared" si="121"/>
        <v>264EPS037</v>
      </c>
      <c r="BC322" s="257" t="s">
        <v>317</v>
      </c>
      <c r="BD322" s="258">
        <v>264</v>
      </c>
      <c r="BE322" s="257" t="s">
        <v>221</v>
      </c>
      <c r="BF322" s="259">
        <v>714</v>
      </c>
    </row>
    <row r="323" spans="54:58" ht="15" customHeight="1" x14ac:dyDescent="0.25">
      <c r="BB323" s="256" t="str">
        <f t="shared" si="121"/>
        <v>264EPS040</v>
      </c>
      <c r="BC323" s="257" t="s">
        <v>317</v>
      </c>
      <c r="BD323" s="258">
        <v>264</v>
      </c>
      <c r="BE323" s="257" t="s">
        <v>238</v>
      </c>
      <c r="BF323" s="259">
        <v>141</v>
      </c>
    </row>
    <row r="324" spans="54:58" ht="15" customHeight="1" x14ac:dyDescent="0.25">
      <c r="BB324" s="256" t="str">
        <f t="shared" si="121"/>
        <v>310EAS016</v>
      </c>
      <c r="BC324" s="257" t="s">
        <v>317</v>
      </c>
      <c r="BD324" s="258">
        <v>310</v>
      </c>
      <c r="BE324" s="257" t="s">
        <v>226</v>
      </c>
      <c r="BF324" s="259">
        <v>97</v>
      </c>
    </row>
    <row r="325" spans="54:58" ht="15" customHeight="1" x14ac:dyDescent="0.25">
      <c r="BB325" s="256" t="str">
        <f t="shared" si="121"/>
        <v>310EPS003</v>
      </c>
      <c r="BC325" s="257" t="s">
        <v>317</v>
      </c>
      <c r="BD325" s="258">
        <v>310</v>
      </c>
      <c r="BE325" s="257" t="s">
        <v>220</v>
      </c>
      <c r="BF325" s="259">
        <v>1535</v>
      </c>
    </row>
    <row r="326" spans="54:58" ht="15" customHeight="1" x14ac:dyDescent="0.25">
      <c r="BB326" s="256" t="str">
        <f t="shared" si="121"/>
        <v>310EPS016</v>
      </c>
      <c r="BC326" s="257" t="s">
        <v>317</v>
      </c>
      <c r="BD326" s="258">
        <v>310</v>
      </c>
      <c r="BE326" s="257" t="s">
        <v>219</v>
      </c>
      <c r="BF326" s="259">
        <v>551</v>
      </c>
    </row>
    <row r="327" spans="54:58" ht="15" customHeight="1" x14ac:dyDescent="0.25">
      <c r="BB327" s="256" t="str">
        <f t="shared" si="121"/>
        <v>310EPS018</v>
      </c>
      <c r="BC327" s="257" t="s">
        <v>317</v>
      </c>
      <c r="BD327" s="258">
        <v>310</v>
      </c>
      <c r="BE327" s="257" t="s">
        <v>225</v>
      </c>
      <c r="BF327" s="259">
        <v>4</v>
      </c>
    </row>
    <row r="328" spans="54:58" ht="15" customHeight="1" x14ac:dyDescent="0.25">
      <c r="BB328" s="256" t="str">
        <f t="shared" si="121"/>
        <v>310EPS037</v>
      </c>
      <c r="BC328" s="257" t="s">
        <v>317</v>
      </c>
      <c r="BD328" s="258">
        <v>310</v>
      </c>
      <c r="BE328" s="257" t="s">
        <v>221</v>
      </c>
      <c r="BF328" s="259">
        <v>448</v>
      </c>
    </row>
    <row r="329" spans="54:58" ht="15" customHeight="1" x14ac:dyDescent="0.25">
      <c r="BB329" s="256" t="str">
        <f t="shared" si="121"/>
        <v>310EPS040</v>
      </c>
      <c r="BC329" s="257" t="s">
        <v>317</v>
      </c>
      <c r="BD329" s="258">
        <v>310</v>
      </c>
      <c r="BE329" s="257" t="s">
        <v>238</v>
      </c>
      <c r="BF329" s="259">
        <v>67</v>
      </c>
    </row>
    <row r="330" spans="54:58" ht="15" customHeight="1" x14ac:dyDescent="0.25">
      <c r="BB330" s="256" t="str">
        <f t="shared" ref="BB330:BB393" si="122">CONCATENATE(BD330,BE330)</f>
        <v>315EAS016</v>
      </c>
      <c r="BC330" s="257" t="s">
        <v>317</v>
      </c>
      <c r="BD330" s="258">
        <v>315</v>
      </c>
      <c r="BE330" s="257" t="s">
        <v>226</v>
      </c>
      <c r="BF330" s="259">
        <v>25</v>
      </c>
    </row>
    <row r="331" spans="54:58" ht="15" customHeight="1" x14ac:dyDescent="0.25">
      <c r="BB331" s="256" t="str">
        <f t="shared" si="122"/>
        <v>315EPS003</v>
      </c>
      <c r="BC331" s="257" t="s">
        <v>317</v>
      </c>
      <c r="BD331" s="258">
        <v>315</v>
      </c>
      <c r="BE331" s="257" t="s">
        <v>220</v>
      </c>
      <c r="BF331" s="259">
        <v>1141</v>
      </c>
    </row>
    <row r="332" spans="54:58" ht="15" customHeight="1" x14ac:dyDescent="0.25">
      <c r="BB332" s="256" t="str">
        <f t="shared" si="122"/>
        <v>315EPS037</v>
      </c>
      <c r="BC332" s="257" t="s">
        <v>317</v>
      </c>
      <c r="BD332" s="258">
        <v>315</v>
      </c>
      <c r="BE332" s="257" t="s">
        <v>221</v>
      </c>
      <c r="BF332" s="259">
        <v>275</v>
      </c>
    </row>
    <row r="333" spans="54:58" ht="15" customHeight="1" x14ac:dyDescent="0.25">
      <c r="BB333" s="256" t="str">
        <f t="shared" si="122"/>
        <v>315EPS040</v>
      </c>
      <c r="BC333" s="257" t="s">
        <v>317</v>
      </c>
      <c r="BD333" s="258">
        <v>315</v>
      </c>
      <c r="BE333" s="257" t="s">
        <v>238</v>
      </c>
      <c r="BF333" s="259">
        <v>115</v>
      </c>
    </row>
    <row r="334" spans="54:58" ht="15" customHeight="1" x14ac:dyDescent="0.25">
      <c r="BB334" s="256" t="str">
        <f t="shared" si="122"/>
        <v>361EAS016</v>
      </c>
      <c r="BC334" s="257" t="s">
        <v>317</v>
      </c>
      <c r="BD334" s="258">
        <v>361</v>
      </c>
      <c r="BE334" s="257" t="s">
        <v>226</v>
      </c>
      <c r="BF334" s="259">
        <v>1</v>
      </c>
    </row>
    <row r="335" spans="54:58" ht="15" customHeight="1" x14ac:dyDescent="0.25">
      <c r="BB335" s="256" t="str">
        <f t="shared" si="122"/>
        <v>361EPS003</v>
      </c>
      <c r="BC335" s="257" t="s">
        <v>317</v>
      </c>
      <c r="BD335" s="258">
        <v>361</v>
      </c>
      <c r="BE335" s="257" t="s">
        <v>220</v>
      </c>
      <c r="BF335" s="259">
        <v>2111</v>
      </c>
    </row>
    <row r="336" spans="54:58" ht="15" customHeight="1" x14ac:dyDescent="0.25">
      <c r="BB336" s="256" t="str">
        <f t="shared" si="122"/>
        <v>361EPS037</v>
      </c>
      <c r="BC336" s="257" t="s">
        <v>317</v>
      </c>
      <c r="BD336" s="258">
        <v>361</v>
      </c>
      <c r="BE336" s="257" t="s">
        <v>221</v>
      </c>
      <c r="BF336" s="259">
        <v>494</v>
      </c>
    </row>
    <row r="337" spans="54:58" ht="15" customHeight="1" x14ac:dyDescent="0.25">
      <c r="BB337" s="256" t="str">
        <f t="shared" si="122"/>
        <v>361EPS040</v>
      </c>
      <c r="BC337" s="257" t="s">
        <v>317</v>
      </c>
      <c r="BD337" s="258">
        <v>361</v>
      </c>
      <c r="BE337" s="257" t="s">
        <v>238</v>
      </c>
      <c r="BF337" s="259">
        <v>133</v>
      </c>
    </row>
    <row r="338" spans="54:58" ht="15" customHeight="1" x14ac:dyDescent="0.25">
      <c r="BB338" s="256" t="str">
        <f t="shared" si="122"/>
        <v>647EPS003</v>
      </c>
      <c r="BC338" s="257" t="s">
        <v>317</v>
      </c>
      <c r="BD338" s="258">
        <v>647</v>
      </c>
      <c r="BE338" s="257" t="s">
        <v>220</v>
      </c>
      <c r="BF338" s="259">
        <v>885</v>
      </c>
    </row>
    <row r="339" spans="54:58" ht="15" customHeight="1" x14ac:dyDescent="0.25">
      <c r="BB339" s="256" t="str">
        <f t="shared" si="122"/>
        <v>647EPS037</v>
      </c>
      <c r="BC339" s="257" t="s">
        <v>317</v>
      </c>
      <c r="BD339" s="258">
        <v>647</v>
      </c>
      <c r="BE339" s="257" t="s">
        <v>221</v>
      </c>
      <c r="BF339" s="259">
        <v>474</v>
      </c>
    </row>
    <row r="340" spans="54:58" ht="15" customHeight="1" x14ac:dyDescent="0.25">
      <c r="BB340" s="256" t="str">
        <f t="shared" si="122"/>
        <v>647EPS040</v>
      </c>
      <c r="BC340" s="257" t="s">
        <v>317</v>
      </c>
      <c r="BD340" s="258">
        <v>647</v>
      </c>
      <c r="BE340" s="257" t="s">
        <v>238</v>
      </c>
      <c r="BF340" s="259">
        <v>134</v>
      </c>
    </row>
    <row r="341" spans="54:58" ht="15" customHeight="1" x14ac:dyDescent="0.25">
      <c r="BB341" s="256" t="str">
        <f t="shared" si="122"/>
        <v>658EAS016</v>
      </c>
      <c r="BC341" s="257" t="s">
        <v>317</v>
      </c>
      <c r="BD341" s="258">
        <v>658</v>
      </c>
      <c r="BE341" s="257" t="s">
        <v>226</v>
      </c>
      <c r="BF341" s="259">
        <v>1</v>
      </c>
    </row>
    <row r="342" spans="54:58" ht="15" customHeight="1" x14ac:dyDescent="0.25">
      <c r="BB342" s="256" t="str">
        <f t="shared" si="122"/>
        <v>658EPS003</v>
      </c>
      <c r="BC342" s="257" t="s">
        <v>317</v>
      </c>
      <c r="BD342" s="258">
        <v>658</v>
      </c>
      <c r="BE342" s="257" t="s">
        <v>220</v>
      </c>
      <c r="BF342" s="259">
        <v>824</v>
      </c>
    </row>
    <row r="343" spans="54:58" ht="15" customHeight="1" x14ac:dyDescent="0.25">
      <c r="BB343" s="256" t="str">
        <f t="shared" si="122"/>
        <v>658EPS037</v>
      </c>
      <c r="BC343" s="257" t="s">
        <v>317</v>
      </c>
      <c r="BD343" s="258">
        <v>658</v>
      </c>
      <c r="BE343" s="257" t="s">
        <v>221</v>
      </c>
      <c r="BF343" s="259">
        <v>169</v>
      </c>
    </row>
    <row r="344" spans="54:58" ht="15" customHeight="1" x14ac:dyDescent="0.25">
      <c r="BB344" s="256" t="str">
        <f t="shared" si="122"/>
        <v>658EPS040</v>
      </c>
      <c r="BC344" s="257" t="s">
        <v>317</v>
      </c>
      <c r="BD344" s="258">
        <v>658</v>
      </c>
      <c r="BE344" s="257" t="s">
        <v>238</v>
      </c>
      <c r="BF344" s="259">
        <v>35</v>
      </c>
    </row>
    <row r="345" spans="54:58" ht="15" customHeight="1" x14ac:dyDescent="0.25">
      <c r="BB345" s="256" t="str">
        <f t="shared" si="122"/>
        <v>664EAS016</v>
      </c>
      <c r="BC345" s="257" t="s">
        <v>317</v>
      </c>
      <c r="BD345" s="258">
        <v>664</v>
      </c>
      <c r="BE345" s="257" t="s">
        <v>226</v>
      </c>
      <c r="BF345" s="259">
        <v>1</v>
      </c>
    </row>
    <row r="346" spans="54:58" ht="15" customHeight="1" x14ac:dyDescent="0.25">
      <c r="BB346" s="256" t="str">
        <f t="shared" si="122"/>
        <v>664EPS002</v>
      </c>
      <c r="BC346" s="257" t="s">
        <v>317</v>
      </c>
      <c r="BD346" s="258">
        <v>664</v>
      </c>
      <c r="BE346" s="257" t="s">
        <v>222</v>
      </c>
      <c r="BF346" s="259">
        <v>392</v>
      </c>
    </row>
    <row r="347" spans="54:58" ht="15" customHeight="1" x14ac:dyDescent="0.25">
      <c r="BB347" s="256" t="str">
        <f t="shared" si="122"/>
        <v>664EPS003</v>
      </c>
      <c r="BC347" s="257" t="s">
        <v>317</v>
      </c>
      <c r="BD347" s="258">
        <v>664</v>
      </c>
      <c r="BE347" s="257" t="s">
        <v>220</v>
      </c>
      <c r="BF347" s="259">
        <v>1574</v>
      </c>
    </row>
    <row r="348" spans="54:58" ht="15" customHeight="1" x14ac:dyDescent="0.25">
      <c r="BB348" s="256" t="str">
        <f t="shared" si="122"/>
        <v>664EPS016</v>
      </c>
      <c r="BC348" s="257" t="s">
        <v>317</v>
      </c>
      <c r="BD348" s="258">
        <v>664</v>
      </c>
      <c r="BE348" s="257" t="s">
        <v>219</v>
      </c>
      <c r="BF348" s="259">
        <v>9206</v>
      </c>
    </row>
    <row r="349" spans="54:58" ht="15" customHeight="1" x14ac:dyDescent="0.25">
      <c r="BB349" s="256" t="str">
        <f t="shared" si="122"/>
        <v>664EPS018</v>
      </c>
      <c r="BC349" s="257" t="s">
        <v>317</v>
      </c>
      <c r="BD349" s="258">
        <v>664</v>
      </c>
      <c r="BE349" s="257" t="s">
        <v>225</v>
      </c>
      <c r="BF349" s="259">
        <v>1</v>
      </c>
    </row>
    <row r="350" spans="54:58" ht="15" customHeight="1" x14ac:dyDescent="0.25">
      <c r="BB350" s="256" t="str">
        <f t="shared" si="122"/>
        <v>664EPS037</v>
      </c>
      <c r="BC350" s="257" t="s">
        <v>317</v>
      </c>
      <c r="BD350" s="258">
        <v>664</v>
      </c>
      <c r="BE350" s="257" t="s">
        <v>221</v>
      </c>
      <c r="BF350" s="259">
        <v>2157</v>
      </c>
    </row>
    <row r="351" spans="54:58" ht="15" customHeight="1" x14ac:dyDescent="0.25">
      <c r="BB351" s="256" t="str">
        <f t="shared" si="122"/>
        <v>664EPS040</v>
      </c>
      <c r="BC351" s="257" t="s">
        <v>317</v>
      </c>
      <c r="BD351" s="258">
        <v>664</v>
      </c>
      <c r="BE351" s="257" t="s">
        <v>238</v>
      </c>
      <c r="BF351" s="259">
        <v>479</v>
      </c>
    </row>
    <row r="352" spans="54:58" ht="15" customHeight="1" x14ac:dyDescent="0.25">
      <c r="BB352" s="256" t="str">
        <f t="shared" si="122"/>
        <v>686EAS016</v>
      </c>
      <c r="BC352" s="257" t="s">
        <v>317</v>
      </c>
      <c r="BD352" s="258">
        <v>686</v>
      </c>
      <c r="BE352" s="257" t="s">
        <v>226</v>
      </c>
      <c r="BF352" s="259">
        <v>18</v>
      </c>
    </row>
    <row r="353" spans="54:58" ht="15" customHeight="1" x14ac:dyDescent="0.25">
      <c r="BB353" s="256" t="str">
        <f t="shared" si="122"/>
        <v>686EPS002</v>
      </c>
      <c r="BC353" s="257" t="s">
        <v>317</v>
      </c>
      <c r="BD353" s="258">
        <v>686</v>
      </c>
      <c r="BE353" s="257" t="s">
        <v>222</v>
      </c>
      <c r="BF353" s="259">
        <v>290</v>
      </c>
    </row>
    <row r="354" spans="54:58" ht="15" customHeight="1" x14ac:dyDescent="0.25">
      <c r="BB354" s="256" t="str">
        <f t="shared" si="122"/>
        <v>686EPS003</v>
      </c>
      <c r="BC354" s="257" t="s">
        <v>317</v>
      </c>
      <c r="BD354" s="258">
        <v>686</v>
      </c>
      <c r="BE354" s="257" t="s">
        <v>220</v>
      </c>
      <c r="BF354" s="259">
        <v>3022</v>
      </c>
    </row>
    <row r="355" spans="54:58" ht="15" customHeight="1" x14ac:dyDescent="0.25">
      <c r="BB355" s="256" t="str">
        <f t="shared" si="122"/>
        <v>686EPS010</v>
      </c>
      <c r="BC355" s="257" t="s">
        <v>317</v>
      </c>
      <c r="BD355" s="258">
        <v>686</v>
      </c>
      <c r="BE355" s="257" t="s">
        <v>218</v>
      </c>
      <c r="BF355" s="259">
        <v>4221</v>
      </c>
    </row>
    <row r="356" spans="54:58" ht="15" customHeight="1" x14ac:dyDescent="0.25">
      <c r="BB356" s="256" t="str">
        <f t="shared" si="122"/>
        <v>686EPS016</v>
      </c>
      <c r="BC356" s="257" t="s">
        <v>317</v>
      </c>
      <c r="BD356" s="258">
        <v>686</v>
      </c>
      <c r="BE356" s="257" t="s">
        <v>219</v>
      </c>
      <c r="BF356" s="259">
        <v>8637</v>
      </c>
    </row>
    <row r="357" spans="54:58" ht="15" customHeight="1" x14ac:dyDescent="0.25">
      <c r="BB357" s="256" t="str">
        <f t="shared" si="122"/>
        <v>686EPS018</v>
      </c>
      <c r="BC357" s="257" t="s">
        <v>317</v>
      </c>
      <c r="BD357" s="258">
        <v>686</v>
      </c>
      <c r="BE357" s="257" t="s">
        <v>225</v>
      </c>
      <c r="BF357" s="259">
        <v>1</v>
      </c>
    </row>
    <row r="358" spans="54:58" ht="15" customHeight="1" x14ac:dyDescent="0.25">
      <c r="BB358" s="256" t="str">
        <f t="shared" si="122"/>
        <v>686EPS037</v>
      </c>
      <c r="BC358" s="257" t="s">
        <v>317</v>
      </c>
      <c r="BD358" s="258">
        <v>686</v>
      </c>
      <c r="BE358" s="257" t="s">
        <v>221</v>
      </c>
      <c r="BF358" s="259">
        <v>362</v>
      </c>
    </row>
    <row r="359" spans="54:58" ht="15" customHeight="1" x14ac:dyDescent="0.25">
      <c r="BB359" s="256" t="str">
        <f t="shared" si="122"/>
        <v>686EPS040</v>
      </c>
      <c r="BC359" s="257" t="s">
        <v>317</v>
      </c>
      <c r="BD359" s="258">
        <v>686</v>
      </c>
      <c r="BE359" s="257" t="s">
        <v>238</v>
      </c>
      <c r="BF359" s="259">
        <v>672</v>
      </c>
    </row>
    <row r="360" spans="54:58" ht="15" customHeight="1" x14ac:dyDescent="0.25">
      <c r="BB360" s="256" t="str">
        <f t="shared" si="122"/>
        <v>686ESSC02</v>
      </c>
      <c r="BC360" s="257" t="s">
        <v>317</v>
      </c>
      <c r="BD360" s="258">
        <v>686</v>
      </c>
      <c r="BE360" s="257" t="s">
        <v>240</v>
      </c>
      <c r="BF360" s="259">
        <v>1</v>
      </c>
    </row>
    <row r="361" spans="54:58" ht="15" customHeight="1" x14ac:dyDescent="0.25">
      <c r="BB361" s="256" t="str">
        <f t="shared" si="122"/>
        <v>819EPS003</v>
      </c>
      <c r="BC361" s="257" t="s">
        <v>317</v>
      </c>
      <c r="BD361" s="258">
        <v>819</v>
      </c>
      <c r="BE361" s="257" t="s">
        <v>220</v>
      </c>
      <c r="BF361" s="259">
        <v>569</v>
      </c>
    </row>
    <row r="362" spans="54:58" ht="15" customHeight="1" x14ac:dyDescent="0.25">
      <c r="BB362" s="256" t="str">
        <f t="shared" si="122"/>
        <v>819EPS037</v>
      </c>
      <c r="BC362" s="257" t="s">
        <v>317</v>
      </c>
      <c r="BD362" s="258">
        <v>819</v>
      </c>
      <c r="BE362" s="257" t="s">
        <v>221</v>
      </c>
      <c r="BF362" s="259">
        <v>424</v>
      </c>
    </row>
    <row r="363" spans="54:58" ht="15" customHeight="1" x14ac:dyDescent="0.25">
      <c r="BB363" s="256" t="str">
        <f t="shared" si="122"/>
        <v>819EPS040</v>
      </c>
      <c r="BC363" s="257" t="s">
        <v>317</v>
      </c>
      <c r="BD363" s="258">
        <v>819</v>
      </c>
      <c r="BE363" s="257" t="s">
        <v>238</v>
      </c>
      <c r="BF363" s="259">
        <v>84</v>
      </c>
    </row>
    <row r="364" spans="54:58" ht="15" customHeight="1" x14ac:dyDescent="0.25">
      <c r="BB364" s="256" t="str">
        <f t="shared" si="122"/>
        <v>854EPS003</v>
      </c>
      <c r="BC364" s="257" t="s">
        <v>317</v>
      </c>
      <c r="BD364" s="258">
        <v>854</v>
      </c>
      <c r="BE364" s="257" t="s">
        <v>220</v>
      </c>
      <c r="BF364" s="259">
        <v>1128</v>
      </c>
    </row>
    <row r="365" spans="54:58" ht="15" customHeight="1" x14ac:dyDescent="0.25">
      <c r="BB365" s="256" t="str">
        <f t="shared" si="122"/>
        <v>854EPS037</v>
      </c>
      <c r="BC365" s="257" t="s">
        <v>317</v>
      </c>
      <c r="BD365" s="258">
        <v>854</v>
      </c>
      <c r="BE365" s="257" t="s">
        <v>221</v>
      </c>
      <c r="BF365" s="259">
        <v>137</v>
      </c>
    </row>
    <row r="366" spans="54:58" ht="15" customHeight="1" x14ac:dyDescent="0.25">
      <c r="BB366" s="256" t="str">
        <f t="shared" si="122"/>
        <v>854ESSC24</v>
      </c>
      <c r="BC366" s="257" t="s">
        <v>317</v>
      </c>
      <c r="BD366" s="258">
        <v>854</v>
      </c>
      <c r="BE366" s="257" t="s">
        <v>239</v>
      </c>
      <c r="BF366" s="259">
        <v>248</v>
      </c>
    </row>
    <row r="367" spans="54:58" ht="15" customHeight="1" x14ac:dyDescent="0.25">
      <c r="BB367" s="256" t="str">
        <f t="shared" si="122"/>
        <v>887EAS016</v>
      </c>
      <c r="BC367" s="257" t="s">
        <v>317</v>
      </c>
      <c r="BD367" s="258">
        <v>887</v>
      </c>
      <c r="BE367" s="257" t="s">
        <v>226</v>
      </c>
      <c r="BF367" s="259">
        <v>2</v>
      </c>
    </row>
    <row r="368" spans="54:58" ht="15" customHeight="1" x14ac:dyDescent="0.25">
      <c r="BB368" s="256" t="str">
        <f t="shared" si="122"/>
        <v>887EPS002</v>
      </c>
      <c r="BC368" s="257" t="s">
        <v>317</v>
      </c>
      <c r="BD368" s="258">
        <v>887</v>
      </c>
      <c r="BE368" s="257" t="s">
        <v>222</v>
      </c>
      <c r="BF368" s="259">
        <v>201</v>
      </c>
    </row>
    <row r="369" spans="54:58" ht="15" customHeight="1" x14ac:dyDescent="0.25">
      <c r="BB369" s="256" t="str">
        <f t="shared" si="122"/>
        <v>887EPS003</v>
      </c>
      <c r="BC369" s="257" t="s">
        <v>317</v>
      </c>
      <c r="BD369" s="258">
        <v>887</v>
      </c>
      <c r="BE369" s="257" t="s">
        <v>220</v>
      </c>
      <c r="BF369" s="259">
        <v>5007</v>
      </c>
    </row>
    <row r="370" spans="54:58" ht="15" customHeight="1" x14ac:dyDescent="0.25">
      <c r="BB370" s="256" t="str">
        <f t="shared" si="122"/>
        <v>887EPS005</v>
      </c>
      <c r="BC370" s="257" t="s">
        <v>317</v>
      </c>
      <c r="BD370" s="258">
        <v>887</v>
      </c>
      <c r="BE370" s="257" t="s">
        <v>224</v>
      </c>
      <c r="BF370" s="259">
        <v>7</v>
      </c>
    </row>
    <row r="371" spans="54:58" ht="15" customHeight="1" x14ac:dyDescent="0.25">
      <c r="BB371" s="256" t="str">
        <f t="shared" si="122"/>
        <v>887EPS010</v>
      </c>
      <c r="BC371" s="257" t="s">
        <v>317</v>
      </c>
      <c r="BD371" s="258">
        <v>887</v>
      </c>
      <c r="BE371" s="257" t="s">
        <v>218</v>
      </c>
      <c r="BF371" s="259">
        <v>2159</v>
      </c>
    </row>
    <row r="372" spans="54:58" ht="15" customHeight="1" x14ac:dyDescent="0.25">
      <c r="BB372" s="256" t="str">
        <f t="shared" si="122"/>
        <v>887EPS016</v>
      </c>
      <c r="BC372" s="257" t="s">
        <v>317</v>
      </c>
      <c r="BD372" s="258">
        <v>887</v>
      </c>
      <c r="BE372" s="257" t="s">
        <v>219</v>
      </c>
      <c r="BF372" s="259">
        <v>6723</v>
      </c>
    </row>
    <row r="373" spans="54:58" ht="15" customHeight="1" x14ac:dyDescent="0.25">
      <c r="BB373" s="256" t="str">
        <f t="shared" si="122"/>
        <v>887EPS037</v>
      </c>
      <c r="BC373" s="257" t="s">
        <v>317</v>
      </c>
      <c r="BD373" s="258">
        <v>887</v>
      </c>
      <c r="BE373" s="257" t="s">
        <v>221</v>
      </c>
      <c r="BF373" s="259">
        <v>791</v>
      </c>
    </row>
    <row r="374" spans="54:58" ht="15" customHeight="1" x14ac:dyDescent="0.25">
      <c r="BB374" s="256" t="str">
        <f t="shared" si="122"/>
        <v>887EPS040</v>
      </c>
      <c r="BC374" s="257" t="s">
        <v>317</v>
      </c>
      <c r="BD374" s="258">
        <v>887</v>
      </c>
      <c r="BE374" s="257" t="s">
        <v>238</v>
      </c>
      <c r="BF374" s="259">
        <v>255</v>
      </c>
    </row>
    <row r="375" spans="54:58" ht="15" customHeight="1" x14ac:dyDescent="0.25">
      <c r="BB375" s="256" t="str">
        <f t="shared" si="122"/>
        <v>887ESSC24</v>
      </c>
      <c r="BC375" s="257" t="s">
        <v>317</v>
      </c>
      <c r="BD375" s="258">
        <v>887</v>
      </c>
      <c r="BE375" s="257" t="s">
        <v>239</v>
      </c>
      <c r="BF375" s="259">
        <v>290</v>
      </c>
    </row>
    <row r="376" spans="54:58" ht="15" customHeight="1" x14ac:dyDescent="0.25">
      <c r="BB376" s="256" t="str">
        <f t="shared" si="122"/>
        <v>2EAS016</v>
      </c>
      <c r="BC376" s="257" t="s">
        <v>318</v>
      </c>
      <c r="BD376" s="258">
        <v>2</v>
      </c>
      <c r="BE376" s="257" t="s">
        <v>226</v>
      </c>
      <c r="BF376" s="259">
        <v>3</v>
      </c>
    </row>
    <row r="377" spans="54:58" ht="15" customHeight="1" x14ac:dyDescent="0.25">
      <c r="BB377" s="256" t="str">
        <f t="shared" si="122"/>
        <v>2EPS002</v>
      </c>
      <c r="BC377" s="257" t="s">
        <v>318</v>
      </c>
      <c r="BD377" s="258">
        <v>2</v>
      </c>
      <c r="BE377" s="257" t="s">
        <v>222</v>
      </c>
      <c r="BF377" s="259">
        <v>1</v>
      </c>
    </row>
    <row r="378" spans="54:58" ht="15" customHeight="1" x14ac:dyDescent="0.25">
      <c r="BB378" s="256" t="str">
        <f t="shared" si="122"/>
        <v>2EPS003</v>
      </c>
      <c r="BC378" s="257" t="s">
        <v>318</v>
      </c>
      <c r="BD378" s="258">
        <v>2</v>
      </c>
      <c r="BE378" s="257" t="s">
        <v>220</v>
      </c>
      <c r="BF378" s="259">
        <v>1019</v>
      </c>
    </row>
    <row r="379" spans="54:58" ht="15" customHeight="1" x14ac:dyDescent="0.25">
      <c r="BB379" s="256" t="str">
        <f t="shared" si="122"/>
        <v>2EPS005</v>
      </c>
      <c r="BC379" s="257" t="s">
        <v>318</v>
      </c>
      <c r="BD379" s="258">
        <v>2</v>
      </c>
      <c r="BE379" s="257" t="s">
        <v>224</v>
      </c>
      <c r="BF379" s="259">
        <v>2</v>
      </c>
    </row>
    <row r="380" spans="54:58" ht="15" customHeight="1" x14ac:dyDescent="0.25">
      <c r="BB380" s="256" t="str">
        <f t="shared" si="122"/>
        <v>2EPS016</v>
      </c>
      <c r="BC380" s="257" t="s">
        <v>318</v>
      </c>
      <c r="BD380" s="258">
        <v>2</v>
      </c>
      <c r="BE380" s="257" t="s">
        <v>219</v>
      </c>
      <c r="BF380" s="259">
        <v>1345</v>
      </c>
    </row>
    <row r="381" spans="54:58" ht="15" customHeight="1" x14ac:dyDescent="0.25">
      <c r="BB381" s="256" t="str">
        <f t="shared" si="122"/>
        <v>2EPS023</v>
      </c>
      <c r="BC381" s="257" t="s">
        <v>318</v>
      </c>
      <c r="BD381" s="258">
        <v>2</v>
      </c>
      <c r="BE381" s="257" t="s">
        <v>223</v>
      </c>
      <c r="BF381" s="259">
        <v>5</v>
      </c>
    </row>
    <row r="382" spans="54:58" ht="15" customHeight="1" x14ac:dyDescent="0.25">
      <c r="BB382" s="256" t="str">
        <f t="shared" si="122"/>
        <v>2EPS037</v>
      </c>
      <c r="BC382" s="257" t="s">
        <v>318</v>
      </c>
      <c r="BD382" s="258">
        <v>2</v>
      </c>
      <c r="BE382" s="257" t="s">
        <v>221</v>
      </c>
      <c r="BF382" s="259">
        <v>582</v>
      </c>
    </row>
    <row r="383" spans="54:58" ht="15" customHeight="1" x14ac:dyDescent="0.25">
      <c r="BB383" s="256" t="str">
        <f t="shared" si="122"/>
        <v>2EPS040</v>
      </c>
      <c r="BC383" s="257" t="s">
        <v>318</v>
      </c>
      <c r="BD383" s="258">
        <v>2</v>
      </c>
      <c r="BE383" s="257" t="s">
        <v>238</v>
      </c>
      <c r="BF383" s="259">
        <v>268</v>
      </c>
    </row>
    <row r="384" spans="54:58" ht="15" customHeight="1" x14ac:dyDescent="0.25">
      <c r="BB384" s="256" t="str">
        <f t="shared" si="122"/>
        <v>2ESSC24</v>
      </c>
      <c r="BC384" s="257" t="s">
        <v>318</v>
      </c>
      <c r="BD384" s="258">
        <v>2</v>
      </c>
      <c r="BE384" s="257" t="s">
        <v>239</v>
      </c>
      <c r="BF384" s="259">
        <v>95</v>
      </c>
    </row>
    <row r="385" spans="54:58" ht="15" customHeight="1" x14ac:dyDescent="0.25">
      <c r="BB385" s="256" t="str">
        <f t="shared" si="122"/>
        <v>21EPS003</v>
      </c>
      <c r="BC385" s="257" t="s">
        <v>318</v>
      </c>
      <c r="BD385" s="258">
        <v>21</v>
      </c>
      <c r="BE385" s="257" t="s">
        <v>220</v>
      </c>
      <c r="BF385" s="259">
        <v>408</v>
      </c>
    </row>
    <row r="386" spans="54:58" ht="15" customHeight="1" x14ac:dyDescent="0.25">
      <c r="BB386" s="256" t="str">
        <f t="shared" si="122"/>
        <v>21EPS037</v>
      </c>
      <c r="BC386" s="257" t="s">
        <v>318</v>
      </c>
      <c r="BD386" s="258">
        <v>21</v>
      </c>
      <c r="BE386" s="257" t="s">
        <v>221</v>
      </c>
      <c r="BF386" s="259">
        <v>176</v>
      </c>
    </row>
    <row r="387" spans="54:58" ht="15" customHeight="1" x14ac:dyDescent="0.25">
      <c r="BB387" s="256" t="str">
        <f t="shared" si="122"/>
        <v>21EPS040</v>
      </c>
      <c r="BC387" s="257" t="s">
        <v>318</v>
      </c>
      <c r="BD387" s="258">
        <v>21</v>
      </c>
      <c r="BE387" s="257" t="s">
        <v>238</v>
      </c>
      <c r="BF387" s="259">
        <v>65</v>
      </c>
    </row>
    <row r="388" spans="54:58" ht="15" customHeight="1" x14ac:dyDescent="0.25">
      <c r="BB388" s="256" t="str">
        <f t="shared" si="122"/>
        <v>55EPS003</v>
      </c>
      <c r="BC388" s="257" t="s">
        <v>318</v>
      </c>
      <c r="BD388" s="258">
        <v>55</v>
      </c>
      <c r="BE388" s="257" t="s">
        <v>220</v>
      </c>
      <c r="BF388" s="259">
        <v>420</v>
      </c>
    </row>
    <row r="389" spans="54:58" ht="15" customHeight="1" x14ac:dyDescent="0.25">
      <c r="BB389" s="256" t="str">
        <f t="shared" si="122"/>
        <v>55EPS037</v>
      </c>
      <c r="BC389" s="257" t="s">
        <v>318</v>
      </c>
      <c r="BD389" s="258">
        <v>55</v>
      </c>
      <c r="BE389" s="257" t="s">
        <v>221</v>
      </c>
      <c r="BF389" s="259">
        <v>166</v>
      </c>
    </row>
    <row r="390" spans="54:58" ht="15" customHeight="1" x14ac:dyDescent="0.25">
      <c r="BB390" s="256" t="str">
        <f t="shared" si="122"/>
        <v>55EPS040</v>
      </c>
      <c r="BC390" s="257" t="s">
        <v>318</v>
      </c>
      <c r="BD390" s="258">
        <v>55</v>
      </c>
      <c r="BE390" s="257" t="s">
        <v>238</v>
      </c>
      <c r="BF390" s="259">
        <v>79</v>
      </c>
    </row>
    <row r="391" spans="54:58" ht="15" customHeight="1" x14ac:dyDescent="0.25">
      <c r="BB391" s="256" t="str">
        <f t="shared" si="122"/>
        <v>148EAS016</v>
      </c>
      <c r="BC391" s="257" t="s">
        <v>318</v>
      </c>
      <c r="BD391" s="258">
        <v>148</v>
      </c>
      <c r="BE391" s="257" t="s">
        <v>226</v>
      </c>
      <c r="BF391" s="259">
        <v>14</v>
      </c>
    </row>
    <row r="392" spans="54:58" ht="15" customHeight="1" x14ac:dyDescent="0.25">
      <c r="BB392" s="256" t="str">
        <f t="shared" si="122"/>
        <v>148EPS003</v>
      </c>
      <c r="BC392" s="257" t="s">
        <v>318</v>
      </c>
      <c r="BD392" s="258">
        <v>148</v>
      </c>
      <c r="BE392" s="257" t="s">
        <v>220</v>
      </c>
      <c r="BF392" s="259">
        <v>2732</v>
      </c>
    </row>
    <row r="393" spans="54:58" ht="15" customHeight="1" x14ac:dyDescent="0.25">
      <c r="BB393" s="256" t="str">
        <f t="shared" si="122"/>
        <v>148EPS005</v>
      </c>
      <c r="BC393" s="257" t="s">
        <v>318</v>
      </c>
      <c r="BD393" s="258">
        <v>148</v>
      </c>
      <c r="BE393" s="257" t="s">
        <v>224</v>
      </c>
      <c r="BF393" s="259">
        <v>1</v>
      </c>
    </row>
    <row r="394" spans="54:58" ht="15" customHeight="1" x14ac:dyDescent="0.25">
      <c r="BB394" s="256" t="str">
        <f t="shared" ref="BB394:BB457" si="123">CONCATENATE(BD394,BE394)</f>
        <v>148EPS016</v>
      </c>
      <c r="BC394" s="257" t="s">
        <v>318</v>
      </c>
      <c r="BD394" s="258">
        <v>148</v>
      </c>
      <c r="BE394" s="257" t="s">
        <v>219</v>
      </c>
      <c r="BF394" s="259">
        <v>12575</v>
      </c>
    </row>
    <row r="395" spans="54:58" ht="15" customHeight="1" x14ac:dyDescent="0.25">
      <c r="BB395" s="256" t="str">
        <f t="shared" si="123"/>
        <v>148EPS033</v>
      </c>
      <c r="BC395" s="257" t="s">
        <v>318</v>
      </c>
      <c r="BD395" s="258">
        <v>148</v>
      </c>
      <c r="BE395" s="257" t="s">
        <v>231</v>
      </c>
      <c r="BF395" s="259">
        <v>1</v>
      </c>
    </row>
    <row r="396" spans="54:58" ht="15" customHeight="1" x14ac:dyDescent="0.25">
      <c r="BB396" s="256" t="str">
        <f t="shared" si="123"/>
        <v>148EPS037</v>
      </c>
      <c r="BC396" s="257" t="s">
        <v>318</v>
      </c>
      <c r="BD396" s="258">
        <v>148</v>
      </c>
      <c r="BE396" s="257" t="s">
        <v>221</v>
      </c>
      <c r="BF396" s="259">
        <v>6786</v>
      </c>
    </row>
    <row r="397" spans="54:58" ht="15" customHeight="1" x14ac:dyDescent="0.25">
      <c r="BB397" s="256" t="str">
        <f t="shared" si="123"/>
        <v>148EPS040</v>
      </c>
      <c r="BC397" s="257" t="s">
        <v>318</v>
      </c>
      <c r="BD397" s="258">
        <v>148</v>
      </c>
      <c r="BE397" s="257" t="s">
        <v>238</v>
      </c>
      <c r="BF397" s="259">
        <v>375</v>
      </c>
    </row>
    <row r="398" spans="54:58" ht="15" customHeight="1" x14ac:dyDescent="0.25">
      <c r="BB398" s="256" t="str">
        <f t="shared" si="123"/>
        <v>148ESSC02</v>
      </c>
      <c r="BC398" s="257" t="s">
        <v>318</v>
      </c>
      <c r="BD398" s="258">
        <v>148</v>
      </c>
      <c r="BE398" s="257" t="s">
        <v>240</v>
      </c>
      <c r="BF398" s="259">
        <v>1</v>
      </c>
    </row>
    <row r="399" spans="54:58" ht="15" customHeight="1" x14ac:dyDescent="0.25">
      <c r="BB399" s="256" t="str">
        <f t="shared" si="123"/>
        <v>148ESSC91</v>
      </c>
      <c r="BC399" s="257" t="s">
        <v>318</v>
      </c>
      <c r="BD399" s="258">
        <v>148</v>
      </c>
      <c r="BE399" s="257" t="s">
        <v>241</v>
      </c>
      <c r="BF399" s="259">
        <v>12</v>
      </c>
    </row>
    <row r="400" spans="54:58" ht="15" customHeight="1" x14ac:dyDescent="0.25">
      <c r="BB400" s="256" t="str">
        <f t="shared" si="123"/>
        <v>197EPS003</v>
      </c>
      <c r="BC400" s="257" t="s">
        <v>318</v>
      </c>
      <c r="BD400" s="258">
        <v>197</v>
      </c>
      <c r="BE400" s="257" t="s">
        <v>220</v>
      </c>
      <c r="BF400" s="259">
        <v>1200</v>
      </c>
    </row>
    <row r="401" spans="54:58" ht="15" customHeight="1" x14ac:dyDescent="0.25">
      <c r="BB401" s="256" t="str">
        <f t="shared" si="123"/>
        <v>197EPS005</v>
      </c>
      <c r="BC401" s="257" t="s">
        <v>318</v>
      </c>
      <c r="BD401" s="258">
        <v>197</v>
      </c>
      <c r="BE401" s="257" t="s">
        <v>224</v>
      </c>
      <c r="BF401" s="259">
        <v>1</v>
      </c>
    </row>
    <row r="402" spans="54:58" ht="15" customHeight="1" x14ac:dyDescent="0.25">
      <c r="BB402" s="256" t="str">
        <f t="shared" si="123"/>
        <v>197EPS037</v>
      </c>
      <c r="BC402" s="257" t="s">
        <v>318</v>
      </c>
      <c r="BD402" s="258">
        <v>197</v>
      </c>
      <c r="BE402" s="257" t="s">
        <v>221</v>
      </c>
      <c r="BF402" s="259">
        <v>1447</v>
      </c>
    </row>
    <row r="403" spans="54:58" ht="15" customHeight="1" x14ac:dyDescent="0.25">
      <c r="BB403" s="256" t="str">
        <f t="shared" si="123"/>
        <v>197EPS040</v>
      </c>
      <c r="BC403" s="257" t="s">
        <v>318</v>
      </c>
      <c r="BD403" s="258">
        <v>197</v>
      </c>
      <c r="BE403" s="257" t="s">
        <v>238</v>
      </c>
      <c r="BF403" s="259">
        <v>161</v>
      </c>
    </row>
    <row r="404" spans="54:58" ht="15" customHeight="1" x14ac:dyDescent="0.25">
      <c r="BB404" s="256" t="str">
        <f t="shared" si="123"/>
        <v>197ESSC91</v>
      </c>
      <c r="BC404" s="257" t="s">
        <v>318</v>
      </c>
      <c r="BD404" s="258">
        <v>197</v>
      </c>
      <c r="BE404" s="257" t="s">
        <v>241</v>
      </c>
      <c r="BF404" s="259">
        <v>24</v>
      </c>
    </row>
    <row r="405" spans="54:58" ht="15" customHeight="1" x14ac:dyDescent="0.25">
      <c r="BB405" s="256" t="str">
        <f t="shared" si="123"/>
        <v>206EAS016</v>
      </c>
      <c r="BC405" s="257" t="s">
        <v>318</v>
      </c>
      <c r="BD405" s="258">
        <v>206</v>
      </c>
      <c r="BE405" s="257" t="s">
        <v>226</v>
      </c>
      <c r="BF405" s="259">
        <v>2</v>
      </c>
    </row>
    <row r="406" spans="54:58" ht="15" customHeight="1" x14ac:dyDescent="0.25">
      <c r="BB406" s="256" t="str">
        <f t="shared" si="123"/>
        <v>206EPS003</v>
      </c>
      <c r="BC406" s="257" t="s">
        <v>318</v>
      </c>
      <c r="BD406" s="258">
        <v>206</v>
      </c>
      <c r="BE406" s="257" t="s">
        <v>220</v>
      </c>
      <c r="BF406" s="259">
        <v>558</v>
      </c>
    </row>
    <row r="407" spans="54:58" ht="15" customHeight="1" x14ac:dyDescent="0.25">
      <c r="BB407" s="256" t="str">
        <f t="shared" si="123"/>
        <v>206EPS037</v>
      </c>
      <c r="BC407" s="257" t="s">
        <v>318</v>
      </c>
      <c r="BD407" s="258">
        <v>206</v>
      </c>
      <c r="BE407" s="257" t="s">
        <v>221</v>
      </c>
      <c r="BF407" s="259">
        <v>117</v>
      </c>
    </row>
    <row r="408" spans="54:58" ht="15" customHeight="1" x14ac:dyDescent="0.25">
      <c r="BB408" s="256" t="str">
        <f t="shared" si="123"/>
        <v>206EPS040</v>
      </c>
      <c r="BC408" s="257" t="s">
        <v>318</v>
      </c>
      <c r="BD408" s="258">
        <v>206</v>
      </c>
      <c r="BE408" s="257" t="s">
        <v>238</v>
      </c>
      <c r="BF408" s="259">
        <v>28</v>
      </c>
    </row>
    <row r="409" spans="54:58" ht="15" customHeight="1" x14ac:dyDescent="0.25">
      <c r="BB409" s="256" t="str">
        <f t="shared" si="123"/>
        <v>206ESSC91</v>
      </c>
      <c r="BC409" s="257" t="s">
        <v>318</v>
      </c>
      <c r="BD409" s="258">
        <v>206</v>
      </c>
      <c r="BE409" s="257" t="s">
        <v>241</v>
      </c>
      <c r="BF409" s="259">
        <v>5</v>
      </c>
    </row>
    <row r="410" spans="54:58" ht="15" customHeight="1" x14ac:dyDescent="0.25">
      <c r="BB410" s="256" t="str">
        <f t="shared" si="123"/>
        <v>313EPS003</v>
      </c>
      <c r="BC410" s="257" t="s">
        <v>318</v>
      </c>
      <c r="BD410" s="258">
        <v>313</v>
      </c>
      <c r="BE410" s="257" t="s">
        <v>220</v>
      </c>
      <c r="BF410" s="259">
        <v>1130</v>
      </c>
    </row>
    <row r="411" spans="54:58" ht="15" customHeight="1" x14ac:dyDescent="0.25">
      <c r="BB411" s="256" t="str">
        <f t="shared" si="123"/>
        <v>313EPS037</v>
      </c>
      <c r="BC411" s="257" t="s">
        <v>318</v>
      </c>
      <c r="BD411" s="258">
        <v>313</v>
      </c>
      <c r="BE411" s="257" t="s">
        <v>221</v>
      </c>
      <c r="BF411" s="259">
        <v>489</v>
      </c>
    </row>
    <row r="412" spans="54:58" ht="15" customHeight="1" x14ac:dyDescent="0.25">
      <c r="BB412" s="256" t="str">
        <f t="shared" si="123"/>
        <v>313EPS040</v>
      </c>
      <c r="BC412" s="257" t="s">
        <v>318</v>
      </c>
      <c r="BD412" s="258">
        <v>313</v>
      </c>
      <c r="BE412" s="257" t="s">
        <v>238</v>
      </c>
      <c r="BF412" s="259">
        <v>135</v>
      </c>
    </row>
    <row r="413" spans="54:58" ht="15" customHeight="1" x14ac:dyDescent="0.25">
      <c r="BB413" s="256" t="str">
        <f t="shared" si="123"/>
        <v>313ESSC91</v>
      </c>
      <c r="BC413" s="257" t="s">
        <v>318</v>
      </c>
      <c r="BD413" s="258">
        <v>313</v>
      </c>
      <c r="BE413" s="257" t="s">
        <v>241</v>
      </c>
      <c r="BF413" s="259">
        <v>17</v>
      </c>
    </row>
    <row r="414" spans="54:58" ht="15" customHeight="1" x14ac:dyDescent="0.25">
      <c r="BB414" s="256" t="str">
        <f t="shared" si="123"/>
        <v>318EAS016</v>
      </c>
      <c r="BC414" s="257" t="s">
        <v>318</v>
      </c>
      <c r="BD414" s="258">
        <v>318</v>
      </c>
      <c r="BE414" s="257" t="s">
        <v>226</v>
      </c>
      <c r="BF414" s="259">
        <v>58</v>
      </c>
    </row>
    <row r="415" spans="54:58" ht="15" customHeight="1" x14ac:dyDescent="0.25">
      <c r="BB415" s="256" t="str">
        <f t="shared" si="123"/>
        <v>318EPS002</v>
      </c>
      <c r="BC415" s="257" t="s">
        <v>318</v>
      </c>
      <c r="BD415" s="258">
        <v>318</v>
      </c>
      <c r="BE415" s="257" t="s">
        <v>222</v>
      </c>
      <c r="BF415" s="259">
        <v>565</v>
      </c>
    </row>
    <row r="416" spans="54:58" ht="15" customHeight="1" x14ac:dyDescent="0.25">
      <c r="BB416" s="256" t="str">
        <f t="shared" si="123"/>
        <v>318EPS003</v>
      </c>
      <c r="BC416" s="257" t="s">
        <v>318</v>
      </c>
      <c r="BD416" s="258">
        <v>318</v>
      </c>
      <c r="BE416" s="257" t="s">
        <v>220</v>
      </c>
      <c r="BF416" s="259">
        <v>2031</v>
      </c>
    </row>
    <row r="417" spans="54:58" ht="15" customHeight="1" x14ac:dyDescent="0.25">
      <c r="BB417" s="256" t="str">
        <f t="shared" si="123"/>
        <v>318EPS005</v>
      </c>
      <c r="BC417" s="257" t="s">
        <v>318</v>
      </c>
      <c r="BD417" s="258">
        <v>318</v>
      </c>
      <c r="BE417" s="257" t="s">
        <v>224</v>
      </c>
      <c r="BF417" s="259">
        <v>21</v>
      </c>
    </row>
    <row r="418" spans="54:58" ht="15" customHeight="1" x14ac:dyDescent="0.25">
      <c r="BB418" s="256" t="str">
        <f t="shared" si="123"/>
        <v>318EPS010</v>
      </c>
      <c r="BC418" s="257" t="s">
        <v>318</v>
      </c>
      <c r="BD418" s="258">
        <v>318</v>
      </c>
      <c r="BE418" s="257" t="s">
        <v>218</v>
      </c>
      <c r="BF418" s="259">
        <v>6649</v>
      </c>
    </row>
    <row r="419" spans="54:58" ht="15" customHeight="1" x14ac:dyDescent="0.25">
      <c r="BB419" s="256" t="str">
        <f t="shared" si="123"/>
        <v>318EPS016</v>
      </c>
      <c r="BC419" s="257" t="s">
        <v>318</v>
      </c>
      <c r="BD419" s="258">
        <v>318</v>
      </c>
      <c r="BE419" s="257" t="s">
        <v>219</v>
      </c>
      <c r="BF419" s="259">
        <v>8915</v>
      </c>
    </row>
    <row r="420" spans="54:58" ht="15" customHeight="1" x14ac:dyDescent="0.25">
      <c r="BB420" s="256" t="str">
        <f t="shared" si="123"/>
        <v>318EPS018</v>
      </c>
      <c r="BC420" s="257" t="s">
        <v>318</v>
      </c>
      <c r="BD420" s="258">
        <v>318</v>
      </c>
      <c r="BE420" s="257" t="s">
        <v>225</v>
      </c>
      <c r="BF420" s="259">
        <v>4</v>
      </c>
    </row>
    <row r="421" spans="54:58" ht="15" customHeight="1" x14ac:dyDescent="0.25">
      <c r="BB421" s="256" t="str">
        <f t="shared" si="123"/>
        <v>318EPS023</v>
      </c>
      <c r="BC421" s="257" t="s">
        <v>318</v>
      </c>
      <c r="BD421" s="258">
        <v>318</v>
      </c>
      <c r="BE421" s="257" t="s">
        <v>223</v>
      </c>
      <c r="BF421" s="259">
        <v>2</v>
      </c>
    </row>
    <row r="422" spans="54:58" ht="15" customHeight="1" x14ac:dyDescent="0.25">
      <c r="BB422" s="256" t="str">
        <f t="shared" si="123"/>
        <v>318EPS037</v>
      </c>
      <c r="BC422" s="257" t="s">
        <v>318</v>
      </c>
      <c r="BD422" s="258">
        <v>318</v>
      </c>
      <c r="BE422" s="257" t="s">
        <v>221</v>
      </c>
      <c r="BF422" s="259">
        <v>3635</v>
      </c>
    </row>
    <row r="423" spans="54:58" ht="15" customHeight="1" x14ac:dyDescent="0.25">
      <c r="BB423" s="256" t="str">
        <f t="shared" si="123"/>
        <v>318EPS040</v>
      </c>
      <c r="BC423" s="257" t="s">
        <v>318</v>
      </c>
      <c r="BD423" s="258">
        <v>318</v>
      </c>
      <c r="BE423" s="257" t="s">
        <v>238</v>
      </c>
      <c r="BF423" s="259">
        <v>676</v>
      </c>
    </row>
    <row r="424" spans="54:58" ht="15" customHeight="1" x14ac:dyDescent="0.25">
      <c r="BB424" s="256" t="str">
        <f t="shared" si="123"/>
        <v>318ESSC02</v>
      </c>
      <c r="BC424" s="257" t="s">
        <v>318</v>
      </c>
      <c r="BD424" s="258">
        <v>318</v>
      </c>
      <c r="BE424" s="257" t="s">
        <v>240</v>
      </c>
      <c r="BF424" s="259">
        <v>1</v>
      </c>
    </row>
    <row r="425" spans="54:58" ht="15" customHeight="1" x14ac:dyDescent="0.25">
      <c r="BB425" s="256" t="str">
        <f t="shared" si="123"/>
        <v>321EAS016</v>
      </c>
      <c r="BC425" s="257" t="s">
        <v>318</v>
      </c>
      <c r="BD425" s="258">
        <v>321</v>
      </c>
      <c r="BE425" s="257" t="s">
        <v>226</v>
      </c>
      <c r="BF425" s="259">
        <v>139</v>
      </c>
    </row>
    <row r="426" spans="54:58" ht="15" customHeight="1" x14ac:dyDescent="0.25">
      <c r="BB426" s="256" t="str">
        <f t="shared" si="123"/>
        <v>321EPS003</v>
      </c>
      <c r="BC426" s="257" t="s">
        <v>318</v>
      </c>
      <c r="BD426" s="258">
        <v>321</v>
      </c>
      <c r="BE426" s="257" t="s">
        <v>220</v>
      </c>
      <c r="BF426" s="259">
        <v>1656</v>
      </c>
    </row>
    <row r="427" spans="54:58" ht="15" customHeight="1" x14ac:dyDescent="0.25">
      <c r="BB427" s="256" t="str">
        <f t="shared" si="123"/>
        <v>321EPS005</v>
      </c>
      <c r="BC427" s="257" t="s">
        <v>318</v>
      </c>
      <c r="BD427" s="258">
        <v>321</v>
      </c>
      <c r="BE427" s="257" t="s">
        <v>224</v>
      </c>
      <c r="BF427" s="259">
        <v>1</v>
      </c>
    </row>
    <row r="428" spans="54:58" ht="15" customHeight="1" x14ac:dyDescent="0.25">
      <c r="BB428" s="256" t="str">
        <f t="shared" si="123"/>
        <v>321EPS017</v>
      </c>
      <c r="BC428" s="257" t="s">
        <v>318</v>
      </c>
      <c r="BD428" s="258">
        <v>321</v>
      </c>
      <c r="BE428" s="257" t="s">
        <v>230</v>
      </c>
      <c r="BF428" s="259">
        <v>1</v>
      </c>
    </row>
    <row r="429" spans="54:58" ht="15" customHeight="1" x14ac:dyDescent="0.25">
      <c r="BB429" s="256" t="str">
        <f t="shared" si="123"/>
        <v>321EPS037</v>
      </c>
      <c r="BC429" s="257" t="s">
        <v>318</v>
      </c>
      <c r="BD429" s="258">
        <v>321</v>
      </c>
      <c r="BE429" s="257" t="s">
        <v>221</v>
      </c>
      <c r="BF429" s="259">
        <v>694</v>
      </c>
    </row>
    <row r="430" spans="54:58" ht="15" customHeight="1" x14ac:dyDescent="0.25">
      <c r="BB430" s="256" t="str">
        <f t="shared" si="123"/>
        <v>321EPS040</v>
      </c>
      <c r="BC430" s="257" t="s">
        <v>318</v>
      </c>
      <c r="BD430" s="258">
        <v>321</v>
      </c>
      <c r="BE430" s="257" t="s">
        <v>238</v>
      </c>
      <c r="BF430" s="259">
        <v>86</v>
      </c>
    </row>
    <row r="431" spans="54:58" ht="15" customHeight="1" x14ac:dyDescent="0.25">
      <c r="BB431" s="256" t="str">
        <f t="shared" si="123"/>
        <v>376EAS016</v>
      </c>
      <c r="BC431" s="257" t="s">
        <v>318</v>
      </c>
      <c r="BD431" s="258">
        <v>376</v>
      </c>
      <c r="BE431" s="257" t="s">
        <v>226</v>
      </c>
      <c r="BF431" s="259">
        <v>57</v>
      </c>
    </row>
    <row r="432" spans="54:58" ht="15" customHeight="1" x14ac:dyDescent="0.25">
      <c r="BB432" s="256" t="str">
        <f t="shared" si="123"/>
        <v>376EPS002</v>
      </c>
      <c r="BC432" s="257" t="s">
        <v>318</v>
      </c>
      <c r="BD432" s="258">
        <v>376</v>
      </c>
      <c r="BE432" s="257" t="s">
        <v>222</v>
      </c>
      <c r="BF432" s="259">
        <v>2</v>
      </c>
    </row>
    <row r="433" spans="54:58" ht="15" customHeight="1" x14ac:dyDescent="0.25">
      <c r="BB433" s="256" t="str">
        <f t="shared" si="123"/>
        <v>376EPS003</v>
      </c>
      <c r="BC433" s="257" t="s">
        <v>318</v>
      </c>
      <c r="BD433" s="258">
        <v>376</v>
      </c>
      <c r="BE433" s="257" t="s">
        <v>220</v>
      </c>
      <c r="BF433" s="259">
        <v>2132</v>
      </c>
    </row>
    <row r="434" spans="54:58" ht="15" customHeight="1" x14ac:dyDescent="0.25">
      <c r="BB434" s="256" t="str">
        <f t="shared" si="123"/>
        <v>376EPS005</v>
      </c>
      <c r="BC434" s="257" t="s">
        <v>318</v>
      </c>
      <c r="BD434" s="258">
        <v>376</v>
      </c>
      <c r="BE434" s="257" t="s">
        <v>224</v>
      </c>
      <c r="BF434" s="259">
        <v>239</v>
      </c>
    </row>
    <row r="435" spans="54:58" ht="15" customHeight="1" x14ac:dyDescent="0.25">
      <c r="BB435" s="256" t="str">
        <f t="shared" si="123"/>
        <v>376EPS010</v>
      </c>
      <c r="BC435" s="257" t="s">
        <v>318</v>
      </c>
      <c r="BD435" s="258">
        <v>376</v>
      </c>
      <c r="BE435" s="257" t="s">
        <v>218</v>
      </c>
      <c r="BF435" s="259">
        <v>24860</v>
      </c>
    </row>
    <row r="436" spans="54:58" ht="15" customHeight="1" x14ac:dyDescent="0.25">
      <c r="BB436" s="256" t="str">
        <f t="shared" si="123"/>
        <v>376EPS016</v>
      </c>
      <c r="BC436" s="257" t="s">
        <v>318</v>
      </c>
      <c r="BD436" s="258">
        <v>376</v>
      </c>
      <c r="BE436" s="257" t="s">
        <v>219</v>
      </c>
      <c r="BF436" s="259">
        <v>21117</v>
      </c>
    </row>
    <row r="437" spans="54:58" ht="15" customHeight="1" x14ac:dyDescent="0.25">
      <c r="BB437" s="256" t="str">
        <f t="shared" si="123"/>
        <v>376EPS018</v>
      </c>
      <c r="BC437" s="257" t="s">
        <v>318</v>
      </c>
      <c r="BD437" s="258">
        <v>376</v>
      </c>
      <c r="BE437" s="257" t="s">
        <v>225</v>
      </c>
      <c r="BF437" s="259">
        <v>1</v>
      </c>
    </row>
    <row r="438" spans="54:58" ht="15" customHeight="1" x14ac:dyDescent="0.25">
      <c r="BB438" s="256" t="str">
        <f t="shared" si="123"/>
        <v>376EPS037</v>
      </c>
      <c r="BC438" s="257" t="s">
        <v>318</v>
      </c>
      <c r="BD438" s="258">
        <v>376</v>
      </c>
      <c r="BE438" s="257" t="s">
        <v>221</v>
      </c>
      <c r="BF438" s="259">
        <v>4084</v>
      </c>
    </row>
    <row r="439" spans="54:58" ht="15" customHeight="1" x14ac:dyDescent="0.25">
      <c r="BB439" s="256" t="str">
        <f t="shared" si="123"/>
        <v>376EPS040</v>
      </c>
      <c r="BC439" s="257" t="s">
        <v>318</v>
      </c>
      <c r="BD439" s="258">
        <v>376</v>
      </c>
      <c r="BE439" s="257" t="s">
        <v>238</v>
      </c>
      <c r="BF439" s="259">
        <v>615</v>
      </c>
    </row>
    <row r="440" spans="54:58" ht="15" customHeight="1" x14ac:dyDescent="0.25">
      <c r="BB440" s="256" t="str">
        <f t="shared" si="123"/>
        <v>376ESSC91</v>
      </c>
      <c r="BC440" s="257" t="s">
        <v>318</v>
      </c>
      <c r="BD440" s="258">
        <v>376</v>
      </c>
      <c r="BE440" s="257" t="s">
        <v>241</v>
      </c>
      <c r="BF440" s="259">
        <v>72</v>
      </c>
    </row>
    <row r="441" spans="54:58" ht="15" customHeight="1" x14ac:dyDescent="0.25">
      <c r="BB441" s="256" t="str">
        <f t="shared" si="123"/>
        <v>400EAS016</v>
      </c>
      <c r="BC441" s="257" t="s">
        <v>318</v>
      </c>
      <c r="BD441" s="258">
        <v>400</v>
      </c>
      <c r="BE441" s="257" t="s">
        <v>226</v>
      </c>
      <c r="BF441" s="259">
        <v>2</v>
      </c>
    </row>
    <row r="442" spans="54:58" ht="15" customHeight="1" x14ac:dyDescent="0.25">
      <c r="BB442" s="256" t="str">
        <f t="shared" si="123"/>
        <v>400EPS002</v>
      </c>
      <c r="BC442" s="257" t="s">
        <v>318</v>
      </c>
      <c r="BD442" s="258">
        <v>400</v>
      </c>
      <c r="BE442" s="257" t="s">
        <v>222</v>
      </c>
      <c r="BF442" s="259">
        <v>934</v>
      </c>
    </row>
    <row r="443" spans="54:58" ht="15" customHeight="1" x14ac:dyDescent="0.25">
      <c r="BB443" s="256" t="str">
        <f t="shared" si="123"/>
        <v>400EPS003</v>
      </c>
      <c r="BC443" s="257" t="s">
        <v>318</v>
      </c>
      <c r="BD443" s="258">
        <v>400</v>
      </c>
      <c r="BE443" s="257" t="s">
        <v>220</v>
      </c>
      <c r="BF443" s="259">
        <v>1938</v>
      </c>
    </row>
    <row r="444" spans="54:58" ht="15" customHeight="1" x14ac:dyDescent="0.25">
      <c r="BB444" s="256" t="str">
        <f t="shared" si="123"/>
        <v>400EPS016</v>
      </c>
      <c r="BC444" s="257" t="s">
        <v>318</v>
      </c>
      <c r="BD444" s="258">
        <v>400</v>
      </c>
      <c r="BE444" s="257" t="s">
        <v>219</v>
      </c>
      <c r="BF444" s="259">
        <v>5996</v>
      </c>
    </row>
    <row r="445" spans="54:58" ht="15" customHeight="1" x14ac:dyDescent="0.25">
      <c r="BB445" s="256" t="str">
        <f t="shared" si="123"/>
        <v>400EPS037</v>
      </c>
      <c r="BC445" s="257" t="s">
        <v>318</v>
      </c>
      <c r="BD445" s="258">
        <v>400</v>
      </c>
      <c r="BE445" s="257" t="s">
        <v>221</v>
      </c>
      <c r="BF445" s="259">
        <v>686</v>
      </c>
    </row>
    <row r="446" spans="54:58" ht="15" customHeight="1" x14ac:dyDescent="0.25">
      <c r="BB446" s="256" t="str">
        <f t="shared" si="123"/>
        <v>400EPS040</v>
      </c>
      <c r="BC446" s="257" t="s">
        <v>318</v>
      </c>
      <c r="BD446" s="258">
        <v>400</v>
      </c>
      <c r="BE446" s="257" t="s">
        <v>238</v>
      </c>
      <c r="BF446" s="259">
        <v>280</v>
      </c>
    </row>
    <row r="447" spans="54:58" ht="15" customHeight="1" x14ac:dyDescent="0.25">
      <c r="BB447" s="256" t="str">
        <f t="shared" si="123"/>
        <v>440EAS016</v>
      </c>
      <c r="BC447" s="257" t="s">
        <v>318</v>
      </c>
      <c r="BD447" s="258">
        <v>440</v>
      </c>
      <c r="BE447" s="257" t="s">
        <v>226</v>
      </c>
      <c r="BF447" s="259">
        <v>22</v>
      </c>
    </row>
    <row r="448" spans="54:58" ht="15" customHeight="1" x14ac:dyDescent="0.25">
      <c r="BB448" s="256" t="str">
        <f t="shared" si="123"/>
        <v>440EPS002</v>
      </c>
      <c r="BC448" s="257" t="s">
        <v>318</v>
      </c>
      <c r="BD448" s="258">
        <v>440</v>
      </c>
      <c r="BE448" s="257" t="s">
        <v>222</v>
      </c>
      <c r="BF448" s="259">
        <v>1043</v>
      </c>
    </row>
    <row r="449" spans="54:58" ht="15" customHeight="1" x14ac:dyDescent="0.25">
      <c r="BB449" s="256" t="str">
        <f t="shared" si="123"/>
        <v>440EPS003</v>
      </c>
      <c r="BC449" s="257" t="s">
        <v>318</v>
      </c>
      <c r="BD449" s="258">
        <v>440</v>
      </c>
      <c r="BE449" s="257" t="s">
        <v>220</v>
      </c>
      <c r="BF449" s="259">
        <v>3220</v>
      </c>
    </row>
    <row r="450" spans="54:58" ht="15" customHeight="1" x14ac:dyDescent="0.25">
      <c r="BB450" s="256" t="str">
        <f t="shared" si="123"/>
        <v>440EPS005</v>
      </c>
      <c r="BC450" s="257" t="s">
        <v>318</v>
      </c>
      <c r="BD450" s="258">
        <v>440</v>
      </c>
      <c r="BE450" s="257" t="s">
        <v>224</v>
      </c>
      <c r="BF450" s="259">
        <v>11</v>
      </c>
    </row>
    <row r="451" spans="54:58" ht="15" customHeight="1" x14ac:dyDescent="0.25">
      <c r="BB451" s="256" t="str">
        <f t="shared" si="123"/>
        <v>440EPS010</v>
      </c>
      <c r="BC451" s="257" t="s">
        <v>318</v>
      </c>
      <c r="BD451" s="258">
        <v>440</v>
      </c>
      <c r="BE451" s="257" t="s">
        <v>218</v>
      </c>
      <c r="BF451" s="259">
        <v>8364</v>
      </c>
    </row>
    <row r="452" spans="54:58" ht="15" customHeight="1" x14ac:dyDescent="0.25">
      <c r="BB452" s="256" t="str">
        <f t="shared" si="123"/>
        <v>440EPS016</v>
      </c>
      <c r="BC452" s="257" t="s">
        <v>318</v>
      </c>
      <c r="BD452" s="258">
        <v>440</v>
      </c>
      <c r="BE452" s="257" t="s">
        <v>219</v>
      </c>
      <c r="BF452" s="259">
        <v>13067</v>
      </c>
    </row>
    <row r="453" spans="54:58" ht="15" customHeight="1" x14ac:dyDescent="0.25">
      <c r="BB453" s="256" t="str">
        <f t="shared" si="123"/>
        <v>440EPS018</v>
      </c>
      <c r="BC453" s="257" t="s">
        <v>318</v>
      </c>
      <c r="BD453" s="258">
        <v>440</v>
      </c>
      <c r="BE453" s="257" t="s">
        <v>225</v>
      </c>
      <c r="BF453" s="259">
        <v>2</v>
      </c>
    </row>
    <row r="454" spans="54:58" ht="15" customHeight="1" x14ac:dyDescent="0.25">
      <c r="BB454" s="256" t="str">
        <f t="shared" si="123"/>
        <v>440EPS023</v>
      </c>
      <c r="BC454" s="257" t="s">
        <v>318</v>
      </c>
      <c r="BD454" s="258">
        <v>440</v>
      </c>
      <c r="BE454" s="257" t="s">
        <v>223</v>
      </c>
      <c r="BF454" s="259">
        <v>8</v>
      </c>
    </row>
    <row r="455" spans="54:58" ht="15" customHeight="1" x14ac:dyDescent="0.25">
      <c r="BB455" s="256" t="str">
        <f t="shared" si="123"/>
        <v>440EPS037</v>
      </c>
      <c r="BC455" s="257" t="s">
        <v>318</v>
      </c>
      <c r="BD455" s="258">
        <v>440</v>
      </c>
      <c r="BE455" s="257" t="s">
        <v>221</v>
      </c>
      <c r="BF455" s="259">
        <v>5170</v>
      </c>
    </row>
    <row r="456" spans="54:58" ht="15" customHeight="1" x14ac:dyDescent="0.25">
      <c r="BB456" s="256" t="str">
        <f t="shared" si="123"/>
        <v>440EPS040</v>
      </c>
      <c r="BC456" s="257" t="s">
        <v>318</v>
      </c>
      <c r="BD456" s="258">
        <v>440</v>
      </c>
      <c r="BE456" s="257" t="s">
        <v>238</v>
      </c>
      <c r="BF456" s="259">
        <v>622</v>
      </c>
    </row>
    <row r="457" spans="54:58" ht="15" customHeight="1" x14ac:dyDescent="0.25">
      <c r="BB457" s="256" t="str">
        <f t="shared" si="123"/>
        <v>483EPS003</v>
      </c>
      <c r="BC457" s="257" t="s">
        <v>318</v>
      </c>
      <c r="BD457" s="258">
        <v>483</v>
      </c>
      <c r="BE457" s="257" t="s">
        <v>220</v>
      </c>
      <c r="BF457" s="259">
        <v>791</v>
      </c>
    </row>
    <row r="458" spans="54:58" ht="15" customHeight="1" x14ac:dyDescent="0.25">
      <c r="BB458" s="256" t="str">
        <f t="shared" ref="BB458:BB521" si="124">CONCATENATE(BD458,BE458)</f>
        <v>483EPS023</v>
      </c>
      <c r="BC458" s="257" t="s">
        <v>318</v>
      </c>
      <c r="BD458" s="258">
        <v>483</v>
      </c>
      <c r="BE458" s="257" t="s">
        <v>223</v>
      </c>
      <c r="BF458" s="259">
        <v>1</v>
      </c>
    </row>
    <row r="459" spans="54:58" ht="15" customHeight="1" x14ac:dyDescent="0.25">
      <c r="BB459" s="256" t="str">
        <f t="shared" si="124"/>
        <v>483EPS037</v>
      </c>
      <c r="BC459" s="257" t="s">
        <v>318</v>
      </c>
      <c r="BD459" s="258">
        <v>483</v>
      </c>
      <c r="BE459" s="257" t="s">
        <v>221</v>
      </c>
      <c r="BF459" s="259">
        <v>171</v>
      </c>
    </row>
    <row r="460" spans="54:58" ht="15" customHeight="1" x14ac:dyDescent="0.25">
      <c r="BB460" s="256" t="str">
        <f t="shared" si="124"/>
        <v>483EPS040</v>
      </c>
      <c r="BC460" s="257" t="s">
        <v>318</v>
      </c>
      <c r="BD460" s="258">
        <v>483</v>
      </c>
      <c r="BE460" s="257" t="s">
        <v>238</v>
      </c>
      <c r="BF460" s="259">
        <v>5</v>
      </c>
    </row>
    <row r="461" spans="54:58" ht="15" customHeight="1" x14ac:dyDescent="0.25">
      <c r="BB461" s="256" t="str">
        <f t="shared" si="124"/>
        <v>541EAS016</v>
      </c>
      <c r="BC461" s="257" t="s">
        <v>318</v>
      </c>
      <c r="BD461" s="258">
        <v>541</v>
      </c>
      <c r="BE461" s="257" t="s">
        <v>226</v>
      </c>
      <c r="BF461" s="259">
        <v>48</v>
      </c>
    </row>
    <row r="462" spans="54:58" ht="15" customHeight="1" x14ac:dyDescent="0.25">
      <c r="BB462" s="256" t="str">
        <f t="shared" si="124"/>
        <v>541EPS002</v>
      </c>
      <c r="BC462" s="257" t="s">
        <v>318</v>
      </c>
      <c r="BD462" s="258">
        <v>541</v>
      </c>
      <c r="BE462" s="257" t="s">
        <v>222</v>
      </c>
      <c r="BF462" s="259">
        <v>237</v>
      </c>
    </row>
    <row r="463" spans="54:58" ht="15" customHeight="1" x14ac:dyDescent="0.25">
      <c r="BB463" s="256" t="str">
        <f t="shared" si="124"/>
        <v>541EPS003</v>
      </c>
      <c r="BC463" s="257" t="s">
        <v>318</v>
      </c>
      <c r="BD463" s="258">
        <v>541</v>
      </c>
      <c r="BE463" s="257" t="s">
        <v>220</v>
      </c>
      <c r="BF463" s="259">
        <v>1843</v>
      </c>
    </row>
    <row r="464" spans="54:58" ht="15" customHeight="1" x14ac:dyDescent="0.25">
      <c r="BB464" s="256" t="str">
        <f t="shared" si="124"/>
        <v>541EPS005</v>
      </c>
      <c r="BC464" s="257" t="s">
        <v>318</v>
      </c>
      <c r="BD464" s="258">
        <v>541</v>
      </c>
      <c r="BE464" s="257" t="s">
        <v>224</v>
      </c>
      <c r="BF464" s="259">
        <v>2</v>
      </c>
    </row>
    <row r="465" spans="54:58" ht="15" customHeight="1" x14ac:dyDescent="0.25">
      <c r="BB465" s="256" t="str">
        <f t="shared" si="124"/>
        <v>541EPS016</v>
      </c>
      <c r="BC465" s="257" t="s">
        <v>318</v>
      </c>
      <c r="BD465" s="258">
        <v>541</v>
      </c>
      <c r="BE465" s="257" t="s">
        <v>219</v>
      </c>
      <c r="BF465" s="259">
        <v>1127</v>
      </c>
    </row>
    <row r="466" spans="54:58" ht="15" customHeight="1" x14ac:dyDescent="0.25">
      <c r="BB466" s="256" t="str">
        <f t="shared" si="124"/>
        <v>541EPS037</v>
      </c>
      <c r="BC466" s="257" t="s">
        <v>318</v>
      </c>
      <c r="BD466" s="258">
        <v>541</v>
      </c>
      <c r="BE466" s="257" t="s">
        <v>221</v>
      </c>
      <c r="BF466" s="259">
        <v>1810</v>
      </c>
    </row>
    <row r="467" spans="54:58" ht="15" customHeight="1" x14ac:dyDescent="0.25">
      <c r="BB467" s="256" t="str">
        <f t="shared" si="124"/>
        <v>541EPS040</v>
      </c>
      <c r="BC467" s="257" t="s">
        <v>318</v>
      </c>
      <c r="BD467" s="258">
        <v>541</v>
      </c>
      <c r="BE467" s="257" t="s">
        <v>238</v>
      </c>
      <c r="BF467" s="259">
        <v>13</v>
      </c>
    </row>
    <row r="468" spans="54:58" ht="15" customHeight="1" x14ac:dyDescent="0.25">
      <c r="BB468" s="256" t="str">
        <f t="shared" si="124"/>
        <v>541ESSC91</v>
      </c>
      <c r="BC468" s="257" t="s">
        <v>318</v>
      </c>
      <c r="BD468" s="258">
        <v>541</v>
      </c>
      <c r="BE468" s="257" t="s">
        <v>241</v>
      </c>
      <c r="BF468" s="259">
        <v>20</v>
      </c>
    </row>
    <row r="469" spans="54:58" ht="15" customHeight="1" x14ac:dyDescent="0.25">
      <c r="BB469" s="256" t="str">
        <f t="shared" si="124"/>
        <v>607EAS016</v>
      </c>
      <c r="BC469" s="257" t="s">
        <v>318</v>
      </c>
      <c r="BD469" s="258">
        <v>607</v>
      </c>
      <c r="BE469" s="257" t="s">
        <v>226</v>
      </c>
      <c r="BF469" s="259">
        <v>27</v>
      </c>
    </row>
    <row r="470" spans="54:58" ht="15" customHeight="1" x14ac:dyDescent="0.25">
      <c r="BB470" s="256" t="str">
        <f t="shared" si="124"/>
        <v>607EPS003</v>
      </c>
      <c r="BC470" s="257" t="s">
        <v>318</v>
      </c>
      <c r="BD470" s="258">
        <v>607</v>
      </c>
      <c r="BE470" s="257" t="s">
        <v>220</v>
      </c>
      <c r="BF470" s="259">
        <v>721</v>
      </c>
    </row>
    <row r="471" spans="54:58" ht="15" customHeight="1" x14ac:dyDescent="0.25">
      <c r="BB471" s="256" t="str">
        <f t="shared" si="124"/>
        <v>607EPS005</v>
      </c>
      <c r="BC471" s="257" t="s">
        <v>318</v>
      </c>
      <c r="BD471" s="258">
        <v>607</v>
      </c>
      <c r="BE471" s="257" t="s">
        <v>224</v>
      </c>
      <c r="BF471" s="259">
        <v>26</v>
      </c>
    </row>
    <row r="472" spans="54:58" ht="15" customHeight="1" x14ac:dyDescent="0.25">
      <c r="BB472" s="256" t="str">
        <f t="shared" si="124"/>
        <v>607EPS010</v>
      </c>
      <c r="BC472" s="257" t="s">
        <v>318</v>
      </c>
      <c r="BD472" s="258">
        <v>607</v>
      </c>
      <c r="BE472" s="257" t="s">
        <v>218</v>
      </c>
      <c r="BF472" s="259">
        <v>1</v>
      </c>
    </row>
    <row r="473" spans="54:58" ht="15" customHeight="1" x14ac:dyDescent="0.25">
      <c r="BB473" s="256" t="str">
        <f t="shared" si="124"/>
        <v>607EPS016</v>
      </c>
      <c r="BC473" s="257" t="s">
        <v>318</v>
      </c>
      <c r="BD473" s="258">
        <v>607</v>
      </c>
      <c r="BE473" s="257" t="s">
        <v>219</v>
      </c>
      <c r="BF473" s="259">
        <v>3026</v>
      </c>
    </row>
    <row r="474" spans="54:58" ht="15" customHeight="1" x14ac:dyDescent="0.25">
      <c r="BB474" s="256" t="str">
        <f t="shared" si="124"/>
        <v>607EPS018</v>
      </c>
      <c r="BC474" s="257" t="s">
        <v>318</v>
      </c>
      <c r="BD474" s="258">
        <v>607</v>
      </c>
      <c r="BE474" s="257" t="s">
        <v>225</v>
      </c>
      <c r="BF474" s="259">
        <v>1</v>
      </c>
    </row>
    <row r="475" spans="54:58" ht="15" customHeight="1" x14ac:dyDescent="0.25">
      <c r="BB475" s="256" t="str">
        <f t="shared" si="124"/>
        <v>607EPS023</v>
      </c>
      <c r="BC475" s="257" t="s">
        <v>318</v>
      </c>
      <c r="BD475" s="258">
        <v>607</v>
      </c>
      <c r="BE475" s="257" t="s">
        <v>223</v>
      </c>
      <c r="BF475" s="259">
        <v>1</v>
      </c>
    </row>
    <row r="476" spans="54:58" ht="15" customHeight="1" x14ac:dyDescent="0.25">
      <c r="BB476" s="256" t="str">
        <f t="shared" si="124"/>
        <v>607EPS037</v>
      </c>
      <c r="BC476" s="257" t="s">
        <v>318</v>
      </c>
      <c r="BD476" s="258">
        <v>607</v>
      </c>
      <c r="BE476" s="257" t="s">
        <v>221</v>
      </c>
      <c r="BF476" s="259">
        <v>3459</v>
      </c>
    </row>
    <row r="477" spans="54:58" ht="15" customHeight="1" x14ac:dyDescent="0.25">
      <c r="BB477" s="256" t="str">
        <f t="shared" si="124"/>
        <v>607EPS040</v>
      </c>
      <c r="BC477" s="257" t="s">
        <v>318</v>
      </c>
      <c r="BD477" s="258">
        <v>607</v>
      </c>
      <c r="BE477" s="257" t="s">
        <v>238</v>
      </c>
      <c r="BF477" s="259">
        <v>184</v>
      </c>
    </row>
    <row r="478" spans="54:58" ht="15" customHeight="1" x14ac:dyDescent="0.25">
      <c r="BB478" s="256" t="str">
        <f t="shared" si="124"/>
        <v>607ESSC91</v>
      </c>
      <c r="BC478" s="257" t="s">
        <v>318</v>
      </c>
      <c r="BD478" s="258">
        <v>607</v>
      </c>
      <c r="BE478" s="257" t="s">
        <v>241</v>
      </c>
      <c r="BF478" s="259">
        <v>1</v>
      </c>
    </row>
    <row r="479" spans="54:58" ht="15" customHeight="1" x14ac:dyDescent="0.25">
      <c r="BB479" s="256" t="str">
        <f t="shared" si="124"/>
        <v>615EAS016</v>
      </c>
      <c r="BC479" s="257" t="s">
        <v>318</v>
      </c>
      <c r="BD479" s="258">
        <v>615</v>
      </c>
      <c r="BE479" s="257" t="s">
        <v>226</v>
      </c>
      <c r="BF479" s="259">
        <v>106</v>
      </c>
    </row>
    <row r="480" spans="54:58" ht="15" customHeight="1" x14ac:dyDescent="0.25">
      <c r="BB480" s="256" t="str">
        <f t="shared" si="124"/>
        <v>615EPS002</v>
      </c>
      <c r="BC480" s="257" t="s">
        <v>318</v>
      </c>
      <c r="BD480" s="258">
        <v>615</v>
      </c>
      <c r="BE480" s="257" t="s">
        <v>222</v>
      </c>
      <c r="BF480" s="259">
        <v>4220</v>
      </c>
    </row>
    <row r="481" spans="54:58" ht="15" customHeight="1" x14ac:dyDescent="0.25">
      <c r="BB481" s="256" t="str">
        <f t="shared" si="124"/>
        <v>615EPS003</v>
      </c>
      <c r="BC481" s="257" t="s">
        <v>318</v>
      </c>
      <c r="BD481" s="258">
        <v>615</v>
      </c>
      <c r="BE481" s="257" t="s">
        <v>220</v>
      </c>
      <c r="BF481" s="259">
        <v>11634</v>
      </c>
    </row>
    <row r="482" spans="54:58" ht="15" customHeight="1" x14ac:dyDescent="0.25">
      <c r="BB482" s="256" t="str">
        <f t="shared" si="124"/>
        <v>615EPS005</v>
      </c>
      <c r="BC482" s="257" t="s">
        <v>318</v>
      </c>
      <c r="BD482" s="258">
        <v>615</v>
      </c>
      <c r="BE482" s="257" t="s">
        <v>224</v>
      </c>
      <c r="BF482" s="259">
        <v>3062</v>
      </c>
    </row>
    <row r="483" spans="54:58" ht="15" customHeight="1" x14ac:dyDescent="0.25">
      <c r="BB483" s="256" t="str">
        <f t="shared" si="124"/>
        <v>615EPS010</v>
      </c>
      <c r="BC483" s="257" t="s">
        <v>318</v>
      </c>
      <c r="BD483" s="258">
        <v>615</v>
      </c>
      <c r="BE483" s="257" t="s">
        <v>218</v>
      </c>
      <c r="BF483" s="259">
        <v>66052</v>
      </c>
    </row>
    <row r="484" spans="54:58" ht="15" customHeight="1" x14ac:dyDescent="0.25">
      <c r="BB484" s="256" t="str">
        <f t="shared" si="124"/>
        <v>615EPS016</v>
      </c>
      <c r="BC484" s="257" t="s">
        <v>318</v>
      </c>
      <c r="BD484" s="258">
        <v>615</v>
      </c>
      <c r="BE484" s="257" t="s">
        <v>219</v>
      </c>
      <c r="BF484" s="259">
        <v>29083</v>
      </c>
    </row>
    <row r="485" spans="54:58" ht="15" customHeight="1" x14ac:dyDescent="0.25">
      <c r="BB485" s="256" t="str">
        <f t="shared" si="124"/>
        <v>615EPS017</v>
      </c>
      <c r="BC485" s="257" t="s">
        <v>318</v>
      </c>
      <c r="BD485" s="258">
        <v>615</v>
      </c>
      <c r="BE485" s="257" t="s">
        <v>230</v>
      </c>
      <c r="BF485" s="259">
        <v>1</v>
      </c>
    </row>
    <row r="486" spans="54:58" ht="15" customHeight="1" x14ac:dyDescent="0.25">
      <c r="BB486" s="256" t="str">
        <f t="shared" si="124"/>
        <v>615EPS018</v>
      </c>
      <c r="BC486" s="257" t="s">
        <v>318</v>
      </c>
      <c r="BD486" s="258">
        <v>615</v>
      </c>
      <c r="BE486" s="257" t="s">
        <v>225</v>
      </c>
      <c r="BF486" s="259">
        <v>218</v>
      </c>
    </row>
    <row r="487" spans="54:58" ht="15" customHeight="1" x14ac:dyDescent="0.25">
      <c r="BB487" s="256" t="str">
        <f t="shared" si="124"/>
        <v>615EPS037</v>
      </c>
      <c r="BC487" s="257" t="s">
        <v>318</v>
      </c>
      <c r="BD487" s="258">
        <v>615</v>
      </c>
      <c r="BE487" s="257" t="s">
        <v>221</v>
      </c>
      <c r="BF487" s="259">
        <v>14028</v>
      </c>
    </row>
    <row r="488" spans="54:58" ht="15" customHeight="1" x14ac:dyDescent="0.25">
      <c r="BB488" s="256" t="str">
        <f t="shared" si="124"/>
        <v>615EPS040</v>
      </c>
      <c r="BC488" s="257" t="s">
        <v>318</v>
      </c>
      <c r="BD488" s="258">
        <v>615</v>
      </c>
      <c r="BE488" s="257" t="s">
        <v>238</v>
      </c>
      <c r="BF488" s="259">
        <v>1554</v>
      </c>
    </row>
    <row r="489" spans="54:58" ht="15" customHeight="1" x14ac:dyDescent="0.25">
      <c r="BB489" s="256" t="str">
        <f t="shared" si="124"/>
        <v>615ESSC02</v>
      </c>
      <c r="BC489" s="257" t="s">
        <v>318</v>
      </c>
      <c r="BD489" s="258">
        <v>615</v>
      </c>
      <c r="BE489" s="257" t="s">
        <v>240</v>
      </c>
      <c r="BF489" s="259">
        <v>1</v>
      </c>
    </row>
    <row r="490" spans="54:58" ht="15" customHeight="1" x14ac:dyDescent="0.25">
      <c r="BB490" s="256" t="str">
        <f t="shared" si="124"/>
        <v>615ESSC62</v>
      </c>
      <c r="BC490" s="257" t="s">
        <v>318</v>
      </c>
      <c r="BD490" s="258">
        <v>615</v>
      </c>
      <c r="BE490" s="257" t="s">
        <v>243</v>
      </c>
      <c r="BF490" s="259">
        <v>1</v>
      </c>
    </row>
    <row r="491" spans="54:58" ht="15" customHeight="1" x14ac:dyDescent="0.25">
      <c r="BB491" s="256" t="str">
        <f t="shared" si="124"/>
        <v>615ESSC91</v>
      </c>
      <c r="BC491" s="257" t="s">
        <v>318</v>
      </c>
      <c r="BD491" s="258">
        <v>615</v>
      </c>
      <c r="BE491" s="257" t="s">
        <v>241</v>
      </c>
      <c r="BF491" s="259">
        <v>12</v>
      </c>
    </row>
    <row r="492" spans="54:58" ht="15" customHeight="1" x14ac:dyDescent="0.25">
      <c r="BB492" s="256" t="str">
        <f t="shared" si="124"/>
        <v>649EAS016</v>
      </c>
      <c r="BC492" s="257" t="s">
        <v>318</v>
      </c>
      <c r="BD492" s="258">
        <v>649</v>
      </c>
      <c r="BE492" s="257" t="s">
        <v>226</v>
      </c>
      <c r="BF492" s="259">
        <v>2</v>
      </c>
    </row>
    <row r="493" spans="54:58" ht="15" customHeight="1" x14ac:dyDescent="0.25">
      <c r="BB493" s="256" t="str">
        <f t="shared" si="124"/>
        <v>649EPS003</v>
      </c>
      <c r="BC493" s="257" t="s">
        <v>318</v>
      </c>
      <c r="BD493" s="258">
        <v>649</v>
      </c>
      <c r="BE493" s="257" t="s">
        <v>220</v>
      </c>
      <c r="BF493" s="259">
        <v>1670</v>
      </c>
    </row>
    <row r="494" spans="54:58" ht="15" customHeight="1" x14ac:dyDescent="0.25">
      <c r="BB494" s="256" t="str">
        <f t="shared" si="124"/>
        <v>649EPS016</v>
      </c>
      <c r="BC494" s="257" t="s">
        <v>318</v>
      </c>
      <c r="BD494" s="258">
        <v>649</v>
      </c>
      <c r="BE494" s="257" t="s">
        <v>219</v>
      </c>
      <c r="BF494" s="259">
        <v>674</v>
      </c>
    </row>
    <row r="495" spans="54:58" ht="15" customHeight="1" x14ac:dyDescent="0.25">
      <c r="BB495" s="256" t="str">
        <f t="shared" si="124"/>
        <v>649EPS018</v>
      </c>
      <c r="BC495" s="257" t="s">
        <v>318</v>
      </c>
      <c r="BD495" s="258">
        <v>649</v>
      </c>
      <c r="BE495" s="257" t="s">
        <v>225</v>
      </c>
      <c r="BF495" s="259">
        <v>4</v>
      </c>
    </row>
    <row r="496" spans="54:58" ht="15" customHeight="1" x14ac:dyDescent="0.25">
      <c r="BB496" s="256" t="str">
        <f t="shared" si="124"/>
        <v>649EPS037</v>
      </c>
      <c r="BC496" s="257" t="s">
        <v>318</v>
      </c>
      <c r="BD496" s="258">
        <v>649</v>
      </c>
      <c r="BE496" s="257" t="s">
        <v>221</v>
      </c>
      <c r="BF496" s="259">
        <v>458</v>
      </c>
    </row>
    <row r="497" spans="54:58" ht="15" customHeight="1" x14ac:dyDescent="0.25">
      <c r="BB497" s="256" t="str">
        <f t="shared" si="124"/>
        <v>649EPS040</v>
      </c>
      <c r="BC497" s="257" t="s">
        <v>318</v>
      </c>
      <c r="BD497" s="258">
        <v>649</v>
      </c>
      <c r="BE497" s="257" t="s">
        <v>238</v>
      </c>
      <c r="BF497" s="259">
        <v>144</v>
      </c>
    </row>
    <row r="498" spans="54:58" ht="15" customHeight="1" x14ac:dyDescent="0.25">
      <c r="BB498" s="256" t="str">
        <f t="shared" si="124"/>
        <v>649ESSC91</v>
      </c>
      <c r="BC498" s="257" t="s">
        <v>318</v>
      </c>
      <c r="BD498" s="258">
        <v>649</v>
      </c>
      <c r="BE498" s="257" t="s">
        <v>241</v>
      </c>
      <c r="BF498" s="259">
        <v>1</v>
      </c>
    </row>
    <row r="499" spans="54:58" ht="15" customHeight="1" x14ac:dyDescent="0.25">
      <c r="BB499" s="256" t="str">
        <f t="shared" si="124"/>
        <v>652EPS003</v>
      </c>
      <c r="BC499" s="257" t="s">
        <v>318</v>
      </c>
      <c r="BD499" s="258">
        <v>652</v>
      </c>
      <c r="BE499" s="257" t="s">
        <v>220</v>
      </c>
      <c r="BF499" s="259">
        <v>311</v>
      </c>
    </row>
    <row r="500" spans="54:58" ht="15" customHeight="1" x14ac:dyDescent="0.25">
      <c r="BB500" s="256" t="str">
        <f t="shared" si="124"/>
        <v>652EPS037</v>
      </c>
      <c r="BC500" s="257" t="s">
        <v>318</v>
      </c>
      <c r="BD500" s="258">
        <v>652</v>
      </c>
      <c r="BE500" s="257" t="s">
        <v>221</v>
      </c>
      <c r="BF500" s="259">
        <v>73</v>
      </c>
    </row>
    <row r="501" spans="54:58" ht="15" customHeight="1" x14ac:dyDescent="0.25">
      <c r="BB501" s="256" t="str">
        <f t="shared" si="124"/>
        <v>652EPS040</v>
      </c>
      <c r="BC501" s="257" t="s">
        <v>318</v>
      </c>
      <c r="BD501" s="258">
        <v>652</v>
      </c>
      <c r="BE501" s="257" t="s">
        <v>238</v>
      </c>
      <c r="BF501" s="259">
        <v>59</v>
      </c>
    </row>
    <row r="502" spans="54:58" ht="15" customHeight="1" x14ac:dyDescent="0.25">
      <c r="BB502" s="256" t="str">
        <f t="shared" si="124"/>
        <v>660EPS003</v>
      </c>
      <c r="BC502" s="257" t="s">
        <v>318</v>
      </c>
      <c r="BD502" s="258">
        <v>660</v>
      </c>
      <c r="BE502" s="257" t="s">
        <v>220</v>
      </c>
      <c r="BF502" s="259">
        <v>1820</v>
      </c>
    </row>
    <row r="503" spans="54:58" ht="15" customHeight="1" x14ac:dyDescent="0.25">
      <c r="BB503" s="256" t="str">
        <f t="shared" si="124"/>
        <v>660EPS037</v>
      </c>
      <c r="BC503" s="257" t="s">
        <v>318</v>
      </c>
      <c r="BD503" s="258">
        <v>660</v>
      </c>
      <c r="BE503" s="257" t="s">
        <v>221</v>
      </c>
      <c r="BF503" s="259">
        <v>1478</v>
      </c>
    </row>
    <row r="504" spans="54:58" ht="15" customHeight="1" x14ac:dyDescent="0.25">
      <c r="BB504" s="256" t="str">
        <f t="shared" si="124"/>
        <v>660EPS040</v>
      </c>
      <c r="BC504" s="257" t="s">
        <v>318</v>
      </c>
      <c r="BD504" s="258">
        <v>660</v>
      </c>
      <c r="BE504" s="257" t="s">
        <v>238</v>
      </c>
      <c r="BF504" s="259">
        <v>109</v>
      </c>
    </row>
    <row r="505" spans="54:58" ht="15" customHeight="1" x14ac:dyDescent="0.25">
      <c r="BB505" s="256" t="str">
        <f t="shared" si="124"/>
        <v>667EAS016</v>
      </c>
      <c r="BC505" s="257" t="s">
        <v>318</v>
      </c>
      <c r="BD505" s="258">
        <v>667</v>
      </c>
      <c r="BE505" s="257" t="s">
        <v>226</v>
      </c>
      <c r="BF505" s="259">
        <v>47</v>
      </c>
    </row>
    <row r="506" spans="54:58" ht="15" customHeight="1" x14ac:dyDescent="0.25">
      <c r="BB506" s="256" t="str">
        <f t="shared" si="124"/>
        <v>667EPS003</v>
      </c>
      <c r="BC506" s="257" t="s">
        <v>318</v>
      </c>
      <c r="BD506" s="258">
        <v>667</v>
      </c>
      <c r="BE506" s="257" t="s">
        <v>220</v>
      </c>
      <c r="BF506" s="259">
        <v>693</v>
      </c>
    </row>
    <row r="507" spans="54:58" ht="15" customHeight="1" x14ac:dyDescent="0.25">
      <c r="BB507" s="256" t="str">
        <f t="shared" si="124"/>
        <v>667EPS016</v>
      </c>
      <c r="BC507" s="257" t="s">
        <v>318</v>
      </c>
      <c r="BD507" s="258">
        <v>667</v>
      </c>
      <c r="BE507" s="257" t="s">
        <v>219</v>
      </c>
      <c r="BF507" s="259">
        <v>2078</v>
      </c>
    </row>
    <row r="508" spans="54:58" ht="15" customHeight="1" x14ac:dyDescent="0.25">
      <c r="BB508" s="256" t="str">
        <f t="shared" si="124"/>
        <v>667EPS037</v>
      </c>
      <c r="BC508" s="257" t="s">
        <v>318</v>
      </c>
      <c r="BD508" s="258">
        <v>667</v>
      </c>
      <c r="BE508" s="257" t="s">
        <v>221</v>
      </c>
      <c r="BF508" s="259">
        <v>304</v>
      </c>
    </row>
    <row r="509" spans="54:58" ht="15" customHeight="1" x14ac:dyDescent="0.25">
      <c r="BB509" s="256" t="str">
        <f t="shared" si="124"/>
        <v>667EPS040</v>
      </c>
      <c r="BC509" s="257" t="s">
        <v>318</v>
      </c>
      <c r="BD509" s="258">
        <v>667</v>
      </c>
      <c r="BE509" s="257" t="s">
        <v>238</v>
      </c>
      <c r="BF509" s="259">
        <v>204</v>
      </c>
    </row>
    <row r="510" spans="54:58" ht="15" customHeight="1" x14ac:dyDescent="0.25">
      <c r="BB510" s="256" t="str">
        <f t="shared" si="124"/>
        <v>667ESSC91</v>
      </c>
      <c r="BC510" s="257" t="s">
        <v>318</v>
      </c>
      <c r="BD510" s="258">
        <v>667</v>
      </c>
      <c r="BE510" s="257" t="s">
        <v>241</v>
      </c>
      <c r="BF510" s="259">
        <v>6</v>
      </c>
    </row>
    <row r="511" spans="54:58" ht="15" customHeight="1" x14ac:dyDescent="0.25">
      <c r="BB511" s="256" t="str">
        <f t="shared" si="124"/>
        <v>674EPS003</v>
      </c>
      <c r="BC511" s="257" t="s">
        <v>318</v>
      </c>
      <c r="BD511" s="258">
        <v>674</v>
      </c>
      <c r="BE511" s="257" t="s">
        <v>220</v>
      </c>
      <c r="BF511" s="259">
        <v>968</v>
      </c>
    </row>
    <row r="512" spans="54:58" ht="15" customHeight="1" x14ac:dyDescent="0.25">
      <c r="BB512" s="256" t="str">
        <f t="shared" si="124"/>
        <v>674EPS005</v>
      </c>
      <c r="BC512" s="257" t="s">
        <v>318</v>
      </c>
      <c r="BD512" s="258">
        <v>674</v>
      </c>
      <c r="BE512" s="257" t="s">
        <v>224</v>
      </c>
      <c r="BF512" s="259">
        <v>1</v>
      </c>
    </row>
    <row r="513" spans="54:58" ht="15" customHeight="1" x14ac:dyDescent="0.25">
      <c r="BB513" s="256" t="str">
        <f t="shared" si="124"/>
        <v>674EPS037</v>
      </c>
      <c r="BC513" s="257" t="s">
        <v>318</v>
      </c>
      <c r="BD513" s="258">
        <v>674</v>
      </c>
      <c r="BE513" s="257" t="s">
        <v>221</v>
      </c>
      <c r="BF513" s="259">
        <v>844</v>
      </c>
    </row>
    <row r="514" spans="54:58" ht="15" customHeight="1" x14ac:dyDescent="0.25">
      <c r="BB514" s="256" t="str">
        <f t="shared" si="124"/>
        <v>674EPS040</v>
      </c>
      <c r="BC514" s="257" t="s">
        <v>318</v>
      </c>
      <c r="BD514" s="258">
        <v>674</v>
      </c>
      <c r="BE514" s="257" t="s">
        <v>238</v>
      </c>
      <c r="BF514" s="259">
        <v>224</v>
      </c>
    </row>
    <row r="515" spans="54:58" ht="15" customHeight="1" x14ac:dyDescent="0.25">
      <c r="BB515" s="256" t="str">
        <f t="shared" si="124"/>
        <v>697EAS016</v>
      </c>
      <c r="BC515" s="257" t="s">
        <v>318</v>
      </c>
      <c r="BD515" s="258">
        <v>697</v>
      </c>
      <c r="BE515" s="257" t="s">
        <v>226</v>
      </c>
      <c r="BF515" s="259">
        <v>4</v>
      </c>
    </row>
    <row r="516" spans="54:58" ht="15" customHeight="1" x14ac:dyDescent="0.25">
      <c r="BB516" s="256" t="str">
        <f t="shared" si="124"/>
        <v>697EPS003</v>
      </c>
      <c r="BC516" s="257" t="s">
        <v>318</v>
      </c>
      <c r="BD516" s="258">
        <v>697</v>
      </c>
      <c r="BE516" s="257" t="s">
        <v>220</v>
      </c>
      <c r="BF516" s="259">
        <v>1250</v>
      </c>
    </row>
    <row r="517" spans="54:58" ht="15" customHeight="1" x14ac:dyDescent="0.25">
      <c r="BB517" s="256" t="str">
        <f t="shared" si="124"/>
        <v>697EPS005</v>
      </c>
      <c r="BC517" s="257" t="s">
        <v>318</v>
      </c>
      <c r="BD517" s="258">
        <v>697</v>
      </c>
      <c r="BE517" s="257" t="s">
        <v>224</v>
      </c>
      <c r="BF517" s="259">
        <v>7</v>
      </c>
    </row>
    <row r="518" spans="54:58" ht="15" customHeight="1" x14ac:dyDescent="0.25">
      <c r="BB518" s="256" t="str">
        <f t="shared" si="124"/>
        <v>697EPS010</v>
      </c>
      <c r="BC518" s="257" t="s">
        <v>318</v>
      </c>
      <c r="BD518" s="258">
        <v>697</v>
      </c>
      <c r="BE518" s="257" t="s">
        <v>218</v>
      </c>
      <c r="BF518" s="259">
        <v>1</v>
      </c>
    </row>
    <row r="519" spans="54:58" ht="15" customHeight="1" x14ac:dyDescent="0.25">
      <c r="BB519" s="256" t="str">
        <f t="shared" si="124"/>
        <v>697EPS016</v>
      </c>
      <c r="BC519" s="257" t="s">
        <v>318</v>
      </c>
      <c r="BD519" s="258">
        <v>697</v>
      </c>
      <c r="BE519" s="257" t="s">
        <v>219</v>
      </c>
      <c r="BF519" s="259">
        <v>6172</v>
      </c>
    </row>
    <row r="520" spans="54:58" ht="15" customHeight="1" x14ac:dyDescent="0.25">
      <c r="BB520" s="256" t="str">
        <f t="shared" si="124"/>
        <v>697EPS037</v>
      </c>
      <c r="BC520" s="257" t="s">
        <v>318</v>
      </c>
      <c r="BD520" s="258">
        <v>697</v>
      </c>
      <c r="BE520" s="257" t="s">
        <v>221</v>
      </c>
      <c r="BF520" s="259">
        <v>3811</v>
      </c>
    </row>
    <row r="521" spans="54:58" ht="15" customHeight="1" x14ac:dyDescent="0.25">
      <c r="BB521" s="256" t="str">
        <f t="shared" si="124"/>
        <v>697EPS040</v>
      </c>
      <c r="BC521" s="257" t="s">
        <v>318</v>
      </c>
      <c r="BD521" s="258">
        <v>697</v>
      </c>
      <c r="BE521" s="257" t="s">
        <v>238</v>
      </c>
      <c r="BF521" s="259">
        <v>218</v>
      </c>
    </row>
    <row r="522" spans="54:58" ht="15" customHeight="1" x14ac:dyDescent="0.25">
      <c r="BB522" s="256" t="str">
        <f t="shared" ref="BB522:BB585" si="125">CONCATENATE(BD522,BE522)</f>
        <v>756EPS003</v>
      </c>
      <c r="BC522" s="257" t="s">
        <v>318</v>
      </c>
      <c r="BD522" s="258">
        <v>756</v>
      </c>
      <c r="BE522" s="257" t="s">
        <v>220</v>
      </c>
      <c r="BF522" s="259">
        <v>1658</v>
      </c>
    </row>
    <row r="523" spans="54:58" ht="15" customHeight="1" x14ac:dyDescent="0.25">
      <c r="BB523" s="256" t="str">
        <f t="shared" si="125"/>
        <v>756EPS005</v>
      </c>
      <c r="BC523" s="257" t="s">
        <v>318</v>
      </c>
      <c r="BD523" s="258">
        <v>756</v>
      </c>
      <c r="BE523" s="257" t="s">
        <v>224</v>
      </c>
      <c r="BF523" s="259">
        <v>1</v>
      </c>
    </row>
    <row r="524" spans="54:58" ht="15" customHeight="1" x14ac:dyDescent="0.25">
      <c r="BB524" s="256" t="str">
        <f t="shared" si="125"/>
        <v>756EPS016</v>
      </c>
      <c r="BC524" s="257" t="s">
        <v>318</v>
      </c>
      <c r="BD524" s="258">
        <v>756</v>
      </c>
      <c r="BE524" s="257" t="s">
        <v>219</v>
      </c>
      <c r="BF524" s="259">
        <v>2928</v>
      </c>
    </row>
    <row r="525" spans="54:58" ht="15" customHeight="1" x14ac:dyDescent="0.25">
      <c r="BB525" s="256" t="str">
        <f t="shared" si="125"/>
        <v>756EPS037</v>
      </c>
      <c r="BC525" s="257" t="s">
        <v>318</v>
      </c>
      <c r="BD525" s="258">
        <v>756</v>
      </c>
      <c r="BE525" s="257" t="s">
        <v>221</v>
      </c>
      <c r="BF525" s="259">
        <v>922</v>
      </c>
    </row>
    <row r="526" spans="54:58" ht="15" customHeight="1" x14ac:dyDescent="0.25">
      <c r="BB526" s="256" t="str">
        <f t="shared" si="125"/>
        <v>756EPS040</v>
      </c>
      <c r="BC526" s="257" t="s">
        <v>318</v>
      </c>
      <c r="BD526" s="258">
        <v>756</v>
      </c>
      <c r="BE526" s="257" t="s">
        <v>238</v>
      </c>
      <c r="BF526" s="259">
        <v>324</v>
      </c>
    </row>
    <row r="527" spans="54:58" ht="15" customHeight="1" x14ac:dyDescent="0.25">
      <c r="BB527" s="256" t="str">
        <f t="shared" si="125"/>
        <v>756ESSC91</v>
      </c>
      <c r="BC527" s="257" t="s">
        <v>318</v>
      </c>
      <c r="BD527" s="258">
        <v>756</v>
      </c>
      <c r="BE527" s="257" t="s">
        <v>241</v>
      </c>
      <c r="BF527" s="259">
        <v>2</v>
      </c>
    </row>
    <row r="528" spans="54:58" ht="15" customHeight="1" x14ac:dyDescent="0.25">
      <c r="BB528" s="256" t="str">
        <f t="shared" si="125"/>
        <v>30EAS027</v>
      </c>
      <c r="BC528" s="257" t="s">
        <v>319</v>
      </c>
      <c r="BD528" s="258">
        <v>30</v>
      </c>
      <c r="BE528" s="257" t="s">
        <v>228</v>
      </c>
      <c r="BF528" s="259">
        <v>43</v>
      </c>
    </row>
    <row r="529" spans="54:58" ht="15" customHeight="1" x14ac:dyDescent="0.25">
      <c r="BB529" s="256" t="str">
        <f t="shared" si="125"/>
        <v>30EPS002</v>
      </c>
      <c r="BC529" s="257" t="s">
        <v>319</v>
      </c>
      <c r="BD529" s="258">
        <v>30</v>
      </c>
      <c r="BE529" s="257" t="s">
        <v>222</v>
      </c>
      <c r="BF529" s="259">
        <v>2573</v>
      </c>
    </row>
    <row r="530" spans="54:58" ht="15" customHeight="1" x14ac:dyDescent="0.25">
      <c r="BB530" s="256" t="str">
        <f t="shared" si="125"/>
        <v>30EPS003</v>
      </c>
      <c r="BC530" s="257" t="s">
        <v>319</v>
      </c>
      <c r="BD530" s="258">
        <v>30</v>
      </c>
      <c r="BE530" s="257" t="s">
        <v>220</v>
      </c>
      <c r="BF530" s="259">
        <v>2531</v>
      </c>
    </row>
    <row r="531" spans="54:58" ht="15" customHeight="1" x14ac:dyDescent="0.25">
      <c r="BB531" s="256" t="str">
        <f t="shared" si="125"/>
        <v>30EPS005</v>
      </c>
      <c r="BC531" s="257" t="s">
        <v>319</v>
      </c>
      <c r="BD531" s="258">
        <v>30</v>
      </c>
      <c r="BE531" s="257" t="s">
        <v>224</v>
      </c>
      <c r="BF531" s="259">
        <v>1</v>
      </c>
    </row>
    <row r="532" spans="54:58" ht="15" customHeight="1" x14ac:dyDescent="0.25">
      <c r="BB532" s="256" t="str">
        <f t="shared" si="125"/>
        <v>30EPS016</v>
      </c>
      <c r="BC532" s="257" t="s">
        <v>319</v>
      </c>
      <c r="BD532" s="258">
        <v>30</v>
      </c>
      <c r="BE532" s="257" t="s">
        <v>219</v>
      </c>
      <c r="BF532" s="259">
        <v>6174</v>
      </c>
    </row>
    <row r="533" spans="54:58" ht="15" customHeight="1" x14ac:dyDescent="0.25">
      <c r="BB533" s="256" t="str">
        <f t="shared" si="125"/>
        <v>30EPS018</v>
      </c>
      <c r="BC533" s="257" t="s">
        <v>319</v>
      </c>
      <c r="BD533" s="258">
        <v>30</v>
      </c>
      <c r="BE533" s="257" t="s">
        <v>225</v>
      </c>
      <c r="BF533" s="259">
        <v>2</v>
      </c>
    </row>
    <row r="534" spans="54:58" ht="15" customHeight="1" x14ac:dyDescent="0.25">
      <c r="BB534" s="256" t="str">
        <f t="shared" si="125"/>
        <v>30EPS037</v>
      </c>
      <c r="BC534" s="257" t="s">
        <v>319</v>
      </c>
      <c r="BD534" s="258">
        <v>30</v>
      </c>
      <c r="BE534" s="257" t="s">
        <v>221</v>
      </c>
      <c r="BF534" s="259">
        <v>1995</v>
      </c>
    </row>
    <row r="535" spans="54:58" ht="15" customHeight="1" x14ac:dyDescent="0.25">
      <c r="BB535" s="256" t="str">
        <f t="shared" si="125"/>
        <v>30EPS040</v>
      </c>
      <c r="BC535" s="257" t="s">
        <v>319</v>
      </c>
      <c r="BD535" s="258">
        <v>30</v>
      </c>
      <c r="BE535" s="257" t="s">
        <v>238</v>
      </c>
      <c r="BF535" s="259">
        <v>143</v>
      </c>
    </row>
    <row r="536" spans="54:58" ht="15" customHeight="1" x14ac:dyDescent="0.25">
      <c r="BB536" s="256" t="str">
        <f t="shared" si="125"/>
        <v>30ESSC24</v>
      </c>
      <c r="BC536" s="257" t="s">
        <v>319</v>
      </c>
      <c r="BD536" s="258">
        <v>30</v>
      </c>
      <c r="BE536" s="257" t="s">
        <v>239</v>
      </c>
      <c r="BF536" s="259">
        <v>307</v>
      </c>
    </row>
    <row r="537" spans="54:58" ht="15" customHeight="1" x14ac:dyDescent="0.25">
      <c r="BB537" s="256" t="str">
        <f t="shared" si="125"/>
        <v>34EPS003</v>
      </c>
      <c r="BC537" s="257" t="s">
        <v>319</v>
      </c>
      <c r="BD537" s="258">
        <v>34</v>
      </c>
      <c r="BE537" s="257" t="s">
        <v>220</v>
      </c>
      <c r="BF537" s="259">
        <v>4757</v>
      </c>
    </row>
    <row r="538" spans="54:58" ht="15" customHeight="1" x14ac:dyDescent="0.25">
      <c r="BB538" s="256" t="str">
        <f t="shared" si="125"/>
        <v>34EPS016</v>
      </c>
      <c r="BC538" s="257" t="s">
        <v>319</v>
      </c>
      <c r="BD538" s="258">
        <v>34</v>
      </c>
      <c r="BE538" s="257" t="s">
        <v>219</v>
      </c>
      <c r="BF538" s="259">
        <v>2296</v>
      </c>
    </row>
    <row r="539" spans="54:58" ht="15" customHeight="1" x14ac:dyDescent="0.25">
      <c r="BB539" s="256" t="str">
        <f t="shared" si="125"/>
        <v>34EPS018</v>
      </c>
      <c r="BC539" s="257" t="s">
        <v>319</v>
      </c>
      <c r="BD539" s="258">
        <v>34</v>
      </c>
      <c r="BE539" s="257" t="s">
        <v>225</v>
      </c>
      <c r="BF539" s="259">
        <v>1</v>
      </c>
    </row>
    <row r="540" spans="54:58" ht="15" customHeight="1" x14ac:dyDescent="0.25">
      <c r="BB540" s="256" t="str">
        <f t="shared" si="125"/>
        <v>34EPS037</v>
      </c>
      <c r="BC540" s="257" t="s">
        <v>319</v>
      </c>
      <c r="BD540" s="258">
        <v>34</v>
      </c>
      <c r="BE540" s="257" t="s">
        <v>221</v>
      </c>
      <c r="BF540" s="259">
        <v>1350</v>
      </c>
    </row>
    <row r="541" spans="54:58" ht="15" customHeight="1" x14ac:dyDescent="0.25">
      <c r="BB541" s="256" t="str">
        <f t="shared" si="125"/>
        <v>34EPS040</v>
      </c>
      <c r="BC541" s="257" t="s">
        <v>319</v>
      </c>
      <c r="BD541" s="258">
        <v>34</v>
      </c>
      <c r="BE541" s="257" t="s">
        <v>238</v>
      </c>
      <c r="BF541" s="259">
        <v>340</v>
      </c>
    </row>
    <row r="542" spans="54:58" ht="15" customHeight="1" x14ac:dyDescent="0.25">
      <c r="BB542" s="256" t="str">
        <f t="shared" si="125"/>
        <v>34ESSC91</v>
      </c>
      <c r="BC542" s="257" t="s">
        <v>319</v>
      </c>
      <c r="BD542" s="258">
        <v>34</v>
      </c>
      <c r="BE542" s="257" t="s">
        <v>241</v>
      </c>
      <c r="BF542" s="259">
        <v>6</v>
      </c>
    </row>
    <row r="543" spans="54:58" ht="15" customHeight="1" x14ac:dyDescent="0.25">
      <c r="BB543" s="256" t="str">
        <f t="shared" si="125"/>
        <v>36EPS003</v>
      </c>
      <c r="BC543" s="257" t="s">
        <v>319</v>
      </c>
      <c r="BD543" s="258">
        <v>36</v>
      </c>
      <c r="BE543" s="257" t="s">
        <v>220</v>
      </c>
      <c r="BF543" s="259">
        <v>461</v>
      </c>
    </row>
    <row r="544" spans="54:58" ht="15" customHeight="1" x14ac:dyDescent="0.25">
      <c r="BB544" s="256" t="str">
        <f t="shared" si="125"/>
        <v>36EPS016</v>
      </c>
      <c r="BC544" s="257" t="s">
        <v>319</v>
      </c>
      <c r="BD544" s="258">
        <v>36</v>
      </c>
      <c r="BE544" s="257" t="s">
        <v>219</v>
      </c>
      <c r="BF544" s="259">
        <v>1018</v>
      </c>
    </row>
    <row r="545" spans="54:58" ht="15" customHeight="1" x14ac:dyDescent="0.25">
      <c r="BB545" s="256" t="str">
        <f t="shared" si="125"/>
        <v>36EPS037</v>
      </c>
      <c r="BC545" s="257" t="s">
        <v>319</v>
      </c>
      <c r="BD545" s="258">
        <v>36</v>
      </c>
      <c r="BE545" s="257" t="s">
        <v>221</v>
      </c>
      <c r="BF545" s="259">
        <v>168</v>
      </c>
    </row>
    <row r="546" spans="54:58" ht="15" customHeight="1" x14ac:dyDescent="0.25">
      <c r="BB546" s="256" t="str">
        <f t="shared" si="125"/>
        <v>36ESSC91</v>
      </c>
      <c r="BC546" s="257" t="s">
        <v>319</v>
      </c>
      <c r="BD546" s="258">
        <v>36</v>
      </c>
      <c r="BE546" s="257" t="s">
        <v>241</v>
      </c>
      <c r="BF546" s="259">
        <v>9</v>
      </c>
    </row>
    <row r="547" spans="54:58" ht="15" customHeight="1" x14ac:dyDescent="0.25">
      <c r="BB547" s="256" t="str">
        <f t="shared" si="125"/>
        <v>91EPS003</v>
      </c>
      <c r="BC547" s="257" t="s">
        <v>319</v>
      </c>
      <c r="BD547" s="258">
        <v>91</v>
      </c>
      <c r="BE547" s="257" t="s">
        <v>220</v>
      </c>
      <c r="BF547" s="259">
        <v>596</v>
      </c>
    </row>
    <row r="548" spans="54:58" ht="15" customHeight="1" x14ac:dyDescent="0.25">
      <c r="BB548" s="256" t="str">
        <f t="shared" si="125"/>
        <v>91EPS005</v>
      </c>
      <c r="BC548" s="257" t="s">
        <v>319</v>
      </c>
      <c r="BD548" s="258">
        <v>91</v>
      </c>
      <c r="BE548" s="257" t="s">
        <v>224</v>
      </c>
      <c r="BF548" s="259">
        <v>1</v>
      </c>
    </row>
    <row r="549" spans="54:58" ht="15" customHeight="1" x14ac:dyDescent="0.25">
      <c r="BB549" s="256" t="str">
        <f t="shared" si="125"/>
        <v>91EPS037</v>
      </c>
      <c r="BC549" s="257" t="s">
        <v>319</v>
      </c>
      <c r="BD549" s="258">
        <v>91</v>
      </c>
      <c r="BE549" s="257" t="s">
        <v>221</v>
      </c>
      <c r="BF549" s="259">
        <v>132</v>
      </c>
    </row>
    <row r="550" spans="54:58" ht="15" customHeight="1" x14ac:dyDescent="0.25">
      <c r="BB550" s="256" t="str">
        <f t="shared" si="125"/>
        <v>91EPS040</v>
      </c>
      <c r="BC550" s="257" t="s">
        <v>319</v>
      </c>
      <c r="BD550" s="258">
        <v>91</v>
      </c>
      <c r="BE550" s="257" t="s">
        <v>238</v>
      </c>
      <c r="BF550" s="259">
        <v>45</v>
      </c>
    </row>
    <row r="551" spans="54:58" ht="15" customHeight="1" x14ac:dyDescent="0.25">
      <c r="BB551" s="256" t="str">
        <f t="shared" si="125"/>
        <v>93EPS003</v>
      </c>
      <c r="BC551" s="257" t="s">
        <v>319</v>
      </c>
      <c r="BD551" s="258">
        <v>93</v>
      </c>
      <c r="BE551" s="257" t="s">
        <v>220</v>
      </c>
      <c r="BF551" s="259">
        <v>987</v>
      </c>
    </row>
    <row r="552" spans="54:58" ht="15" customHeight="1" x14ac:dyDescent="0.25">
      <c r="BB552" s="256" t="str">
        <f t="shared" si="125"/>
        <v>93EPS037</v>
      </c>
      <c r="BC552" s="257" t="s">
        <v>319</v>
      </c>
      <c r="BD552" s="258">
        <v>93</v>
      </c>
      <c r="BE552" s="257" t="s">
        <v>221</v>
      </c>
      <c r="BF552" s="259">
        <v>228</v>
      </c>
    </row>
    <row r="553" spans="54:58" ht="15" customHeight="1" x14ac:dyDescent="0.25">
      <c r="BB553" s="256" t="str">
        <f t="shared" si="125"/>
        <v>93EPS040</v>
      </c>
      <c r="BC553" s="257" t="s">
        <v>319</v>
      </c>
      <c r="BD553" s="258">
        <v>93</v>
      </c>
      <c r="BE553" s="257" t="s">
        <v>238</v>
      </c>
      <c r="BF553" s="259">
        <v>110</v>
      </c>
    </row>
    <row r="554" spans="54:58" ht="15" customHeight="1" x14ac:dyDescent="0.25">
      <c r="BB554" s="256" t="str">
        <f t="shared" si="125"/>
        <v>101EAS016</v>
      </c>
      <c r="BC554" s="257" t="s">
        <v>319</v>
      </c>
      <c r="BD554" s="258">
        <v>101</v>
      </c>
      <c r="BE554" s="257" t="s">
        <v>226</v>
      </c>
      <c r="BF554" s="259">
        <v>1</v>
      </c>
    </row>
    <row r="555" spans="54:58" ht="15" customHeight="1" x14ac:dyDescent="0.25">
      <c r="BB555" s="256" t="str">
        <f t="shared" si="125"/>
        <v>101EPS003</v>
      </c>
      <c r="BC555" s="257" t="s">
        <v>319</v>
      </c>
      <c r="BD555" s="258">
        <v>101</v>
      </c>
      <c r="BE555" s="257" t="s">
        <v>220</v>
      </c>
      <c r="BF555" s="259">
        <v>3332</v>
      </c>
    </row>
    <row r="556" spans="54:58" ht="15" customHeight="1" x14ac:dyDescent="0.25">
      <c r="BB556" s="256" t="str">
        <f t="shared" si="125"/>
        <v>101EPS005</v>
      </c>
      <c r="BC556" s="257" t="s">
        <v>319</v>
      </c>
      <c r="BD556" s="258">
        <v>101</v>
      </c>
      <c r="BE556" s="257" t="s">
        <v>224</v>
      </c>
      <c r="BF556" s="259">
        <v>1</v>
      </c>
    </row>
    <row r="557" spans="54:58" ht="15" customHeight="1" x14ac:dyDescent="0.25">
      <c r="BB557" s="256" t="str">
        <f t="shared" si="125"/>
        <v>101EPS016</v>
      </c>
      <c r="BC557" s="257" t="s">
        <v>319</v>
      </c>
      <c r="BD557" s="258">
        <v>101</v>
      </c>
      <c r="BE557" s="257" t="s">
        <v>219</v>
      </c>
      <c r="BF557" s="259">
        <v>3679</v>
      </c>
    </row>
    <row r="558" spans="54:58" ht="15" customHeight="1" x14ac:dyDescent="0.25">
      <c r="BB558" s="256" t="str">
        <f t="shared" si="125"/>
        <v>101EPS037</v>
      </c>
      <c r="BC558" s="257" t="s">
        <v>319</v>
      </c>
      <c r="BD558" s="258">
        <v>101</v>
      </c>
      <c r="BE558" s="257" t="s">
        <v>221</v>
      </c>
      <c r="BF558" s="259">
        <v>421</v>
      </c>
    </row>
    <row r="559" spans="54:58" ht="15" customHeight="1" x14ac:dyDescent="0.25">
      <c r="BB559" s="256" t="str">
        <f t="shared" si="125"/>
        <v>101EPS040</v>
      </c>
      <c r="BC559" s="257" t="s">
        <v>319</v>
      </c>
      <c r="BD559" s="258">
        <v>101</v>
      </c>
      <c r="BE559" s="257" t="s">
        <v>238</v>
      </c>
      <c r="BF559" s="259">
        <v>171</v>
      </c>
    </row>
    <row r="560" spans="54:58" ht="15" customHeight="1" x14ac:dyDescent="0.25">
      <c r="BB560" s="256" t="str">
        <f t="shared" si="125"/>
        <v>101ESSC24</v>
      </c>
      <c r="BC560" s="257" t="s">
        <v>319</v>
      </c>
      <c r="BD560" s="258">
        <v>101</v>
      </c>
      <c r="BE560" s="257" t="s">
        <v>239</v>
      </c>
      <c r="BF560" s="259">
        <v>279</v>
      </c>
    </row>
    <row r="561" spans="54:58" ht="15" customHeight="1" x14ac:dyDescent="0.25">
      <c r="BB561" s="256" t="str">
        <f t="shared" si="125"/>
        <v>145EPS003</v>
      </c>
      <c r="BC561" s="257" t="s">
        <v>319</v>
      </c>
      <c r="BD561" s="258">
        <v>145</v>
      </c>
      <c r="BE561" s="257" t="s">
        <v>220</v>
      </c>
      <c r="BF561" s="259">
        <v>438</v>
      </c>
    </row>
    <row r="562" spans="54:58" ht="15" customHeight="1" x14ac:dyDescent="0.25">
      <c r="BB562" s="256" t="str">
        <f t="shared" si="125"/>
        <v>145EPS037</v>
      </c>
      <c r="BC562" s="257" t="s">
        <v>319</v>
      </c>
      <c r="BD562" s="258">
        <v>145</v>
      </c>
      <c r="BE562" s="257" t="s">
        <v>221</v>
      </c>
      <c r="BF562" s="259">
        <v>212</v>
      </c>
    </row>
    <row r="563" spans="54:58" ht="15" customHeight="1" x14ac:dyDescent="0.25">
      <c r="BB563" s="256" t="str">
        <f t="shared" si="125"/>
        <v>145EPS040</v>
      </c>
      <c r="BC563" s="257" t="s">
        <v>319</v>
      </c>
      <c r="BD563" s="258">
        <v>145</v>
      </c>
      <c r="BE563" s="257" t="s">
        <v>238</v>
      </c>
      <c r="BF563" s="259">
        <v>40</v>
      </c>
    </row>
    <row r="564" spans="54:58" ht="15" customHeight="1" x14ac:dyDescent="0.25">
      <c r="BB564" s="256" t="str">
        <f t="shared" si="125"/>
        <v>209EPS003</v>
      </c>
      <c r="BC564" s="257" t="s">
        <v>319</v>
      </c>
      <c r="BD564" s="258">
        <v>209</v>
      </c>
      <c r="BE564" s="257" t="s">
        <v>220</v>
      </c>
      <c r="BF564" s="259">
        <v>2772</v>
      </c>
    </row>
    <row r="565" spans="54:58" ht="15" customHeight="1" x14ac:dyDescent="0.25">
      <c r="BB565" s="256" t="str">
        <f t="shared" si="125"/>
        <v>209EPS005</v>
      </c>
      <c r="BC565" s="257" t="s">
        <v>319</v>
      </c>
      <c r="BD565" s="258">
        <v>209</v>
      </c>
      <c r="BE565" s="257" t="s">
        <v>224</v>
      </c>
      <c r="BF565" s="259">
        <v>1</v>
      </c>
    </row>
    <row r="566" spans="54:58" ht="15" customHeight="1" x14ac:dyDescent="0.25">
      <c r="BB566" s="256" t="str">
        <f t="shared" si="125"/>
        <v>209EPS018</v>
      </c>
      <c r="BC566" s="257" t="s">
        <v>319</v>
      </c>
      <c r="BD566" s="258">
        <v>209</v>
      </c>
      <c r="BE566" s="257" t="s">
        <v>225</v>
      </c>
      <c r="BF566" s="259">
        <v>2</v>
      </c>
    </row>
    <row r="567" spans="54:58" ht="15" customHeight="1" x14ac:dyDescent="0.25">
      <c r="BB567" s="256" t="str">
        <f t="shared" si="125"/>
        <v>209EPS037</v>
      </c>
      <c r="BC567" s="257" t="s">
        <v>319</v>
      </c>
      <c r="BD567" s="258">
        <v>209</v>
      </c>
      <c r="BE567" s="257" t="s">
        <v>221</v>
      </c>
      <c r="BF567" s="259">
        <v>672</v>
      </c>
    </row>
    <row r="568" spans="54:58" ht="15" customHeight="1" x14ac:dyDescent="0.25">
      <c r="BB568" s="256" t="str">
        <f t="shared" si="125"/>
        <v>209EPS040</v>
      </c>
      <c r="BC568" s="257" t="s">
        <v>319</v>
      </c>
      <c r="BD568" s="258">
        <v>209</v>
      </c>
      <c r="BE568" s="257" t="s">
        <v>238</v>
      </c>
      <c r="BF568" s="259">
        <v>87</v>
      </c>
    </row>
    <row r="569" spans="54:58" ht="15" customHeight="1" x14ac:dyDescent="0.25">
      <c r="BB569" s="256" t="str">
        <f t="shared" si="125"/>
        <v>282EAS016</v>
      </c>
      <c r="BC569" s="257" t="s">
        <v>319</v>
      </c>
      <c r="BD569" s="258">
        <v>282</v>
      </c>
      <c r="BE569" s="257" t="s">
        <v>226</v>
      </c>
      <c r="BF569" s="259">
        <v>1</v>
      </c>
    </row>
    <row r="570" spans="54:58" ht="15" customHeight="1" x14ac:dyDescent="0.25">
      <c r="BB570" s="256" t="str">
        <f t="shared" si="125"/>
        <v>282EAS027</v>
      </c>
      <c r="BC570" s="257" t="s">
        <v>319</v>
      </c>
      <c r="BD570" s="258">
        <v>282</v>
      </c>
      <c r="BE570" s="257" t="s">
        <v>228</v>
      </c>
      <c r="BF570" s="259">
        <v>18</v>
      </c>
    </row>
    <row r="571" spans="54:58" ht="15" customHeight="1" x14ac:dyDescent="0.25">
      <c r="BB571" s="256" t="str">
        <f t="shared" si="125"/>
        <v>282EPS003</v>
      </c>
      <c r="BC571" s="257" t="s">
        <v>319</v>
      </c>
      <c r="BD571" s="258">
        <v>282</v>
      </c>
      <c r="BE571" s="257" t="s">
        <v>220</v>
      </c>
      <c r="BF571" s="259">
        <v>4411</v>
      </c>
    </row>
    <row r="572" spans="54:58" ht="15" customHeight="1" x14ac:dyDescent="0.25">
      <c r="BB572" s="256" t="str">
        <f t="shared" si="125"/>
        <v>282EPS016</v>
      </c>
      <c r="BC572" s="257" t="s">
        <v>319</v>
      </c>
      <c r="BD572" s="258">
        <v>282</v>
      </c>
      <c r="BE572" s="257" t="s">
        <v>219</v>
      </c>
      <c r="BF572" s="259">
        <v>1857</v>
      </c>
    </row>
    <row r="573" spans="54:58" ht="15" customHeight="1" x14ac:dyDescent="0.25">
      <c r="BB573" s="256" t="str">
        <f t="shared" si="125"/>
        <v>282EPS037</v>
      </c>
      <c r="BC573" s="257" t="s">
        <v>319</v>
      </c>
      <c r="BD573" s="258">
        <v>282</v>
      </c>
      <c r="BE573" s="257" t="s">
        <v>221</v>
      </c>
      <c r="BF573" s="259">
        <v>1141</v>
      </c>
    </row>
    <row r="574" spans="54:58" ht="15" customHeight="1" x14ac:dyDescent="0.25">
      <c r="BB574" s="256" t="str">
        <f t="shared" si="125"/>
        <v>282EPS040</v>
      </c>
      <c r="BC574" s="257" t="s">
        <v>319</v>
      </c>
      <c r="BD574" s="258">
        <v>282</v>
      </c>
      <c r="BE574" s="257" t="s">
        <v>238</v>
      </c>
      <c r="BF574" s="259">
        <v>1466</v>
      </c>
    </row>
    <row r="575" spans="54:58" ht="15" customHeight="1" x14ac:dyDescent="0.25">
      <c r="BB575" s="256" t="str">
        <f t="shared" si="125"/>
        <v>353EPS003</v>
      </c>
      <c r="BC575" s="257" t="s">
        <v>319</v>
      </c>
      <c r="BD575" s="258">
        <v>353</v>
      </c>
      <c r="BE575" s="257" t="s">
        <v>220</v>
      </c>
      <c r="BF575" s="259">
        <v>603</v>
      </c>
    </row>
    <row r="576" spans="54:58" ht="15" customHeight="1" x14ac:dyDescent="0.25">
      <c r="BB576" s="256" t="str">
        <f t="shared" si="125"/>
        <v>353EPS037</v>
      </c>
      <c r="BC576" s="257" t="s">
        <v>319</v>
      </c>
      <c r="BD576" s="258">
        <v>353</v>
      </c>
      <c r="BE576" s="257" t="s">
        <v>221</v>
      </c>
      <c r="BF576" s="259">
        <v>261</v>
      </c>
    </row>
    <row r="577" spans="54:58" ht="15" customHeight="1" x14ac:dyDescent="0.25">
      <c r="BB577" s="256" t="str">
        <f t="shared" si="125"/>
        <v>353EPS040</v>
      </c>
      <c r="BC577" s="257" t="s">
        <v>319</v>
      </c>
      <c r="BD577" s="258">
        <v>353</v>
      </c>
      <c r="BE577" s="257" t="s">
        <v>238</v>
      </c>
      <c r="BF577" s="259">
        <v>13</v>
      </c>
    </row>
    <row r="578" spans="54:58" ht="15" customHeight="1" x14ac:dyDescent="0.25">
      <c r="BB578" s="256" t="str">
        <f t="shared" si="125"/>
        <v>353ESSC24</v>
      </c>
      <c r="BC578" s="257" t="s">
        <v>319</v>
      </c>
      <c r="BD578" s="258">
        <v>353</v>
      </c>
      <c r="BE578" s="257" t="s">
        <v>239</v>
      </c>
      <c r="BF578" s="259">
        <v>151</v>
      </c>
    </row>
    <row r="579" spans="54:58" ht="15" customHeight="1" x14ac:dyDescent="0.25">
      <c r="BB579" s="256" t="str">
        <f t="shared" si="125"/>
        <v>364EPS003</v>
      </c>
      <c r="BC579" s="257" t="s">
        <v>319</v>
      </c>
      <c r="BD579" s="258">
        <v>364</v>
      </c>
      <c r="BE579" s="257" t="s">
        <v>220</v>
      </c>
      <c r="BF579" s="259">
        <v>2012</v>
      </c>
    </row>
    <row r="580" spans="54:58" ht="15" customHeight="1" x14ac:dyDescent="0.25">
      <c r="BB580" s="256" t="str">
        <f t="shared" si="125"/>
        <v>364EPS005</v>
      </c>
      <c r="BC580" s="257" t="s">
        <v>319</v>
      </c>
      <c r="BD580" s="258">
        <v>364</v>
      </c>
      <c r="BE580" s="257" t="s">
        <v>224</v>
      </c>
      <c r="BF580" s="259">
        <v>4</v>
      </c>
    </row>
    <row r="581" spans="54:58" ht="15" customHeight="1" x14ac:dyDescent="0.25">
      <c r="BB581" s="256" t="str">
        <f t="shared" si="125"/>
        <v>364EPS037</v>
      </c>
      <c r="BC581" s="257" t="s">
        <v>319</v>
      </c>
      <c r="BD581" s="258">
        <v>364</v>
      </c>
      <c r="BE581" s="257" t="s">
        <v>221</v>
      </c>
      <c r="BF581" s="259">
        <v>1152</v>
      </c>
    </row>
    <row r="582" spans="54:58" ht="15" customHeight="1" x14ac:dyDescent="0.25">
      <c r="BB582" s="256" t="str">
        <f t="shared" si="125"/>
        <v>364EPS040</v>
      </c>
      <c r="BC582" s="257" t="s">
        <v>319</v>
      </c>
      <c r="BD582" s="258">
        <v>364</v>
      </c>
      <c r="BE582" s="257" t="s">
        <v>238</v>
      </c>
      <c r="BF582" s="259">
        <v>122</v>
      </c>
    </row>
    <row r="583" spans="54:58" ht="15" customHeight="1" x14ac:dyDescent="0.25">
      <c r="BB583" s="256" t="str">
        <f t="shared" si="125"/>
        <v>368EPS003</v>
      </c>
      <c r="BC583" s="257" t="s">
        <v>319</v>
      </c>
      <c r="BD583" s="258">
        <v>368</v>
      </c>
      <c r="BE583" s="257" t="s">
        <v>220</v>
      </c>
      <c r="BF583" s="259">
        <v>845</v>
      </c>
    </row>
    <row r="584" spans="54:58" ht="15" customHeight="1" x14ac:dyDescent="0.25">
      <c r="BB584" s="256" t="str">
        <f t="shared" si="125"/>
        <v>368EPS016</v>
      </c>
      <c r="BC584" s="257" t="s">
        <v>319</v>
      </c>
      <c r="BD584" s="258">
        <v>368</v>
      </c>
      <c r="BE584" s="257" t="s">
        <v>219</v>
      </c>
      <c r="BF584" s="259">
        <v>2078</v>
      </c>
    </row>
    <row r="585" spans="54:58" ht="15" customHeight="1" x14ac:dyDescent="0.25">
      <c r="BB585" s="256" t="str">
        <f t="shared" si="125"/>
        <v>368EPS018</v>
      </c>
      <c r="BC585" s="257" t="s">
        <v>319</v>
      </c>
      <c r="BD585" s="258">
        <v>368</v>
      </c>
      <c r="BE585" s="257" t="s">
        <v>225</v>
      </c>
      <c r="BF585" s="259">
        <v>1</v>
      </c>
    </row>
    <row r="586" spans="54:58" ht="15" customHeight="1" x14ac:dyDescent="0.25">
      <c r="BB586" s="256" t="str">
        <f t="shared" ref="BB586:BB649" si="126">CONCATENATE(BD586,BE586)</f>
        <v>368EPS037</v>
      </c>
      <c r="BC586" s="257" t="s">
        <v>319</v>
      </c>
      <c r="BD586" s="258">
        <v>368</v>
      </c>
      <c r="BE586" s="257" t="s">
        <v>221</v>
      </c>
      <c r="BF586" s="259">
        <v>659</v>
      </c>
    </row>
    <row r="587" spans="54:58" ht="15" customHeight="1" x14ac:dyDescent="0.25">
      <c r="BB587" s="256" t="str">
        <f t="shared" si="126"/>
        <v>368ESSC24</v>
      </c>
      <c r="BC587" s="257" t="s">
        <v>319</v>
      </c>
      <c r="BD587" s="258">
        <v>368</v>
      </c>
      <c r="BE587" s="257" t="s">
        <v>239</v>
      </c>
      <c r="BF587" s="259">
        <v>251</v>
      </c>
    </row>
    <row r="588" spans="54:58" ht="15" customHeight="1" x14ac:dyDescent="0.25">
      <c r="BB588" s="256" t="str">
        <f t="shared" si="126"/>
        <v>390EPS003</v>
      </c>
      <c r="BC588" s="257" t="s">
        <v>319</v>
      </c>
      <c r="BD588" s="258">
        <v>390</v>
      </c>
      <c r="BE588" s="257" t="s">
        <v>220</v>
      </c>
      <c r="BF588" s="259">
        <v>1078</v>
      </c>
    </row>
    <row r="589" spans="54:58" ht="15" customHeight="1" x14ac:dyDescent="0.25">
      <c r="BB589" s="256" t="str">
        <f t="shared" si="126"/>
        <v>390EPS005</v>
      </c>
      <c r="BC589" s="257" t="s">
        <v>319</v>
      </c>
      <c r="BD589" s="258">
        <v>390</v>
      </c>
      <c r="BE589" s="257" t="s">
        <v>224</v>
      </c>
      <c r="BF589" s="259">
        <v>1</v>
      </c>
    </row>
    <row r="590" spans="54:58" ht="15" customHeight="1" x14ac:dyDescent="0.25">
      <c r="BB590" s="256" t="str">
        <f t="shared" si="126"/>
        <v>390EPS016</v>
      </c>
      <c r="BC590" s="257" t="s">
        <v>319</v>
      </c>
      <c r="BD590" s="258">
        <v>390</v>
      </c>
      <c r="BE590" s="257" t="s">
        <v>219</v>
      </c>
      <c r="BF590" s="259">
        <v>548</v>
      </c>
    </row>
    <row r="591" spans="54:58" ht="15" customHeight="1" x14ac:dyDescent="0.25">
      <c r="BB591" s="256" t="str">
        <f t="shared" si="126"/>
        <v>390EPS018</v>
      </c>
      <c r="BC591" s="257" t="s">
        <v>319</v>
      </c>
      <c r="BD591" s="258">
        <v>390</v>
      </c>
      <c r="BE591" s="257" t="s">
        <v>225</v>
      </c>
      <c r="BF591" s="259">
        <v>1</v>
      </c>
    </row>
    <row r="592" spans="54:58" ht="15" customHeight="1" x14ac:dyDescent="0.25">
      <c r="BB592" s="256" t="str">
        <f t="shared" si="126"/>
        <v>390EPS037</v>
      </c>
      <c r="BC592" s="257" t="s">
        <v>319</v>
      </c>
      <c r="BD592" s="258">
        <v>390</v>
      </c>
      <c r="BE592" s="257" t="s">
        <v>221</v>
      </c>
      <c r="BF592" s="259">
        <v>1285</v>
      </c>
    </row>
    <row r="593" spans="54:58" ht="15" customHeight="1" x14ac:dyDescent="0.25">
      <c r="BB593" s="256" t="str">
        <f t="shared" si="126"/>
        <v>390EPS040</v>
      </c>
      <c r="BC593" s="257" t="s">
        <v>319</v>
      </c>
      <c r="BD593" s="258">
        <v>390</v>
      </c>
      <c r="BE593" s="257" t="s">
        <v>238</v>
      </c>
      <c r="BF593" s="259">
        <v>395</v>
      </c>
    </row>
    <row r="594" spans="54:58" ht="15" customHeight="1" x14ac:dyDescent="0.25">
      <c r="BB594" s="256" t="str">
        <f t="shared" si="126"/>
        <v>390ESSC62</v>
      </c>
      <c r="BC594" s="257" t="s">
        <v>319</v>
      </c>
      <c r="BD594" s="258">
        <v>390</v>
      </c>
      <c r="BE594" s="257" t="s">
        <v>243</v>
      </c>
      <c r="BF594" s="259">
        <v>1</v>
      </c>
    </row>
    <row r="595" spans="54:58" ht="15" customHeight="1" x14ac:dyDescent="0.25">
      <c r="BB595" s="256" t="str">
        <f t="shared" si="126"/>
        <v>467EPS003</v>
      </c>
      <c r="BC595" s="257" t="s">
        <v>319</v>
      </c>
      <c r="BD595" s="258">
        <v>467</v>
      </c>
      <c r="BE595" s="257" t="s">
        <v>220</v>
      </c>
      <c r="BF595" s="259">
        <v>425</v>
      </c>
    </row>
    <row r="596" spans="54:58" ht="15" customHeight="1" x14ac:dyDescent="0.25">
      <c r="BB596" s="256" t="str">
        <f t="shared" si="126"/>
        <v>467EPS037</v>
      </c>
      <c r="BC596" s="257" t="s">
        <v>319</v>
      </c>
      <c r="BD596" s="258">
        <v>467</v>
      </c>
      <c r="BE596" s="257" t="s">
        <v>221</v>
      </c>
      <c r="BF596" s="259">
        <v>514</v>
      </c>
    </row>
    <row r="597" spans="54:58" ht="15" customHeight="1" x14ac:dyDescent="0.25">
      <c r="BB597" s="256" t="str">
        <f t="shared" si="126"/>
        <v>467EPS040</v>
      </c>
      <c r="BC597" s="257" t="s">
        <v>319</v>
      </c>
      <c r="BD597" s="258">
        <v>467</v>
      </c>
      <c r="BE597" s="257" t="s">
        <v>238</v>
      </c>
      <c r="BF597" s="259">
        <v>36</v>
      </c>
    </row>
    <row r="598" spans="54:58" ht="15" customHeight="1" x14ac:dyDescent="0.25">
      <c r="BB598" s="256" t="str">
        <f t="shared" si="126"/>
        <v>576EPS003</v>
      </c>
      <c r="BC598" s="257" t="s">
        <v>319</v>
      </c>
      <c r="BD598" s="258">
        <v>576</v>
      </c>
      <c r="BE598" s="257" t="s">
        <v>220</v>
      </c>
      <c r="BF598" s="259">
        <v>576</v>
      </c>
    </row>
    <row r="599" spans="54:58" ht="15" customHeight="1" x14ac:dyDescent="0.25">
      <c r="BB599" s="256" t="str">
        <f t="shared" si="126"/>
        <v>576EPS016</v>
      </c>
      <c r="BC599" s="257" t="s">
        <v>319</v>
      </c>
      <c r="BD599" s="258">
        <v>576</v>
      </c>
      <c r="BE599" s="257" t="s">
        <v>219</v>
      </c>
      <c r="BF599" s="259">
        <v>453</v>
      </c>
    </row>
    <row r="600" spans="54:58" ht="15" customHeight="1" x14ac:dyDescent="0.25">
      <c r="BB600" s="256" t="str">
        <f t="shared" si="126"/>
        <v>576EPS018</v>
      </c>
      <c r="BC600" s="257" t="s">
        <v>319</v>
      </c>
      <c r="BD600" s="258">
        <v>576</v>
      </c>
      <c r="BE600" s="257" t="s">
        <v>225</v>
      </c>
      <c r="BF600" s="259">
        <v>1</v>
      </c>
    </row>
    <row r="601" spans="54:58" ht="15" customHeight="1" x14ac:dyDescent="0.25">
      <c r="BB601" s="256" t="str">
        <f t="shared" si="126"/>
        <v>576EPS037</v>
      </c>
      <c r="BC601" s="257" t="s">
        <v>319</v>
      </c>
      <c r="BD601" s="258">
        <v>576</v>
      </c>
      <c r="BE601" s="257" t="s">
        <v>221</v>
      </c>
      <c r="BF601" s="259">
        <v>86</v>
      </c>
    </row>
    <row r="602" spans="54:58" ht="15" customHeight="1" x14ac:dyDescent="0.25">
      <c r="BB602" s="256" t="str">
        <f t="shared" si="126"/>
        <v>576EPS040</v>
      </c>
      <c r="BC602" s="257" t="s">
        <v>319</v>
      </c>
      <c r="BD602" s="258">
        <v>576</v>
      </c>
      <c r="BE602" s="257" t="s">
        <v>238</v>
      </c>
      <c r="BF602" s="259">
        <v>27</v>
      </c>
    </row>
    <row r="603" spans="54:58" ht="15" customHeight="1" x14ac:dyDescent="0.25">
      <c r="BB603" s="256" t="str">
        <f t="shared" si="126"/>
        <v>576ESSC24</v>
      </c>
      <c r="BC603" s="257" t="s">
        <v>319</v>
      </c>
      <c r="BD603" s="258">
        <v>576</v>
      </c>
      <c r="BE603" s="257" t="s">
        <v>239</v>
      </c>
      <c r="BF603" s="259">
        <v>92</v>
      </c>
    </row>
    <row r="604" spans="54:58" ht="15" customHeight="1" x14ac:dyDescent="0.25">
      <c r="BB604" s="256" t="str">
        <f t="shared" si="126"/>
        <v>576ESSC91</v>
      </c>
      <c r="BC604" s="257" t="s">
        <v>319</v>
      </c>
      <c r="BD604" s="258">
        <v>576</v>
      </c>
      <c r="BE604" s="257" t="s">
        <v>241</v>
      </c>
      <c r="BF604" s="259">
        <v>1</v>
      </c>
    </row>
    <row r="605" spans="54:58" ht="15" customHeight="1" x14ac:dyDescent="0.25">
      <c r="BB605" s="256" t="str">
        <f t="shared" si="126"/>
        <v>642EAS016</v>
      </c>
      <c r="BC605" s="257" t="s">
        <v>319</v>
      </c>
      <c r="BD605" s="258">
        <v>642</v>
      </c>
      <c r="BE605" s="257" t="s">
        <v>226</v>
      </c>
      <c r="BF605" s="259">
        <v>1</v>
      </c>
    </row>
    <row r="606" spans="54:58" ht="15" customHeight="1" x14ac:dyDescent="0.25">
      <c r="BB606" s="256" t="str">
        <f t="shared" si="126"/>
        <v>642EPS003</v>
      </c>
      <c r="BC606" s="257" t="s">
        <v>319</v>
      </c>
      <c r="BD606" s="258">
        <v>642</v>
      </c>
      <c r="BE606" s="257" t="s">
        <v>220</v>
      </c>
      <c r="BF606" s="259">
        <v>968</v>
      </c>
    </row>
    <row r="607" spans="54:58" ht="15" customHeight="1" x14ac:dyDescent="0.25">
      <c r="BB607" s="256" t="str">
        <f t="shared" si="126"/>
        <v>642EPS016</v>
      </c>
      <c r="BC607" s="257" t="s">
        <v>319</v>
      </c>
      <c r="BD607" s="258">
        <v>642</v>
      </c>
      <c r="BE607" s="257" t="s">
        <v>219</v>
      </c>
      <c r="BF607" s="259">
        <v>816</v>
      </c>
    </row>
    <row r="608" spans="54:58" ht="15" customHeight="1" x14ac:dyDescent="0.25">
      <c r="BB608" s="256" t="str">
        <f t="shared" si="126"/>
        <v>642EPS018</v>
      </c>
      <c r="BC608" s="257" t="s">
        <v>319</v>
      </c>
      <c r="BD608" s="258">
        <v>642</v>
      </c>
      <c r="BE608" s="257" t="s">
        <v>225</v>
      </c>
      <c r="BF608" s="259">
        <v>2</v>
      </c>
    </row>
    <row r="609" spans="54:58" ht="15" customHeight="1" x14ac:dyDescent="0.25">
      <c r="BB609" s="256" t="str">
        <f t="shared" si="126"/>
        <v>642EPS037</v>
      </c>
      <c r="BC609" s="257" t="s">
        <v>319</v>
      </c>
      <c r="BD609" s="258">
        <v>642</v>
      </c>
      <c r="BE609" s="257" t="s">
        <v>221</v>
      </c>
      <c r="BF609" s="259">
        <v>333</v>
      </c>
    </row>
    <row r="610" spans="54:58" ht="15" customHeight="1" x14ac:dyDescent="0.25">
      <c r="BB610" s="256" t="str">
        <f t="shared" si="126"/>
        <v>642EPS040</v>
      </c>
      <c r="BC610" s="257" t="s">
        <v>319</v>
      </c>
      <c r="BD610" s="258">
        <v>642</v>
      </c>
      <c r="BE610" s="257" t="s">
        <v>238</v>
      </c>
      <c r="BF610" s="259">
        <v>88</v>
      </c>
    </row>
    <row r="611" spans="54:58" ht="15" customHeight="1" x14ac:dyDescent="0.25">
      <c r="BB611" s="256" t="str">
        <f t="shared" si="126"/>
        <v>642ESSC91</v>
      </c>
      <c r="BC611" s="257" t="s">
        <v>319</v>
      </c>
      <c r="BD611" s="258">
        <v>642</v>
      </c>
      <c r="BE611" s="257" t="s">
        <v>241</v>
      </c>
      <c r="BF611" s="259">
        <v>15</v>
      </c>
    </row>
    <row r="612" spans="54:58" ht="15" customHeight="1" x14ac:dyDescent="0.25">
      <c r="BB612" s="256" t="str">
        <f t="shared" si="126"/>
        <v>679EAS016</v>
      </c>
      <c r="BC612" s="257" t="s">
        <v>319</v>
      </c>
      <c r="BD612" s="258">
        <v>679</v>
      </c>
      <c r="BE612" s="257" t="s">
        <v>226</v>
      </c>
      <c r="BF612" s="259">
        <v>1</v>
      </c>
    </row>
    <row r="613" spans="54:58" ht="15" customHeight="1" x14ac:dyDescent="0.25">
      <c r="BB613" s="256" t="str">
        <f t="shared" si="126"/>
        <v>679EPS003</v>
      </c>
      <c r="BC613" s="257" t="s">
        <v>319</v>
      </c>
      <c r="BD613" s="258">
        <v>679</v>
      </c>
      <c r="BE613" s="257" t="s">
        <v>220</v>
      </c>
      <c r="BF613" s="259">
        <v>3793</v>
      </c>
    </row>
    <row r="614" spans="54:58" ht="15" customHeight="1" x14ac:dyDescent="0.25">
      <c r="BB614" s="256" t="str">
        <f t="shared" si="126"/>
        <v>679EPS005</v>
      </c>
      <c r="BC614" s="257" t="s">
        <v>319</v>
      </c>
      <c r="BD614" s="258">
        <v>679</v>
      </c>
      <c r="BE614" s="257" t="s">
        <v>224</v>
      </c>
      <c r="BF614" s="259">
        <v>2</v>
      </c>
    </row>
    <row r="615" spans="54:58" ht="15" customHeight="1" x14ac:dyDescent="0.25">
      <c r="BB615" s="256" t="str">
        <f t="shared" si="126"/>
        <v>679EPS016</v>
      </c>
      <c r="BC615" s="257" t="s">
        <v>319</v>
      </c>
      <c r="BD615" s="258">
        <v>679</v>
      </c>
      <c r="BE615" s="257" t="s">
        <v>219</v>
      </c>
      <c r="BF615" s="259">
        <v>1288</v>
      </c>
    </row>
    <row r="616" spans="54:58" ht="15" customHeight="1" x14ac:dyDescent="0.25">
      <c r="BB616" s="256" t="str">
        <f t="shared" si="126"/>
        <v>679EPS018</v>
      </c>
      <c r="BC616" s="257" t="s">
        <v>319</v>
      </c>
      <c r="BD616" s="258">
        <v>679</v>
      </c>
      <c r="BE616" s="257" t="s">
        <v>225</v>
      </c>
      <c r="BF616" s="259">
        <v>2</v>
      </c>
    </row>
    <row r="617" spans="54:58" ht="15" customHeight="1" x14ac:dyDescent="0.25">
      <c r="BB617" s="256" t="str">
        <f t="shared" si="126"/>
        <v>679EPS037</v>
      </c>
      <c r="BC617" s="257" t="s">
        <v>319</v>
      </c>
      <c r="BD617" s="258">
        <v>679</v>
      </c>
      <c r="BE617" s="257" t="s">
        <v>221</v>
      </c>
      <c r="BF617" s="259">
        <v>902</v>
      </c>
    </row>
    <row r="618" spans="54:58" ht="15" customHeight="1" x14ac:dyDescent="0.25">
      <c r="BB618" s="256" t="str">
        <f t="shared" si="126"/>
        <v>679EPS040</v>
      </c>
      <c r="BC618" s="257" t="s">
        <v>319</v>
      </c>
      <c r="BD618" s="258">
        <v>679</v>
      </c>
      <c r="BE618" s="257" t="s">
        <v>238</v>
      </c>
      <c r="BF618" s="259">
        <v>250</v>
      </c>
    </row>
    <row r="619" spans="54:58" ht="15" customHeight="1" x14ac:dyDescent="0.25">
      <c r="BB619" s="256" t="str">
        <f t="shared" si="126"/>
        <v>679ESSC24</v>
      </c>
      <c r="BC619" s="257" t="s">
        <v>319</v>
      </c>
      <c r="BD619" s="258">
        <v>679</v>
      </c>
      <c r="BE619" s="257" t="s">
        <v>239</v>
      </c>
      <c r="BF619" s="259">
        <v>188</v>
      </c>
    </row>
    <row r="620" spans="54:58" ht="15" customHeight="1" x14ac:dyDescent="0.25">
      <c r="BB620" s="256" t="str">
        <f t="shared" si="126"/>
        <v>679ESSC91</v>
      </c>
      <c r="BC620" s="257" t="s">
        <v>319</v>
      </c>
      <c r="BD620" s="258">
        <v>679</v>
      </c>
      <c r="BE620" s="257" t="s">
        <v>241</v>
      </c>
      <c r="BF620" s="259">
        <v>1</v>
      </c>
    </row>
    <row r="621" spans="54:58" ht="15" customHeight="1" x14ac:dyDescent="0.25">
      <c r="BB621" s="256" t="str">
        <f t="shared" si="126"/>
        <v>789EAS016</v>
      </c>
      <c r="BC621" s="257" t="s">
        <v>319</v>
      </c>
      <c r="BD621" s="258">
        <v>789</v>
      </c>
      <c r="BE621" s="257" t="s">
        <v>226</v>
      </c>
      <c r="BF621" s="259">
        <v>2</v>
      </c>
    </row>
    <row r="622" spans="54:58" ht="15" customHeight="1" x14ac:dyDescent="0.25">
      <c r="BB622" s="256" t="str">
        <f t="shared" si="126"/>
        <v>789EPS003</v>
      </c>
      <c r="BC622" s="257" t="s">
        <v>319</v>
      </c>
      <c r="BD622" s="258">
        <v>789</v>
      </c>
      <c r="BE622" s="257" t="s">
        <v>220</v>
      </c>
      <c r="BF622" s="259">
        <v>997</v>
      </c>
    </row>
    <row r="623" spans="54:58" ht="15" customHeight="1" x14ac:dyDescent="0.25">
      <c r="BB623" s="256" t="str">
        <f t="shared" si="126"/>
        <v>789EPS005</v>
      </c>
      <c r="BC623" s="257" t="s">
        <v>319</v>
      </c>
      <c r="BD623" s="258">
        <v>789</v>
      </c>
      <c r="BE623" s="257" t="s">
        <v>224</v>
      </c>
      <c r="BF623" s="259">
        <v>2</v>
      </c>
    </row>
    <row r="624" spans="54:58" ht="15" customHeight="1" x14ac:dyDescent="0.25">
      <c r="BB624" s="256" t="str">
        <f t="shared" si="126"/>
        <v>789EPS016</v>
      </c>
      <c r="BC624" s="257" t="s">
        <v>319</v>
      </c>
      <c r="BD624" s="258">
        <v>789</v>
      </c>
      <c r="BE624" s="257" t="s">
        <v>219</v>
      </c>
      <c r="BF624" s="259">
        <v>2608</v>
      </c>
    </row>
    <row r="625" spans="54:58" ht="15" customHeight="1" x14ac:dyDescent="0.25">
      <c r="BB625" s="256" t="str">
        <f t="shared" si="126"/>
        <v>789EPS037</v>
      </c>
      <c r="BC625" s="257" t="s">
        <v>319</v>
      </c>
      <c r="BD625" s="258">
        <v>789</v>
      </c>
      <c r="BE625" s="257" t="s">
        <v>221</v>
      </c>
      <c r="BF625" s="259">
        <v>311</v>
      </c>
    </row>
    <row r="626" spans="54:58" ht="15" customHeight="1" x14ac:dyDescent="0.25">
      <c r="BB626" s="256" t="str">
        <f t="shared" si="126"/>
        <v>789EPS040</v>
      </c>
      <c r="BC626" s="257" t="s">
        <v>319</v>
      </c>
      <c r="BD626" s="258">
        <v>789</v>
      </c>
      <c r="BE626" s="257" t="s">
        <v>238</v>
      </c>
      <c r="BF626" s="259">
        <v>79</v>
      </c>
    </row>
    <row r="627" spans="54:58" ht="15" customHeight="1" x14ac:dyDescent="0.25">
      <c r="BB627" s="256" t="str">
        <f t="shared" si="126"/>
        <v>789ESSC24</v>
      </c>
      <c r="BC627" s="257" t="s">
        <v>319</v>
      </c>
      <c r="BD627" s="258">
        <v>789</v>
      </c>
      <c r="BE627" s="257" t="s">
        <v>239</v>
      </c>
      <c r="BF627" s="259">
        <v>309</v>
      </c>
    </row>
    <row r="628" spans="54:58" ht="15" customHeight="1" x14ac:dyDescent="0.25">
      <c r="BB628" s="256" t="str">
        <f t="shared" si="126"/>
        <v>792EAS016</v>
      </c>
      <c r="BC628" s="257" t="s">
        <v>319</v>
      </c>
      <c r="BD628" s="258">
        <v>792</v>
      </c>
      <c r="BE628" s="257" t="s">
        <v>226</v>
      </c>
      <c r="BF628" s="259">
        <v>2</v>
      </c>
    </row>
    <row r="629" spans="54:58" ht="15" customHeight="1" x14ac:dyDescent="0.25">
      <c r="BB629" s="256" t="str">
        <f t="shared" si="126"/>
        <v>792EPS003</v>
      </c>
      <c r="BC629" s="257" t="s">
        <v>319</v>
      </c>
      <c r="BD629" s="258">
        <v>792</v>
      </c>
      <c r="BE629" s="257" t="s">
        <v>220</v>
      </c>
      <c r="BF629" s="259">
        <v>1454</v>
      </c>
    </row>
    <row r="630" spans="54:58" ht="15" customHeight="1" x14ac:dyDescent="0.25">
      <c r="BB630" s="256" t="str">
        <f t="shared" si="126"/>
        <v>792EPS037</v>
      </c>
      <c r="BC630" s="257" t="s">
        <v>319</v>
      </c>
      <c r="BD630" s="258">
        <v>792</v>
      </c>
      <c r="BE630" s="257" t="s">
        <v>221</v>
      </c>
      <c r="BF630" s="259">
        <v>308</v>
      </c>
    </row>
    <row r="631" spans="54:58" ht="15" customHeight="1" x14ac:dyDescent="0.25">
      <c r="BB631" s="256" t="str">
        <f t="shared" si="126"/>
        <v>792EPS040</v>
      </c>
      <c r="BC631" s="257" t="s">
        <v>319</v>
      </c>
      <c r="BD631" s="258">
        <v>792</v>
      </c>
      <c r="BE631" s="257" t="s">
        <v>238</v>
      </c>
      <c r="BF631" s="259">
        <v>52</v>
      </c>
    </row>
    <row r="632" spans="54:58" ht="15" customHeight="1" x14ac:dyDescent="0.25">
      <c r="BB632" s="256" t="str">
        <f t="shared" si="126"/>
        <v>809EPS002</v>
      </c>
      <c r="BC632" s="257" t="s">
        <v>319</v>
      </c>
      <c r="BD632" s="258">
        <v>809</v>
      </c>
      <c r="BE632" s="257" t="s">
        <v>222</v>
      </c>
      <c r="BF632" s="259">
        <v>1</v>
      </c>
    </row>
    <row r="633" spans="54:58" ht="15" customHeight="1" x14ac:dyDescent="0.25">
      <c r="BB633" s="256" t="str">
        <f t="shared" si="126"/>
        <v>809EPS003</v>
      </c>
      <c r="BC633" s="257" t="s">
        <v>319</v>
      </c>
      <c r="BD633" s="258">
        <v>809</v>
      </c>
      <c r="BE633" s="257" t="s">
        <v>220</v>
      </c>
      <c r="BF633" s="259">
        <v>1918</v>
      </c>
    </row>
    <row r="634" spans="54:58" ht="15" customHeight="1" x14ac:dyDescent="0.25">
      <c r="BB634" s="256" t="str">
        <f t="shared" si="126"/>
        <v>809EPS016</v>
      </c>
      <c r="BC634" s="257" t="s">
        <v>319</v>
      </c>
      <c r="BD634" s="258">
        <v>809</v>
      </c>
      <c r="BE634" s="257" t="s">
        <v>219</v>
      </c>
      <c r="BF634" s="259">
        <v>1002</v>
      </c>
    </row>
    <row r="635" spans="54:58" ht="15" customHeight="1" x14ac:dyDescent="0.25">
      <c r="BB635" s="256" t="str">
        <f t="shared" si="126"/>
        <v>809EPS037</v>
      </c>
      <c r="BC635" s="257" t="s">
        <v>319</v>
      </c>
      <c r="BD635" s="258">
        <v>809</v>
      </c>
      <c r="BE635" s="257" t="s">
        <v>221</v>
      </c>
      <c r="BF635" s="259">
        <v>781</v>
      </c>
    </row>
    <row r="636" spans="54:58" ht="15" customHeight="1" x14ac:dyDescent="0.25">
      <c r="BB636" s="256" t="str">
        <f t="shared" si="126"/>
        <v>809EPS040</v>
      </c>
      <c r="BC636" s="257" t="s">
        <v>319</v>
      </c>
      <c r="BD636" s="258">
        <v>809</v>
      </c>
      <c r="BE636" s="257" t="s">
        <v>238</v>
      </c>
      <c r="BF636" s="259">
        <v>88</v>
      </c>
    </row>
    <row r="637" spans="54:58" ht="15" customHeight="1" x14ac:dyDescent="0.25">
      <c r="BB637" s="256" t="str">
        <f t="shared" si="126"/>
        <v>847EPS003</v>
      </c>
      <c r="BC637" s="257" t="s">
        <v>319</v>
      </c>
      <c r="BD637" s="258">
        <v>847</v>
      </c>
      <c r="BE637" s="257" t="s">
        <v>220</v>
      </c>
      <c r="BF637" s="259">
        <v>954</v>
      </c>
    </row>
    <row r="638" spans="54:58" ht="15" customHeight="1" x14ac:dyDescent="0.25">
      <c r="BB638" s="256" t="str">
        <f t="shared" si="126"/>
        <v>847EPS005</v>
      </c>
      <c r="BC638" s="257" t="s">
        <v>319</v>
      </c>
      <c r="BD638" s="258">
        <v>847</v>
      </c>
      <c r="BE638" s="257" t="s">
        <v>224</v>
      </c>
      <c r="BF638" s="259">
        <v>1</v>
      </c>
    </row>
    <row r="639" spans="54:58" ht="15" customHeight="1" x14ac:dyDescent="0.25">
      <c r="BB639" s="256" t="str">
        <f t="shared" si="126"/>
        <v>847EPS016</v>
      </c>
      <c r="BC639" s="257" t="s">
        <v>319</v>
      </c>
      <c r="BD639" s="258">
        <v>847</v>
      </c>
      <c r="BE639" s="257" t="s">
        <v>219</v>
      </c>
      <c r="BF639" s="259">
        <v>1775</v>
      </c>
    </row>
    <row r="640" spans="54:58" ht="15" customHeight="1" x14ac:dyDescent="0.25">
      <c r="BB640" s="256" t="str">
        <f t="shared" si="126"/>
        <v>847EPS037</v>
      </c>
      <c r="BC640" s="257" t="s">
        <v>319</v>
      </c>
      <c r="BD640" s="258">
        <v>847</v>
      </c>
      <c r="BE640" s="257" t="s">
        <v>221</v>
      </c>
      <c r="BF640" s="259">
        <v>1016</v>
      </c>
    </row>
    <row r="641" spans="54:58" ht="15" customHeight="1" x14ac:dyDescent="0.25">
      <c r="BB641" s="256" t="str">
        <f t="shared" si="126"/>
        <v>847EPS040</v>
      </c>
      <c r="BC641" s="257" t="s">
        <v>319</v>
      </c>
      <c r="BD641" s="258">
        <v>847</v>
      </c>
      <c r="BE641" s="257" t="s">
        <v>238</v>
      </c>
      <c r="BF641" s="259">
        <v>301</v>
      </c>
    </row>
    <row r="642" spans="54:58" ht="15" customHeight="1" x14ac:dyDescent="0.25">
      <c r="BB642" s="256" t="str">
        <f t="shared" si="126"/>
        <v>856EPS003</v>
      </c>
      <c r="BC642" s="257" t="s">
        <v>319</v>
      </c>
      <c r="BD642" s="258">
        <v>856</v>
      </c>
      <c r="BE642" s="257" t="s">
        <v>220</v>
      </c>
      <c r="BF642" s="259">
        <v>998</v>
      </c>
    </row>
    <row r="643" spans="54:58" ht="15" customHeight="1" x14ac:dyDescent="0.25">
      <c r="BB643" s="256" t="str">
        <f t="shared" si="126"/>
        <v>856EPS005</v>
      </c>
      <c r="BC643" s="257" t="s">
        <v>319</v>
      </c>
      <c r="BD643" s="258">
        <v>856</v>
      </c>
      <c r="BE643" s="257" t="s">
        <v>224</v>
      </c>
      <c r="BF643" s="259">
        <v>1</v>
      </c>
    </row>
    <row r="644" spans="54:58" ht="15" customHeight="1" x14ac:dyDescent="0.25">
      <c r="BB644" s="256" t="str">
        <f t="shared" si="126"/>
        <v>856EPS037</v>
      </c>
      <c r="BC644" s="257" t="s">
        <v>319</v>
      </c>
      <c r="BD644" s="258">
        <v>856</v>
      </c>
      <c r="BE644" s="257" t="s">
        <v>221</v>
      </c>
      <c r="BF644" s="259">
        <v>419</v>
      </c>
    </row>
    <row r="645" spans="54:58" ht="15" customHeight="1" x14ac:dyDescent="0.25">
      <c r="BB645" s="256" t="str">
        <f t="shared" si="126"/>
        <v>856EPS040</v>
      </c>
      <c r="BC645" s="257" t="s">
        <v>319</v>
      </c>
      <c r="BD645" s="258">
        <v>856</v>
      </c>
      <c r="BE645" s="257" t="s">
        <v>238</v>
      </c>
      <c r="BF645" s="259">
        <v>129</v>
      </c>
    </row>
    <row r="646" spans="54:58" ht="15" customHeight="1" x14ac:dyDescent="0.25">
      <c r="BB646" s="256" t="str">
        <f t="shared" si="126"/>
        <v>856EPSIC3</v>
      </c>
      <c r="BC646" s="257" t="s">
        <v>319</v>
      </c>
      <c r="BD646" s="258">
        <v>856</v>
      </c>
      <c r="BE646" s="257" t="s">
        <v>242</v>
      </c>
      <c r="BF646" s="259">
        <v>2</v>
      </c>
    </row>
    <row r="647" spans="54:58" ht="15" customHeight="1" x14ac:dyDescent="0.25">
      <c r="BB647" s="256" t="str">
        <f t="shared" si="126"/>
        <v>861EAS016</v>
      </c>
      <c r="BC647" s="257" t="s">
        <v>319</v>
      </c>
      <c r="BD647" s="258">
        <v>861</v>
      </c>
      <c r="BE647" s="257" t="s">
        <v>226</v>
      </c>
      <c r="BF647" s="259">
        <v>5</v>
      </c>
    </row>
    <row r="648" spans="54:58" ht="15" customHeight="1" x14ac:dyDescent="0.25">
      <c r="BB648" s="256" t="str">
        <f t="shared" si="126"/>
        <v>861EPS003</v>
      </c>
      <c r="BC648" s="257" t="s">
        <v>319</v>
      </c>
      <c r="BD648" s="258">
        <v>861</v>
      </c>
      <c r="BE648" s="257" t="s">
        <v>220</v>
      </c>
      <c r="BF648" s="259">
        <v>2480</v>
      </c>
    </row>
    <row r="649" spans="54:58" ht="15" customHeight="1" x14ac:dyDescent="0.25">
      <c r="BB649" s="256" t="str">
        <f t="shared" si="126"/>
        <v>861EPS005</v>
      </c>
      <c r="BC649" s="257" t="s">
        <v>319</v>
      </c>
      <c r="BD649" s="258">
        <v>861</v>
      </c>
      <c r="BE649" s="257" t="s">
        <v>224</v>
      </c>
      <c r="BF649" s="259">
        <v>6</v>
      </c>
    </row>
    <row r="650" spans="54:58" ht="15" customHeight="1" x14ac:dyDescent="0.25">
      <c r="BB650" s="256" t="str">
        <f t="shared" ref="BB650:BB713" si="127">CONCATENATE(BD650,BE650)</f>
        <v>861EPS016</v>
      </c>
      <c r="BC650" s="257" t="s">
        <v>319</v>
      </c>
      <c r="BD650" s="258">
        <v>861</v>
      </c>
      <c r="BE650" s="257" t="s">
        <v>219</v>
      </c>
      <c r="BF650" s="259">
        <v>621</v>
      </c>
    </row>
    <row r="651" spans="54:58" ht="15" customHeight="1" x14ac:dyDescent="0.25">
      <c r="BB651" s="256" t="str">
        <f t="shared" si="127"/>
        <v>861EPS037</v>
      </c>
      <c r="BC651" s="257" t="s">
        <v>319</v>
      </c>
      <c r="BD651" s="258">
        <v>861</v>
      </c>
      <c r="BE651" s="257" t="s">
        <v>221</v>
      </c>
      <c r="BF651" s="259">
        <v>1136</v>
      </c>
    </row>
    <row r="652" spans="54:58" ht="15" customHeight="1" x14ac:dyDescent="0.25">
      <c r="BB652" s="256" t="str">
        <f t="shared" si="127"/>
        <v>861EPS040</v>
      </c>
      <c r="BC652" s="257" t="s">
        <v>319</v>
      </c>
      <c r="BD652" s="258">
        <v>861</v>
      </c>
      <c r="BE652" s="257" t="s">
        <v>238</v>
      </c>
      <c r="BF652" s="259">
        <v>128</v>
      </c>
    </row>
    <row r="653" spans="54:58" ht="15" customHeight="1" x14ac:dyDescent="0.25">
      <c r="BB653" s="256" t="str">
        <f t="shared" si="127"/>
        <v>1CCFC55</v>
      </c>
      <c r="BC653" s="257" t="s">
        <v>320</v>
      </c>
      <c r="BD653" s="258">
        <v>1</v>
      </c>
      <c r="BE653" s="257" t="s">
        <v>245</v>
      </c>
      <c r="BF653" s="259">
        <v>2</v>
      </c>
    </row>
    <row r="654" spans="54:58" ht="15" customHeight="1" x14ac:dyDescent="0.25">
      <c r="BB654" s="256" t="str">
        <f t="shared" si="127"/>
        <v>1EAS016</v>
      </c>
      <c r="BC654" s="257" t="s">
        <v>320</v>
      </c>
      <c r="BD654" s="258">
        <v>1</v>
      </c>
      <c r="BE654" s="257" t="s">
        <v>226</v>
      </c>
      <c r="BF654" s="259">
        <v>6485</v>
      </c>
    </row>
    <row r="655" spans="54:58" ht="15" customHeight="1" x14ac:dyDescent="0.25">
      <c r="BB655" s="256" t="str">
        <f t="shared" si="127"/>
        <v>1EAS027</v>
      </c>
      <c r="BC655" s="257" t="s">
        <v>320</v>
      </c>
      <c r="BD655" s="258">
        <v>1</v>
      </c>
      <c r="BE655" s="257" t="s">
        <v>228</v>
      </c>
      <c r="BF655" s="259">
        <v>1425</v>
      </c>
    </row>
    <row r="656" spans="54:58" ht="15" customHeight="1" x14ac:dyDescent="0.25">
      <c r="BB656" s="256" t="str">
        <f t="shared" si="127"/>
        <v>1EPS001</v>
      </c>
      <c r="BC656" s="257" t="s">
        <v>320</v>
      </c>
      <c r="BD656" s="258">
        <v>1</v>
      </c>
      <c r="BE656" s="257" t="s">
        <v>233</v>
      </c>
      <c r="BF656" s="259">
        <v>1</v>
      </c>
    </row>
    <row r="657" spans="54:58" ht="15" customHeight="1" x14ac:dyDescent="0.25">
      <c r="BB657" s="256" t="str">
        <f t="shared" si="127"/>
        <v>1EPS002</v>
      </c>
      <c r="BC657" s="257" t="s">
        <v>320</v>
      </c>
      <c r="BD657" s="258">
        <v>1</v>
      </c>
      <c r="BE657" s="257" t="s">
        <v>222</v>
      </c>
      <c r="BF657" s="259">
        <v>173638</v>
      </c>
    </row>
    <row r="658" spans="54:58" ht="15" customHeight="1" x14ac:dyDescent="0.25">
      <c r="BB658" s="256" t="str">
        <f t="shared" si="127"/>
        <v>1EPS003</v>
      </c>
      <c r="BC658" s="257" t="s">
        <v>320</v>
      </c>
      <c r="BD658" s="258">
        <v>1</v>
      </c>
      <c r="BE658" s="257" t="s">
        <v>220</v>
      </c>
      <c r="BF658" s="259">
        <v>191354</v>
      </c>
    </row>
    <row r="659" spans="54:58" ht="15" customHeight="1" x14ac:dyDescent="0.25">
      <c r="BB659" s="256" t="str">
        <f t="shared" si="127"/>
        <v>1EPS005</v>
      </c>
      <c r="BC659" s="257" t="s">
        <v>320</v>
      </c>
      <c r="BD659" s="258">
        <v>1</v>
      </c>
      <c r="BE659" s="257" t="s">
        <v>224</v>
      </c>
      <c r="BF659" s="259">
        <v>50633</v>
      </c>
    </row>
    <row r="660" spans="54:58" ht="15" customHeight="1" x14ac:dyDescent="0.25">
      <c r="BB660" s="256" t="str">
        <f t="shared" si="127"/>
        <v>1EPS008</v>
      </c>
      <c r="BC660" s="257" t="s">
        <v>320</v>
      </c>
      <c r="BD660" s="258">
        <v>1</v>
      </c>
      <c r="BE660" s="257" t="s">
        <v>235</v>
      </c>
      <c r="BF660" s="259">
        <v>26</v>
      </c>
    </row>
    <row r="661" spans="54:58" ht="15" customHeight="1" x14ac:dyDescent="0.25">
      <c r="BB661" s="256" t="str">
        <f t="shared" si="127"/>
        <v>1EPS010</v>
      </c>
      <c r="BC661" s="257" t="s">
        <v>320</v>
      </c>
      <c r="BD661" s="258">
        <v>1</v>
      </c>
      <c r="BE661" s="257" t="s">
        <v>218</v>
      </c>
      <c r="BF661" s="259">
        <v>914087</v>
      </c>
    </row>
    <row r="662" spans="54:58" ht="15" customHeight="1" x14ac:dyDescent="0.25">
      <c r="BB662" s="256" t="str">
        <f t="shared" si="127"/>
        <v>1EPS016</v>
      </c>
      <c r="BC662" s="257" t="s">
        <v>320</v>
      </c>
      <c r="BD662" s="258">
        <v>1</v>
      </c>
      <c r="BE662" s="257" t="s">
        <v>219</v>
      </c>
      <c r="BF662" s="259">
        <v>256928</v>
      </c>
    </row>
    <row r="663" spans="54:58" ht="15" customHeight="1" x14ac:dyDescent="0.25">
      <c r="BB663" s="256" t="str">
        <f t="shared" si="127"/>
        <v>1EPS017</v>
      </c>
      <c r="BC663" s="257" t="s">
        <v>320</v>
      </c>
      <c r="BD663" s="258">
        <v>1</v>
      </c>
      <c r="BE663" s="257" t="s">
        <v>230</v>
      </c>
      <c r="BF663" s="259">
        <v>88</v>
      </c>
    </row>
    <row r="664" spans="54:58" ht="15" customHeight="1" x14ac:dyDescent="0.25">
      <c r="BB664" s="256" t="str">
        <f t="shared" si="127"/>
        <v>1EPS018</v>
      </c>
      <c r="BC664" s="257" t="s">
        <v>320</v>
      </c>
      <c r="BD664" s="258">
        <v>1</v>
      </c>
      <c r="BE664" s="257" t="s">
        <v>225</v>
      </c>
      <c r="BF664" s="259">
        <v>7289</v>
      </c>
    </row>
    <row r="665" spans="54:58" ht="15" customHeight="1" x14ac:dyDescent="0.25">
      <c r="BB665" s="256" t="str">
        <f t="shared" si="127"/>
        <v>1EPS023</v>
      </c>
      <c r="BC665" s="257" t="s">
        <v>320</v>
      </c>
      <c r="BD665" s="258">
        <v>1</v>
      </c>
      <c r="BE665" s="257" t="s">
        <v>223</v>
      </c>
      <c r="BF665" s="259">
        <v>63735</v>
      </c>
    </row>
    <row r="666" spans="54:58" ht="15" customHeight="1" x14ac:dyDescent="0.25">
      <c r="BB666" s="256" t="str">
        <f t="shared" si="127"/>
        <v>1EPS037</v>
      </c>
      <c r="BC666" s="257" t="s">
        <v>320</v>
      </c>
      <c r="BD666" s="258">
        <v>1</v>
      </c>
      <c r="BE666" s="257" t="s">
        <v>221</v>
      </c>
      <c r="BF666" s="259">
        <v>200162</v>
      </c>
    </row>
    <row r="667" spans="54:58" ht="15" customHeight="1" x14ac:dyDescent="0.25">
      <c r="BB667" s="256" t="str">
        <f t="shared" si="127"/>
        <v>1EPS040</v>
      </c>
      <c r="BC667" s="257" t="s">
        <v>320</v>
      </c>
      <c r="BD667" s="258">
        <v>1</v>
      </c>
      <c r="BE667" s="257" t="s">
        <v>238</v>
      </c>
      <c r="BF667" s="259">
        <v>37001</v>
      </c>
    </row>
    <row r="668" spans="54:58" ht="15" customHeight="1" x14ac:dyDescent="0.25">
      <c r="BB668" s="256" t="str">
        <f t="shared" si="127"/>
        <v>1ESSC02</v>
      </c>
      <c r="BC668" s="257" t="s">
        <v>320</v>
      </c>
      <c r="BD668" s="258">
        <v>1</v>
      </c>
      <c r="BE668" s="257" t="s">
        <v>240</v>
      </c>
      <c r="BF668" s="259">
        <v>172</v>
      </c>
    </row>
    <row r="669" spans="54:58" ht="15" customHeight="1" x14ac:dyDescent="0.25">
      <c r="BB669" s="256" t="str">
        <f t="shared" si="127"/>
        <v>1ESSC07</v>
      </c>
      <c r="BC669" s="257" t="s">
        <v>320</v>
      </c>
      <c r="BD669" s="258">
        <v>1</v>
      </c>
      <c r="BE669" s="257" t="s">
        <v>248</v>
      </c>
      <c r="BF669" s="259">
        <v>2</v>
      </c>
    </row>
    <row r="670" spans="54:58" ht="15" customHeight="1" x14ac:dyDescent="0.25">
      <c r="BB670" s="256" t="str">
        <f t="shared" si="127"/>
        <v>1ESSC24</v>
      </c>
      <c r="BC670" s="257" t="s">
        <v>320</v>
      </c>
      <c r="BD670" s="258">
        <v>1</v>
      </c>
      <c r="BE670" s="257" t="s">
        <v>239</v>
      </c>
      <c r="BF670" s="259">
        <v>90</v>
      </c>
    </row>
    <row r="671" spans="54:58" ht="15" customHeight="1" x14ac:dyDescent="0.25">
      <c r="BB671" s="256" t="str">
        <f t="shared" si="127"/>
        <v>1ESSC62</v>
      </c>
      <c r="BC671" s="257" t="s">
        <v>320</v>
      </c>
      <c r="BD671" s="258">
        <v>1</v>
      </c>
      <c r="BE671" s="257" t="s">
        <v>243</v>
      </c>
      <c r="BF671" s="259">
        <v>8</v>
      </c>
    </row>
    <row r="672" spans="54:58" ht="15" customHeight="1" x14ac:dyDescent="0.25">
      <c r="BB672" s="256" t="str">
        <f t="shared" si="127"/>
        <v>79EAS016</v>
      </c>
      <c r="BC672" s="257" t="s">
        <v>320</v>
      </c>
      <c r="BD672" s="258">
        <v>79</v>
      </c>
      <c r="BE672" s="257" t="s">
        <v>226</v>
      </c>
      <c r="BF672" s="259">
        <v>23</v>
      </c>
    </row>
    <row r="673" spans="54:58" ht="15" customHeight="1" x14ac:dyDescent="0.25">
      <c r="BB673" s="256" t="str">
        <f t="shared" si="127"/>
        <v>79EAS027</v>
      </c>
      <c r="BC673" s="257" t="s">
        <v>320</v>
      </c>
      <c r="BD673" s="258">
        <v>79</v>
      </c>
      <c r="BE673" s="257" t="s">
        <v>228</v>
      </c>
      <c r="BF673" s="259">
        <v>88</v>
      </c>
    </row>
    <row r="674" spans="54:58" ht="15" customHeight="1" x14ac:dyDescent="0.25">
      <c r="BB674" s="256" t="str">
        <f t="shared" si="127"/>
        <v>79EPS002</v>
      </c>
      <c r="BC674" s="257" t="s">
        <v>320</v>
      </c>
      <c r="BD674" s="258">
        <v>79</v>
      </c>
      <c r="BE674" s="257" t="s">
        <v>222</v>
      </c>
      <c r="BF674" s="259">
        <v>489</v>
      </c>
    </row>
    <row r="675" spans="54:58" ht="15" customHeight="1" x14ac:dyDescent="0.25">
      <c r="BB675" s="256" t="str">
        <f t="shared" si="127"/>
        <v>79EPS003</v>
      </c>
      <c r="BC675" s="257" t="s">
        <v>320</v>
      </c>
      <c r="BD675" s="258">
        <v>79</v>
      </c>
      <c r="BE675" s="257" t="s">
        <v>220</v>
      </c>
      <c r="BF675" s="259">
        <v>4209</v>
      </c>
    </row>
    <row r="676" spans="54:58" ht="15" customHeight="1" x14ac:dyDescent="0.25">
      <c r="BB676" s="256" t="str">
        <f t="shared" si="127"/>
        <v>79EPS005</v>
      </c>
      <c r="BC676" s="257" t="s">
        <v>320</v>
      </c>
      <c r="BD676" s="258">
        <v>79</v>
      </c>
      <c r="BE676" s="257" t="s">
        <v>224</v>
      </c>
      <c r="BF676" s="259">
        <v>2</v>
      </c>
    </row>
    <row r="677" spans="54:58" ht="15" customHeight="1" x14ac:dyDescent="0.25">
      <c r="BB677" s="256" t="str">
        <f t="shared" si="127"/>
        <v>79EPS010</v>
      </c>
      <c r="BC677" s="257" t="s">
        <v>320</v>
      </c>
      <c r="BD677" s="258">
        <v>79</v>
      </c>
      <c r="BE677" s="257" t="s">
        <v>218</v>
      </c>
      <c r="BF677" s="259">
        <v>6104</v>
      </c>
    </row>
    <row r="678" spans="54:58" ht="15" customHeight="1" x14ac:dyDescent="0.25">
      <c r="BB678" s="256" t="str">
        <f t="shared" si="127"/>
        <v>79EPS016</v>
      </c>
      <c r="BC678" s="257" t="s">
        <v>320</v>
      </c>
      <c r="BD678" s="258">
        <v>79</v>
      </c>
      <c r="BE678" s="257" t="s">
        <v>219</v>
      </c>
      <c r="BF678" s="259">
        <v>5887</v>
      </c>
    </row>
    <row r="679" spans="54:58" ht="15" customHeight="1" x14ac:dyDescent="0.25">
      <c r="BB679" s="256" t="str">
        <f t="shared" si="127"/>
        <v>79EPS018</v>
      </c>
      <c r="BC679" s="257" t="s">
        <v>320</v>
      </c>
      <c r="BD679" s="258">
        <v>79</v>
      </c>
      <c r="BE679" s="257" t="s">
        <v>225</v>
      </c>
      <c r="BF679" s="259">
        <v>9</v>
      </c>
    </row>
    <row r="680" spans="54:58" ht="15" customHeight="1" x14ac:dyDescent="0.25">
      <c r="BB680" s="256" t="str">
        <f t="shared" si="127"/>
        <v>79EPS023</v>
      </c>
      <c r="BC680" s="257" t="s">
        <v>320</v>
      </c>
      <c r="BD680" s="258">
        <v>79</v>
      </c>
      <c r="BE680" s="257" t="s">
        <v>223</v>
      </c>
      <c r="BF680" s="259">
        <v>1</v>
      </c>
    </row>
    <row r="681" spans="54:58" ht="15" customHeight="1" x14ac:dyDescent="0.25">
      <c r="BB681" s="256" t="str">
        <f t="shared" si="127"/>
        <v>79EPS037</v>
      </c>
      <c r="BC681" s="257" t="s">
        <v>320</v>
      </c>
      <c r="BD681" s="258">
        <v>79</v>
      </c>
      <c r="BE681" s="257" t="s">
        <v>221</v>
      </c>
      <c r="BF681" s="259">
        <v>4175</v>
      </c>
    </row>
    <row r="682" spans="54:58" ht="15" customHeight="1" x14ac:dyDescent="0.25">
      <c r="BB682" s="256" t="str">
        <f t="shared" si="127"/>
        <v>79EPS040</v>
      </c>
      <c r="BC682" s="257" t="s">
        <v>320</v>
      </c>
      <c r="BD682" s="258">
        <v>79</v>
      </c>
      <c r="BE682" s="257" t="s">
        <v>238</v>
      </c>
      <c r="BF682" s="259">
        <v>648</v>
      </c>
    </row>
    <row r="683" spans="54:58" ht="15" customHeight="1" x14ac:dyDescent="0.25">
      <c r="BB683" s="256" t="str">
        <f t="shared" si="127"/>
        <v>88EAS016</v>
      </c>
      <c r="BC683" s="257" t="s">
        <v>320</v>
      </c>
      <c r="BD683" s="258">
        <v>88</v>
      </c>
      <c r="BE683" s="257" t="s">
        <v>226</v>
      </c>
      <c r="BF683" s="259">
        <v>802</v>
      </c>
    </row>
    <row r="684" spans="54:58" ht="15" customHeight="1" x14ac:dyDescent="0.25">
      <c r="BB684" s="256" t="str">
        <f t="shared" si="127"/>
        <v>88EAS027</v>
      </c>
      <c r="BC684" s="257" t="s">
        <v>320</v>
      </c>
      <c r="BD684" s="258">
        <v>88</v>
      </c>
      <c r="BE684" s="257" t="s">
        <v>228</v>
      </c>
      <c r="BF684" s="259">
        <v>607</v>
      </c>
    </row>
    <row r="685" spans="54:58" ht="15" customHeight="1" x14ac:dyDescent="0.25">
      <c r="BB685" s="256" t="str">
        <f t="shared" si="127"/>
        <v>88EPS002</v>
      </c>
      <c r="BC685" s="257" t="s">
        <v>320</v>
      </c>
      <c r="BD685" s="258">
        <v>88</v>
      </c>
      <c r="BE685" s="257" t="s">
        <v>222</v>
      </c>
      <c r="BF685" s="259">
        <v>33127</v>
      </c>
    </row>
    <row r="686" spans="54:58" ht="15" customHeight="1" x14ac:dyDescent="0.25">
      <c r="BB686" s="256" t="str">
        <f t="shared" si="127"/>
        <v>88EPS003</v>
      </c>
      <c r="BC686" s="257" t="s">
        <v>320</v>
      </c>
      <c r="BD686" s="258">
        <v>88</v>
      </c>
      <c r="BE686" s="257" t="s">
        <v>220</v>
      </c>
      <c r="BF686" s="259">
        <v>42023</v>
      </c>
    </row>
    <row r="687" spans="54:58" ht="15" customHeight="1" x14ac:dyDescent="0.25">
      <c r="BB687" s="256" t="str">
        <f t="shared" si="127"/>
        <v>88EPS005</v>
      </c>
      <c r="BC687" s="257" t="s">
        <v>320</v>
      </c>
      <c r="BD687" s="258">
        <v>88</v>
      </c>
      <c r="BE687" s="257" t="s">
        <v>224</v>
      </c>
      <c r="BF687" s="259">
        <v>4565</v>
      </c>
    </row>
    <row r="688" spans="54:58" ht="15" customHeight="1" x14ac:dyDescent="0.25">
      <c r="BB688" s="256" t="str">
        <f t="shared" si="127"/>
        <v>88EPS010</v>
      </c>
      <c r="BC688" s="257" t="s">
        <v>320</v>
      </c>
      <c r="BD688" s="258">
        <v>88</v>
      </c>
      <c r="BE688" s="257" t="s">
        <v>218</v>
      </c>
      <c r="BF688" s="259">
        <v>141338</v>
      </c>
    </row>
    <row r="689" spans="54:58" ht="15" customHeight="1" x14ac:dyDescent="0.25">
      <c r="BB689" s="256" t="str">
        <f t="shared" si="127"/>
        <v>88EPS016</v>
      </c>
      <c r="BC689" s="257" t="s">
        <v>320</v>
      </c>
      <c r="BD689" s="258">
        <v>88</v>
      </c>
      <c r="BE689" s="257" t="s">
        <v>219</v>
      </c>
      <c r="BF689" s="259">
        <v>32701</v>
      </c>
    </row>
    <row r="690" spans="54:58" ht="15" customHeight="1" x14ac:dyDescent="0.25">
      <c r="BB690" s="256" t="str">
        <f t="shared" si="127"/>
        <v>88EPS017</v>
      </c>
      <c r="BC690" s="257" t="s">
        <v>320</v>
      </c>
      <c r="BD690" s="258">
        <v>88</v>
      </c>
      <c r="BE690" s="257" t="s">
        <v>230</v>
      </c>
      <c r="BF690" s="259">
        <v>6</v>
      </c>
    </row>
    <row r="691" spans="54:58" ht="15" customHeight="1" x14ac:dyDescent="0.25">
      <c r="BB691" s="256" t="str">
        <f t="shared" si="127"/>
        <v>88EPS018</v>
      </c>
      <c r="BC691" s="257" t="s">
        <v>320</v>
      </c>
      <c r="BD691" s="258">
        <v>88</v>
      </c>
      <c r="BE691" s="257" t="s">
        <v>225</v>
      </c>
      <c r="BF691" s="259">
        <v>1424</v>
      </c>
    </row>
    <row r="692" spans="54:58" ht="15" customHeight="1" x14ac:dyDescent="0.25">
      <c r="BB692" s="256" t="str">
        <f t="shared" si="127"/>
        <v>88EPS023</v>
      </c>
      <c r="BC692" s="257" t="s">
        <v>320</v>
      </c>
      <c r="BD692" s="258">
        <v>88</v>
      </c>
      <c r="BE692" s="257" t="s">
        <v>223</v>
      </c>
      <c r="BF692" s="259">
        <v>6702</v>
      </c>
    </row>
    <row r="693" spans="54:58" ht="15" customHeight="1" x14ac:dyDescent="0.25">
      <c r="BB693" s="256" t="str">
        <f t="shared" si="127"/>
        <v>88EPS037</v>
      </c>
      <c r="BC693" s="257" t="s">
        <v>320</v>
      </c>
      <c r="BD693" s="258">
        <v>88</v>
      </c>
      <c r="BE693" s="257" t="s">
        <v>221</v>
      </c>
      <c r="BF693" s="259">
        <v>34544</v>
      </c>
    </row>
    <row r="694" spans="54:58" ht="15" customHeight="1" x14ac:dyDescent="0.25">
      <c r="BB694" s="256" t="str">
        <f t="shared" si="127"/>
        <v>88EPS040</v>
      </c>
      <c r="BC694" s="257" t="s">
        <v>320</v>
      </c>
      <c r="BD694" s="258">
        <v>88</v>
      </c>
      <c r="BE694" s="257" t="s">
        <v>238</v>
      </c>
      <c r="BF694" s="259">
        <v>4052</v>
      </c>
    </row>
    <row r="695" spans="54:58" ht="15" customHeight="1" x14ac:dyDescent="0.25">
      <c r="BB695" s="256" t="str">
        <f t="shared" si="127"/>
        <v>88EPSC20</v>
      </c>
      <c r="BC695" s="257" t="s">
        <v>320</v>
      </c>
      <c r="BD695" s="258">
        <v>88</v>
      </c>
      <c r="BE695" s="257" t="s">
        <v>247</v>
      </c>
      <c r="BF695" s="259">
        <v>1</v>
      </c>
    </row>
    <row r="696" spans="54:58" ht="15" customHeight="1" x14ac:dyDescent="0.25">
      <c r="BB696" s="256" t="str">
        <f t="shared" si="127"/>
        <v>88ESSC02</v>
      </c>
      <c r="BC696" s="257" t="s">
        <v>320</v>
      </c>
      <c r="BD696" s="258">
        <v>88</v>
      </c>
      <c r="BE696" s="257" t="s">
        <v>240</v>
      </c>
      <c r="BF696" s="259">
        <v>23</v>
      </c>
    </row>
    <row r="697" spans="54:58" ht="15" customHeight="1" x14ac:dyDescent="0.25">
      <c r="BB697" s="256" t="str">
        <f t="shared" si="127"/>
        <v>88ESSC62</v>
      </c>
      <c r="BC697" s="257" t="s">
        <v>320</v>
      </c>
      <c r="BD697" s="258">
        <v>88</v>
      </c>
      <c r="BE697" s="257" t="s">
        <v>243</v>
      </c>
      <c r="BF697" s="259">
        <v>1</v>
      </c>
    </row>
    <row r="698" spans="54:58" ht="15" customHeight="1" x14ac:dyDescent="0.25">
      <c r="BB698" s="256" t="str">
        <f t="shared" si="127"/>
        <v>129EAS016</v>
      </c>
      <c r="BC698" s="257" t="s">
        <v>320</v>
      </c>
      <c r="BD698" s="258">
        <v>129</v>
      </c>
      <c r="BE698" s="257" t="s">
        <v>226</v>
      </c>
      <c r="BF698" s="259">
        <v>76</v>
      </c>
    </row>
    <row r="699" spans="54:58" ht="15" customHeight="1" x14ac:dyDescent="0.25">
      <c r="BB699" s="256" t="str">
        <f t="shared" si="127"/>
        <v>129EAS027</v>
      </c>
      <c r="BC699" s="257" t="s">
        <v>320</v>
      </c>
      <c r="BD699" s="258">
        <v>129</v>
      </c>
      <c r="BE699" s="257" t="s">
        <v>228</v>
      </c>
      <c r="BF699" s="259">
        <v>90</v>
      </c>
    </row>
    <row r="700" spans="54:58" ht="15" customHeight="1" x14ac:dyDescent="0.25">
      <c r="BB700" s="256" t="str">
        <f t="shared" si="127"/>
        <v>129EPS002</v>
      </c>
      <c r="BC700" s="257" t="s">
        <v>320</v>
      </c>
      <c r="BD700" s="258">
        <v>129</v>
      </c>
      <c r="BE700" s="257" t="s">
        <v>222</v>
      </c>
      <c r="BF700" s="259">
        <v>2748</v>
      </c>
    </row>
    <row r="701" spans="54:58" ht="15" customHeight="1" x14ac:dyDescent="0.25">
      <c r="BB701" s="256" t="str">
        <f t="shared" si="127"/>
        <v>129EPS003</v>
      </c>
      <c r="BC701" s="257" t="s">
        <v>320</v>
      </c>
      <c r="BD701" s="258">
        <v>129</v>
      </c>
      <c r="BE701" s="257" t="s">
        <v>220</v>
      </c>
      <c r="BF701" s="259">
        <v>6097</v>
      </c>
    </row>
    <row r="702" spans="54:58" ht="15" customHeight="1" x14ac:dyDescent="0.25">
      <c r="BB702" s="256" t="str">
        <f t="shared" si="127"/>
        <v>129EPS005</v>
      </c>
      <c r="BC702" s="257" t="s">
        <v>320</v>
      </c>
      <c r="BD702" s="258">
        <v>129</v>
      </c>
      <c r="BE702" s="257" t="s">
        <v>224</v>
      </c>
      <c r="BF702" s="259">
        <v>209</v>
      </c>
    </row>
    <row r="703" spans="54:58" ht="15" customHeight="1" x14ac:dyDescent="0.25">
      <c r="BB703" s="256" t="str">
        <f t="shared" si="127"/>
        <v>129EPS008</v>
      </c>
      <c r="BC703" s="257" t="s">
        <v>320</v>
      </c>
      <c r="BD703" s="258">
        <v>129</v>
      </c>
      <c r="BE703" s="257" t="s">
        <v>235</v>
      </c>
      <c r="BF703" s="259">
        <v>1</v>
      </c>
    </row>
    <row r="704" spans="54:58" ht="15" customHeight="1" x14ac:dyDescent="0.25">
      <c r="BB704" s="256" t="str">
        <f t="shared" si="127"/>
        <v>129EPS010</v>
      </c>
      <c r="BC704" s="257" t="s">
        <v>320</v>
      </c>
      <c r="BD704" s="258">
        <v>129</v>
      </c>
      <c r="BE704" s="257" t="s">
        <v>218</v>
      </c>
      <c r="BF704" s="259">
        <v>45931</v>
      </c>
    </row>
    <row r="705" spans="54:58" ht="15" customHeight="1" x14ac:dyDescent="0.25">
      <c r="BB705" s="256" t="str">
        <f t="shared" si="127"/>
        <v>129EPS016</v>
      </c>
      <c r="BC705" s="257" t="s">
        <v>320</v>
      </c>
      <c r="BD705" s="258">
        <v>129</v>
      </c>
      <c r="BE705" s="257" t="s">
        <v>219</v>
      </c>
      <c r="BF705" s="259">
        <v>5308</v>
      </c>
    </row>
    <row r="706" spans="54:58" ht="15" customHeight="1" x14ac:dyDescent="0.25">
      <c r="BB706" s="256" t="str">
        <f t="shared" si="127"/>
        <v>129EPS018</v>
      </c>
      <c r="BC706" s="257" t="s">
        <v>320</v>
      </c>
      <c r="BD706" s="258">
        <v>129</v>
      </c>
      <c r="BE706" s="257" t="s">
        <v>225</v>
      </c>
      <c r="BF706" s="259">
        <v>149</v>
      </c>
    </row>
    <row r="707" spans="54:58" ht="15" customHeight="1" x14ac:dyDescent="0.25">
      <c r="BB707" s="256" t="str">
        <f t="shared" si="127"/>
        <v>129EPS023</v>
      </c>
      <c r="BC707" s="257" t="s">
        <v>320</v>
      </c>
      <c r="BD707" s="258">
        <v>129</v>
      </c>
      <c r="BE707" s="257" t="s">
        <v>223</v>
      </c>
      <c r="BF707" s="259">
        <v>9</v>
      </c>
    </row>
    <row r="708" spans="54:58" ht="15" customHeight="1" x14ac:dyDescent="0.25">
      <c r="BB708" s="256" t="str">
        <f t="shared" si="127"/>
        <v>129EPS037</v>
      </c>
      <c r="BC708" s="257" t="s">
        <v>320</v>
      </c>
      <c r="BD708" s="258">
        <v>129</v>
      </c>
      <c r="BE708" s="257" t="s">
        <v>221</v>
      </c>
      <c r="BF708" s="259">
        <v>7464</v>
      </c>
    </row>
    <row r="709" spans="54:58" ht="15" customHeight="1" x14ac:dyDescent="0.25">
      <c r="BB709" s="256" t="str">
        <f t="shared" si="127"/>
        <v>129EPS040</v>
      </c>
      <c r="BC709" s="257" t="s">
        <v>320</v>
      </c>
      <c r="BD709" s="258">
        <v>129</v>
      </c>
      <c r="BE709" s="257" t="s">
        <v>238</v>
      </c>
      <c r="BF709" s="259">
        <v>1060</v>
      </c>
    </row>
    <row r="710" spans="54:58" ht="15" customHeight="1" x14ac:dyDescent="0.25">
      <c r="BB710" s="256" t="str">
        <f t="shared" si="127"/>
        <v>212EAS016</v>
      </c>
      <c r="BC710" s="257" t="s">
        <v>320</v>
      </c>
      <c r="BD710" s="258">
        <v>212</v>
      </c>
      <c r="BE710" s="257" t="s">
        <v>226</v>
      </c>
      <c r="BF710" s="259">
        <v>181</v>
      </c>
    </row>
    <row r="711" spans="54:58" ht="15" customHeight="1" x14ac:dyDescent="0.25">
      <c r="BB711" s="256" t="str">
        <f t="shared" si="127"/>
        <v>212EAS027</v>
      </c>
      <c r="BC711" s="257" t="s">
        <v>320</v>
      </c>
      <c r="BD711" s="258">
        <v>212</v>
      </c>
      <c r="BE711" s="257" t="s">
        <v>228</v>
      </c>
      <c r="BF711" s="259">
        <v>119</v>
      </c>
    </row>
    <row r="712" spans="54:58" ht="15" customHeight="1" x14ac:dyDescent="0.25">
      <c r="BB712" s="256" t="str">
        <f t="shared" si="127"/>
        <v>212EPS002</v>
      </c>
      <c r="BC712" s="257" t="s">
        <v>320</v>
      </c>
      <c r="BD712" s="258">
        <v>212</v>
      </c>
      <c r="BE712" s="257" t="s">
        <v>222</v>
      </c>
      <c r="BF712" s="259">
        <v>434</v>
      </c>
    </row>
    <row r="713" spans="54:58" ht="15" customHeight="1" x14ac:dyDescent="0.25">
      <c r="BB713" s="256" t="str">
        <f t="shared" si="127"/>
        <v>212EPS003</v>
      </c>
      <c r="BC713" s="257" t="s">
        <v>320</v>
      </c>
      <c r="BD713" s="258">
        <v>212</v>
      </c>
      <c r="BE713" s="257" t="s">
        <v>220</v>
      </c>
      <c r="BF713" s="259">
        <v>3568</v>
      </c>
    </row>
    <row r="714" spans="54:58" ht="15" customHeight="1" x14ac:dyDescent="0.25">
      <c r="BB714" s="256" t="str">
        <f t="shared" ref="BB714:BB777" si="128">CONCATENATE(BD714,BE714)</f>
        <v>212EPS005</v>
      </c>
      <c r="BC714" s="257" t="s">
        <v>320</v>
      </c>
      <c r="BD714" s="258">
        <v>212</v>
      </c>
      <c r="BE714" s="257" t="s">
        <v>224</v>
      </c>
      <c r="BF714" s="259">
        <v>354</v>
      </c>
    </row>
    <row r="715" spans="54:58" ht="15" customHeight="1" x14ac:dyDescent="0.25">
      <c r="BB715" s="256" t="str">
        <f t="shared" si="128"/>
        <v>212EPS010</v>
      </c>
      <c r="BC715" s="257" t="s">
        <v>320</v>
      </c>
      <c r="BD715" s="258">
        <v>212</v>
      </c>
      <c r="BE715" s="257" t="s">
        <v>218</v>
      </c>
      <c r="BF715" s="259">
        <v>25496</v>
      </c>
    </row>
    <row r="716" spans="54:58" ht="15" customHeight="1" x14ac:dyDescent="0.25">
      <c r="BB716" s="256" t="str">
        <f t="shared" si="128"/>
        <v>212EPS016</v>
      </c>
      <c r="BC716" s="257" t="s">
        <v>320</v>
      </c>
      <c r="BD716" s="258">
        <v>212</v>
      </c>
      <c r="BE716" s="257" t="s">
        <v>219</v>
      </c>
      <c r="BF716" s="259">
        <v>4582</v>
      </c>
    </row>
    <row r="717" spans="54:58" ht="15" customHeight="1" x14ac:dyDescent="0.25">
      <c r="BB717" s="256" t="str">
        <f t="shared" si="128"/>
        <v>212EPS018</v>
      </c>
      <c r="BC717" s="257" t="s">
        <v>320</v>
      </c>
      <c r="BD717" s="258">
        <v>212</v>
      </c>
      <c r="BE717" s="257" t="s">
        <v>225</v>
      </c>
      <c r="BF717" s="259">
        <v>9</v>
      </c>
    </row>
    <row r="718" spans="54:58" ht="15" customHeight="1" x14ac:dyDescent="0.25">
      <c r="BB718" s="256" t="str">
        <f t="shared" si="128"/>
        <v>212EPS023</v>
      </c>
      <c r="BC718" s="257" t="s">
        <v>320</v>
      </c>
      <c r="BD718" s="258">
        <v>212</v>
      </c>
      <c r="BE718" s="257" t="s">
        <v>223</v>
      </c>
      <c r="BF718" s="259">
        <v>1</v>
      </c>
    </row>
    <row r="719" spans="54:58" ht="15" customHeight="1" x14ac:dyDescent="0.25">
      <c r="BB719" s="256" t="str">
        <f t="shared" si="128"/>
        <v>212EPS037</v>
      </c>
      <c r="BC719" s="257" t="s">
        <v>320</v>
      </c>
      <c r="BD719" s="258">
        <v>212</v>
      </c>
      <c r="BE719" s="257" t="s">
        <v>221</v>
      </c>
      <c r="BF719" s="259">
        <v>6864</v>
      </c>
    </row>
    <row r="720" spans="54:58" ht="15" customHeight="1" x14ac:dyDescent="0.25">
      <c r="BB720" s="256" t="str">
        <f t="shared" si="128"/>
        <v>212EPS040</v>
      </c>
      <c r="BC720" s="257" t="s">
        <v>320</v>
      </c>
      <c r="BD720" s="258">
        <v>212</v>
      </c>
      <c r="BE720" s="257" t="s">
        <v>238</v>
      </c>
      <c r="BF720" s="259">
        <v>777</v>
      </c>
    </row>
    <row r="721" spans="54:58" ht="15" customHeight="1" x14ac:dyDescent="0.25">
      <c r="BB721" s="256" t="str">
        <f t="shared" si="128"/>
        <v>212ESSC02</v>
      </c>
      <c r="BC721" s="257" t="s">
        <v>320</v>
      </c>
      <c r="BD721" s="258">
        <v>212</v>
      </c>
      <c r="BE721" s="257" t="s">
        <v>240</v>
      </c>
      <c r="BF721" s="259">
        <v>2</v>
      </c>
    </row>
    <row r="722" spans="54:58" ht="15" customHeight="1" x14ac:dyDescent="0.25">
      <c r="BB722" s="256" t="str">
        <f t="shared" si="128"/>
        <v>266EAS016</v>
      </c>
      <c r="BC722" s="257" t="s">
        <v>320</v>
      </c>
      <c r="BD722" s="258">
        <v>266</v>
      </c>
      <c r="BE722" s="257" t="s">
        <v>226</v>
      </c>
      <c r="BF722" s="259">
        <v>964</v>
      </c>
    </row>
    <row r="723" spans="54:58" ht="15" customHeight="1" x14ac:dyDescent="0.25">
      <c r="BB723" s="256" t="str">
        <f t="shared" si="128"/>
        <v>266EPS002</v>
      </c>
      <c r="BC723" s="257" t="s">
        <v>320</v>
      </c>
      <c r="BD723" s="258">
        <v>266</v>
      </c>
      <c r="BE723" s="257" t="s">
        <v>222</v>
      </c>
      <c r="BF723" s="259">
        <v>11893</v>
      </c>
    </row>
    <row r="724" spans="54:58" ht="15" customHeight="1" x14ac:dyDescent="0.25">
      <c r="BB724" s="256" t="str">
        <f t="shared" si="128"/>
        <v>266EPS003</v>
      </c>
      <c r="BC724" s="257" t="s">
        <v>320</v>
      </c>
      <c r="BD724" s="258">
        <v>266</v>
      </c>
      <c r="BE724" s="257" t="s">
        <v>220</v>
      </c>
      <c r="BF724" s="259">
        <v>11768</v>
      </c>
    </row>
    <row r="725" spans="54:58" ht="15" customHeight="1" x14ac:dyDescent="0.25">
      <c r="BB725" s="256" t="str">
        <f t="shared" si="128"/>
        <v>266EPS005</v>
      </c>
      <c r="BC725" s="257" t="s">
        <v>320</v>
      </c>
      <c r="BD725" s="258">
        <v>266</v>
      </c>
      <c r="BE725" s="257" t="s">
        <v>224</v>
      </c>
      <c r="BF725" s="259">
        <v>6120</v>
      </c>
    </row>
    <row r="726" spans="54:58" ht="15" customHeight="1" x14ac:dyDescent="0.25">
      <c r="BB726" s="256" t="str">
        <f t="shared" si="128"/>
        <v>266EPS008</v>
      </c>
      <c r="BC726" s="257" t="s">
        <v>320</v>
      </c>
      <c r="BD726" s="258">
        <v>266</v>
      </c>
      <c r="BE726" s="257" t="s">
        <v>235</v>
      </c>
      <c r="BF726" s="259">
        <v>1</v>
      </c>
    </row>
    <row r="727" spans="54:58" ht="15" customHeight="1" x14ac:dyDescent="0.25">
      <c r="BB727" s="256" t="str">
        <f t="shared" si="128"/>
        <v>266EPS010</v>
      </c>
      <c r="BC727" s="257" t="s">
        <v>320</v>
      </c>
      <c r="BD727" s="258">
        <v>266</v>
      </c>
      <c r="BE727" s="257" t="s">
        <v>218</v>
      </c>
      <c r="BF727" s="259">
        <v>77416</v>
      </c>
    </row>
    <row r="728" spans="54:58" ht="15" customHeight="1" x14ac:dyDescent="0.25">
      <c r="BB728" s="256" t="str">
        <f t="shared" si="128"/>
        <v>266EPS016</v>
      </c>
      <c r="BC728" s="257" t="s">
        <v>320</v>
      </c>
      <c r="BD728" s="258">
        <v>266</v>
      </c>
      <c r="BE728" s="257" t="s">
        <v>219</v>
      </c>
      <c r="BF728" s="259">
        <v>26561</v>
      </c>
    </row>
    <row r="729" spans="54:58" ht="15" customHeight="1" x14ac:dyDescent="0.25">
      <c r="BB729" s="256" t="str">
        <f t="shared" si="128"/>
        <v>266EPS017</v>
      </c>
      <c r="BC729" s="257" t="s">
        <v>320</v>
      </c>
      <c r="BD729" s="258">
        <v>266</v>
      </c>
      <c r="BE729" s="257" t="s">
        <v>230</v>
      </c>
      <c r="BF729" s="259">
        <v>1</v>
      </c>
    </row>
    <row r="730" spans="54:58" ht="15" customHeight="1" x14ac:dyDescent="0.25">
      <c r="BB730" s="256" t="str">
        <f t="shared" si="128"/>
        <v>266EPS018</v>
      </c>
      <c r="BC730" s="257" t="s">
        <v>320</v>
      </c>
      <c r="BD730" s="258">
        <v>266</v>
      </c>
      <c r="BE730" s="257" t="s">
        <v>225</v>
      </c>
      <c r="BF730" s="259">
        <v>655</v>
      </c>
    </row>
    <row r="731" spans="54:58" ht="15" customHeight="1" x14ac:dyDescent="0.25">
      <c r="BB731" s="256" t="str">
        <f t="shared" si="128"/>
        <v>266EPS023</v>
      </c>
      <c r="BC731" s="257" t="s">
        <v>320</v>
      </c>
      <c r="BD731" s="258">
        <v>266</v>
      </c>
      <c r="BE731" s="257" t="s">
        <v>223</v>
      </c>
      <c r="BF731" s="259">
        <v>334</v>
      </c>
    </row>
    <row r="732" spans="54:58" ht="15" customHeight="1" x14ac:dyDescent="0.25">
      <c r="BB732" s="256" t="str">
        <f t="shared" si="128"/>
        <v>266EPS037</v>
      </c>
      <c r="BC732" s="257" t="s">
        <v>320</v>
      </c>
      <c r="BD732" s="258">
        <v>266</v>
      </c>
      <c r="BE732" s="257" t="s">
        <v>221</v>
      </c>
      <c r="BF732" s="259">
        <v>18796</v>
      </c>
    </row>
    <row r="733" spans="54:58" ht="15" customHeight="1" x14ac:dyDescent="0.25">
      <c r="BB733" s="256" t="str">
        <f t="shared" si="128"/>
        <v>266EPS040</v>
      </c>
      <c r="BC733" s="257" t="s">
        <v>320</v>
      </c>
      <c r="BD733" s="258">
        <v>266</v>
      </c>
      <c r="BE733" s="257" t="s">
        <v>238</v>
      </c>
      <c r="BF733" s="259">
        <v>1254</v>
      </c>
    </row>
    <row r="734" spans="54:58" ht="15" customHeight="1" x14ac:dyDescent="0.25">
      <c r="BB734" s="256" t="str">
        <f t="shared" si="128"/>
        <v>266ESSC02</v>
      </c>
      <c r="BC734" s="257" t="s">
        <v>320</v>
      </c>
      <c r="BD734" s="258">
        <v>266</v>
      </c>
      <c r="BE734" s="257" t="s">
        <v>240</v>
      </c>
      <c r="BF734" s="259">
        <v>2</v>
      </c>
    </row>
    <row r="735" spans="54:58" ht="15" customHeight="1" x14ac:dyDescent="0.25">
      <c r="BB735" s="256" t="str">
        <f t="shared" si="128"/>
        <v>266ESSC62</v>
      </c>
      <c r="BC735" s="257" t="s">
        <v>320</v>
      </c>
      <c r="BD735" s="258">
        <v>266</v>
      </c>
      <c r="BE735" s="257" t="s">
        <v>243</v>
      </c>
      <c r="BF735" s="259">
        <v>1</v>
      </c>
    </row>
    <row r="736" spans="54:58" ht="15" customHeight="1" x14ac:dyDescent="0.25">
      <c r="BB736" s="256" t="str">
        <f t="shared" si="128"/>
        <v>308EAS016</v>
      </c>
      <c r="BC736" s="257" t="s">
        <v>320</v>
      </c>
      <c r="BD736" s="258">
        <v>308</v>
      </c>
      <c r="BE736" s="257" t="s">
        <v>226</v>
      </c>
      <c r="BF736" s="259">
        <v>101</v>
      </c>
    </row>
    <row r="737" spans="54:58" ht="15" customHeight="1" x14ac:dyDescent="0.25">
      <c r="BB737" s="256" t="str">
        <f t="shared" si="128"/>
        <v>308EAS027</v>
      </c>
      <c r="BC737" s="257" t="s">
        <v>320</v>
      </c>
      <c r="BD737" s="258">
        <v>308</v>
      </c>
      <c r="BE737" s="257" t="s">
        <v>228</v>
      </c>
      <c r="BF737" s="259">
        <v>54</v>
      </c>
    </row>
    <row r="738" spans="54:58" ht="15" customHeight="1" x14ac:dyDescent="0.25">
      <c r="BB738" s="256" t="str">
        <f t="shared" si="128"/>
        <v>308EPS002</v>
      </c>
      <c r="BC738" s="257" t="s">
        <v>320</v>
      </c>
      <c r="BD738" s="258">
        <v>308</v>
      </c>
      <c r="BE738" s="257" t="s">
        <v>222</v>
      </c>
      <c r="BF738" s="259">
        <v>1667</v>
      </c>
    </row>
    <row r="739" spans="54:58" ht="15" customHeight="1" x14ac:dyDescent="0.25">
      <c r="BB739" s="256" t="str">
        <f t="shared" si="128"/>
        <v>308EPS003</v>
      </c>
      <c r="BC739" s="257" t="s">
        <v>320</v>
      </c>
      <c r="BD739" s="258">
        <v>308</v>
      </c>
      <c r="BE739" s="257" t="s">
        <v>220</v>
      </c>
      <c r="BF739" s="259">
        <v>2664</v>
      </c>
    </row>
    <row r="740" spans="54:58" ht="15" customHeight="1" x14ac:dyDescent="0.25">
      <c r="BB740" s="256" t="str">
        <f t="shared" si="128"/>
        <v>308EPS005</v>
      </c>
      <c r="BC740" s="257" t="s">
        <v>320</v>
      </c>
      <c r="BD740" s="258">
        <v>308</v>
      </c>
      <c r="BE740" s="257" t="s">
        <v>224</v>
      </c>
      <c r="BF740" s="259">
        <v>13</v>
      </c>
    </row>
    <row r="741" spans="54:58" ht="15" customHeight="1" x14ac:dyDescent="0.25">
      <c r="BB741" s="256" t="str">
        <f t="shared" si="128"/>
        <v>308EPS010</v>
      </c>
      <c r="BC741" s="257" t="s">
        <v>320</v>
      </c>
      <c r="BD741" s="258">
        <v>308</v>
      </c>
      <c r="BE741" s="257" t="s">
        <v>218</v>
      </c>
      <c r="BF741" s="259">
        <v>20077</v>
      </c>
    </row>
    <row r="742" spans="54:58" ht="15" customHeight="1" x14ac:dyDescent="0.25">
      <c r="BB742" s="256" t="str">
        <f t="shared" si="128"/>
        <v>308EPS016</v>
      </c>
      <c r="BC742" s="257" t="s">
        <v>320</v>
      </c>
      <c r="BD742" s="258">
        <v>308</v>
      </c>
      <c r="BE742" s="257" t="s">
        <v>219</v>
      </c>
      <c r="BF742" s="259">
        <v>3736</v>
      </c>
    </row>
    <row r="743" spans="54:58" ht="15" customHeight="1" x14ac:dyDescent="0.25">
      <c r="BB743" s="256" t="str">
        <f t="shared" si="128"/>
        <v>308EPS018</v>
      </c>
      <c r="BC743" s="257" t="s">
        <v>320</v>
      </c>
      <c r="BD743" s="258">
        <v>308</v>
      </c>
      <c r="BE743" s="257" t="s">
        <v>225</v>
      </c>
      <c r="BF743" s="259">
        <v>9</v>
      </c>
    </row>
    <row r="744" spans="54:58" ht="15" customHeight="1" x14ac:dyDescent="0.25">
      <c r="BB744" s="256" t="str">
        <f t="shared" si="128"/>
        <v>308EPS023</v>
      </c>
      <c r="BC744" s="257" t="s">
        <v>320</v>
      </c>
      <c r="BD744" s="258">
        <v>308</v>
      </c>
      <c r="BE744" s="257" t="s">
        <v>223</v>
      </c>
      <c r="BF744" s="259">
        <v>5</v>
      </c>
    </row>
    <row r="745" spans="54:58" ht="15" customHeight="1" x14ac:dyDescent="0.25">
      <c r="BB745" s="256" t="str">
        <f t="shared" si="128"/>
        <v>308EPS037</v>
      </c>
      <c r="BC745" s="257" t="s">
        <v>320</v>
      </c>
      <c r="BD745" s="258">
        <v>308</v>
      </c>
      <c r="BE745" s="257" t="s">
        <v>221</v>
      </c>
      <c r="BF745" s="259">
        <v>4736</v>
      </c>
    </row>
    <row r="746" spans="54:58" ht="15" customHeight="1" x14ac:dyDescent="0.25">
      <c r="BB746" s="256" t="str">
        <f t="shared" si="128"/>
        <v>308EPS040</v>
      </c>
      <c r="BC746" s="257" t="s">
        <v>320</v>
      </c>
      <c r="BD746" s="258">
        <v>308</v>
      </c>
      <c r="BE746" s="257" t="s">
        <v>238</v>
      </c>
      <c r="BF746" s="259">
        <v>776</v>
      </c>
    </row>
    <row r="747" spans="54:58" ht="15" customHeight="1" x14ac:dyDescent="0.25">
      <c r="BB747" s="256" t="str">
        <f t="shared" si="128"/>
        <v>360EAS016</v>
      </c>
      <c r="BC747" s="257" t="s">
        <v>320</v>
      </c>
      <c r="BD747" s="258">
        <v>360</v>
      </c>
      <c r="BE747" s="257" t="s">
        <v>226</v>
      </c>
      <c r="BF747" s="259">
        <v>368</v>
      </c>
    </row>
    <row r="748" spans="54:58" ht="15" customHeight="1" x14ac:dyDescent="0.25">
      <c r="BB748" s="256" t="str">
        <f t="shared" si="128"/>
        <v>360EPS002</v>
      </c>
      <c r="BC748" s="257" t="s">
        <v>320</v>
      </c>
      <c r="BD748" s="258">
        <v>360</v>
      </c>
      <c r="BE748" s="257" t="s">
        <v>222</v>
      </c>
      <c r="BF748" s="259">
        <v>32742</v>
      </c>
    </row>
    <row r="749" spans="54:58" ht="15" customHeight="1" x14ac:dyDescent="0.25">
      <c r="BB749" s="256" t="str">
        <f t="shared" si="128"/>
        <v>360EPS003</v>
      </c>
      <c r="BC749" s="257" t="s">
        <v>320</v>
      </c>
      <c r="BD749" s="258">
        <v>360</v>
      </c>
      <c r="BE749" s="257" t="s">
        <v>220</v>
      </c>
      <c r="BF749" s="259">
        <v>31104</v>
      </c>
    </row>
    <row r="750" spans="54:58" ht="15" customHeight="1" x14ac:dyDescent="0.25">
      <c r="BB750" s="256" t="str">
        <f t="shared" si="128"/>
        <v>360EPS005</v>
      </c>
      <c r="BC750" s="257" t="s">
        <v>320</v>
      </c>
      <c r="BD750" s="258">
        <v>360</v>
      </c>
      <c r="BE750" s="257" t="s">
        <v>224</v>
      </c>
      <c r="BF750" s="259">
        <v>3166</v>
      </c>
    </row>
    <row r="751" spans="54:58" ht="15" customHeight="1" x14ac:dyDescent="0.25">
      <c r="BB751" s="256" t="str">
        <f t="shared" si="128"/>
        <v>360EPS008</v>
      </c>
      <c r="BC751" s="257" t="s">
        <v>320</v>
      </c>
      <c r="BD751" s="258">
        <v>360</v>
      </c>
      <c r="BE751" s="257" t="s">
        <v>235</v>
      </c>
      <c r="BF751" s="259">
        <v>1</v>
      </c>
    </row>
    <row r="752" spans="54:58" ht="15" customHeight="1" x14ac:dyDescent="0.25">
      <c r="BB752" s="256" t="str">
        <f t="shared" si="128"/>
        <v>360EPS010</v>
      </c>
      <c r="BC752" s="257" t="s">
        <v>320</v>
      </c>
      <c r="BD752" s="258">
        <v>360</v>
      </c>
      <c r="BE752" s="257" t="s">
        <v>218</v>
      </c>
      <c r="BF752" s="259">
        <v>137396</v>
      </c>
    </row>
    <row r="753" spans="54:58" ht="15" customHeight="1" x14ac:dyDescent="0.25">
      <c r="BB753" s="256" t="str">
        <f t="shared" si="128"/>
        <v>360EPS016</v>
      </c>
      <c r="BC753" s="257" t="s">
        <v>320</v>
      </c>
      <c r="BD753" s="258">
        <v>360</v>
      </c>
      <c r="BE753" s="257" t="s">
        <v>219</v>
      </c>
      <c r="BF753" s="259">
        <v>23335</v>
      </c>
    </row>
    <row r="754" spans="54:58" ht="15" customHeight="1" x14ac:dyDescent="0.25">
      <c r="BB754" s="256" t="str">
        <f t="shared" si="128"/>
        <v>360EPS018</v>
      </c>
      <c r="BC754" s="257" t="s">
        <v>320</v>
      </c>
      <c r="BD754" s="258">
        <v>360</v>
      </c>
      <c r="BE754" s="257" t="s">
        <v>225</v>
      </c>
      <c r="BF754" s="259">
        <v>1219</v>
      </c>
    </row>
    <row r="755" spans="54:58" ht="15" customHeight="1" x14ac:dyDescent="0.25">
      <c r="BB755" s="256" t="str">
        <f t="shared" si="128"/>
        <v>360EPS023</v>
      </c>
      <c r="BC755" s="257" t="s">
        <v>320</v>
      </c>
      <c r="BD755" s="258">
        <v>360</v>
      </c>
      <c r="BE755" s="257" t="s">
        <v>223</v>
      </c>
      <c r="BF755" s="259">
        <v>4806</v>
      </c>
    </row>
    <row r="756" spans="54:58" ht="15" customHeight="1" x14ac:dyDescent="0.25">
      <c r="BB756" s="256" t="str">
        <f t="shared" si="128"/>
        <v>360EPS037</v>
      </c>
      <c r="BC756" s="257" t="s">
        <v>320</v>
      </c>
      <c r="BD756" s="258">
        <v>360</v>
      </c>
      <c r="BE756" s="257" t="s">
        <v>221</v>
      </c>
      <c r="BF756" s="259">
        <v>26072</v>
      </c>
    </row>
    <row r="757" spans="54:58" ht="15" customHeight="1" x14ac:dyDescent="0.25">
      <c r="BB757" s="256" t="str">
        <f t="shared" si="128"/>
        <v>360EPS040</v>
      </c>
      <c r="BC757" s="257" t="s">
        <v>320</v>
      </c>
      <c r="BD757" s="258">
        <v>360</v>
      </c>
      <c r="BE757" s="257" t="s">
        <v>238</v>
      </c>
      <c r="BF757" s="259">
        <v>2763</v>
      </c>
    </row>
    <row r="758" spans="54:58" ht="15" customHeight="1" x14ac:dyDescent="0.25">
      <c r="BB758" s="256" t="str">
        <f t="shared" si="128"/>
        <v>360ESSC02</v>
      </c>
      <c r="BC758" s="257" t="s">
        <v>320</v>
      </c>
      <c r="BD758" s="258">
        <v>360</v>
      </c>
      <c r="BE758" s="257" t="s">
        <v>240</v>
      </c>
      <c r="BF758" s="259">
        <v>3</v>
      </c>
    </row>
    <row r="759" spans="54:58" ht="15" customHeight="1" x14ac:dyDescent="0.25">
      <c r="BB759" s="256" t="str">
        <f t="shared" si="128"/>
        <v>360ESSC62</v>
      </c>
      <c r="BC759" s="257" t="s">
        <v>320</v>
      </c>
      <c r="BD759" s="258">
        <v>360</v>
      </c>
      <c r="BE759" s="257" t="s">
        <v>243</v>
      </c>
      <c r="BF759" s="259">
        <v>2</v>
      </c>
    </row>
    <row r="760" spans="54:58" ht="15" customHeight="1" x14ac:dyDescent="0.25">
      <c r="BB760" s="256" t="str">
        <f t="shared" si="128"/>
        <v>380EAS016</v>
      </c>
      <c r="BC760" s="257" t="s">
        <v>320</v>
      </c>
      <c r="BD760" s="258">
        <v>380</v>
      </c>
      <c r="BE760" s="257" t="s">
        <v>226</v>
      </c>
      <c r="BF760" s="259">
        <v>130</v>
      </c>
    </row>
    <row r="761" spans="54:58" ht="15" customHeight="1" x14ac:dyDescent="0.25">
      <c r="BB761" s="256" t="str">
        <f t="shared" si="128"/>
        <v>380EPS003</v>
      </c>
      <c r="BC761" s="257" t="s">
        <v>320</v>
      </c>
      <c r="BD761" s="258">
        <v>380</v>
      </c>
      <c r="BE761" s="257" t="s">
        <v>220</v>
      </c>
      <c r="BF761" s="259">
        <v>1229</v>
      </c>
    </row>
    <row r="762" spans="54:58" ht="15" customHeight="1" x14ac:dyDescent="0.25">
      <c r="BB762" s="256" t="str">
        <f t="shared" si="128"/>
        <v>380EPS005</v>
      </c>
      <c r="BC762" s="257" t="s">
        <v>320</v>
      </c>
      <c r="BD762" s="258">
        <v>380</v>
      </c>
      <c r="BE762" s="257" t="s">
        <v>224</v>
      </c>
      <c r="BF762" s="259">
        <v>508</v>
      </c>
    </row>
    <row r="763" spans="54:58" ht="15" customHeight="1" x14ac:dyDescent="0.25">
      <c r="BB763" s="256" t="str">
        <f t="shared" si="128"/>
        <v>380EPS010</v>
      </c>
      <c r="BC763" s="257" t="s">
        <v>320</v>
      </c>
      <c r="BD763" s="258">
        <v>380</v>
      </c>
      <c r="BE763" s="257" t="s">
        <v>218</v>
      </c>
      <c r="BF763" s="259">
        <v>2</v>
      </c>
    </row>
    <row r="764" spans="54:58" ht="15" customHeight="1" x14ac:dyDescent="0.25">
      <c r="BB764" s="256" t="str">
        <f t="shared" si="128"/>
        <v>380EPS016</v>
      </c>
      <c r="BC764" s="257" t="s">
        <v>320</v>
      </c>
      <c r="BD764" s="258">
        <v>380</v>
      </c>
      <c r="BE764" s="257" t="s">
        <v>219</v>
      </c>
      <c r="BF764" s="259">
        <v>3344</v>
      </c>
    </row>
    <row r="765" spans="54:58" ht="15" customHeight="1" x14ac:dyDescent="0.25">
      <c r="BB765" s="256" t="str">
        <f t="shared" si="128"/>
        <v>380EPS018</v>
      </c>
      <c r="BC765" s="257" t="s">
        <v>320</v>
      </c>
      <c r="BD765" s="258">
        <v>380</v>
      </c>
      <c r="BE765" s="257" t="s">
        <v>225</v>
      </c>
      <c r="BF765" s="259">
        <v>6</v>
      </c>
    </row>
    <row r="766" spans="54:58" ht="15" customHeight="1" x14ac:dyDescent="0.25">
      <c r="BB766" s="256" t="str">
        <f t="shared" si="128"/>
        <v>380EPS037</v>
      </c>
      <c r="BC766" s="257" t="s">
        <v>320</v>
      </c>
      <c r="BD766" s="258">
        <v>380</v>
      </c>
      <c r="BE766" s="257" t="s">
        <v>221</v>
      </c>
      <c r="BF766" s="259">
        <v>4424</v>
      </c>
    </row>
    <row r="767" spans="54:58" ht="15" customHeight="1" x14ac:dyDescent="0.25">
      <c r="BB767" s="256" t="str">
        <f t="shared" si="128"/>
        <v>380EPS040</v>
      </c>
      <c r="BC767" s="257" t="s">
        <v>320</v>
      </c>
      <c r="BD767" s="258">
        <v>380</v>
      </c>
      <c r="BE767" s="257" t="s">
        <v>238</v>
      </c>
      <c r="BF767" s="259">
        <v>534</v>
      </c>
    </row>
    <row r="768" spans="54:58" ht="15" customHeight="1" x14ac:dyDescent="0.25">
      <c r="BB768" s="256" t="str">
        <f t="shared" si="128"/>
        <v>380EPSC20</v>
      </c>
      <c r="BC768" s="257" t="s">
        <v>320</v>
      </c>
      <c r="BD768" s="258">
        <v>380</v>
      </c>
      <c r="BE768" s="257" t="s">
        <v>247</v>
      </c>
      <c r="BF768" s="259">
        <v>1</v>
      </c>
    </row>
    <row r="769" spans="54:58" ht="15" customHeight="1" x14ac:dyDescent="0.25">
      <c r="BB769" s="256" t="str">
        <f t="shared" si="128"/>
        <v>380ESSC02</v>
      </c>
      <c r="BC769" s="257" t="s">
        <v>320</v>
      </c>
      <c r="BD769" s="258">
        <v>380</v>
      </c>
      <c r="BE769" s="257" t="s">
        <v>240</v>
      </c>
      <c r="BF769" s="259">
        <v>1</v>
      </c>
    </row>
    <row r="770" spans="54:58" ht="15" customHeight="1" x14ac:dyDescent="0.25">
      <c r="BB770" s="256" t="str">
        <f t="shared" si="128"/>
        <v>631EAS016</v>
      </c>
      <c r="BC770" s="257" t="s">
        <v>320</v>
      </c>
      <c r="BD770" s="258">
        <v>631</v>
      </c>
      <c r="BE770" s="257" t="s">
        <v>226</v>
      </c>
      <c r="BF770" s="259">
        <v>176</v>
      </c>
    </row>
    <row r="771" spans="54:58" ht="15" customHeight="1" x14ac:dyDescent="0.25">
      <c r="BB771" s="256" t="str">
        <f t="shared" si="128"/>
        <v>631EPS003</v>
      </c>
      <c r="BC771" s="257" t="s">
        <v>320</v>
      </c>
      <c r="BD771" s="258">
        <v>631</v>
      </c>
      <c r="BE771" s="257" t="s">
        <v>220</v>
      </c>
      <c r="BF771" s="259">
        <v>2831</v>
      </c>
    </row>
    <row r="772" spans="54:58" ht="15" customHeight="1" x14ac:dyDescent="0.25">
      <c r="BB772" s="256" t="str">
        <f t="shared" si="128"/>
        <v>631EPS005</v>
      </c>
      <c r="BC772" s="257" t="s">
        <v>320</v>
      </c>
      <c r="BD772" s="258">
        <v>631</v>
      </c>
      <c r="BE772" s="257" t="s">
        <v>224</v>
      </c>
      <c r="BF772" s="259">
        <v>1135</v>
      </c>
    </row>
    <row r="773" spans="54:58" ht="15" customHeight="1" x14ac:dyDescent="0.25">
      <c r="BB773" s="256" t="str">
        <f t="shared" si="128"/>
        <v>631EPS010</v>
      </c>
      <c r="BC773" s="257" t="s">
        <v>320</v>
      </c>
      <c r="BD773" s="258">
        <v>631</v>
      </c>
      <c r="BE773" s="257" t="s">
        <v>218</v>
      </c>
      <c r="BF773" s="259">
        <v>34727</v>
      </c>
    </row>
    <row r="774" spans="54:58" ht="15" customHeight="1" x14ac:dyDescent="0.25">
      <c r="BB774" s="256" t="str">
        <f t="shared" si="128"/>
        <v>631EPS016</v>
      </c>
      <c r="BC774" s="257" t="s">
        <v>320</v>
      </c>
      <c r="BD774" s="258">
        <v>631</v>
      </c>
      <c r="BE774" s="257" t="s">
        <v>219</v>
      </c>
      <c r="BF774" s="259">
        <v>5960</v>
      </c>
    </row>
    <row r="775" spans="54:58" ht="15" customHeight="1" x14ac:dyDescent="0.25">
      <c r="BB775" s="256" t="str">
        <f t="shared" si="128"/>
        <v>631EPS018</v>
      </c>
      <c r="BC775" s="257" t="s">
        <v>320</v>
      </c>
      <c r="BD775" s="258">
        <v>631</v>
      </c>
      <c r="BE775" s="257" t="s">
        <v>225</v>
      </c>
      <c r="BF775" s="259">
        <v>5</v>
      </c>
    </row>
    <row r="776" spans="54:58" ht="15" customHeight="1" x14ac:dyDescent="0.25">
      <c r="BB776" s="256" t="str">
        <f t="shared" si="128"/>
        <v>631EPS023</v>
      </c>
      <c r="BC776" s="257" t="s">
        <v>320</v>
      </c>
      <c r="BD776" s="258">
        <v>631</v>
      </c>
      <c r="BE776" s="257" t="s">
        <v>223</v>
      </c>
      <c r="BF776" s="259">
        <v>4</v>
      </c>
    </row>
    <row r="777" spans="54:58" ht="15" customHeight="1" x14ac:dyDescent="0.25">
      <c r="BB777" s="256" t="str">
        <f t="shared" si="128"/>
        <v>631EPS037</v>
      </c>
      <c r="BC777" s="257" t="s">
        <v>320</v>
      </c>
      <c r="BD777" s="258">
        <v>631</v>
      </c>
      <c r="BE777" s="257" t="s">
        <v>221</v>
      </c>
      <c r="BF777" s="259">
        <v>3129</v>
      </c>
    </row>
    <row r="778" spans="54:58" ht="15" customHeight="1" x14ac:dyDescent="0.25">
      <c r="BB778" s="256" t="str">
        <f t="shared" ref="BB778:BB841" si="129">CONCATENATE(BD778,BE778)</f>
        <v>631EPS040</v>
      </c>
      <c r="BC778" s="257" t="s">
        <v>320</v>
      </c>
      <c r="BD778" s="258">
        <v>631</v>
      </c>
      <c r="BE778" s="257" t="s">
        <v>238</v>
      </c>
      <c r="BF778" s="259">
        <v>471</v>
      </c>
    </row>
    <row r="779" spans="54:58" ht="15" customHeight="1" x14ac:dyDescent="0.25">
      <c r="BB779" s="256" t="str">
        <f t="shared" si="129"/>
        <v>631ESSC02</v>
      </c>
      <c r="BC779" s="257" t="s">
        <v>320</v>
      </c>
      <c r="BD779" s="258">
        <v>631</v>
      </c>
      <c r="BE779" s="257" t="s">
        <v>240</v>
      </c>
      <c r="BF779" s="259">
        <v>1</v>
      </c>
    </row>
    <row r="780" spans="54:58" ht="15" customHeight="1" x14ac:dyDescent="0.25">
      <c r="BB780" s="256" t="str">
        <f t="shared" si="129"/>
        <v/>
      </c>
      <c r="BC780" s="257"/>
      <c r="BD780" s="258"/>
      <c r="BE780" s="257"/>
      <c r="BF780" s="259"/>
    </row>
    <row r="781" spans="54:58" ht="15" customHeight="1" x14ac:dyDescent="0.25">
      <c r="BB781" s="256" t="str">
        <f t="shared" si="129"/>
        <v/>
      </c>
      <c r="BC781" s="257"/>
      <c r="BD781" s="258"/>
      <c r="BE781" s="257"/>
      <c r="BF781" s="259"/>
    </row>
    <row r="782" spans="54:58" ht="15" customHeight="1" x14ac:dyDescent="0.25">
      <c r="BB782" s="256" t="str">
        <f t="shared" si="129"/>
        <v/>
      </c>
      <c r="BC782" s="257"/>
      <c r="BD782" s="258"/>
      <c r="BE782" s="257"/>
      <c r="BF782" s="259"/>
    </row>
    <row r="783" spans="54:58" ht="15" customHeight="1" x14ac:dyDescent="0.25">
      <c r="BB783" s="256" t="str">
        <f t="shared" si="129"/>
        <v/>
      </c>
      <c r="BC783" s="257"/>
      <c r="BD783" s="258"/>
      <c r="BE783" s="257"/>
      <c r="BF783" s="259"/>
    </row>
    <row r="784" spans="54:58" ht="15" customHeight="1" x14ac:dyDescent="0.25">
      <c r="BB784" s="256" t="str">
        <f t="shared" si="129"/>
        <v/>
      </c>
      <c r="BC784" s="257"/>
      <c r="BD784" s="258"/>
      <c r="BE784" s="257"/>
      <c r="BF784" s="259"/>
    </row>
    <row r="785" spans="54:58" ht="15" customHeight="1" x14ac:dyDescent="0.25">
      <c r="BB785" s="256" t="str">
        <f t="shared" si="129"/>
        <v/>
      </c>
      <c r="BC785" s="257"/>
      <c r="BD785" s="258"/>
      <c r="BE785" s="257"/>
      <c r="BF785" s="259"/>
    </row>
    <row r="786" spans="54:58" ht="15" customHeight="1" x14ac:dyDescent="0.25">
      <c r="BB786" s="256" t="str">
        <f t="shared" si="129"/>
        <v/>
      </c>
      <c r="BC786" s="257"/>
      <c r="BD786" s="258"/>
      <c r="BE786" s="257"/>
      <c r="BF786" s="259"/>
    </row>
    <row r="787" spans="54:58" ht="15" customHeight="1" x14ac:dyDescent="0.25">
      <c r="BB787" s="256" t="str">
        <f t="shared" si="129"/>
        <v/>
      </c>
      <c r="BC787" s="257"/>
      <c r="BD787" s="258"/>
      <c r="BE787" s="257"/>
      <c r="BF787" s="259"/>
    </row>
    <row r="788" spans="54:58" ht="15" customHeight="1" x14ac:dyDescent="0.25">
      <c r="BB788" s="256" t="str">
        <f t="shared" si="129"/>
        <v/>
      </c>
      <c r="BC788" s="257"/>
      <c r="BD788" s="258"/>
      <c r="BE788" s="257"/>
      <c r="BF788" s="259"/>
    </row>
    <row r="789" spans="54:58" ht="15" customHeight="1" x14ac:dyDescent="0.25">
      <c r="BB789" s="256" t="str">
        <f t="shared" si="129"/>
        <v/>
      </c>
      <c r="BC789" s="257"/>
      <c r="BD789" s="258"/>
      <c r="BE789" s="257"/>
      <c r="BF789" s="259"/>
    </row>
    <row r="790" spans="54:58" ht="15" customHeight="1" x14ac:dyDescent="0.25">
      <c r="BB790" s="256" t="str">
        <f t="shared" si="129"/>
        <v/>
      </c>
      <c r="BC790" s="257"/>
      <c r="BD790" s="258"/>
      <c r="BE790" s="257"/>
      <c r="BF790" s="259"/>
    </row>
    <row r="791" spans="54:58" ht="15" customHeight="1" x14ac:dyDescent="0.25">
      <c r="BB791" s="256" t="str">
        <f t="shared" si="129"/>
        <v/>
      </c>
      <c r="BC791" s="257"/>
      <c r="BD791" s="258"/>
      <c r="BE791" s="257"/>
      <c r="BF791" s="259"/>
    </row>
    <row r="792" spans="54:58" ht="15" customHeight="1" x14ac:dyDescent="0.25">
      <c r="BB792" s="256" t="str">
        <f t="shared" si="129"/>
        <v/>
      </c>
      <c r="BC792" s="257"/>
      <c r="BD792" s="258"/>
      <c r="BE792" s="257"/>
      <c r="BF792" s="259"/>
    </row>
    <row r="793" spans="54:58" ht="15" customHeight="1" x14ac:dyDescent="0.25">
      <c r="BB793" s="256" t="str">
        <f t="shared" si="129"/>
        <v/>
      </c>
      <c r="BC793" s="257"/>
      <c r="BD793" s="258"/>
      <c r="BE793" s="257"/>
      <c r="BF793" s="259"/>
    </row>
    <row r="794" spans="54:58" ht="15" customHeight="1" x14ac:dyDescent="0.25">
      <c r="BB794" s="256" t="str">
        <f t="shared" si="129"/>
        <v/>
      </c>
      <c r="BC794" s="257"/>
      <c r="BD794" s="258"/>
      <c r="BE794" s="257"/>
      <c r="BF794" s="259"/>
    </row>
    <row r="795" spans="54:58" ht="15" customHeight="1" x14ac:dyDescent="0.25">
      <c r="BB795" s="256" t="str">
        <f t="shared" si="129"/>
        <v/>
      </c>
      <c r="BC795" s="257"/>
      <c r="BD795" s="258"/>
      <c r="BE795" s="257"/>
      <c r="BF795" s="259"/>
    </row>
    <row r="796" spans="54:58" ht="15" customHeight="1" x14ac:dyDescent="0.25">
      <c r="BB796" s="256" t="str">
        <f t="shared" si="129"/>
        <v/>
      </c>
      <c r="BC796" s="257"/>
      <c r="BD796" s="258"/>
      <c r="BE796" s="257"/>
      <c r="BF796" s="259"/>
    </row>
    <row r="797" spans="54:58" ht="15" customHeight="1" x14ac:dyDescent="0.25">
      <c r="BB797" s="256" t="str">
        <f t="shared" si="129"/>
        <v/>
      </c>
      <c r="BC797" s="257"/>
      <c r="BD797" s="258"/>
      <c r="BE797" s="257"/>
      <c r="BF797" s="259"/>
    </row>
    <row r="798" spans="54:58" ht="15" customHeight="1" x14ac:dyDescent="0.25">
      <c r="BB798" s="256" t="str">
        <f t="shared" si="129"/>
        <v/>
      </c>
      <c r="BC798" s="257"/>
      <c r="BD798" s="258"/>
      <c r="BE798" s="257"/>
      <c r="BF798" s="259"/>
    </row>
    <row r="799" spans="54:58" ht="15" customHeight="1" x14ac:dyDescent="0.25">
      <c r="BB799" s="256" t="str">
        <f t="shared" si="129"/>
        <v/>
      </c>
      <c r="BC799" s="257"/>
      <c r="BD799" s="258"/>
      <c r="BE799" s="257"/>
      <c r="BF799" s="259"/>
    </row>
    <row r="800" spans="54:58" ht="15" customHeight="1" x14ac:dyDescent="0.25">
      <c r="BB800" s="256" t="str">
        <f t="shared" si="129"/>
        <v/>
      </c>
      <c r="BC800" s="257"/>
      <c r="BD800" s="258"/>
      <c r="BE800" s="257"/>
      <c r="BF800" s="259"/>
    </row>
    <row r="801" spans="54:58" ht="15" customHeight="1" x14ac:dyDescent="0.25">
      <c r="BB801" s="256" t="str">
        <f t="shared" si="129"/>
        <v/>
      </c>
      <c r="BC801" s="257"/>
      <c r="BD801" s="258"/>
      <c r="BE801" s="257"/>
      <c r="BF801" s="259"/>
    </row>
    <row r="802" spans="54:58" ht="15" customHeight="1" x14ac:dyDescent="0.25">
      <c r="BB802" s="256" t="str">
        <f t="shared" si="129"/>
        <v/>
      </c>
      <c r="BC802" s="257"/>
      <c r="BD802" s="258"/>
      <c r="BE802" s="257"/>
      <c r="BF802" s="259"/>
    </row>
    <row r="803" spans="54:58" ht="15" customHeight="1" x14ac:dyDescent="0.25">
      <c r="BB803" s="256" t="str">
        <f t="shared" si="129"/>
        <v/>
      </c>
      <c r="BC803" s="257"/>
      <c r="BD803" s="258"/>
      <c r="BE803" s="257"/>
      <c r="BF803" s="259"/>
    </row>
    <row r="804" spans="54:58" ht="15" customHeight="1" x14ac:dyDescent="0.25">
      <c r="BB804" s="256" t="str">
        <f t="shared" si="129"/>
        <v/>
      </c>
      <c r="BC804" s="257"/>
      <c r="BD804" s="258"/>
      <c r="BE804" s="257"/>
      <c r="BF804" s="259"/>
    </row>
    <row r="805" spans="54:58" ht="15" customHeight="1" x14ac:dyDescent="0.25">
      <c r="BB805" s="256" t="str">
        <f t="shared" si="129"/>
        <v/>
      </c>
      <c r="BC805" s="257"/>
      <c r="BD805" s="258"/>
      <c r="BE805" s="257"/>
      <c r="BF805" s="259"/>
    </row>
    <row r="806" spans="54:58" ht="15" customHeight="1" x14ac:dyDescent="0.25">
      <c r="BB806" s="256" t="str">
        <f t="shared" si="129"/>
        <v/>
      </c>
      <c r="BC806" s="257"/>
      <c r="BD806" s="258"/>
      <c r="BE806" s="257"/>
      <c r="BF806" s="259"/>
    </row>
    <row r="807" spans="54:58" ht="15" customHeight="1" x14ac:dyDescent="0.25">
      <c r="BB807" s="256" t="str">
        <f t="shared" si="129"/>
        <v/>
      </c>
      <c r="BC807" s="257"/>
      <c r="BD807" s="258"/>
      <c r="BE807" s="257"/>
      <c r="BF807" s="259"/>
    </row>
    <row r="808" spans="54:58" ht="15" customHeight="1" x14ac:dyDescent="0.25">
      <c r="BB808" s="256" t="str">
        <f t="shared" si="129"/>
        <v/>
      </c>
      <c r="BC808" s="257"/>
      <c r="BD808" s="258"/>
      <c r="BE808" s="257"/>
      <c r="BF808" s="259"/>
    </row>
    <row r="809" spans="54:58" ht="15" customHeight="1" x14ac:dyDescent="0.25">
      <c r="BB809" s="256" t="str">
        <f t="shared" si="129"/>
        <v/>
      </c>
      <c r="BC809" s="257"/>
      <c r="BD809" s="258"/>
      <c r="BE809" s="257"/>
      <c r="BF809" s="259"/>
    </row>
    <row r="810" spans="54:58" ht="15" customHeight="1" x14ac:dyDescent="0.25">
      <c r="BB810" s="256" t="str">
        <f t="shared" si="129"/>
        <v/>
      </c>
      <c r="BC810" s="257"/>
      <c r="BD810" s="258"/>
      <c r="BE810" s="257"/>
      <c r="BF810" s="259"/>
    </row>
    <row r="811" spans="54:58" ht="15" customHeight="1" x14ac:dyDescent="0.25">
      <c r="BB811" s="256" t="str">
        <f t="shared" si="129"/>
        <v/>
      </c>
      <c r="BC811" s="257"/>
      <c r="BD811" s="258"/>
      <c r="BE811" s="257"/>
      <c r="BF811" s="259"/>
    </row>
    <row r="812" spans="54:58" ht="15" customHeight="1" x14ac:dyDescent="0.25">
      <c r="BB812" s="256" t="str">
        <f t="shared" si="129"/>
        <v/>
      </c>
      <c r="BC812" s="257"/>
      <c r="BD812" s="258"/>
      <c r="BE812" s="257"/>
      <c r="BF812" s="259"/>
    </row>
    <row r="813" spans="54:58" ht="15" customHeight="1" x14ac:dyDescent="0.25">
      <c r="BB813" s="256" t="str">
        <f t="shared" si="129"/>
        <v/>
      </c>
      <c r="BC813" s="257"/>
      <c r="BD813" s="258"/>
      <c r="BE813" s="257"/>
      <c r="BF813" s="259"/>
    </row>
    <row r="814" spans="54:58" ht="15" customHeight="1" x14ac:dyDescent="0.25">
      <c r="BB814" s="256" t="str">
        <f t="shared" si="129"/>
        <v/>
      </c>
      <c r="BC814" s="257"/>
      <c r="BD814" s="258"/>
      <c r="BE814" s="257"/>
      <c r="BF814" s="259"/>
    </row>
    <row r="815" spans="54:58" ht="15" customHeight="1" x14ac:dyDescent="0.25">
      <c r="BB815" s="256" t="str">
        <f t="shared" si="129"/>
        <v/>
      </c>
      <c r="BC815" s="257"/>
      <c r="BD815" s="258"/>
      <c r="BE815" s="257"/>
      <c r="BF815" s="259"/>
    </row>
    <row r="816" spans="54:58" ht="15" customHeight="1" x14ac:dyDescent="0.25">
      <c r="BB816" s="256" t="str">
        <f t="shared" si="129"/>
        <v/>
      </c>
      <c r="BC816" s="257"/>
      <c r="BD816" s="258"/>
      <c r="BE816" s="257"/>
      <c r="BF816" s="259"/>
    </row>
    <row r="817" spans="54:58" ht="15" customHeight="1" x14ac:dyDescent="0.25">
      <c r="BB817" s="256" t="str">
        <f t="shared" si="129"/>
        <v/>
      </c>
      <c r="BC817" s="257"/>
      <c r="BD817" s="258"/>
      <c r="BE817" s="257"/>
      <c r="BF817" s="259"/>
    </row>
    <row r="818" spans="54:58" ht="15" customHeight="1" x14ac:dyDescent="0.25">
      <c r="BB818" s="256" t="str">
        <f t="shared" si="129"/>
        <v/>
      </c>
      <c r="BC818" s="257"/>
      <c r="BD818" s="258"/>
      <c r="BE818" s="257"/>
      <c r="BF818" s="259"/>
    </row>
    <row r="819" spans="54:58" ht="15" customHeight="1" x14ac:dyDescent="0.25">
      <c r="BB819" s="256" t="str">
        <f t="shared" si="129"/>
        <v/>
      </c>
      <c r="BC819" s="274"/>
      <c r="BD819" s="275"/>
      <c r="BE819" s="274"/>
      <c r="BF819" s="276"/>
    </row>
    <row r="820" spans="54:58" ht="15" customHeight="1" x14ac:dyDescent="0.25">
      <c r="BB820" s="256" t="str">
        <f t="shared" si="129"/>
        <v/>
      </c>
      <c r="BC820" s="274"/>
      <c r="BD820" s="275"/>
      <c r="BE820" s="274"/>
      <c r="BF820" s="276"/>
    </row>
    <row r="821" spans="54:58" ht="15" customHeight="1" x14ac:dyDescent="0.25">
      <c r="BB821" s="256" t="str">
        <f t="shared" si="129"/>
        <v/>
      </c>
      <c r="BC821" s="274"/>
      <c r="BD821" s="275"/>
      <c r="BE821" s="274"/>
      <c r="BF821" s="276"/>
    </row>
    <row r="822" spans="54:58" ht="15" customHeight="1" x14ac:dyDescent="0.25">
      <c r="BB822" s="256" t="str">
        <f t="shared" si="129"/>
        <v/>
      </c>
      <c r="BC822" s="274"/>
      <c r="BD822" s="275"/>
      <c r="BE822" s="274"/>
      <c r="BF822" s="276"/>
    </row>
    <row r="823" spans="54:58" ht="15" customHeight="1" x14ac:dyDescent="0.25">
      <c r="BB823" s="256" t="str">
        <f t="shared" si="129"/>
        <v/>
      </c>
      <c r="BC823" s="274"/>
      <c r="BD823" s="275"/>
      <c r="BE823" s="274"/>
      <c r="BF823" s="276"/>
    </row>
    <row r="824" spans="54:58" ht="15" customHeight="1" x14ac:dyDescent="0.25">
      <c r="BB824" s="256" t="str">
        <f t="shared" si="129"/>
        <v/>
      </c>
      <c r="BC824" s="274"/>
      <c r="BD824" s="275"/>
      <c r="BE824" s="274"/>
      <c r="BF824" s="276"/>
    </row>
    <row r="825" spans="54:58" ht="15" customHeight="1" x14ac:dyDescent="0.25">
      <c r="BB825" s="256" t="str">
        <f t="shared" si="129"/>
        <v/>
      </c>
      <c r="BC825" s="274"/>
      <c r="BD825" s="275"/>
      <c r="BE825" s="274"/>
      <c r="BF825" s="276"/>
    </row>
    <row r="826" spans="54:58" ht="15" customHeight="1" x14ac:dyDescent="0.25">
      <c r="BB826" s="256" t="str">
        <f t="shared" si="129"/>
        <v/>
      </c>
      <c r="BC826" s="274"/>
      <c r="BD826" s="275"/>
      <c r="BE826" s="274"/>
      <c r="BF826" s="276"/>
    </row>
    <row r="827" spans="54:58" ht="15" customHeight="1" x14ac:dyDescent="0.25">
      <c r="BB827" s="256" t="str">
        <f t="shared" si="129"/>
        <v/>
      </c>
      <c r="BC827" s="274"/>
      <c r="BD827" s="275"/>
      <c r="BE827" s="274"/>
      <c r="BF827" s="276"/>
    </row>
    <row r="828" spans="54:58" ht="15" customHeight="1" x14ac:dyDescent="0.25">
      <c r="BB828" s="256" t="str">
        <f t="shared" si="129"/>
        <v/>
      </c>
      <c r="BC828" s="274"/>
      <c r="BD828" s="275"/>
      <c r="BE828" s="274"/>
      <c r="BF828" s="276"/>
    </row>
    <row r="829" spans="54:58" ht="15" customHeight="1" x14ac:dyDescent="0.25">
      <c r="BB829" s="256" t="str">
        <f t="shared" si="129"/>
        <v/>
      </c>
      <c r="BC829" s="274"/>
      <c r="BD829" s="275"/>
      <c r="BE829" s="274"/>
      <c r="BF829" s="276"/>
    </row>
    <row r="830" spans="54:58" ht="15" customHeight="1" x14ac:dyDescent="0.25">
      <c r="BB830" s="256" t="str">
        <f t="shared" si="129"/>
        <v/>
      </c>
      <c r="BC830" s="274"/>
      <c r="BD830" s="275"/>
      <c r="BE830" s="274"/>
      <c r="BF830" s="276"/>
    </row>
    <row r="831" spans="54:58" ht="15" customHeight="1" x14ac:dyDescent="0.25">
      <c r="BB831" s="256" t="str">
        <f t="shared" si="129"/>
        <v/>
      </c>
      <c r="BC831" s="274"/>
      <c r="BD831" s="275"/>
      <c r="BE831" s="274"/>
      <c r="BF831" s="276"/>
    </row>
    <row r="832" spans="54:58" ht="15" customHeight="1" x14ac:dyDescent="0.25">
      <c r="BB832" s="256" t="str">
        <f t="shared" si="129"/>
        <v/>
      </c>
      <c r="BC832" s="274"/>
      <c r="BD832" s="275"/>
      <c r="BE832" s="274"/>
      <c r="BF832" s="276"/>
    </row>
    <row r="833" spans="54:58" ht="15" customHeight="1" x14ac:dyDescent="0.25">
      <c r="BB833" s="256" t="str">
        <f t="shared" si="129"/>
        <v/>
      </c>
      <c r="BC833" s="274"/>
      <c r="BD833" s="275"/>
      <c r="BE833" s="274"/>
      <c r="BF833" s="276"/>
    </row>
    <row r="834" spans="54:58" ht="15" customHeight="1" x14ac:dyDescent="0.25">
      <c r="BB834" s="256" t="str">
        <f t="shared" si="129"/>
        <v/>
      </c>
      <c r="BC834" s="274"/>
      <c r="BD834" s="275"/>
      <c r="BE834" s="274"/>
      <c r="BF834" s="276"/>
    </row>
    <row r="835" spans="54:58" ht="15" customHeight="1" x14ac:dyDescent="0.25">
      <c r="BB835" s="256" t="str">
        <f t="shared" si="129"/>
        <v/>
      </c>
      <c r="BC835" s="274"/>
      <c r="BD835" s="275"/>
      <c r="BE835" s="274"/>
      <c r="BF835" s="276"/>
    </row>
    <row r="836" spans="54:58" ht="15" customHeight="1" x14ac:dyDescent="0.25">
      <c r="BB836" s="256" t="str">
        <f t="shared" si="129"/>
        <v/>
      </c>
      <c r="BC836" s="274"/>
      <c r="BD836" s="275"/>
      <c r="BE836" s="274"/>
      <c r="BF836" s="276"/>
    </row>
    <row r="837" spans="54:58" ht="15" customHeight="1" x14ac:dyDescent="0.25">
      <c r="BB837" s="256" t="str">
        <f t="shared" si="129"/>
        <v/>
      </c>
      <c r="BC837" s="274"/>
      <c r="BD837" s="275"/>
      <c r="BE837" s="274"/>
      <c r="BF837" s="276"/>
    </row>
    <row r="838" spans="54:58" ht="15" customHeight="1" x14ac:dyDescent="0.25">
      <c r="BB838" s="256" t="str">
        <f t="shared" si="129"/>
        <v/>
      </c>
      <c r="BC838" s="274"/>
      <c r="BD838" s="275"/>
      <c r="BE838" s="274"/>
      <c r="BF838" s="276"/>
    </row>
    <row r="839" spans="54:58" ht="15" customHeight="1" x14ac:dyDescent="0.25">
      <c r="BB839" s="256" t="str">
        <f t="shared" si="129"/>
        <v/>
      </c>
      <c r="BC839" s="274"/>
      <c r="BD839" s="275"/>
      <c r="BE839" s="274"/>
      <c r="BF839" s="276"/>
    </row>
    <row r="840" spans="54:58" ht="15" customHeight="1" x14ac:dyDescent="0.25">
      <c r="BB840" s="256" t="str">
        <f t="shared" si="129"/>
        <v/>
      </c>
      <c r="BC840" s="274"/>
      <c r="BD840" s="275"/>
      <c r="BE840" s="274"/>
      <c r="BF840" s="276"/>
    </row>
    <row r="841" spans="54:58" ht="15" customHeight="1" x14ac:dyDescent="0.25">
      <c r="BB841" s="256" t="str">
        <f t="shared" si="129"/>
        <v/>
      </c>
      <c r="BC841" s="274"/>
      <c r="BD841" s="275"/>
      <c r="BE841" s="274"/>
      <c r="BF841" s="276"/>
    </row>
    <row r="842" spans="54:58" ht="15" customHeight="1" x14ac:dyDescent="0.25">
      <c r="BB842" s="256" t="str">
        <f t="shared" ref="BB842:BB906" si="130">CONCATENATE(BD842,BE842)</f>
        <v/>
      </c>
      <c r="BC842" s="274"/>
      <c r="BD842" s="275"/>
      <c r="BE842" s="274"/>
      <c r="BF842" s="276"/>
    </row>
    <row r="843" spans="54:58" ht="15" customHeight="1" x14ac:dyDescent="0.25">
      <c r="BB843" s="256" t="str">
        <f t="shared" si="130"/>
        <v/>
      </c>
      <c r="BC843" s="274"/>
      <c r="BD843" s="275"/>
      <c r="BE843" s="274"/>
      <c r="BF843" s="276"/>
    </row>
    <row r="844" spans="54:58" ht="15" customHeight="1" x14ac:dyDescent="0.25">
      <c r="BB844" s="256" t="str">
        <f t="shared" si="130"/>
        <v/>
      </c>
      <c r="BC844" s="274"/>
      <c r="BD844" s="275"/>
      <c r="BE844" s="274"/>
      <c r="BF844" s="276"/>
    </row>
    <row r="845" spans="54:58" ht="15" customHeight="1" x14ac:dyDescent="0.25">
      <c r="BB845" s="256" t="str">
        <f t="shared" si="130"/>
        <v/>
      </c>
      <c r="BC845" s="274"/>
      <c r="BD845" s="275"/>
      <c r="BE845" s="274"/>
      <c r="BF845" s="276"/>
    </row>
    <row r="846" spans="54:58" ht="15" customHeight="1" x14ac:dyDescent="0.25">
      <c r="BB846" s="256" t="str">
        <f t="shared" si="130"/>
        <v/>
      </c>
      <c r="BC846" s="274"/>
      <c r="BD846" s="275"/>
      <c r="BE846" s="274"/>
      <c r="BF846" s="276"/>
    </row>
    <row r="847" spans="54:58" ht="15" customHeight="1" x14ac:dyDescent="0.25">
      <c r="BB847" s="256" t="str">
        <f t="shared" si="130"/>
        <v/>
      </c>
      <c r="BC847" s="274"/>
      <c r="BD847" s="275"/>
      <c r="BE847" s="274"/>
      <c r="BF847" s="276"/>
    </row>
    <row r="848" spans="54:58" ht="15" customHeight="1" x14ac:dyDescent="0.25">
      <c r="BB848" s="256" t="str">
        <f t="shared" si="130"/>
        <v/>
      </c>
      <c r="BC848" s="274"/>
      <c r="BD848" s="275"/>
      <c r="BE848" s="274"/>
      <c r="BF848" s="276"/>
    </row>
    <row r="849" spans="54:58" ht="15" customHeight="1" x14ac:dyDescent="0.25">
      <c r="BB849" s="256" t="str">
        <f t="shared" si="130"/>
        <v/>
      </c>
      <c r="BC849" s="274"/>
      <c r="BD849" s="275"/>
      <c r="BE849" s="274"/>
      <c r="BF849" s="276"/>
    </row>
    <row r="850" spans="54:58" ht="15" customHeight="1" x14ac:dyDescent="0.25">
      <c r="BB850" s="256" t="str">
        <f t="shared" si="130"/>
        <v/>
      </c>
      <c r="BC850" s="274"/>
      <c r="BD850" s="275"/>
      <c r="BE850" s="274"/>
      <c r="BF850" s="276"/>
    </row>
    <row r="851" spans="54:58" ht="15" customHeight="1" x14ac:dyDescent="0.25">
      <c r="BB851" s="256" t="str">
        <f t="shared" si="130"/>
        <v/>
      </c>
      <c r="BC851" s="274"/>
      <c r="BD851" s="275"/>
      <c r="BE851" s="274"/>
      <c r="BF851" s="276"/>
    </row>
    <row r="852" spans="54:58" ht="15" customHeight="1" x14ac:dyDescent="0.25">
      <c r="BB852" s="256" t="str">
        <f t="shared" si="130"/>
        <v/>
      </c>
      <c r="BC852" s="274"/>
      <c r="BD852" s="275"/>
      <c r="BE852" s="274"/>
      <c r="BF852" s="276"/>
    </row>
    <row r="853" spans="54:58" ht="15" customHeight="1" x14ac:dyDescent="0.25">
      <c r="BB853" s="256" t="str">
        <f t="shared" si="130"/>
        <v/>
      </c>
      <c r="BC853" s="274"/>
      <c r="BD853" s="275"/>
      <c r="BE853" s="274"/>
      <c r="BF853" s="276"/>
    </row>
    <row r="854" spans="54:58" ht="15" customHeight="1" x14ac:dyDescent="0.25">
      <c r="BB854" s="256" t="str">
        <f t="shared" si="130"/>
        <v/>
      </c>
      <c r="BC854" s="274"/>
      <c r="BD854" s="275"/>
      <c r="BE854" s="274"/>
      <c r="BF854" s="276"/>
    </row>
    <row r="855" spans="54:58" ht="15" customHeight="1" x14ac:dyDescent="0.25">
      <c r="BB855" s="256" t="str">
        <f t="shared" si="130"/>
        <v/>
      </c>
      <c r="BC855" s="274"/>
      <c r="BD855" s="275"/>
      <c r="BE855" s="274"/>
      <c r="BF855" s="276"/>
    </row>
    <row r="856" spans="54:58" ht="15" customHeight="1" x14ac:dyDescent="0.25">
      <c r="BB856" s="256" t="str">
        <f t="shared" si="130"/>
        <v/>
      </c>
      <c r="BC856" s="274"/>
      <c r="BD856" s="275"/>
      <c r="BE856" s="274"/>
      <c r="BF856" s="276"/>
    </row>
    <row r="857" spans="54:58" ht="15" customHeight="1" x14ac:dyDescent="0.25">
      <c r="BB857" s="256" t="str">
        <f t="shared" si="130"/>
        <v/>
      </c>
      <c r="BC857" s="274"/>
      <c r="BD857" s="275"/>
      <c r="BE857" s="274"/>
      <c r="BF857" s="276"/>
    </row>
    <row r="858" spans="54:58" ht="15" customHeight="1" x14ac:dyDescent="0.25">
      <c r="BB858" s="256" t="str">
        <f t="shared" si="130"/>
        <v/>
      </c>
      <c r="BC858" s="274"/>
      <c r="BD858" s="275"/>
      <c r="BE858" s="274"/>
      <c r="BF858" s="276"/>
    </row>
    <row r="859" spans="54:58" ht="15" customHeight="1" x14ac:dyDescent="0.25">
      <c r="BB859" s="256" t="str">
        <f t="shared" si="130"/>
        <v/>
      </c>
      <c r="BC859" s="274"/>
      <c r="BD859" s="275"/>
      <c r="BE859" s="274"/>
      <c r="BF859" s="276"/>
    </row>
    <row r="860" spans="54:58" ht="15" customHeight="1" x14ac:dyDescent="0.25">
      <c r="BB860" s="256" t="str">
        <f t="shared" si="130"/>
        <v/>
      </c>
      <c r="BC860" s="274"/>
      <c r="BD860" s="275"/>
      <c r="BE860" s="274"/>
      <c r="BF860" s="276"/>
    </row>
    <row r="861" spans="54:58" ht="15" customHeight="1" x14ac:dyDescent="0.25">
      <c r="BB861" s="256" t="str">
        <f t="shared" si="130"/>
        <v/>
      </c>
      <c r="BC861" s="274"/>
      <c r="BD861" s="275"/>
      <c r="BE861" s="274"/>
      <c r="BF861" s="276"/>
    </row>
    <row r="862" spans="54:58" ht="15" customHeight="1" x14ac:dyDescent="0.25">
      <c r="BB862" s="256" t="str">
        <f t="shared" si="130"/>
        <v/>
      </c>
      <c r="BC862" s="274"/>
      <c r="BD862" s="275"/>
      <c r="BE862" s="274"/>
      <c r="BF862" s="276"/>
    </row>
    <row r="863" spans="54:58" ht="15" customHeight="1" x14ac:dyDescent="0.25">
      <c r="BB863" s="256" t="str">
        <f t="shared" si="130"/>
        <v/>
      </c>
      <c r="BC863" s="274"/>
      <c r="BD863" s="275"/>
      <c r="BE863" s="274"/>
      <c r="BF863" s="276"/>
    </row>
    <row r="864" spans="54:58" ht="15" customHeight="1" x14ac:dyDescent="0.25">
      <c r="BB864" s="256" t="str">
        <f t="shared" si="130"/>
        <v/>
      </c>
      <c r="BC864" s="274"/>
      <c r="BD864" s="275"/>
      <c r="BE864" s="274"/>
      <c r="BF864" s="276"/>
    </row>
    <row r="865" spans="54:58" ht="15" customHeight="1" x14ac:dyDescent="0.25">
      <c r="BB865" s="256" t="str">
        <f t="shared" si="130"/>
        <v/>
      </c>
      <c r="BC865" s="274"/>
      <c r="BD865" s="275"/>
      <c r="BE865" s="274"/>
      <c r="BF865" s="276"/>
    </row>
    <row r="866" spans="54:58" ht="15" customHeight="1" x14ac:dyDescent="0.25">
      <c r="BB866" s="256" t="str">
        <f t="shared" si="130"/>
        <v/>
      </c>
      <c r="BC866" s="274"/>
      <c r="BD866" s="275"/>
      <c r="BE866" s="274"/>
      <c r="BF866" s="276"/>
    </row>
    <row r="867" spans="54:58" ht="15" customHeight="1" x14ac:dyDescent="0.25">
      <c r="BB867" s="256" t="str">
        <f t="shared" si="130"/>
        <v/>
      </c>
      <c r="BC867" s="274"/>
      <c r="BD867" s="275"/>
      <c r="BE867" s="274"/>
      <c r="BF867" s="276"/>
    </row>
    <row r="868" spans="54:58" ht="15" customHeight="1" x14ac:dyDescent="0.25">
      <c r="BB868" s="256" t="str">
        <f t="shared" si="130"/>
        <v/>
      </c>
      <c r="BC868" s="274"/>
      <c r="BD868" s="275"/>
      <c r="BE868" s="274"/>
      <c r="BF868" s="276"/>
    </row>
    <row r="869" spans="54:58" ht="15" customHeight="1" x14ac:dyDescent="0.25">
      <c r="BB869" s="256" t="str">
        <f t="shared" si="130"/>
        <v/>
      </c>
      <c r="BC869" s="274"/>
      <c r="BD869" s="275"/>
      <c r="BE869" s="274"/>
      <c r="BF869" s="276"/>
    </row>
    <row r="870" spans="54:58" ht="15" customHeight="1" x14ac:dyDescent="0.25">
      <c r="BB870" s="256" t="str">
        <f t="shared" si="130"/>
        <v/>
      </c>
      <c r="BC870" s="274"/>
      <c r="BD870" s="275"/>
      <c r="BE870" s="274"/>
      <c r="BF870" s="276"/>
    </row>
    <row r="871" spans="54:58" ht="15" customHeight="1" x14ac:dyDescent="0.25">
      <c r="BB871" s="256" t="str">
        <f t="shared" si="130"/>
        <v/>
      </c>
      <c r="BC871" s="274"/>
      <c r="BD871" s="275"/>
      <c r="BE871" s="274"/>
      <c r="BF871" s="276"/>
    </row>
    <row r="872" spans="54:58" ht="15" customHeight="1" x14ac:dyDescent="0.25">
      <c r="BB872" s="256" t="str">
        <f t="shared" si="130"/>
        <v/>
      </c>
      <c r="BC872" s="274"/>
      <c r="BD872" s="275"/>
      <c r="BE872" s="274"/>
      <c r="BF872" s="276"/>
    </row>
    <row r="873" spans="54:58" ht="15" customHeight="1" x14ac:dyDescent="0.25">
      <c r="BB873" s="256" t="str">
        <f t="shared" si="130"/>
        <v/>
      </c>
      <c r="BC873" s="274"/>
      <c r="BD873" s="275"/>
      <c r="BE873" s="274"/>
      <c r="BF873" s="276"/>
    </row>
    <row r="874" spans="54:58" ht="15" customHeight="1" x14ac:dyDescent="0.25">
      <c r="BB874" s="256" t="str">
        <f t="shared" si="130"/>
        <v/>
      </c>
      <c r="BC874" s="274"/>
      <c r="BD874" s="275"/>
      <c r="BE874" s="274"/>
      <c r="BF874" s="276"/>
    </row>
    <row r="875" spans="54:58" ht="15" customHeight="1" x14ac:dyDescent="0.25">
      <c r="BB875" s="256" t="str">
        <f t="shared" si="130"/>
        <v/>
      </c>
      <c r="BC875" s="274"/>
      <c r="BD875" s="275"/>
      <c r="BE875" s="274"/>
      <c r="BF875" s="276"/>
    </row>
    <row r="876" spans="54:58" ht="15" customHeight="1" x14ac:dyDescent="0.25">
      <c r="BB876" s="256" t="str">
        <f t="shared" si="130"/>
        <v/>
      </c>
      <c r="BC876" s="274"/>
      <c r="BD876" s="275"/>
      <c r="BE876" s="274"/>
      <c r="BF876" s="276"/>
    </row>
    <row r="877" spans="54:58" ht="15" customHeight="1" x14ac:dyDescent="0.25">
      <c r="BB877" s="256" t="str">
        <f t="shared" si="130"/>
        <v/>
      </c>
      <c r="BC877" s="274"/>
      <c r="BD877" s="275"/>
      <c r="BE877" s="274"/>
      <c r="BF877" s="276"/>
    </row>
    <row r="878" spans="54:58" ht="15" customHeight="1" x14ac:dyDescent="0.25">
      <c r="BB878" s="256" t="str">
        <f t="shared" si="130"/>
        <v/>
      </c>
      <c r="BC878" s="274"/>
      <c r="BD878" s="275"/>
      <c r="BE878" s="274"/>
      <c r="BF878" s="276"/>
    </row>
    <row r="879" spans="54:58" ht="15" customHeight="1" x14ac:dyDescent="0.25">
      <c r="BB879" s="256" t="str">
        <f t="shared" si="130"/>
        <v/>
      </c>
      <c r="BC879" s="274"/>
      <c r="BD879" s="275"/>
      <c r="BE879" s="274"/>
      <c r="BF879" s="276"/>
    </row>
    <row r="880" spans="54:58" ht="15" customHeight="1" x14ac:dyDescent="0.25">
      <c r="BB880" s="256" t="str">
        <f t="shared" si="130"/>
        <v/>
      </c>
      <c r="BC880" s="274"/>
      <c r="BD880" s="275"/>
      <c r="BE880" s="274"/>
      <c r="BF880" s="276"/>
    </row>
    <row r="881" spans="54:58" ht="15" customHeight="1" x14ac:dyDescent="0.25">
      <c r="BB881" s="256" t="str">
        <f t="shared" si="130"/>
        <v/>
      </c>
      <c r="BC881" s="274"/>
      <c r="BD881" s="275"/>
      <c r="BE881" s="274"/>
      <c r="BF881" s="276"/>
    </row>
    <row r="882" spans="54:58" ht="15" customHeight="1" x14ac:dyDescent="0.25">
      <c r="BB882" s="256" t="str">
        <f t="shared" si="130"/>
        <v/>
      </c>
      <c r="BC882" s="274"/>
      <c r="BD882" s="275"/>
      <c r="BE882" s="274"/>
      <c r="BF882" s="276"/>
    </row>
    <row r="883" spans="54:58" ht="15" customHeight="1" x14ac:dyDescent="0.25">
      <c r="BB883" s="256" t="str">
        <f t="shared" si="130"/>
        <v/>
      </c>
      <c r="BC883" s="277"/>
      <c r="BD883" s="278"/>
      <c r="BE883" s="277"/>
      <c r="BF883" s="279"/>
    </row>
    <row r="884" spans="54:58" ht="15" customHeight="1" x14ac:dyDescent="0.25">
      <c r="BB884" s="256" t="str">
        <f t="shared" si="130"/>
        <v/>
      </c>
      <c r="BC884" s="277"/>
      <c r="BD884" s="278"/>
      <c r="BE884" s="277"/>
      <c r="BF884" s="279"/>
    </row>
    <row r="885" spans="54:58" ht="15" customHeight="1" x14ac:dyDescent="0.25">
      <c r="BB885" s="256" t="str">
        <f t="shared" si="130"/>
        <v/>
      </c>
      <c r="BC885" s="277"/>
      <c r="BD885" s="278"/>
      <c r="BE885" s="277"/>
      <c r="BF885" s="279"/>
    </row>
    <row r="886" spans="54:58" ht="15" customHeight="1" x14ac:dyDescent="0.25">
      <c r="BB886" s="256" t="str">
        <f t="shared" si="130"/>
        <v/>
      </c>
      <c r="BC886" s="280"/>
      <c r="BD886" s="281"/>
      <c r="BE886" s="280"/>
      <c r="BF886" s="282"/>
    </row>
    <row r="887" spans="54:58" ht="15" customHeight="1" x14ac:dyDescent="0.25">
      <c r="BB887" s="256" t="str">
        <f t="shared" si="130"/>
        <v/>
      </c>
      <c r="BC887" s="280"/>
      <c r="BD887" s="281"/>
      <c r="BE887" s="280"/>
      <c r="BF887" s="282"/>
    </row>
    <row r="888" spans="54:58" ht="15" customHeight="1" x14ac:dyDescent="0.25">
      <c r="BB888" s="256" t="str">
        <f t="shared" si="130"/>
        <v/>
      </c>
      <c r="BC888" s="280"/>
      <c r="BD888" s="281"/>
      <c r="BE888" s="280"/>
      <c r="BF888" s="282"/>
    </row>
    <row r="889" spans="54:58" ht="15" customHeight="1" x14ac:dyDescent="0.25">
      <c r="BB889" s="256" t="str">
        <f t="shared" si="130"/>
        <v/>
      </c>
      <c r="BC889" s="280"/>
      <c r="BD889" s="281"/>
      <c r="BE889" s="280"/>
      <c r="BF889" s="282"/>
    </row>
    <row r="890" spans="54:58" ht="15" customHeight="1" x14ac:dyDescent="0.25">
      <c r="BB890" s="256" t="str">
        <f t="shared" si="130"/>
        <v/>
      </c>
      <c r="BC890" s="280"/>
      <c r="BD890" s="281"/>
      <c r="BE890" s="280"/>
      <c r="BF890" s="282"/>
    </row>
    <row r="891" spans="54:58" ht="15" customHeight="1" x14ac:dyDescent="0.25">
      <c r="BB891" s="256" t="str">
        <f t="shared" si="130"/>
        <v/>
      </c>
      <c r="BC891" s="280"/>
      <c r="BD891" s="281"/>
      <c r="BE891" s="280"/>
      <c r="BF891" s="282"/>
    </row>
    <row r="892" spans="54:58" ht="15" customHeight="1" x14ac:dyDescent="0.25">
      <c r="BB892" s="256" t="str">
        <f t="shared" si="130"/>
        <v/>
      </c>
      <c r="BC892" s="280"/>
      <c r="BD892" s="281"/>
      <c r="BE892" s="280"/>
      <c r="BF892" s="282"/>
    </row>
    <row r="893" spans="54:58" ht="15" customHeight="1" x14ac:dyDescent="0.25">
      <c r="BB893" s="256" t="str">
        <f t="shared" si="130"/>
        <v/>
      </c>
      <c r="BC893" s="280"/>
      <c r="BD893" s="281"/>
      <c r="BE893" s="280"/>
      <c r="BF893" s="282"/>
    </row>
    <row r="894" spans="54:58" ht="15" customHeight="1" x14ac:dyDescent="0.25">
      <c r="BB894" s="256" t="str">
        <f t="shared" si="130"/>
        <v/>
      </c>
      <c r="BC894" s="280"/>
      <c r="BD894" s="281"/>
      <c r="BE894" s="280"/>
      <c r="BF894" s="282"/>
    </row>
    <row r="895" spans="54:58" ht="15" customHeight="1" x14ac:dyDescent="0.25">
      <c r="BB895" s="256" t="str">
        <f t="shared" si="130"/>
        <v/>
      </c>
      <c r="BC895" s="280"/>
      <c r="BD895" s="281"/>
      <c r="BE895" s="280"/>
      <c r="BF895" s="282"/>
    </row>
    <row r="896" spans="54:58" ht="15" customHeight="1" x14ac:dyDescent="0.25">
      <c r="BB896" s="256" t="str">
        <f t="shared" si="130"/>
        <v/>
      </c>
      <c r="BC896" s="280"/>
      <c r="BD896" s="281"/>
      <c r="BE896" s="280"/>
      <c r="BF896" s="282"/>
    </row>
    <row r="897" spans="54:58" ht="15" customHeight="1" x14ac:dyDescent="0.25">
      <c r="BB897" s="256" t="str">
        <f t="shared" si="130"/>
        <v/>
      </c>
      <c r="BC897" s="280"/>
      <c r="BD897" s="281"/>
      <c r="BE897" s="280"/>
      <c r="BF897" s="282"/>
    </row>
    <row r="898" spans="54:58" ht="15" customHeight="1" x14ac:dyDescent="0.25">
      <c r="BB898" s="256" t="str">
        <f t="shared" si="130"/>
        <v/>
      </c>
      <c r="BC898" s="280"/>
      <c r="BD898" s="281"/>
      <c r="BE898" s="280"/>
      <c r="BF898" s="282"/>
    </row>
    <row r="899" spans="54:58" ht="15" customHeight="1" x14ac:dyDescent="0.25">
      <c r="BB899" s="256" t="str">
        <f t="shared" si="130"/>
        <v/>
      </c>
      <c r="BC899" s="280"/>
      <c r="BD899" s="281"/>
      <c r="BE899" s="280"/>
      <c r="BF899" s="282"/>
    </row>
    <row r="900" spans="54:58" ht="15" customHeight="1" x14ac:dyDescent="0.25">
      <c r="BB900" s="256" t="str">
        <f t="shared" si="130"/>
        <v/>
      </c>
      <c r="BC900" s="280"/>
      <c r="BD900" s="281"/>
      <c r="BE900" s="280"/>
      <c r="BF900" s="282"/>
    </row>
    <row r="901" spans="54:58" ht="15" customHeight="1" x14ac:dyDescent="0.25">
      <c r="BB901" s="256" t="str">
        <f t="shared" si="130"/>
        <v/>
      </c>
      <c r="BC901" s="280"/>
      <c r="BD901" s="281"/>
      <c r="BE901" s="280"/>
      <c r="BF901" s="282"/>
    </row>
    <row r="902" spans="54:58" ht="15" customHeight="1" x14ac:dyDescent="0.25">
      <c r="BB902" s="256" t="str">
        <f t="shared" si="130"/>
        <v/>
      </c>
      <c r="BC902" s="280"/>
      <c r="BD902" s="281"/>
      <c r="BE902" s="280"/>
      <c r="BF902" s="282"/>
    </row>
    <row r="903" spans="54:58" ht="15" customHeight="1" x14ac:dyDescent="0.25">
      <c r="BB903" s="256" t="str">
        <f t="shared" si="130"/>
        <v/>
      </c>
      <c r="BC903" s="280"/>
      <c r="BD903" s="281"/>
      <c r="BE903" s="280"/>
      <c r="BF903" s="282"/>
    </row>
    <row r="904" spans="54:58" ht="15" customHeight="1" x14ac:dyDescent="0.25">
      <c r="BB904" s="256" t="str">
        <f t="shared" si="130"/>
        <v/>
      </c>
      <c r="BC904" s="280"/>
      <c r="BD904" s="281"/>
      <c r="BE904" s="280"/>
      <c r="BF904" s="282"/>
    </row>
    <row r="905" spans="54:58" ht="15" customHeight="1" x14ac:dyDescent="0.25">
      <c r="BB905" s="256" t="str">
        <f t="shared" si="130"/>
        <v/>
      </c>
      <c r="BC905" s="280"/>
      <c r="BD905" s="281"/>
      <c r="BE905" s="280"/>
      <c r="BF905" s="282"/>
    </row>
    <row r="906" spans="54:58" ht="15" customHeight="1" x14ac:dyDescent="0.25">
      <c r="BB906" s="256" t="str">
        <f t="shared" si="130"/>
        <v/>
      </c>
      <c r="BC906" s="280"/>
      <c r="BD906" s="281"/>
      <c r="BE906" s="280"/>
      <c r="BF906" s="282"/>
    </row>
    <row r="907" spans="54:58" ht="15" customHeight="1" x14ac:dyDescent="0.25">
      <c r="BB907" s="256" t="str">
        <f t="shared" ref="BB907:BB931" si="131">CONCATENATE(BD907,BE907)</f>
        <v/>
      </c>
      <c r="BC907" s="280"/>
      <c r="BD907" s="281"/>
      <c r="BE907" s="280"/>
      <c r="BF907" s="282"/>
    </row>
    <row r="908" spans="54:58" ht="15" customHeight="1" x14ac:dyDescent="0.25">
      <c r="BB908" s="256" t="str">
        <f t="shared" si="131"/>
        <v/>
      </c>
      <c r="BC908" s="280"/>
      <c r="BD908" s="281"/>
      <c r="BE908" s="280"/>
      <c r="BF908" s="282"/>
    </row>
    <row r="909" spans="54:58" ht="15" customHeight="1" x14ac:dyDescent="0.25">
      <c r="BB909" s="256" t="str">
        <f t="shared" si="131"/>
        <v/>
      </c>
      <c r="BC909" s="280"/>
      <c r="BD909" s="281"/>
      <c r="BE909" s="280"/>
      <c r="BF909" s="282"/>
    </row>
    <row r="910" spans="54:58" ht="15" customHeight="1" x14ac:dyDescent="0.25">
      <c r="BB910" s="256" t="str">
        <f t="shared" si="131"/>
        <v/>
      </c>
      <c r="BC910" s="280"/>
      <c r="BD910" s="281"/>
      <c r="BE910" s="280"/>
      <c r="BF910" s="282"/>
    </row>
    <row r="911" spans="54:58" ht="15" customHeight="1" x14ac:dyDescent="0.25">
      <c r="BB911" s="256" t="str">
        <f t="shared" si="131"/>
        <v/>
      </c>
      <c r="BC911" s="280"/>
      <c r="BD911" s="281"/>
      <c r="BE911" s="280"/>
      <c r="BF911" s="282"/>
    </row>
    <row r="912" spans="54:58" ht="15" customHeight="1" x14ac:dyDescent="0.25">
      <c r="BB912" s="256" t="str">
        <f t="shared" si="131"/>
        <v/>
      </c>
      <c r="BC912" s="280"/>
      <c r="BD912" s="281"/>
      <c r="BE912" s="280"/>
      <c r="BF912" s="282"/>
    </row>
    <row r="913" spans="54:58" ht="15" customHeight="1" x14ac:dyDescent="0.25">
      <c r="BB913" s="256" t="str">
        <f t="shared" si="131"/>
        <v/>
      </c>
      <c r="BC913" s="283"/>
      <c r="BD913" s="284"/>
      <c r="BE913" s="283"/>
      <c r="BF913" s="284"/>
    </row>
    <row r="914" spans="54:58" ht="15" customHeight="1" x14ac:dyDescent="0.25">
      <c r="BB914" s="256" t="str">
        <f t="shared" si="131"/>
        <v/>
      </c>
      <c r="BC914" s="283"/>
      <c r="BD914" s="284"/>
      <c r="BE914" s="283"/>
      <c r="BF914" s="284"/>
    </row>
    <row r="915" spans="54:58" ht="15" customHeight="1" x14ac:dyDescent="0.25">
      <c r="BB915" s="256" t="str">
        <f t="shared" si="131"/>
        <v/>
      </c>
      <c r="BC915" s="283"/>
      <c r="BD915" s="284"/>
      <c r="BE915" s="283"/>
      <c r="BF915" s="284"/>
    </row>
    <row r="916" spans="54:58" ht="15" customHeight="1" x14ac:dyDescent="0.25">
      <c r="BB916" s="256" t="str">
        <f t="shared" si="131"/>
        <v/>
      </c>
      <c r="BC916" s="283"/>
      <c r="BD916" s="284"/>
      <c r="BE916" s="283"/>
      <c r="BF916" s="284"/>
    </row>
    <row r="917" spans="54:58" ht="15" customHeight="1" x14ac:dyDescent="0.25">
      <c r="BB917" s="256" t="str">
        <f t="shared" si="131"/>
        <v/>
      </c>
      <c r="BC917" s="283"/>
      <c r="BD917" s="284"/>
      <c r="BE917" s="283"/>
      <c r="BF917" s="284"/>
    </row>
    <row r="918" spans="54:58" ht="15" customHeight="1" x14ac:dyDescent="0.25">
      <c r="BB918" s="256" t="str">
        <f t="shared" si="131"/>
        <v/>
      </c>
      <c r="BC918" s="283"/>
      <c r="BD918" s="284"/>
      <c r="BE918" s="283"/>
      <c r="BF918" s="284"/>
    </row>
    <row r="919" spans="54:58" ht="15" customHeight="1" x14ac:dyDescent="0.25">
      <c r="BB919" s="256" t="str">
        <f t="shared" si="131"/>
        <v/>
      </c>
      <c r="BC919" s="283"/>
      <c r="BD919" s="284"/>
      <c r="BE919" s="283"/>
      <c r="BF919" s="284"/>
    </row>
    <row r="920" spans="54:58" ht="15" customHeight="1" x14ac:dyDescent="0.25">
      <c r="BB920" s="256" t="str">
        <f t="shared" si="131"/>
        <v/>
      </c>
      <c r="BC920" s="283"/>
      <c r="BD920" s="284"/>
      <c r="BE920" s="283"/>
      <c r="BF920" s="284"/>
    </row>
    <row r="921" spans="54:58" ht="15" customHeight="1" x14ac:dyDescent="0.25">
      <c r="BB921" s="256" t="str">
        <f t="shared" si="131"/>
        <v/>
      </c>
      <c r="BC921" s="283"/>
      <c r="BD921" s="284"/>
      <c r="BE921" s="283"/>
      <c r="BF921" s="284"/>
    </row>
    <row r="922" spans="54:58" ht="15" customHeight="1" x14ac:dyDescent="0.25">
      <c r="BB922" s="256" t="str">
        <f t="shared" si="131"/>
        <v/>
      </c>
      <c r="BC922" s="283"/>
      <c r="BD922" s="284"/>
      <c r="BE922" s="283"/>
      <c r="BF922" s="284"/>
    </row>
    <row r="923" spans="54:58" ht="15" customHeight="1" x14ac:dyDescent="0.25">
      <c r="BB923" s="256" t="str">
        <f t="shared" si="131"/>
        <v/>
      </c>
      <c r="BC923" s="283"/>
      <c r="BD923" s="284"/>
      <c r="BE923" s="283"/>
      <c r="BF923" s="284"/>
    </row>
    <row r="924" spans="54:58" ht="15" customHeight="1" x14ac:dyDescent="0.25">
      <c r="BB924" s="256" t="str">
        <f t="shared" si="131"/>
        <v/>
      </c>
      <c r="BC924" s="283"/>
      <c r="BD924" s="284"/>
      <c r="BE924" s="283"/>
      <c r="BF924" s="284"/>
    </row>
    <row r="925" spans="54:58" ht="15" customHeight="1" x14ac:dyDescent="0.25">
      <c r="BB925" s="256" t="str">
        <f t="shared" si="131"/>
        <v/>
      </c>
      <c r="BC925" s="283"/>
      <c r="BD925" s="284"/>
      <c r="BE925" s="283"/>
      <c r="BF925" s="284"/>
    </row>
    <row r="926" spans="54:58" ht="15" customHeight="1" x14ac:dyDescent="0.25">
      <c r="BB926" s="256" t="str">
        <f t="shared" si="131"/>
        <v/>
      </c>
      <c r="BC926" s="283"/>
      <c r="BD926" s="284"/>
      <c r="BE926" s="283"/>
      <c r="BF926" s="284"/>
    </row>
    <row r="927" spans="54:58" ht="15" customHeight="1" x14ac:dyDescent="0.25">
      <c r="BB927" s="256" t="str">
        <f t="shared" si="131"/>
        <v/>
      </c>
      <c r="BC927" s="283"/>
      <c r="BD927" s="284"/>
      <c r="BE927" s="283"/>
      <c r="BF927" s="284"/>
    </row>
    <row r="928" spans="54:58" ht="15" customHeight="1" x14ac:dyDescent="0.25">
      <c r="BB928" s="256" t="str">
        <f t="shared" si="131"/>
        <v/>
      </c>
      <c r="BC928" s="283"/>
      <c r="BD928" s="284"/>
      <c r="BE928" s="283"/>
      <c r="BF928" s="284"/>
    </row>
    <row r="929" spans="54:58" ht="15" customHeight="1" x14ac:dyDescent="0.25">
      <c r="BB929" s="256" t="str">
        <f t="shared" si="131"/>
        <v/>
      </c>
      <c r="BC929" s="283"/>
      <c r="BD929" s="284"/>
      <c r="BE929" s="283"/>
      <c r="BF929" s="284"/>
    </row>
    <row r="930" spans="54:58" ht="15" customHeight="1" x14ac:dyDescent="0.25">
      <c r="BB930" s="256" t="str">
        <f t="shared" si="131"/>
        <v/>
      </c>
      <c r="BC930" s="283"/>
      <c r="BD930" s="284"/>
      <c r="BE930" s="283"/>
      <c r="BF930" s="284"/>
    </row>
    <row r="931" spans="54:58" ht="15" customHeight="1" x14ac:dyDescent="0.25">
      <c r="BB931" s="256" t="str">
        <f t="shared" si="131"/>
        <v/>
      </c>
      <c r="BC931" s="283"/>
      <c r="BD931" s="284"/>
      <c r="BE931" s="283"/>
      <c r="BF931" s="284"/>
    </row>
  </sheetData>
  <autoFilter ref="AC4:AZ4"/>
  <mergeCells count="9">
    <mergeCell ref="BA3:BA5"/>
    <mergeCell ref="Z4:Z5"/>
    <mergeCell ref="AA4:AA5"/>
    <mergeCell ref="AB4:AB5"/>
    <mergeCell ref="Z1:AZ1"/>
    <mergeCell ref="Z2:AB2"/>
    <mergeCell ref="AA3:AB3"/>
    <mergeCell ref="AC3:AP3"/>
    <mergeCell ref="AQ3:AZ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1.COBERTURA  DANE</vt:lpstr>
      <vt:lpstr>2.TOTAL EPS</vt:lpstr>
      <vt:lpstr>3A. Afiliados_ Mpio_RS</vt:lpstr>
      <vt:lpstr>3B. Afiliados_ Mpio_RC </vt:lpstr>
      <vt:lpstr>'1.COBERTURA  DANE'!Área_de_impresión</vt:lpstr>
      <vt:lpstr>'1.COBERTURA  DANE'!Títulos_a_imprimir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MILENA DMLV. LOPEZ VALENCIA</dc:creator>
  <cp:lastModifiedBy>JAIME ALBERTO JIMENEZ LOTERO</cp:lastModifiedBy>
  <dcterms:created xsi:type="dcterms:W3CDTF">2017-01-31T13:10:20Z</dcterms:created>
  <dcterms:modified xsi:type="dcterms:W3CDTF">2017-01-31T18:36:06Z</dcterms:modified>
</cp:coreProperties>
</file>