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charts/chart7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23700" windowHeight="8490" activeTab="1"/>
  </bookViews>
  <sheets>
    <sheet name="1.COBERTURA  DANE" sheetId="1" r:id="rId1"/>
    <sheet name="2.TOTAL EPS" sheetId="2" r:id="rId2"/>
    <sheet name="3. Afiliados_ Mpio y EPS 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\">'[2]CUADRO No 4'!#REF!</definedName>
    <definedName name="\a">'[2]CUADRO No 4'!#REF!</definedName>
    <definedName name="\c">#REF!</definedName>
    <definedName name="\i">#REF!</definedName>
    <definedName name="\r">#REF!</definedName>
    <definedName name="________CAU103">[3]Hoja1!$A$1:$C$10607</definedName>
    <definedName name="_______CAU103">[3]Hoja1!$A$1:$C$10607</definedName>
    <definedName name="______CAU103">[3]Hoja1!$A$1:$C$10607</definedName>
    <definedName name="_____CAU103">[3]Hoja1!$A$1:$C$10607</definedName>
    <definedName name="____CAU103">[3]Hoja1!$A$1:$C$10607</definedName>
    <definedName name="___CAU103">[4]Hoja1!$A$1:$C$10607</definedName>
    <definedName name="__1_13__Reporte_Ministerio___Definitivo_">#REF!</definedName>
    <definedName name="__CAU103">[5]Hoja1!$A$1:$C$10607</definedName>
    <definedName name="_1">[6]LIS183!#REF!</definedName>
    <definedName name="_1_13__Reporte_Ministerio___Definitivo_">#REF!</definedName>
    <definedName name="_10">[6]LIS183!#REF!</definedName>
    <definedName name="_100">[6]LIS183!#REF!</definedName>
    <definedName name="_101">[6]LIS183!#REF!</definedName>
    <definedName name="_102">[6]LIS183!#REF!</definedName>
    <definedName name="_103">[6]LIS183!#REF!</definedName>
    <definedName name="_104">[6]LIS183!#REF!</definedName>
    <definedName name="_105">[6]LIS183!#REF!</definedName>
    <definedName name="_106">[6]LIS183!#REF!</definedName>
    <definedName name="_107">[6]LIS183!#REF!</definedName>
    <definedName name="_108">[6]LIS183!#REF!</definedName>
    <definedName name="_109">[6]LIS183!#REF!</definedName>
    <definedName name="_11">[6]LIS183!#REF!</definedName>
    <definedName name="_110">[6]LIS183!#REF!</definedName>
    <definedName name="_111">[6]LIS183!#REF!</definedName>
    <definedName name="_112">[6]LIS183!#REF!</definedName>
    <definedName name="_113">[6]LIS183!#REF!</definedName>
    <definedName name="_114">[6]LIS183!#REF!</definedName>
    <definedName name="_115">[6]LIS183!#REF!</definedName>
    <definedName name="_1154">[6]LIS183!#REF!</definedName>
    <definedName name="_116">[6]LIS183!#REF!</definedName>
    <definedName name="_117">[6]LIS183!#REF!</definedName>
    <definedName name="_118">[6]LIS183!#REF!</definedName>
    <definedName name="_119">[6]LIS183!#REF!</definedName>
    <definedName name="_12">[6]LIS183!#REF!</definedName>
    <definedName name="_120">[6]LIS183!#REF!</definedName>
    <definedName name="_121">[6]LIS183!#REF!</definedName>
    <definedName name="_122">[6]LIS183!#REF!</definedName>
    <definedName name="_123">[6]LIS183!#REF!</definedName>
    <definedName name="_124">[6]LIS183!#REF!</definedName>
    <definedName name="_125">[6]LIS183!#REF!</definedName>
    <definedName name="_126">[6]LIS183!#REF!</definedName>
    <definedName name="_127">[6]LIS183!#REF!</definedName>
    <definedName name="_128">[6]LIS183!#REF!</definedName>
    <definedName name="_129">[6]LIS183!#REF!</definedName>
    <definedName name="_13">[6]LIS183!#REF!</definedName>
    <definedName name="_130">[6]LIS183!#REF!</definedName>
    <definedName name="_131">[6]LIS183!#REF!</definedName>
    <definedName name="_132">[6]LIS183!#REF!</definedName>
    <definedName name="_133">[6]LIS183!#REF!</definedName>
    <definedName name="_134">[6]LIS183!#REF!</definedName>
    <definedName name="_135">[6]LIS183!#REF!</definedName>
    <definedName name="_136">[6]LIS183!#REF!</definedName>
    <definedName name="_137">[6]LIS183!#REF!</definedName>
    <definedName name="_138">[6]LIS183!#REF!</definedName>
    <definedName name="_139">[6]LIS183!#REF!</definedName>
    <definedName name="_14">[6]LIS183!#REF!</definedName>
    <definedName name="_140">[6]LIS183!#REF!</definedName>
    <definedName name="_141">[6]LIS183!#REF!</definedName>
    <definedName name="_142">[6]LIS183!#REF!</definedName>
    <definedName name="_143">[6]LIS183!#REF!</definedName>
    <definedName name="_144">[6]LIS183!#REF!</definedName>
    <definedName name="_145">[6]LIS183!#REF!</definedName>
    <definedName name="_146">[6]LIS183!#REF!</definedName>
    <definedName name="_147">[6]LIS183!#REF!</definedName>
    <definedName name="_148">[6]LIS183!#REF!</definedName>
    <definedName name="_149">[6]LIS183!#REF!</definedName>
    <definedName name="_15">[6]LIS183!#REF!</definedName>
    <definedName name="_150">[6]LIS183!#REF!</definedName>
    <definedName name="_151">[6]LIS183!#REF!</definedName>
    <definedName name="_152">[6]LIS183!#REF!</definedName>
    <definedName name="_153">[6]LIS183!#REF!</definedName>
    <definedName name="_154">[6]LIS183!#REF!</definedName>
    <definedName name="_155">[6]LIS183!#REF!</definedName>
    <definedName name="_156">[6]LIS183!#REF!</definedName>
    <definedName name="_157">[6]LIS183!#REF!</definedName>
    <definedName name="_158">[6]LIS183!#REF!</definedName>
    <definedName name="_159">[6]LIS183!#REF!</definedName>
    <definedName name="_16">[6]LIS183!#REF!</definedName>
    <definedName name="_160">[6]LIS183!#REF!</definedName>
    <definedName name="_161">[6]LIS183!#REF!</definedName>
    <definedName name="_162">[6]LIS183!#REF!</definedName>
    <definedName name="_163">[6]LIS183!#REF!</definedName>
    <definedName name="_164">[6]LIS183!#REF!</definedName>
    <definedName name="_165">[6]LIS183!#REF!</definedName>
    <definedName name="_166">[6]LIS183!#REF!</definedName>
    <definedName name="_167">[6]LIS183!#REF!</definedName>
    <definedName name="_168">[6]LIS183!#REF!</definedName>
    <definedName name="_169">[6]LIS183!#REF!</definedName>
    <definedName name="_17">[6]LIS183!#REF!</definedName>
    <definedName name="_170">[6]LIS183!#REF!</definedName>
    <definedName name="_171">[6]LIS183!#REF!</definedName>
    <definedName name="_172">[6]LIS183!#REF!</definedName>
    <definedName name="_173">[6]LIS183!#REF!</definedName>
    <definedName name="_174">[6]LIS183!#REF!</definedName>
    <definedName name="_175">[6]LIS183!#REF!</definedName>
    <definedName name="_176">[6]LIS183!#REF!</definedName>
    <definedName name="_177">[6]LIS183!#REF!</definedName>
    <definedName name="_178">[6]LIS183!#REF!</definedName>
    <definedName name="_179">[6]LIS183!#REF!</definedName>
    <definedName name="_18">[6]LIS183!#REF!</definedName>
    <definedName name="_180">[6]LIS183!#REF!</definedName>
    <definedName name="_181">[6]LIS183!#REF!</definedName>
    <definedName name="_182">[6]LIS183!#REF!</definedName>
    <definedName name="_183">[6]LIS183!#REF!</definedName>
    <definedName name="_184">[6]LIS183!#REF!</definedName>
    <definedName name="_185">[6]LIS183!#REF!</definedName>
    <definedName name="_186">[6]LIS183!#REF!</definedName>
    <definedName name="_187">[6]LIS183!#REF!</definedName>
    <definedName name="_188">[6]LIS183!#REF!</definedName>
    <definedName name="_189">[6]LIS183!#REF!</definedName>
    <definedName name="_19">[6]LIS183!#REF!</definedName>
    <definedName name="_190">[6]LIS183!#REF!</definedName>
    <definedName name="_191">[6]LIS183!#REF!</definedName>
    <definedName name="_192">[6]LIS183!#REF!</definedName>
    <definedName name="_193">[6]LIS183!#REF!</definedName>
    <definedName name="_194">[6]LIS183!#REF!</definedName>
    <definedName name="_195">[6]LIS183!#REF!</definedName>
    <definedName name="_196">[6]LIS183!#REF!</definedName>
    <definedName name="_197">[6]LIS183!#REF!</definedName>
    <definedName name="_198">[6]LIS183!#REF!</definedName>
    <definedName name="_199">[6]LIS183!#REF!</definedName>
    <definedName name="_2">[6]LIS183!#REF!</definedName>
    <definedName name="_20">[6]LIS183!#REF!</definedName>
    <definedName name="_21">[6]LIS183!#REF!</definedName>
    <definedName name="_22">[6]LIS183!#REF!</definedName>
    <definedName name="_23">[6]LIS183!#REF!</definedName>
    <definedName name="_24">[6]LIS183!#REF!</definedName>
    <definedName name="_25">[6]LIS183!#REF!</definedName>
    <definedName name="_26">[6]LIS183!#REF!</definedName>
    <definedName name="_27">[6]LIS183!#REF!</definedName>
    <definedName name="_28">[6]LIS183!#REF!</definedName>
    <definedName name="_29">[6]LIS183!#REF!</definedName>
    <definedName name="_3">[6]LIS183!#REF!</definedName>
    <definedName name="_30">[6]LIS183!#REF!</definedName>
    <definedName name="_31">[6]LIS183!#REF!</definedName>
    <definedName name="_32">[6]LIS183!#REF!</definedName>
    <definedName name="_33">[6]LIS183!#REF!</definedName>
    <definedName name="_34">[6]LIS183!#REF!</definedName>
    <definedName name="_35">[6]LIS183!#REF!</definedName>
    <definedName name="_36">[6]LIS183!#REF!</definedName>
    <definedName name="_37">[6]LIS183!#REF!</definedName>
    <definedName name="_38">[6]LIS183!#REF!</definedName>
    <definedName name="_39">[6]LIS183!#REF!</definedName>
    <definedName name="_4">[6]LIS183!#REF!</definedName>
    <definedName name="_40">[6]LIS183!#REF!</definedName>
    <definedName name="_41">[6]LIS183!#REF!</definedName>
    <definedName name="_42">[6]LIS183!#REF!</definedName>
    <definedName name="_43">[6]LIS183!#REF!</definedName>
    <definedName name="_44">[6]LIS183!#REF!</definedName>
    <definedName name="_45">[6]LIS183!#REF!</definedName>
    <definedName name="_46">[6]LIS183!#REF!</definedName>
    <definedName name="_47">[6]LIS183!#REF!</definedName>
    <definedName name="_48">[6]LIS183!#REF!</definedName>
    <definedName name="_49">[6]LIS183!#REF!</definedName>
    <definedName name="_5">[6]LIS183!#REF!</definedName>
    <definedName name="_50">[6]LIS183!#REF!</definedName>
    <definedName name="_51">[6]LIS183!#REF!</definedName>
    <definedName name="_52">[6]LIS183!#REF!</definedName>
    <definedName name="_53">[6]LIS183!#REF!</definedName>
    <definedName name="_54">[6]LIS183!#REF!</definedName>
    <definedName name="_55">[6]LIS183!#REF!</definedName>
    <definedName name="_56">[6]LIS183!#REF!</definedName>
    <definedName name="_57">[6]LIS183!#REF!</definedName>
    <definedName name="_58">[6]LIS183!#REF!</definedName>
    <definedName name="_59">[6]LIS183!#REF!</definedName>
    <definedName name="_6">[6]LIS183!#REF!</definedName>
    <definedName name="_60">[6]LIS183!#REF!</definedName>
    <definedName name="_61">[6]LIS183!#REF!</definedName>
    <definedName name="_62">[6]LIS183!#REF!</definedName>
    <definedName name="_63">[6]LIS183!#REF!</definedName>
    <definedName name="_64">[6]LIS183!#REF!</definedName>
    <definedName name="_65">[6]LIS183!#REF!</definedName>
    <definedName name="_66">[6]LIS183!#REF!</definedName>
    <definedName name="_67">[6]LIS183!#REF!</definedName>
    <definedName name="_68">[6]LIS183!#REF!</definedName>
    <definedName name="_69">[6]LIS183!#REF!</definedName>
    <definedName name="_7">[6]LIS183!#REF!</definedName>
    <definedName name="_70">[6]LIS183!#REF!</definedName>
    <definedName name="_71">[6]LIS183!#REF!</definedName>
    <definedName name="_72">[6]LIS183!#REF!</definedName>
    <definedName name="_73">[6]LIS183!#REF!</definedName>
    <definedName name="_74">[6]LIS183!#REF!</definedName>
    <definedName name="_75">[6]LIS183!#REF!</definedName>
    <definedName name="_76">[6]LIS183!#REF!</definedName>
    <definedName name="_77">[6]LIS183!#REF!</definedName>
    <definedName name="_78">[6]LIS183!#REF!</definedName>
    <definedName name="_79">[6]LIS183!#REF!</definedName>
    <definedName name="_8">[6]LIS183!#REF!</definedName>
    <definedName name="_80">[6]LIS183!#REF!</definedName>
    <definedName name="_81">[6]LIS183!#REF!</definedName>
    <definedName name="_82">[6]LIS183!#REF!</definedName>
    <definedName name="_83">[6]LIS183!#REF!</definedName>
    <definedName name="_84">[6]LIS183!#REF!</definedName>
    <definedName name="_85">[6]LIS183!#REF!</definedName>
    <definedName name="_86">[6]LIS183!#REF!</definedName>
    <definedName name="_87">[6]LIS183!#REF!</definedName>
    <definedName name="_88">[6]LIS183!#REF!</definedName>
    <definedName name="_89">[6]LIS183!#REF!</definedName>
    <definedName name="_9">[6]LIS183!#REF!</definedName>
    <definedName name="_90">[6]LIS183!#REF!</definedName>
    <definedName name="_91">[6]LIS183!#REF!</definedName>
    <definedName name="_92">[6]LIS183!#REF!</definedName>
    <definedName name="_93">[6]LIS183!#REF!</definedName>
    <definedName name="_94">[6]LIS183!#REF!</definedName>
    <definedName name="_95">[6]LIS183!#REF!</definedName>
    <definedName name="_96">[6]LIS183!#REF!</definedName>
    <definedName name="_97">[6]LIS183!#REF!</definedName>
    <definedName name="_98">[6]LIS183!#REF!</definedName>
    <definedName name="_99">[6]LIS183!#REF!</definedName>
    <definedName name="_CAU103">[7]Hoja1!$A$1:$C$10607</definedName>
    <definedName name="_xlnm._FilterDatabase" localSheetId="0" hidden="1">'1.COBERTURA  DANE'!$H$5:$O$5</definedName>
    <definedName name="_xlnm._FilterDatabase" localSheetId="1" hidden="1">'2.TOTAL EPS'!$A$27:$D$27</definedName>
    <definedName name="_xlnm._FilterDatabase" localSheetId="2" hidden="1">'3. Afiliados_ Mpio y EPS '!$CV$8:$DC$921</definedName>
    <definedName name="A">[6]LIS183!#REF!</definedName>
    <definedName name="A_impresión_IM">#REF!</definedName>
    <definedName name="APIA">[8]Hoja1!$A$8:$B$8</definedName>
    <definedName name="_xlnm.Print_Area" localSheetId="0">'1.COBERTURA  DANE'!$A$1:$R$144</definedName>
    <definedName name="asdewq">#REF!</definedName>
    <definedName name="_xlnm.Database">#REF!</definedName>
    <definedName name="bASEDEDATOS1">#REF!</definedName>
    <definedName name="BELEN_DE_UMBRIA">[8]Hoja1!$A$12:$B$12</definedName>
    <definedName name="BUCARAMANGA">[8]Hoja1!$A$22:$B$22</definedName>
    <definedName name="BVFD">#REF!</definedName>
    <definedName name="bvg">#REF!</definedName>
    <definedName name="CARMEN_DE_APICALA">[8]Hoja1!$A$3:$B$3</definedName>
    <definedName name="CAU">#REF!</definedName>
    <definedName name="CENSO1964">#REF!</definedName>
    <definedName name="CENSO1973">#REF!</definedName>
    <definedName name="CENSO1985">#REF!</definedName>
    <definedName name="cffbhf">#REF!</definedName>
    <definedName name="COBER">[6]LIS183!#REF!</definedName>
    <definedName name="CODIGO_DIVIPOLA" localSheetId="0">#REF!</definedName>
    <definedName name="CODIGO_DIVIPOLA">#REF!</definedName>
    <definedName name="CUNDAY">[8]Hoja1!$A$4:$B$4</definedName>
    <definedName name="D">[6]LIS183!#REF!</definedName>
    <definedName name="DboREGISTRO_LEY_617" localSheetId="0">#REF!</definedName>
    <definedName name="DboREGISTRO_LEY_617">#REF!</definedName>
    <definedName name="Def">#REF!</definedName>
    <definedName name="defr">[6]LIS183!#REF!</definedName>
    <definedName name="defrts">#REF!</definedName>
    <definedName name="DEFUNCIONES10">#REF!</definedName>
    <definedName name="DGGG">#REF!</definedName>
    <definedName name="DIAAN">#REF!</definedName>
    <definedName name="DIAGNOSTICOS4">#REF!</definedName>
    <definedName name="diGNOSTICO5">#REF!</definedName>
    <definedName name="DILLA">#REF!</definedName>
    <definedName name="DOSQUEBRADAS">[8]Hoja1!$A$18:$B$18</definedName>
    <definedName name="E">[6]LIS183!#REF!</definedName>
    <definedName name="edad">#REF!</definedName>
    <definedName name="egghgh">#REF!</definedName>
    <definedName name="fda">#REF!</definedName>
    <definedName name="FLORIDABLANCA_HOSP">[8]Hoja1!$A$19:$B$19</definedName>
    <definedName name="G">[6]LIS183!#REF!</definedName>
    <definedName name="GBV">#REF!</definedName>
    <definedName name="gedad">[9]Hoja4!$A$1:$B$45</definedName>
    <definedName name="GHHGF">#REF!</definedName>
    <definedName name="GIRON">[8]Hoja1!$A$15:$B$15</definedName>
    <definedName name="GJGJU">#REF!</definedName>
    <definedName name="GRUPO105">#REF!</definedName>
    <definedName name="GUAMO">[8]Hoja1!$A$13:$B$13</definedName>
    <definedName name="GUATICA">[8]Hoja1!$A$9:$B$9</definedName>
    <definedName name="ICONONZO">[8]Hoja1!$A$6:$B$6</definedName>
    <definedName name="INFARTOMIO2000">#REF!</definedName>
    <definedName name="J">[6]LIS183!#REF!</definedName>
    <definedName name="JHHH">#REF!</definedName>
    <definedName name="jkohuigui">#REF!</definedName>
    <definedName name="JYGY">#REF!</definedName>
    <definedName name="K">[6]LIS183!#REF!</definedName>
    <definedName name="kkkk">'[10]CUADRO No 4'!#REF!</definedName>
    <definedName name="kkl">#REF!</definedName>
    <definedName name="LA_CELIA">[8]Hoja1!$A$5:$B$5</definedName>
    <definedName name="LA_VIRGINIA">[8]Hoja1!$A$17:$B$17</definedName>
    <definedName name="ldddk">'[10]CUADRO No 4'!#REF!</definedName>
    <definedName name="lijnmmlñ">#REF!</definedName>
    <definedName name="lñ">#REF!</definedName>
    <definedName name="m">'[2]CUADRO No 4'!#REF!</definedName>
    <definedName name="MACRO">#REF!</definedName>
    <definedName name="MARSELLA">[8]Hoja1!$A$11:$B$11</definedName>
    <definedName name="MATANZA">[8]Hoja1!$A$2:$B$2</definedName>
    <definedName name="MISTRATO">[8]Hoja1!$A$10:$B$10</definedName>
    <definedName name="mlkl">#REF!</definedName>
    <definedName name="MORTALIDAD">#REF!</definedName>
    <definedName name="MPIOS">#REF!</definedName>
    <definedName name="Ñ">[6]LIS183!#REF!</definedName>
    <definedName name="P">[6]LIS183!#REF!</definedName>
    <definedName name="PEREIRA">[8]Hoja1!$A$21:$B$21</definedName>
    <definedName name="q">'[2]CUADRO No 4'!#REF!</definedName>
    <definedName name="QUINCHIA">[8]Hoja1!$A$14:$B$14</definedName>
    <definedName name="RA">#REF!</definedName>
    <definedName name="RDPTO">#REF!</definedName>
    <definedName name="rrrrrr">#REF!</definedName>
    <definedName name="S">[6]LIS183!#REF!</definedName>
    <definedName name="SALDAÑA">[8]Hoja1!$A$7:$B$7</definedName>
    <definedName name="SANTA_MARTA">[8]Hoja1!$A$20:$B$20</definedName>
    <definedName name="SANTA_ROSA_DE_CABAL">[8]Hoja1!$A$16:$B$16</definedName>
    <definedName name="SF">#REF!</definedName>
    <definedName name="SFJDHK">#REF!</definedName>
    <definedName name="sse">#REF!</definedName>
    <definedName name="SUAREZ">[8]Hoja1!$A$1:$B$1</definedName>
    <definedName name="T">[6]LIS183!#REF!</definedName>
    <definedName name="Tbldiagnosticos_copia">#REF!</definedName>
    <definedName name="_xlnm.Print_Titles" localSheetId="0">'1.COBERTURA  DANE'!$4:$5</definedName>
    <definedName name="Títulos_a_imprimir_IM">#REF!</definedName>
    <definedName name="Total">[11]Barrios!$C$257</definedName>
    <definedName name="Total1">[12]Barrios!$C$257</definedName>
    <definedName name="UJN">#REF!</definedName>
    <definedName name="vcbg">#REF!</definedName>
    <definedName name="VECTORES">#REF!</definedName>
    <definedName name="W">[6]LIS183!#REF!</definedName>
    <definedName name="Z">'[2]CUADRO No 4'!#REF!</definedName>
  </definedNames>
  <calcPr calcId="145621"/>
</workbook>
</file>

<file path=xl/calcChain.xml><?xml version="1.0" encoding="utf-8"?>
<calcChain xmlns="http://schemas.openxmlformats.org/spreadsheetml/2006/main">
  <c r="CT929" i="3" l="1"/>
  <c r="CT928" i="3"/>
  <c r="CT927" i="3"/>
  <c r="CT918" i="3"/>
  <c r="CT917" i="3"/>
  <c r="CT916" i="3"/>
  <c r="CT915" i="3"/>
  <c r="CT914" i="3"/>
  <c r="CT913" i="3"/>
  <c r="CT912" i="3"/>
  <c r="CT911" i="3"/>
  <c r="CT910" i="3"/>
  <c r="CT909" i="3"/>
  <c r="CT908" i="3"/>
  <c r="CT907" i="3"/>
  <c r="CT906" i="3"/>
  <c r="CT905" i="3"/>
  <c r="CT904" i="3"/>
  <c r="CT903" i="3"/>
  <c r="CT902" i="3"/>
  <c r="CT901" i="3"/>
  <c r="CT900" i="3"/>
  <c r="CT899" i="3"/>
  <c r="CT898" i="3"/>
  <c r="CT897" i="3"/>
  <c r="CT896" i="3"/>
  <c r="CT895" i="3"/>
  <c r="CT894" i="3"/>
  <c r="CT893" i="3"/>
  <c r="CT892" i="3"/>
  <c r="CT891" i="3"/>
  <c r="CT890" i="3"/>
  <c r="CT889" i="3"/>
  <c r="CT888" i="3"/>
  <c r="CT887" i="3"/>
  <c r="CT886" i="3"/>
  <c r="CT885" i="3"/>
  <c r="CT884" i="3"/>
  <c r="CT883" i="3"/>
  <c r="CT882" i="3"/>
  <c r="CT881" i="3"/>
  <c r="CT880" i="3"/>
  <c r="CT879" i="3"/>
  <c r="CT878" i="3"/>
  <c r="CT877" i="3"/>
  <c r="CT876" i="3"/>
  <c r="CT875" i="3"/>
  <c r="CT874" i="3"/>
  <c r="CT873" i="3"/>
  <c r="CT872" i="3"/>
  <c r="CT871" i="3"/>
  <c r="CT870" i="3"/>
  <c r="CT869" i="3"/>
  <c r="CT868" i="3"/>
  <c r="CT867" i="3"/>
  <c r="CT866" i="3"/>
  <c r="CT865" i="3"/>
  <c r="CT864" i="3"/>
  <c r="CT863" i="3"/>
  <c r="CT862" i="3"/>
  <c r="CT861" i="3"/>
  <c r="CT860" i="3"/>
  <c r="CT859" i="3"/>
  <c r="CT858" i="3"/>
  <c r="CT857" i="3"/>
  <c r="CT856" i="3"/>
  <c r="CT855" i="3"/>
  <c r="CT854" i="3"/>
  <c r="CY853" i="3"/>
  <c r="CT853" i="3"/>
  <c r="CY852" i="3"/>
  <c r="CT852" i="3"/>
  <c r="CY851" i="3"/>
  <c r="CT851" i="3"/>
  <c r="CY850" i="3"/>
  <c r="CT850" i="3"/>
  <c r="CY849" i="3"/>
  <c r="CT849" i="3"/>
  <c r="CY848" i="3"/>
  <c r="CT848" i="3"/>
  <c r="CY847" i="3"/>
  <c r="CT847" i="3"/>
  <c r="CY846" i="3"/>
  <c r="CT846" i="3"/>
  <c r="CY845" i="3"/>
  <c r="CT845" i="3"/>
  <c r="CY844" i="3"/>
  <c r="CT844" i="3"/>
  <c r="CY843" i="3"/>
  <c r="CT843" i="3"/>
  <c r="CY842" i="3"/>
  <c r="CT842" i="3"/>
  <c r="CY841" i="3"/>
  <c r="CT841" i="3"/>
  <c r="CY840" i="3"/>
  <c r="CT840" i="3"/>
  <c r="CY839" i="3"/>
  <c r="CT839" i="3"/>
  <c r="CY838" i="3"/>
  <c r="CT838" i="3"/>
  <c r="CY837" i="3"/>
  <c r="CT837" i="3"/>
  <c r="CY836" i="3"/>
  <c r="CT836" i="3"/>
  <c r="CY835" i="3"/>
  <c r="CT835" i="3"/>
  <c r="CY834" i="3"/>
  <c r="CT834" i="3"/>
  <c r="CY833" i="3"/>
  <c r="CT833" i="3"/>
  <c r="CY832" i="3"/>
  <c r="CT832" i="3"/>
  <c r="CY831" i="3"/>
  <c r="CT831" i="3"/>
  <c r="CY830" i="3"/>
  <c r="CT830" i="3"/>
  <c r="CY829" i="3"/>
  <c r="CT829" i="3"/>
  <c r="CY828" i="3"/>
  <c r="CT828" i="3"/>
  <c r="CY827" i="3"/>
  <c r="CT827" i="3"/>
  <c r="CY826" i="3"/>
  <c r="CT826" i="3"/>
  <c r="CY825" i="3"/>
  <c r="CT825" i="3"/>
  <c r="CY824" i="3"/>
  <c r="CT824" i="3"/>
  <c r="CY823" i="3"/>
  <c r="CT823" i="3"/>
  <c r="CY822" i="3"/>
  <c r="CT822" i="3"/>
  <c r="CY821" i="3"/>
  <c r="CT821" i="3"/>
  <c r="CY820" i="3"/>
  <c r="CT820" i="3"/>
  <c r="CY819" i="3"/>
  <c r="CT819" i="3"/>
  <c r="CY818" i="3"/>
  <c r="CT818" i="3"/>
  <c r="CY817" i="3"/>
  <c r="CT817" i="3"/>
  <c r="CY816" i="3"/>
  <c r="CT816" i="3"/>
  <c r="CY815" i="3"/>
  <c r="CT815" i="3"/>
  <c r="CY814" i="3"/>
  <c r="CT814" i="3"/>
  <c r="CY813" i="3"/>
  <c r="CT813" i="3"/>
  <c r="CY812" i="3"/>
  <c r="CT812" i="3"/>
  <c r="CY811" i="3"/>
  <c r="CT811" i="3"/>
  <c r="CY810" i="3"/>
  <c r="CT810" i="3"/>
  <c r="CY809" i="3"/>
  <c r="CT809" i="3"/>
  <c r="CY808" i="3"/>
  <c r="CT808" i="3"/>
  <c r="CY807" i="3"/>
  <c r="CT807" i="3"/>
  <c r="CY806" i="3"/>
  <c r="CT806" i="3"/>
  <c r="CY805" i="3"/>
  <c r="CT805" i="3"/>
  <c r="CY804" i="3"/>
  <c r="CT804" i="3"/>
  <c r="CY803" i="3"/>
  <c r="CT803" i="3"/>
  <c r="CY802" i="3"/>
  <c r="CT802" i="3"/>
  <c r="CY801" i="3"/>
  <c r="CT801" i="3"/>
  <c r="CY800" i="3"/>
  <c r="CT800" i="3"/>
  <c r="CY799" i="3"/>
  <c r="CT799" i="3"/>
  <c r="CY798" i="3"/>
  <c r="CT798" i="3"/>
  <c r="CY797" i="3"/>
  <c r="CT797" i="3"/>
  <c r="CY796" i="3"/>
  <c r="CT796" i="3"/>
  <c r="CY795" i="3"/>
  <c r="CT795" i="3"/>
  <c r="CY794" i="3"/>
  <c r="CT794" i="3"/>
  <c r="CY793" i="3"/>
  <c r="CT793" i="3"/>
  <c r="CY792" i="3"/>
  <c r="CT792" i="3"/>
  <c r="CY791" i="3"/>
  <c r="CT791" i="3"/>
  <c r="CY790" i="3"/>
  <c r="CT790" i="3"/>
  <c r="CY789" i="3"/>
  <c r="CT789" i="3"/>
  <c r="CY788" i="3"/>
  <c r="CT788" i="3"/>
  <c r="CY787" i="3"/>
  <c r="CT787" i="3"/>
  <c r="CY786" i="3"/>
  <c r="CT786" i="3"/>
  <c r="CY785" i="3"/>
  <c r="CT785" i="3"/>
  <c r="CY784" i="3"/>
  <c r="CT784" i="3"/>
  <c r="CY783" i="3"/>
  <c r="CT783" i="3"/>
  <c r="CY782" i="3"/>
  <c r="CT782" i="3"/>
  <c r="CY781" i="3"/>
  <c r="CT781" i="3"/>
  <c r="CY780" i="3"/>
  <c r="CT780" i="3"/>
  <c r="CY779" i="3"/>
  <c r="CT779" i="3"/>
  <c r="CY778" i="3"/>
  <c r="CT778" i="3"/>
  <c r="CY777" i="3"/>
  <c r="CT777" i="3"/>
  <c r="CY776" i="3"/>
  <c r="CT776" i="3"/>
  <c r="CY775" i="3"/>
  <c r="CT775" i="3"/>
  <c r="CY774" i="3"/>
  <c r="CT774" i="3"/>
  <c r="CY773" i="3"/>
  <c r="CT773" i="3"/>
  <c r="CY772" i="3"/>
  <c r="CT772" i="3"/>
  <c r="CY771" i="3"/>
  <c r="CT771" i="3"/>
  <c r="CY770" i="3"/>
  <c r="CT770" i="3"/>
  <c r="CY769" i="3"/>
  <c r="CT769" i="3"/>
  <c r="CY768" i="3"/>
  <c r="CT768" i="3"/>
  <c r="CY767" i="3"/>
  <c r="CT767" i="3"/>
  <c r="CY766" i="3"/>
  <c r="CT766" i="3"/>
  <c r="CY765" i="3"/>
  <c r="CT765" i="3"/>
  <c r="CY764" i="3"/>
  <c r="CT764" i="3"/>
  <c r="CY763" i="3"/>
  <c r="CT763" i="3"/>
  <c r="CY762" i="3"/>
  <c r="CT762" i="3"/>
  <c r="CY761" i="3"/>
  <c r="CT761" i="3"/>
  <c r="CY760" i="3"/>
  <c r="CT760" i="3"/>
  <c r="CY759" i="3"/>
  <c r="CT759" i="3"/>
  <c r="CY758" i="3"/>
  <c r="CT758" i="3"/>
  <c r="CY757" i="3"/>
  <c r="CT757" i="3"/>
  <c r="CY756" i="3"/>
  <c r="CT756" i="3"/>
  <c r="CY755" i="3"/>
  <c r="CT755" i="3"/>
  <c r="CY754" i="3"/>
  <c r="CT754" i="3"/>
  <c r="CY753" i="3"/>
  <c r="CT753" i="3"/>
  <c r="CY752" i="3"/>
  <c r="CT752" i="3"/>
  <c r="CY751" i="3"/>
  <c r="CT751" i="3"/>
  <c r="CY750" i="3"/>
  <c r="CT750" i="3"/>
  <c r="CY749" i="3"/>
  <c r="CT749" i="3"/>
  <c r="CY748" i="3"/>
  <c r="CT748" i="3"/>
  <c r="CY747" i="3"/>
  <c r="CT747" i="3"/>
  <c r="CY746" i="3"/>
  <c r="CT746" i="3"/>
  <c r="CY745" i="3"/>
  <c r="CT745" i="3"/>
  <c r="CY744" i="3"/>
  <c r="CT744" i="3"/>
  <c r="CY743" i="3"/>
  <c r="CT743" i="3"/>
  <c r="CY742" i="3"/>
  <c r="CT742" i="3"/>
  <c r="CY741" i="3"/>
  <c r="CT741" i="3"/>
  <c r="CY740" i="3"/>
  <c r="CT740" i="3"/>
  <c r="CY739" i="3"/>
  <c r="CT739" i="3"/>
  <c r="CY738" i="3"/>
  <c r="CT738" i="3"/>
  <c r="CY737" i="3"/>
  <c r="CT737" i="3"/>
  <c r="CY736" i="3"/>
  <c r="CT736" i="3"/>
  <c r="CY735" i="3"/>
  <c r="CT735" i="3"/>
  <c r="CY734" i="3"/>
  <c r="CT734" i="3"/>
  <c r="CY733" i="3"/>
  <c r="CT733" i="3"/>
  <c r="CY732" i="3"/>
  <c r="CT732" i="3"/>
  <c r="CY731" i="3"/>
  <c r="CT731" i="3"/>
  <c r="CY730" i="3"/>
  <c r="CT730" i="3"/>
  <c r="CY729" i="3"/>
  <c r="CT729" i="3"/>
  <c r="CY728" i="3"/>
  <c r="CT728" i="3"/>
  <c r="CY727" i="3"/>
  <c r="CT727" i="3"/>
  <c r="CY726" i="3"/>
  <c r="CT726" i="3"/>
  <c r="CY725" i="3"/>
  <c r="CT725" i="3"/>
  <c r="CY724" i="3"/>
  <c r="CT724" i="3"/>
  <c r="CY723" i="3"/>
  <c r="CT723" i="3"/>
  <c r="CY722" i="3"/>
  <c r="CT722" i="3"/>
  <c r="CY721" i="3"/>
  <c r="CT721" i="3"/>
  <c r="CY720" i="3"/>
  <c r="CT720" i="3"/>
  <c r="CY719" i="3"/>
  <c r="CT719" i="3"/>
  <c r="CY718" i="3"/>
  <c r="CT718" i="3"/>
  <c r="CY717" i="3"/>
  <c r="CT717" i="3"/>
  <c r="CY716" i="3"/>
  <c r="CT716" i="3"/>
  <c r="CY715" i="3"/>
  <c r="CT715" i="3"/>
  <c r="CY714" i="3"/>
  <c r="CT714" i="3"/>
  <c r="CY713" i="3"/>
  <c r="CT713" i="3"/>
  <c r="CY712" i="3"/>
  <c r="CT712" i="3"/>
  <c r="CY711" i="3"/>
  <c r="CT711" i="3"/>
  <c r="CY710" i="3"/>
  <c r="CT710" i="3"/>
  <c r="CY709" i="3"/>
  <c r="CT709" i="3"/>
  <c r="CY708" i="3"/>
  <c r="CT708" i="3"/>
  <c r="CY707" i="3"/>
  <c r="CT707" i="3"/>
  <c r="CY706" i="3"/>
  <c r="CT706" i="3"/>
  <c r="CY705" i="3"/>
  <c r="CT705" i="3"/>
  <c r="CY704" i="3"/>
  <c r="CT704" i="3"/>
  <c r="CY703" i="3"/>
  <c r="CT703" i="3"/>
  <c r="CY702" i="3"/>
  <c r="CT702" i="3"/>
  <c r="CY701" i="3"/>
  <c r="CT701" i="3"/>
  <c r="CY700" i="3"/>
  <c r="CT700" i="3"/>
  <c r="CY699" i="3"/>
  <c r="CT699" i="3"/>
  <c r="CY698" i="3"/>
  <c r="CT698" i="3"/>
  <c r="CY697" i="3"/>
  <c r="CT697" i="3"/>
  <c r="CY696" i="3"/>
  <c r="CT696" i="3"/>
  <c r="CY695" i="3"/>
  <c r="CT695" i="3"/>
  <c r="CY694" i="3"/>
  <c r="CT694" i="3"/>
  <c r="CY693" i="3"/>
  <c r="CT693" i="3"/>
  <c r="CY692" i="3"/>
  <c r="CT692" i="3"/>
  <c r="CY691" i="3"/>
  <c r="CT691" i="3"/>
  <c r="CY690" i="3"/>
  <c r="CT690" i="3"/>
  <c r="CY689" i="3"/>
  <c r="CT689" i="3"/>
  <c r="CY688" i="3"/>
  <c r="CT688" i="3"/>
  <c r="CY687" i="3"/>
  <c r="CT687" i="3"/>
  <c r="CY686" i="3"/>
  <c r="CT686" i="3"/>
  <c r="CY685" i="3"/>
  <c r="CT685" i="3"/>
  <c r="CY684" i="3"/>
  <c r="CT684" i="3"/>
  <c r="CY683" i="3"/>
  <c r="CT683" i="3"/>
  <c r="CY682" i="3"/>
  <c r="CT682" i="3"/>
  <c r="CY681" i="3"/>
  <c r="CT681" i="3"/>
  <c r="CY680" i="3"/>
  <c r="CT680" i="3"/>
  <c r="CY679" i="3"/>
  <c r="CT679" i="3"/>
  <c r="CY678" i="3"/>
  <c r="CT678" i="3"/>
  <c r="CY677" i="3"/>
  <c r="CT677" i="3"/>
  <c r="CY676" i="3"/>
  <c r="CT676" i="3"/>
  <c r="CY675" i="3"/>
  <c r="CT675" i="3"/>
  <c r="CY674" i="3"/>
  <c r="CT674" i="3"/>
  <c r="CY673" i="3"/>
  <c r="CT673" i="3"/>
  <c r="CY672" i="3"/>
  <c r="CT672" i="3"/>
  <c r="CY671" i="3"/>
  <c r="CT671" i="3"/>
  <c r="CY670" i="3"/>
  <c r="CT670" i="3"/>
  <c r="CY669" i="3"/>
  <c r="CT669" i="3"/>
  <c r="CY668" i="3"/>
  <c r="CT668" i="3"/>
  <c r="CY667" i="3"/>
  <c r="CT667" i="3"/>
  <c r="CY666" i="3"/>
  <c r="CT666" i="3"/>
  <c r="CY665" i="3"/>
  <c r="CT665" i="3"/>
  <c r="CY664" i="3"/>
  <c r="CT664" i="3"/>
  <c r="CY663" i="3"/>
  <c r="CT663" i="3"/>
  <c r="CY662" i="3"/>
  <c r="CT662" i="3"/>
  <c r="CY661" i="3"/>
  <c r="CT661" i="3"/>
  <c r="CY660" i="3"/>
  <c r="CT660" i="3"/>
  <c r="CY659" i="3"/>
  <c r="CT659" i="3"/>
  <c r="CY658" i="3"/>
  <c r="CT658" i="3"/>
  <c r="CY657" i="3"/>
  <c r="CT657" i="3"/>
  <c r="CY656" i="3"/>
  <c r="CT656" i="3"/>
  <c r="CY655" i="3"/>
  <c r="CT655" i="3"/>
  <c r="CY654" i="3"/>
  <c r="CT654" i="3"/>
  <c r="CY653" i="3"/>
  <c r="CT653" i="3"/>
  <c r="CY652" i="3"/>
  <c r="CT652" i="3"/>
  <c r="CY651" i="3"/>
  <c r="CT651" i="3"/>
  <c r="CY650" i="3"/>
  <c r="CT650" i="3"/>
  <c r="CY649" i="3"/>
  <c r="CT649" i="3"/>
  <c r="CY648" i="3"/>
  <c r="CT648" i="3"/>
  <c r="CY647" i="3"/>
  <c r="CT647" i="3"/>
  <c r="CY646" i="3"/>
  <c r="CT646" i="3"/>
  <c r="CY645" i="3"/>
  <c r="CT645" i="3"/>
  <c r="CY644" i="3"/>
  <c r="CT644" i="3"/>
  <c r="CY643" i="3"/>
  <c r="CT643" i="3"/>
  <c r="CY642" i="3"/>
  <c r="CT642" i="3"/>
  <c r="CY641" i="3"/>
  <c r="CT641" i="3"/>
  <c r="CY640" i="3"/>
  <c r="CT640" i="3"/>
  <c r="CY639" i="3"/>
  <c r="CT639" i="3"/>
  <c r="CY638" i="3"/>
  <c r="CT638" i="3"/>
  <c r="CY637" i="3"/>
  <c r="CT637" i="3"/>
  <c r="CY636" i="3"/>
  <c r="CT636" i="3"/>
  <c r="CY635" i="3"/>
  <c r="CT635" i="3"/>
  <c r="CY634" i="3"/>
  <c r="CT634" i="3"/>
  <c r="CY633" i="3"/>
  <c r="CT633" i="3"/>
  <c r="CY632" i="3"/>
  <c r="CT632" i="3"/>
  <c r="CY631" i="3"/>
  <c r="CT631" i="3"/>
  <c r="CY630" i="3"/>
  <c r="CT630" i="3"/>
  <c r="CY629" i="3"/>
  <c r="CT629" i="3"/>
  <c r="CY628" i="3"/>
  <c r="CT628" i="3"/>
  <c r="CY627" i="3"/>
  <c r="CT627" i="3"/>
  <c r="CY626" i="3"/>
  <c r="CT626" i="3"/>
  <c r="CY625" i="3"/>
  <c r="CT625" i="3"/>
  <c r="CY624" i="3"/>
  <c r="CT624" i="3"/>
  <c r="CY623" i="3"/>
  <c r="CT623" i="3"/>
  <c r="CY622" i="3"/>
  <c r="CT622" i="3"/>
  <c r="CY621" i="3"/>
  <c r="CT621" i="3"/>
  <c r="CY620" i="3"/>
  <c r="CT620" i="3"/>
  <c r="CY619" i="3"/>
  <c r="CT619" i="3"/>
  <c r="CY618" i="3"/>
  <c r="CT618" i="3"/>
  <c r="CY617" i="3"/>
  <c r="CT617" i="3"/>
  <c r="CY616" i="3"/>
  <c r="CT616" i="3"/>
  <c r="CY615" i="3"/>
  <c r="CT615" i="3"/>
  <c r="CY614" i="3"/>
  <c r="CT614" i="3"/>
  <c r="CY613" i="3"/>
  <c r="CT613" i="3"/>
  <c r="CY612" i="3"/>
  <c r="CT612" i="3"/>
  <c r="CY611" i="3"/>
  <c r="CT611" i="3"/>
  <c r="CY610" i="3"/>
  <c r="CT610" i="3"/>
  <c r="CY609" i="3"/>
  <c r="CT609" i="3"/>
  <c r="CY608" i="3"/>
  <c r="CT608" i="3"/>
  <c r="CY607" i="3"/>
  <c r="CT607" i="3"/>
  <c r="CY606" i="3"/>
  <c r="CT606" i="3"/>
  <c r="CY605" i="3"/>
  <c r="CT605" i="3"/>
  <c r="CY604" i="3"/>
  <c r="CT604" i="3"/>
  <c r="CY603" i="3"/>
  <c r="CT603" i="3"/>
  <c r="CY602" i="3"/>
  <c r="CT602" i="3"/>
  <c r="CY601" i="3"/>
  <c r="CT601" i="3"/>
  <c r="CY600" i="3"/>
  <c r="CT600" i="3"/>
  <c r="CY599" i="3"/>
  <c r="CT599" i="3"/>
  <c r="CY598" i="3"/>
  <c r="CT598" i="3"/>
  <c r="CY597" i="3"/>
  <c r="CT597" i="3"/>
  <c r="CY596" i="3"/>
  <c r="CT596" i="3"/>
  <c r="CY595" i="3"/>
  <c r="CT595" i="3"/>
  <c r="CY594" i="3"/>
  <c r="CT594" i="3"/>
  <c r="CY593" i="3"/>
  <c r="CT593" i="3"/>
  <c r="CY592" i="3"/>
  <c r="CT592" i="3"/>
  <c r="CY591" i="3"/>
  <c r="CT591" i="3"/>
  <c r="CY590" i="3"/>
  <c r="CT590" i="3"/>
  <c r="CY589" i="3"/>
  <c r="CT589" i="3"/>
  <c r="CY588" i="3"/>
  <c r="CT588" i="3"/>
  <c r="CY587" i="3"/>
  <c r="CT587" i="3"/>
  <c r="CY586" i="3"/>
  <c r="CT586" i="3"/>
  <c r="CY585" i="3"/>
  <c r="CT585" i="3"/>
  <c r="CY584" i="3"/>
  <c r="CT584" i="3"/>
  <c r="CY583" i="3"/>
  <c r="CT583" i="3"/>
  <c r="CY582" i="3"/>
  <c r="CT582" i="3"/>
  <c r="CY581" i="3"/>
  <c r="CT581" i="3"/>
  <c r="CY580" i="3"/>
  <c r="CT580" i="3"/>
  <c r="CY579" i="3"/>
  <c r="CT579" i="3"/>
  <c r="CY578" i="3"/>
  <c r="CT578" i="3"/>
  <c r="CY577" i="3"/>
  <c r="CT577" i="3"/>
  <c r="CY576" i="3"/>
  <c r="CT576" i="3"/>
  <c r="CY575" i="3"/>
  <c r="CT575" i="3"/>
  <c r="CY574" i="3"/>
  <c r="CT574" i="3"/>
  <c r="CY573" i="3"/>
  <c r="CT573" i="3"/>
  <c r="CY572" i="3"/>
  <c r="CT572" i="3"/>
  <c r="CY571" i="3"/>
  <c r="CT571" i="3"/>
  <c r="CY570" i="3"/>
  <c r="CT570" i="3"/>
  <c r="CY569" i="3"/>
  <c r="CT569" i="3"/>
  <c r="CY568" i="3"/>
  <c r="CT568" i="3"/>
  <c r="CY567" i="3"/>
  <c r="CT567" i="3"/>
  <c r="CY566" i="3"/>
  <c r="CT566" i="3"/>
  <c r="CY565" i="3"/>
  <c r="CT565" i="3"/>
  <c r="CY564" i="3"/>
  <c r="CT564" i="3"/>
  <c r="CY563" i="3"/>
  <c r="CT563" i="3"/>
  <c r="CY562" i="3"/>
  <c r="CT562" i="3"/>
  <c r="CY561" i="3"/>
  <c r="CT561" i="3"/>
  <c r="CY560" i="3"/>
  <c r="CT560" i="3"/>
  <c r="CY559" i="3"/>
  <c r="CT559" i="3"/>
  <c r="CY558" i="3"/>
  <c r="CT558" i="3"/>
  <c r="CY557" i="3"/>
  <c r="CT557" i="3"/>
  <c r="CY556" i="3"/>
  <c r="CT556" i="3"/>
  <c r="CY555" i="3"/>
  <c r="CT555" i="3"/>
  <c r="CY554" i="3"/>
  <c r="CT554" i="3"/>
  <c r="CY553" i="3"/>
  <c r="CT553" i="3"/>
  <c r="CY552" i="3"/>
  <c r="CT552" i="3"/>
  <c r="CY551" i="3"/>
  <c r="CT551" i="3"/>
  <c r="CY550" i="3"/>
  <c r="CT550" i="3"/>
  <c r="CY549" i="3"/>
  <c r="CT549" i="3"/>
  <c r="CY548" i="3"/>
  <c r="CT548" i="3"/>
  <c r="CY547" i="3"/>
  <c r="CT547" i="3"/>
  <c r="CY546" i="3"/>
  <c r="CT546" i="3"/>
  <c r="CY545" i="3"/>
  <c r="CT545" i="3"/>
  <c r="CY544" i="3"/>
  <c r="CT544" i="3"/>
  <c r="CY543" i="3"/>
  <c r="CT543" i="3"/>
  <c r="CY542" i="3"/>
  <c r="CT542" i="3"/>
  <c r="CY541" i="3"/>
  <c r="CT541" i="3"/>
  <c r="CY540" i="3"/>
  <c r="CT540" i="3"/>
  <c r="CY539" i="3"/>
  <c r="CT539" i="3"/>
  <c r="CY538" i="3"/>
  <c r="CT538" i="3"/>
  <c r="CY537" i="3"/>
  <c r="CT537" i="3"/>
  <c r="CY536" i="3"/>
  <c r="CT536" i="3"/>
  <c r="CY535" i="3"/>
  <c r="CT535" i="3"/>
  <c r="CY534" i="3"/>
  <c r="CT534" i="3"/>
  <c r="CY533" i="3"/>
  <c r="CT533" i="3"/>
  <c r="CY532" i="3"/>
  <c r="CT532" i="3"/>
  <c r="CY531" i="3"/>
  <c r="CT531" i="3"/>
  <c r="CY530" i="3"/>
  <c r="CT530" i="3"/>
  <c r="CY529" i="3"/>
  <c r="CT529" i="3"/>
  <c r="CY528" i="3"/>
  <c r="CT528" i="3"/>
  <c r="CY527" i="3"/>
  <c r="CT527" i="3"/>
  <c r="CY526" i="3"/>
  <c r="CT526" i="3"/>
  <c r="CY525" i="3"/>
  <c r="CT525" i="3"/>
  <c r="CY524" i="3"/>
  <c r="CT524" i="3"/>
  <c r="CY523" i="3"/>
  <c r="CT523" i="3"/>
  <c r="CY522" i="3"/>
  <c r="CT522" i="3"/>
  <c r="CY521" i="3"/>
  <c r="CT521" i="3"/>
  <c r="CY520" i="3"/>
  <c r="CT520" i="3"/>
  <c r="CY519" i="3"/>
  <c r="CT519" i="3"/>
  <c r="CY518" i="3"/>
  <c r="CT518" i="3"/>
  <c r="CY517" i="3"/>
  <c r="CT517" i="3"/>
  <c r="CY516" i="3"/>
  <c r="CT516" i="3"/>
  <c r="CY515" i="3"/>
  <c r="CT515" i="3"/>
  <c r="CY514" i="3"/>
  <c r="CT514" i="3"/>
  <c r="CY513" i="3"/>
  <c r="CT513" i="3"/>
  <c r="CY512" i="3"/>
  <c r="CT512" i="3"/>
  <c r="CY511" i="3"/>
  <c r="CT511" i="3"/>
  <c r="CY510" i="3"/>
  <c r="CT510" i="3"/>
  <c r="CY509" i="3"/>
  <c r="CT509" i="3"/>
  <c r="CY508" i="3"/>
  <c r="CT508" i="3"/>
  <c r="CY507" i="3"/>
  <c r="CT507" i="3"/>
  <c r="CY506" i="3"/>
  <c r="CT506" i="3"/>
  <c r="CY505" i="3"/>
  <c r="CT505" i="3"/>
  <c r="CY504" i="3"/>
  <c r="CT504" i="3"/>
  <c r="CY503" i="3"/>
  <c r="CT503" i="3"/>
  <c r="CY502" i="3"/>
  <c r="CT502" i="3"/>
  <c r="CY501" i="3"/>
  <c r="CT501" i="3"/>
  <c r="CY500" i="3"/>
  <c r="CT500" i="3"/>
  <c r="CY499" i="3"/>
  <c r="CT499" i="3"/>
  <c r="CY498" i="3"/>
  <c r="CT498" i="3"/>
  <c r="CY497" i="3"/>
  <c r="CT497" i="3"/>
  <c r="CY496" i="3"/>
  <c r="CT496" i="3"/>
  <c r="CY495" i="3"/>
  <c r="CT495" i="3"/>
  <c r="CY494" i="3"/>
  <c r="CT494" i="3"/>
  <c r="CY493" i="3"/>
  <c r="CT493" i="3"/>
  <c r="CY492" i="3"/>
  <c r="CT492" i="3"/>
  <c r="CY491" i="3"/>
  <c r="CT491" i="3"/>
  <c r="CY490" i="3"/>
  <c r="CT490" i="3"/>
  <c r="CY489" i="3"/>
  <c r="CT489" i="3"/>
  <c r="CY488" i="3"/>
  <c r="CT488" i="3"/>
  <c r="CY487" i="3"/>
  <c r="CT487" i="3"/>
  <c r="CY486" i="3"/>
  <c r="CT486" i="3"/>
  <c r="CY485" i="3"/>
  <c r="CT485" i="3"/>
  <c r="CY484" i="3"/>
  <c r="CT484" i="3"/>
  <c r="CY483" i="3"/>
  <c r="CT483" i="3"/>
  <c r="CY482" i="3"/>
  <c r="CT482" i="3"/>
  <c r="CY481" i="3"/>
  <c r="CT481" i="3"/>
  <c r="CY480" i="3"/>
  <c r="CT480" i="3"/>
  <c r="CY479" i="3"/>
  <c r="CT479" i="3"/>
  <c r="CY478" i="3"/>
  <c r="CT478" i="3"/>
  <c r="CY477" i="3"/>
  <c r="CT477" i="3"/>
  <c r="CY476" i="3"/>
  <c r="CT476" i="3"/>
  <c r="CY475" i="3"/>
  <c r="CT475" i="3"/>
  <c r="CY474" i="3"/>
  <c r="CT474" i="3"/>
  <c r="CY473" i="3"/>
  <c r="CT473" i="3"/>
  <c r="CY472" i="3"/>
  <c r="CT472" i="3"/>
  <c r="CY471" i="3"/>
  <c r="CT471" i="3"/>
  <c r="CY470" i="3"/>
  <c r="CT470" i="3"/>
  <c r="CY469" i="3"/>
  <c r="CT469" i="3"/>
  <c r="CY468" i="3"/>
  <c r="CT468" i="3"/>
  <c r="CY467" i="3"/>
  <c r="CT467" i="3"/>
  <c r="CY466" i="3"/>
  <c r="CT466" i="3"/>
  <c r="CY465" i="3"/>
  <c r="CT465" i="3"/>
  <c r="CY464" i="3"/>
  <c r="CT464" i="3"/>
  <c r="CY463" i="3"/>
  <c r="CT463" i="3"/>
  <c r="CY462" i="3"/>
  <c r="CT462" i="3"/>
  <c r="CY461" i="3"/>
  <c r="CT461" i="3"/>
  <c r="CY460" i="3"/>
  <c r="CT460" i="3"/>
  <c r="CY459" i="3"/>
  <c r="CT459" i="3"/>
  <c r="CY458" i="3"/>
  <c r="CT458" i="3"/>
  <c r="CY457" i="3"/>
  <c r="CT457" i="3"/>
  <c r="CY456" i="3"/>
  <c r="CT456" i="3"/>
  <c r="CY455" i="3"/>
  <c r="CT455" i="3"/>
  <c r="CY454" i="3"/>
  <c r="CT454" i="3"/>
  <c r="CY453" i="3"/>
  <c r="CT453" i="3"/>
  <c r="CY452" i="3"/>
  <c r="CT452" i="3"/>
  <c r="CY451" i="3"/>
  <c r="CT451" i="3"/>
  <c r="CY450" i="3"/>
  <c r="CT450" i="3"/>
  <c r="CY449" i="3"/>
  <c r="CT449" i="3"/>
  <c r="CY448" i="3"/>
  <c r="CT448" i="3"/>
  <c r="CY447" i="3"/>
  <c r="CT447" i="3"/>
  <c r="CY446" i="3"/>
  <c r="CT446" i="3"/>
  <c r="CY445" i="3"/>
  <c r="CT445" i="3"/>
  <c r="CY444" i="3"/>
  <c r="CT444" i="3"/>
  <c r="CY443" i="3"/>
  <c r="CT443" i="3"/>
  <c r="CY442" i="3"/>
  <c r="CT442" i="3"/>
  <c r="CY441" i="3"/>
  <c r="CT441" i="3"/>
  <c r="CY440" i="3"/>
  <c r="CT440" i="3"/>
  <c r="CY439" i="3"/>
  <c r="CT439" i="3"/>
  <c r="CY438" i="3"/>
  <c r="CT438" i="3"/>
  <c r="CY437" i="3"/>
  <c r="CT437" i="3"/>
  <c r="CY436" i="3"/>
  <c r="CT436" i="3"/>
  <c r="CY435" i="3"/>
  <c r="CT435" i="3"/>
  <c r="CY434" i="3"/>
  <c r="CT434" i="3"/>
  <c r="CY433" i="3"/>
  <c r="CT433" i="3"/>
  <c r="CY432" i="3"/>
  <c r="CT432" i="3"/>
  <c r="CY431" i="3"/>
  <c r="CT431" i="3"/>
  <c r="CY430" i="3"/>
  <c r="CT430" i="3"/>
  <c r="CY429" i="3"/>
  <c r="CT429" i="3"/>
  <c r="CY428" i="3"/>
  <c r="CT428" i="3"/>
  <c r="CY427" i="3"/>
  <c r="CT427" i="3"/>
  <c r="CY426" i="3"/>
  <c r="CT426" i="3"/>
  <c r="CY425" i="3"/>
  <c r="CT425" i="3"/>
  <c r="CY424" i="3"/>
  <c r="CT424" i="3"/>
  <c r="CY423" i="3"/>
  <c r="CT423" i="3"/>
  <c r="CY422" i="3"/>
  <c r="CT422" i="3"/>
  <c r="CY421" i="3"/>
  <c r="CT421" i="3"/>
  <c r="CY420" i="3"/>
  <c r="CT420" i="3"/>
  <c r="CY419" i="3"/>
  <c r="CT419" i="3"/>
  <c r="CY418" i="3"/>
  <c r="CT418" i="3"/>
  <c r="CY417" i="3"/>
  <c r="CT417" i="3"/>
  <c r="CY416" i="3"/>
  <c r="CT416" i="3"/>
  <c r="CY415" i="3"/>
  <c r="CT415" i="3"/>
  <c r="CY414" i="3"/>
  <c r="CT414" i="3"/>
  <c r="CY413" i="3"/>
  <c r="CT413" i="3"/>
  <c r="CY412" i="3"/>
  <c r="CT412" i="3"/>
  <c r="CY411" i="3"/>
  <c r="CT411" i="3"/>
  <c r="CY410" i="3"/>
  <c r="CT410" i="3"/>
  <c r="CY409" i="3"/>
  <c r="CT409" i="3"/>
  <c r="CY408" i="3"/>
  <c r="CT408" i="3"/>
  <c r="CY407" i="3"/>
  <c r="CT407" i="3"/>
  <c r="CY406" i="3"/>
  <c r="CT406" i="3"/>
  <c r="CY405" i="3"/>
  <c r="CT405" i="3"/>
  <c r="CY404" i="3"/>
  <c r="CT404" i="3"/>
  <c r="CY403" i="3"/>
  <c r="CT403" i="3"/>
  <c r="CY402" i="3"/>
  <c r="CT402" i="3"/>
  <c r="CY401" i="3"/>
  <c r="CT401" i="3"/>
  <c r="CY400" i="3"/>
  <c r="CT400" i="3"/>
  <c r="CY399" i="3"/>
  <c r="CT399" i="3"/>
  <c r="CY398" i="3"/>
  <c r="CT398" i="3"/>
  <c r="CY397" i="3"/>
  <c r="CT397" i="3"/>
  <c r="CY396" i="3"/>
  <c r="CT396" i="3"/>
  <c r="CY395" i="3"/>
  <c r="CT395" i="3"/>
  <c r="CY394" i="3"/>
  <c r="CT394" i="3"/>
  <c r="CY393" i="3"/>
  <c r="CT393" i="3"/>
  <c r="CY392" i="3"/>
  <c r="CT392" i="3"/>
  <c r="CY391" i="3"/>
  <c r="CT391" i="3"/>
  <c r="CY390" i="3"/>
  <c r="CT390" i="3"/>
  <c r="CY389" i="3"/>
  <c r="CT389" i="3"/>
  <c r="CY388" i="3"/>
  <c r="CT388" i="3"/>
  <c r="CY387" i="3"/>
  <c r="CT387" i="3"/>
  <c r="CY386" i="3"/>
  <c r="CT386" i="3"/>
  <c r="CY385" i="3"/>
  <c r="CT385" i="3"/>
  <c r="CY384" i="3"/>
  <c r="CT384" i="3"/>
  <c r="CY383" i="3"/>
  <c r="CT383" i="3"/>
  <c r="CY382" i="3"/>
  <c r="CT382" i="3"/>
  <c r="CY381" i="3"/>
  <c r="CT381" i="3"/>
  <c r="CY380" i="3"/>
  <c r="CT380" i="3"/>
  <c r="CY379" i="3"/>
  <c r="CT379" i="3"/>
  <c r="CY378" i="3"/>
  <c r="CT378" i="3"/>
  <c r="CY377" i="3"/>
  <c r="CT377" i="3"/>
  <c r="CY376" i="3"/>
  <c r="CT376" i="3"/>
  <c r="CY375" i="3"/>
  <c r="CT375" i="3"/>
  <c r="CY374" i="3"/>
  <c r="CT374" i="3"/>
  <c r="CY373" i="3"/>
  <c r="CT373" i="3"/>
  <c r="CY372" i="3"/>
  <c r="CT372" i="3"/>
  <c r="CY371" i="3"/>
  <c r="CT371" i="3"/>
  <c r="CY370" i="3"/>
  <c r="CT370" i="3"/>
  <c r="CY369" i="3"/>
  <c r="CT369" i="3"/>
  <c r="CY368" i="3"/>
  <c r="CT368" i="3"/>
  <c r="CY367" i="3"/>
  <c r="CT367" i="3"/>
  <c r="CY366" i="3"/>
  <c r="CT366" i="3"/>
  <c r="CY365" i="3"/>
  <c r="CT365" i="3"/>
  <c r="CY364" i="3"/>
  <c r="CT364" i="3"/>
  <c r="CY363" i="3"/>
  <c r="CT363" i="3"/>
  <c r="CY362" i="3"/>
  <c r="CT362" i="3"/>
  <c r="CY361" i="3"/>
  <c r="CT361" i="3"/>
  <c r="CY360" i="3"/>
  <c r="CT360" i="3"/>
  <c r="CY359" i="3"/>
  <c r="CT359" i="3"/>
  <c r="CY358" i="3"/>
  <c r="CT358" i="3"/>
  <c r="CY357" i="3"/>
  <c r="CT357" i="3"/>
  <c r="CY356" i="3"/>
  <c r="CT356" i="3"/>
  <c r="CY355" i="3"/>
  <c r="CT355" i="3"/>
  <c r="CY354" i="3"/>
  <c r="CT354" i="3"/>
  <c r="CY353" i="3"/>
  <c r="CT353" i="3"/>
  <c r="CY352" i="3"/>
  <c r="CT352" i="3"/>
  <c r="CY351" i="3"/>
  <c r="CT351" i="3"/>
  <c r="CY350" i="3"/>
  <c r="CT350" i="3"/>
  <c r="CY349" i="3"/>
  <c r="CT349" i="3"/>
  <c r="CY348" i="3"/>
  <c r="CT348" i="3"/>
  <c r="CY347" i="3"/>
  <c r="CT347" i="3"/>
  <c r="CY346" i="3"/>
  <c r="CT346" i="3"/>
  <c r="CY345" i="3"/>
  <c r="CT345" i="3"/>
  <c r="CY344" i="3"/>
  <c r="CT344" i="3"/>
  <c r="CY343" i="3"/>
  <c r="CT343" i="3"/>
  <c r="CY342" i="3"/>
  <c r="CT342" i="3"/>
  <c r="CY341" i="3"/>
  <c r="CT341" i="3"/>
  <c r="CY340" i="3"/>
  <c r="CT340" i="3"/>
  <c r="CY339" i="3"/>
  <c r="CT339" i="3"/>
  <c r="CY338" i="3"/>
  <c r="CT338" i="3"/>
  <c r="CY337" i="3"/>
  <c r="CT337" i="3"/>
  <c r="CY336" i="3"/>
  <c r="CT336" i="3"/>
  <c r="CY335" i="3"/>
  <c r="CT335" i="3"/>
  <c r="CY334" i="3"/>
  <c r="CT334" i="3"/>
  <c r="CY333" i="3"/>
  <c r="CT333" i="3"/>
  <c r="CY332" i="3"/>
  <c r="CT332" i="3"/>
  <c r="CY331" i="3"/>
  <c r="CT331" i="3"/>
  <c r="CY330" i="3"/>
  <c r="CT330" i="3"/>
  <c r="CY329" i="3"/>
  <c r="CT329" i="3"/>
  <c r="CY328" i="3"/>
  <c r="CT328" i="3"/>
  <c r="CY327" i="3"/>
  <c r="CT327" i="3"/>
  <c r="CY326" i="3"/>
  <c r="CT326" i="3"/>
  <c r="CY325" i="3"/>
  <c r="CT325" i="3"/>
  <c r="CY324" i="3"/>
  <c r="CT324" i="3"/>
  <c r="CY323" i="3"/>
  <c r="CT323" i="3"/>
  <c r="CY322" i="3"/>
  <c r="CT322" i="3"/>
  <c r="CY321" i="3"/>
  <c r="CT321" i="3"/>
  <c r="CY320" i="3"/>
  <c r="CT320" i="3"/>
  <c r="CY319" i="3"/>
  <c r="CT319" i="3"/>
  <c r="CY318" i="3"/>
  <c r="CT318" i="3"/>
  <c r="CY317" i="3"/>
  <c r="CT317" i="3"/>
  <c r="CY316" i="3"/>
  <c r="CT316" i="3"/>
  <c r="CY315" i="3"/>
  <c r="CT315" i="3"/>
  <c r="CY314" i="3"/>
  <c r="CT314" i="3"/>
  <c r="CY313" i="3"/>
  <c r="CT313" i="3"/>
  <c r="CY312" i="3"/>
  <c r="CT312" i="3"/>
  <c r="CY311" i="3"/>
  <c r="CT311" i="3"/>
  <c r="CY310" i="3"/>
  <c r="CT310" i="3"/>
  <c r="CY309" i="3"/>
  <c r="CT309" i="3"/>
  <c r="CY308" i="3"/>
  <c r="CT308" i="3"/>
  <c r="CY307" i="3"/>
  <c r="CT307" i="3"/>
  <c r="CY306" i="3"/>
  <c r="CT306" i="3"/>
  <c r="CY305" i="3"/>
  <c r="CT305" i="3"/>
  <c r="CY304" i="3"/>
  <c r="CT304" i="3"/>
  <c r="CY303" i="3"/>
  <c r="CT303" i="3"/>
  <c r="CY302" i="3"/>
  <c r="CT302" i="3"/>
  <c r="CY301" i="3"/>
  <c r="CT301" i="3"/>
  <c r="CY300" i="3"/>
  <c r="CT300" i="3"/>
  <c r="CY299" i="3"/>
  <c r="CT299" i="3"/>
  <c r="CY298" i="3"/>
  <c r="CT298" i="3"/>
  <c r="CY297" i="3"/>
  <c r="CT297" i="3"/>
  <c r="CY296" i="3"/>
  <c r="CT296" i="3"/>
  <c r="CY295" i="3"/>
  <c r="CT295" i="3"/>
  <c r="CY294" i="3"/>
  <c r="CT294" i="3"/>
  <c r="CY293" i="3"/>
  <c r="CT293" i="3"/>
  <c r="CY292" i="3"/>
  <c r="CT292" i="3"/>
  <c r="CY291" i="3"/>
  <c r="CT291" i="3"/>
  <c r="CY290" i="3"/>
  <c r="CT290" i="3"/>
  <c r="CY289" i="3"/>
  <c r="CT289" i="3"/>
  <c r="CY288" i="3"/>
  <c r="CT288" i="3"/>
  <c r="CY287" i="3"/>
  <c r="CT287" i="3"/>
  <c r="CY286" i="3"/>
  <c r="CT286" i="3"/>
  <c r="CY285" i="3"/>
  <c r="CT285" i="3"/>
  <c r="CY284" i="3"/>
  <c r="CT284" i="3"/>
  <c r="CY283" i="3"/>
  <c r="CT283" i="3"/>
  <c r="CY282" i="3"/>
  <c r="CT282" i="3"/>
  <c r="CY281" i="3"/>
  <c r="CT281" i="3"/>
  <c r="CY280" i="3"/>
  <c r="CT280" i="3"/>
  <c r="CY279" i="3"/>
  <c r="CT279" i="3"/>
  <c r="CY278" i="3"/>
  <c r="CT278" i="3"/>
  <c r="CY277" i="3"/>
  <c r="CT277" i="3"/>
  <c r="CY276" i="3"/>
  <c r="CT276" i="3"/>
  <c r="CY275" i="3"/>
  <c r="CT275" i="3"/>
  <c r="CY274" i="3"/>
  <c r="CT274" i="3"/>
  <c r="CY273" i="3"/>
  <c r="CT273" i="3"/>
  <c r="CY272" i="3"/>
  <c r="CT272" i="3"/>
  <c r="CY271" i="3"/>
  <c r="CT271" i="3"/>
  <c r="CY270" i="3"/>
  <c r="CT270" i="3"/>
  <c r="CY269" i="3"/>
  <c r="CT269" i="3"/>
  <c r="CY268" i="3"/>
  <c r="CT268" i="3"/>
  <c r="CY267" i="3"/>
  <c r="CT267" i="3"/>
  <c r="CY266" i="3"/>
  <c r="CT266" i="3"/>
  <c r="CY265" i="3"/>
  <c r="CT265" i="3"/>
  <c r="CY264" i="3"/>
  <c r="CT264" i="3"/>
  <c r="CY263" i="3"/>
  <c r="CT263" i="3"/>
  <c r="CY262" i="3"/>
  <c r="CT262" i="3"/>
  <c r="CY261" i="3"/>
  <c r="CT261" i="3"/>
  <c r="CY260" i="3"/>
  <c r="CT260" i="3"/>
  <c r="CY259" i="3"/>
  <c r="CT259" i="3"/>
  <c r="CY258" i="3"/>
  <c r="CT258" i="3"/>
  <c r="CY257" i="3"/>
  <c r="CT257" i="3"/>
  <c r="CY256" i="3"/>
  <c r="CT256" i="3"/>
  <c r="CY255" i="3"/>
  <c r="CT255" i="3"/>
  <c r="CY254" i="3"/>
  <c r="CT254" i="3"/>
  <c r="CY253" i="3"/>
  <c r="CT253" i="3"/>
  <c r="CY252" i="3"/>
  <c r="CT252" i="3"/>
  <c r="CY251" i="3"/>
  <c r="CT251" i="3"/>
  <c r="CY250" i="3"/>
  <c r="CT250" i="3"/>
  <c r="CY249" i="3"/>
  <c r="CT249" i="3"/>
  <c r="CY248" i="3"/>
  <c r="CT248" i="3"/>
  <c r="CY247" i="3"/>
  <c r="CT247" i="3"/>
  <c r="CY246" i="3"/>
  <c r="CT246" i="3"/>
  <c r="CY245" i="3"/>
  <c r="CT245" i="3"/>
  <c r="CY244" i="3"/>
  <c r="CT244" i="3"/>
  <c r="CY243" i="3"/>
  <c r="CT243" i="3"/>
  <c r="CY242" i="3"/>
  <c r="CT242" i="3"/>
  <c r="CY241" i="3"/>
  <c r="CT241" i="3"/>
  <c r="CY240" i="3"/>
  <c r="CT240" i="3"/>
  <c r="CY239" i="3"/>
  <c r="CT239" i="3"/>
  <c r="CY238" i="3"/>
  <c r="CT238" i="3"/>
  <c r="CY237" i="3"/>
  <c r="CT237" i="3"/>
  <c r="CY236" i="3"/>
  <c r="CT236" i="3"/>
  <c r="CY235" i="3"/>
  <c r="CT235" i="3"/>
  <c r="CY234" i="3"/>
  <c r="CT234" i="3"/>
  <c r="CY233" i="3"/>
  <c r="CT233" i="3"/>
  <c r="CY232" i="3"/>
  <c r="CT232" i="3"/>
  <c r="CY231" i="3"/>
  <c r="CT231" i="3"/>
  <c r="CY230" i="3"/>
  <c r="CT230" i="3"/>
  <c r="CY229" i="3"/>
  <c r="CT229" i="3"/>
  <c r="CY228" i="3"/>
  <c r="CT228" i="3"/>
  <c r="CY227" i="3"/>
  <c r="CT227" i="3"/>
  <c r="CY226" i="3"/>
  <c r="CT226" i="3"/>
  <c r="CY225" i="3"/>
  <c r="CT225" i="3"/>
  <c r="CY224" i="3"/>
  <c r="CT224" i="3"/>
  <c r="CY223" i="3"/>
  <c r="CT223" i="3"/>
  <c r="CY222" i="3"/>
  <c r="CT222" i="3"/>
  <c r="CY221" i="3"/>
  <c r="CT221" i="3"/>
  <c r="CY220" i="3"/>
  <c r="CT220" i="3"/>
  <c r="CY219" i="3"/>
  <c r="CT219" i="3"/>
  <c r="CY218" i="3"/>
  <c r="CT218" i="3"/>
  <c r="CY217" i="3"/>
  <c r="CT217" i="3"/>
  <c r="CY216" i="3"/>
  <c r="CT216" i="3"/>
  <c r="CY215" i="3"/>
  <c r="CT215" i="3"/>
  <c r="CY214" i="3"/>
  <c r="CT214" i="3"/>
  <c r="CY213" i="3"/>
  <c r="CT213" i="3"/>
  <c r="CY212" i="3"/>
  <c r="CT212" i="3"/>
  <c r="CY211" i="3"/>
  <c r="CT211" i="3"/>
  <c r="CY210" i="3"/>
  <c r="CT210" i="3"/>
  <c r="CY209" i="3"/>
  <c r="CT209" i="3"/>
  <c r="CY208" i="3"/>
  <c r="CT208" i="3"/>
  <c r="CY207" i="3"/>
  <c r="CT207" i="3"/>
  <c r="CY206" i="3"/>
  <c r="CT206" i="3"/>
  <c r="CY205" i="3"/>
  <c r="CT205" i="3"/>
  <c r="CY204" i="3"/>
  <c r="CT204" i="3"/>
  <c r="CY203" i="3"/>
  <c r="CT203" i="3"/>
  <c r="CY202" i="3"/>
  <c r="CT202" i="3"/>
  <c r="CY201" i="3"/>
  <c r="CT201" i="3"/>
  <c r="CY200" i="3"/>
  <c r="CT200" i="3"/>
  <c r="CY199" i="3"/>
  <c r="CT199" i="3"/>
  <c r="CY198" i="3"/>
  <c r="CT198" i="3"/>
  <c r="CY197" i="3"/>
  <c r="CT197" i="3"/>
  <c r="CY196" i="3"/>
  <c r="CT196" i="3"/>
  <c r="CY195" i="3"/>
  <c r="CT195" i="3"/>
  <c r="CY194" i="3"/>
  <c r="CT194" i="3"/>
  <c r="CY193" i="3"/>
  <c r="CT193" i="3"/>
  <c r="CY192" i="3"/>
  <c r="CT192" i="3"/>
  <c r="CY191" i="3"/>
  <c r="CT191" i="3"/>
  <c r="CY190" i="3"/>
  <c r="CT190" i="3"/>
  <c r="CY189" i="3"/>
  <c r="CT189" i="3"/>
  <c r="CY188" i="3"/>
  <c r="CT188" i="3"/>
  <c r="CY187" i="3"/>
  <c r="CT187" i="3"/>
  <c r="CY186" i="3"/>
  <c r="CT186" i="3"/>
  <c r="CY185" i="3"/>
  <c r="CT185" i="3"/>
  <c r="CY184" i="3"/>
  <c r="CT184" i="3"/>
  <c r="CY183" i="3"/>
  <c r="CT183" i="3"/>
  <c r="CY182" i="3"/>
  <c r="CT182" i="3"/>
  <c r="CY181" i="3"/>
  <c r="CT181" i="3"/>
  <c r="CY180" i="3"/>
  <c r="CT180" i="3"/>
  <c r="CY179" i="3"/>
  <c r="CT179" i="3"/>
  <c r="CY178" i="3"/>
  <c r="CT178" i="3"/>
  <c r="CY177" i="3"/>
  <c r="CT177" i="3"/>
  <c r="CY176" i="3"/>
  <c r="CT176" i="3"/>
  <c r="CY175" i="3"/>
  <c r="CT175" i="3"/>
  <c r="CY174" i="3"/>
  <c r="CT174" i="3"/>
  <c r="CY173" i="3"/>
  <c r="CT173" i="3"/>
  <c r="CY172" i="3"/>
  <c r="CT172" i="3"/>
  <c r="CY171" i="3"/>
  <c r="CT171" i="3"/>
  <c r="CY170" i="3"/>
  <c r="CT170" i="3"/>
  <c r="CY169" i="3"/>
  <c r="CT169" i="3"/>
  <c r="CY168" i="3"/>
  <c r="CT168" i="3"/>
  <c r="CY167" i="3"/>
  <c r="CT167" i="3"/>
  <c r="CY166" i="3"/>
  <c r="CT166" i="3"/>
  <c r="CY165" i="3"/>
  <c r="CT165" i="3"/>
  <c r="CY164" i="3"/>
  <c r="CT164" i="3"/>
  <c r="CY163" i="3"/>
  <c r="CT163" i="3"/>
  <c r="CY162" i="3"/>
  <c r="CT162" i="3"/>
  <c r="CY161" i="3"/>
  <c r="CT161" i="3"/>
  <c r="CY160" i="3"/>
  <c r="CT160" i="3"/>
  <c r="CY159" i="3"/>
  <c r="CT159" i="3"/>
  <c r="CY158" i="3"/>
  <c r="CT158" i="3"/>
  <c r="CY157" i="3"/>
  <c r="CT157" i="3"/>
  <c r="CY156" i="3"/>
  <c r="CT156" i="3"/>
  <c r="CY155" i="3"/>
  <c r="CT155" i="3"/>
  <c r="CY154" i="3"/>
  <c r="CT154" i="3"/>
  <c r="CY153" i="3"/>
  <c r="CT153" i="3"/>
  <c r="CY152" i="3"/>
  <c r="CT152" i="3"/>
  <c r="CY151" i="3"/>
  <c r="CT151" i="3"/>
  <c r="CY150" i="3"/>
  <c r="CT150" i="3"/>
  <c r="CY149" i="3"/>
  <c r="CT149" i="3"/>
  <c r="CY148" i="3"/>
  <c r="CT148" i="3"/>
  <c r="CY147" i="3"/>
  <c r="CT147" i="3"/>
  <c r="CY146" i="3"/>
  <c r="CT146" i="3"/>
  <c r="CY145" i="3"/>
  <c r="CT145" i="3"/>
  <c r="CY144" i="3"/>
  <c r="CT144" i="3"/>
  <c r="CY143" i="3"/>
  <c r="CT143" i="3"/>
  <c r="CY142" i="3"/>
  <c r="CT142" i="3"/>
  <c r="CY141" i="3"/>
  <c r="CT141" i="3"/>
  <c r="CD141" i="3"/>
  <c r="AX141" i="3"/>
  <c r="AW141" i="3"/>
  <c r="AV141" i="3"/>
  <c r="AU141" i="3"/>
  <c r="CP141" i="3" s="1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CY140" i="3"/>
  <c r="CT140" i="3"/>
  <c r="CD140" i="3"/>
  <c r="AX140" i="3"/>
  <c r="AW140" i="3"/>
  <c r="AV140" i="3"/>
  <c r="AU140" i="3"/>
  <c r="CP140" i="3" s="1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CY139" i="3"/>
  <c r="CT139" i="3"/>
  <c r="CD139" i="3"/>
  <c r="AX139" i="3"/>
  <c r="AW139" i="3"/>
  <c r="AV139" i="3"/>
  <c r="AU139" i="3"/>
  <c r="CP139" i="3" s="1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CY138" i="3"/>
  <c r="CT138" i="3"/>
  <c r="CD138" i="3"/>
  <c r="AX138" i="3"/>
  <c r="AW138" i="3"/>
  <c r="AV138" i="3"/>
  <c r="AU138" i="3"/>
  <c r="CP138" i="3" s="1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J138" i="3"/>
  <c r="I138" i="3"/>
  <c r="H138" i="3"/>
  <c r="G138" i="3"/>
  <c r="F138" i="3"/>
  <c r="E138" i="3"/>
  <c r="D138" i="3"/>
  <c r="C138" i="3"/>
  <c r="B138" i="3"/>
  <c r="CY137" i="3"/>
  <c r="CT137" i="3"/>
  <c r="CD137" i="3"/>
  <c r="AX137" i="3"/>
  <c r="AW137" i="3"/>
  <c r="AV137" i="3"/>
  <c r="AU137" i="3"/>
  <c r="CP137" i="3" s="1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J137" i="3"/>
  <c r="I137" i="3"/>
  <c r="H137" i="3"/>
  <c r="G137" i="3"/>
  <c r="F137" i="3"/>
  <c r="E137" i="3"/>
  <c r="D137" i="3"/>
  <c r="C137" i="3"/>
  <c r="B137" i="3"/>
  <c r="CY136" i="3"/>
  <c r="CT136" i="3"/>
  <c r="CD136" i="3"/>
  <c r="AX136" i="3"/>
  <c r="AW136" i="3"/>
  <c r="AV136" i="3"/>
  <c r="AU136" i="3"/>
  <c r="CP136" i="3" s="1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CY135" i="3"/>
  <c r="CT135" i="3"/>
  <c r="CD135" i="3"/>
  <c r="AX135" i="3"/>
  <c r="AW135" i="3"/>
  <c r="AV135" i="3"/>
  <c r="AU135" i="3"/>
  <c r="CP135" i="3" s="1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CY134" i="3"/>
  <c r="CT134" i="3"/>
  <c r="CD134" i="3"/>
  <c r="AX134" i="3"/>
  <c r="AW134" i="3"/>
  <c r="AV134" i="3"/>
  <c r="AU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CY133" i="3"/>
  <c r="CT133" i="3"/>
  <c r="CD133" i="3"/>
  <c r="AX133" i="3"/>
  <c r="AW133" i="3"/>
  <c r="AV133" i="3"/>
  <c r="AU133" i="3"/>
  <c r="CP133" i="3" s="1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CY132" i="3"/>
  <c r="CT132" i="3"/>
  <c r="CD132" i="3"/>
  <c r="CD131" i="3" s="1"/>
  <c r="AX132" i="3"/>
  <c r="CP132" i="3" s="1"/>
  <c r="AW132" i="3"/>
  <c r="AV132" i="3"/>
  <c r="AU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CY131" i="3"/>
  <c r="CT131" i="3"/>
  <c r="AW131" i="3"/>
  <c r="AV131" i="3"/>
  <c r="AU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CY130" i="3"/>
  <c r="CT130" i="3"/>
  <c r="CD130" i="3"/>
  <c r="AX130" i="3"/>
  <c r="AW130" i="3"/>
  <c r="AV130" i="3"/>
  <c r="AU130" i="3"/>
  <c r="CP130" i="3" s="1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CY129" i="3"/>
  <c r="CT129" i="3"/>
  <c r="CD129" i="3"/>
  <c r="AX129" i="3"/>
  <c r="AW129" i="3"/>
  <c r="AV129" i="3"/>
  <c r="AU129" i="3"/>
  <c r="CP129" i="3" s="1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CY128" i="3"/>
  <c r="CT128" i="3"/>
  <c r="CD128" i="3"/>
  <c r="AX128" i="3"/>
  <c r="CP128" i="3" s="1"/>
  <c r="AW128" i="3"/>
  <c r="AV128" i="3"/>
  <c r="AU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CY127" i="3"/>
  <c r="CT127" i="3"/>
  <c r="CD127" i="3"/>
  <c r="AX127" i="3"/>
  <c r="AW127" i="3"/>
  <c r="CP127" i="3" s="1"/>
  <c r="AV127" i="3"/>
  <c r="AU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J127" i="3"/>
  <c r="I127" i="3"/>
  <c r="H127" i="3"/>
  <c r="G127" i="3"/>
  <c r="F127" i="3"/>
  <c r="E127" i="3"/>
  <c r="D127" i="3"/>
  <c r="C127" i="3"/>
  <c r="B127" i="3"/>
  <c r="CY126" i="3"/>
  <c r="CT126" i="3"/>
  <c r="CD126" i="3"/>
  <c r="AX126" i="3"/>
  <c r="AW126" i="3"/>
  <c r="AV126" i="3"/>
  <c r="AU126" i="3"/>
  <c r="CP126" i="3" s="1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H126" i="3"/>
  <c r="G126" i="3"/>
  <c r="F126" i="3"/>
  <c r="E126" i="3"/>
  <c r="D126" i="3"/>
  <c r="C126" i="3"/>
  <c r="B126" i="3"/>
  <c r="CY125" i="3"/>
  <c r="CT125" i="3"/>
  <c r="CD125" i="3"/>
  <c r="AX125" i="3"/>
  <c r="AW125" i="3"/>
  <c r="CP125" i="3" s="1"/>
  <c r="AV125" i="3"/>
  <c r="AU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CY124" i="3"/>
  <c r="CT124" i="3"/>
  <c r="CD124" i="3"/>
  <c r="AX124" i="3"/>
  <c r="AW124" i="3"/>
  <c r="AV124" i="3"/>
  <c r="AU124" i="3"/>
  <c r="CP124" i="3" s="1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CY123" i="3"/>
  <c r="CT123" i="3"/>
  <c r="CD123" i="3"/>
  <c r="AX123" i="3"/>
  <c r="AW123" i="3"/>
  <c r="AV123" i="3"/>
  <c r="AU123" i="3"/>
  <c r="CP123" i="3" s="1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J123" i="3"/>
  <c r="I123" i="3"/>
  <c r="H123" i="3"/>
  <c r="G123" i="3"/>
  <c r="F123" i="3"/>
  <c r="E123" i="3"/>
  <c r="D123" i="3"/>
  <c r="C123" i="3"/>
  <c r="B123" i="3"/>
  <c r="CY122" i="3"/>
  <c r="CT122" i="3"/>
  <c r="CP122" i="3"/>
  <c r="CD122" i="3"/>
  <c r="AX122" i="3"/>
  <c r="AW122" i="3"/>
  <c r="AV122" i="3"/>
  <c r="AU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CY121" i="3"/>
  <c r="CT121" i="3"/>
  <c r="CD121" i="3"/>
  <c r="AX121" i="3"/>
  <c r="AW121" i="3"/>
  <c r="CP121" i="3" s="1"/>
  <c r="AV121" i="3"/>
  <c r="AU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CY120" i="3"/>
  <c r="CT120" i="3"/>
  <c r="CD120" i="3"/>
  <c r="AX120" i="3"/>
  <c r="AW120" i="3"/>
  <c r="AV120" i="3"/>
  <c r="AU120" i="3"/>
  <c r="CP120" i="3" s="1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D120" i="3"/>
  <c r="C120" i="3"/>
  <c r="B120" i="3"/>
  <c r="CY119" i="3"/>
  <c r="CT119" i="3"/>
  <c r="CD119" i="3"/>
  <c r="AX119" i="3"/>
  <c r="AW119" i="3"/>
  <c r="AV119" i="3"/>
  <c r="AU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CY118" i="3"/>
  <c r="CT118" i="3"/>
  <c r="CD118" i="3"/>
  <c r="AX118" i="3"/>
  <c r="AW118" i="3"/>
  <c r="AV118" i="3"/>
  <c r="AU118" i="3"/>
  <c r="CP118" i="3" s="1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CY117" i="3"/>
  <c r="CT117" i="3"/>
  <c r="CD117" i="3"/>
  <c r="AX117" i="3"/>
  <c r="AW117" i="3"/>
  <c r="AV117" i="3"/>
  <c r="AU117" i="3"/>
  <c r="CP117" i="3" s="1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CY116" i="3"/>
  <c r="CT116" i="3"/>
  <c r="CD116" i="3"/>
  <c r="AX116" i="3"/>
  <c r="CP116" i="3" s="1"/>
  <c r="AW116" i="3"/>
  <c r="AV116" i="3"/>
  <c r="AU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CY115" i="3"/>
  <c r="CT115" i="3"/>
  <c r="CD115" i="3"/>
  <c r="AX115" i="3"/>
  <c r="AW115" i="3"/>
  <c r="AV115" i="3"/>
  <c r="AU115" i="3"/>
  <c r="CP115" i="3" s="1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CY114" i="3"/>
  <c r="CT114" i="3"/>
  <c r="CD114" i="3"/>
  <c r="AX114" i="3"/>
  <c r="AW114" i="3"/>
  <c r="AV114" i="3"/>
  <c r="CP114" i="3" s="1"/>
  <c r="AU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CY113" i="3"/>
  <c r="CT113" i="3"/>
  <c r="CD113" i="3"/>
  <c r="AX113" i="3"/>
  <c r="AW113" i="3"/>
  <c r="AV113" i="3"/>
  <c r="AU113" i="3"/>
  <c r="CP113" i="3" s="1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CY112" i="3"/>
  <c r="CT112" i="3"/>
  <c r="CD112" i="3"/>
  <c r="AX112" i="3"/>
  <c r="CP112" i="3" s="1"/>
  <c r="AW112" i="3"/>
  <c r="AV112" i="3"/>
  <c r="AU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CY111" i="3"/>
  <c r="CT111" i="3"/>
  <c r="CD111" i="3"/>
  <c r="AX111" i="3"/>
  <c r="AW111" i="3"/>
  <c r="AV111" i="3"/>
  <c r="AU111" i="3"/>
  <c r="CP111" i="3" s="1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CY110" i="3"/>
  <c r="CT110" i="3"/>
  <c r="CD110" i="3"/>
  <c r="AX110" i="3"/>
  <c r="AW110" i="3"/>
  <c r="AV110" i="3"/>
  <c r="CP110" i="3" s="1"/>
  <c r="AU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CY109" i="3"/>
  <c r="CT109" i="3"/>
  <c r="CD109" i="3"/>
  <c r="AX109" i="3"/>
  <c r="AW109" i="3"/>
  <c r="AV109" i="3"/>
  <c r="AU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CY108" i="3"/>
  <c r="CT108" i="3"/>
  <c r="CD108" i="3"/>
  <c r="AX108" i="3"/>
  <c r="AW108" i="3"/>
  <c r="AW107" i="3" s="1"/>
  <c r="AV108" i="3"/>
  <c r="AU108" i="3"/>
  <c r="CP108" i="3" s="1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CY107" i="3"/>
  <c r="CT107" i="3"/>
  <c r="CD107" i="3"/>
  <c r="AX107" i="3"/>
  <c r="AV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CY106" i="3"/>
  <c r="CT106" i="3"/>
  <c r="CD106" i="3"/>
  <c r="AX106" i="3"/>
  <c r="AW106" i="3"/>
  <c r="AV106" i="3"/>
  <c r="AU106" i="3"/>
  <c r="CP106" i="3" s="1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CY105" i="3"/>
  <c r="CT105" i="3"/>
  <c r="CD105" i="3"/>
  <c r="AX105" i="3"/>
  <c r="AW105" i="3"/>
  <c r="AV105" i="3"/>
  <c r="CP105" i="3" s="1"/>
  <c r="AU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CY104" i="3"/>
  <c r="CT104" i="3"/>
  <c r="CD104" i="3"/>
  <c r="AX104" i="3"/>
  <c r="AW104" i="3"/>
  <c r="AV104" i="3"/>
  <c r="AU104" i="3"/>
  <c r="CP104" i="3" s="1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CY103" i="3"/>
  <c r="CT103" i="3"/>
  <c r="CD103" i="3"/>
  <c r="AX103" i="3"/>
  <c r="AW103" i="3"/>
  <c r="AV103" i="3"/>
  <c r="CP103" i="3" s="1"/>
  <c r="AU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CY102" i="3"/>
  <c r="CT102" i="3"/>
  <c r="CD102" i="3"/>
  <c r="AX102" i="3"/>
  <c r="AW102" i="3"/>
  <c r="AV102" i="3"/>
  <c r="AU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CY101" i="3"/>
  <c r="CT101" i="3"/>
  <c r="CD101" i="3"/>
  <c r="AX101" i="3"/>
  <c r="AW101" i="3"/>
  <c r="AV101" i="3"/>
  <c r="AU101" i="3"/>
  <c r="CP101" i="3" s="1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CY100" i="3"/>
  <c r="CT100" i="3"/>
  <c r="CD100" i="3"/>
  <c r="AX100" i="3"/>
  <c r="AW100" i="3"/>
  <c r="AV100" i="3"/>
  <c r="CP100" i="3" s="1"/>
  <c r="AU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CY99" i="3"/>
  <c r="CT99" i="3"/>
  <c r="CD99" i="3"/>
  <c r="AX99" i="3"/>
  <c r="AW99" i="3"/>
  <c r="AV99" i="3"/>
  <c r="AU99" i="3"/>
  <c r="CP99" i="3" s="1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CY98" i="3"/>
  <c r="CT98" i="3"/>
  <c r="CD98" i="3"/>
  <c r="AX98" i="3"/>
  <c r="CP98" i="3" s="1"/>
  <c r="AW98" i="3"/>
  <c r="AV98" i="3"/>
  <c r="AU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CY97" i="3"/>
  <c r="CT97" i="3"/>
  <c r="CD97" i="3"/>
  <c r="AX97" i="3"/>
  <c r="AW97" i="3"/>
  <c r="AV97" i="3"/>
  <c r="AU97" i="3"/>
  <c r="CP97" i="3" s="1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CY96" i="3"/>
  <c r="CT96" i="3"/>
  <c r="CD96" i="3"/>
  <c r="AX96" i="3"/>
  <c r="AW96" i="3"/>
  <c r="AV96" i="3"/>
  <c r="CP96" i="3" s="1"/>
  <c r="AU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J96" i="3"/>
  <c r="I96" i="3"/>
  <c r="H96" i="3"/>
  <c r="G96" i="3"/>
  <c r="F96" i="3"/>
  <c r="E96" i="3"/>
  <c r="D96" i="3"/>
  <c r="C96" i="3"/>
  <c r="B96" i="3"/>
  <c r="CY95" i="3"/>
  <c r="CT95" i="3"/>
  <c r="CD95" i="3"/>
  <c r="AX95" i="3"/>
  <c r="AW95" i="3"/>
  <c r="AV95" i="3"/>
  <c r="AU95" i="3"/>
  <c r="CP95" i="3" s="1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C95" i="3"/>
  <c r="B95" i="3"/>
  <c r="CY94" i="3"/>
  <c r="CT94" i="3"/>
  <c r="CP94" i="3"/>
  <c r="CD94" i="3"/>
  <c r="AX94" i="3"/>
  <c r="AW94" i="3"/>
  <c r="AV94" i="3"/>
  <c r="AU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CY93" i="3"/>
  <c r="CT93" i="3"/>
  <c r="CD93" i="3"/>
  <c r="AX93" i="3"/>
  <c r="AW93" i="3"/>
  <c r="AV93" i="3"/>
  <c r="AU93" i="3"/>
  <c r="CP93" i="3" s="1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CY92" i="3"/>
  <c r="CT92" i="3"/>
  <c r="CD92" i="3"/>
  <c r="AX92" i="3"/>
  <c r="AW92" i="3"/>
  <c r="AV92" i="3"/>
  <c r="CP92" i="3" s="1"/>
  <c r="AU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CY91" i="3"/>
  <c r="CT91" i="3"/>
  <c r="CD91" i="3"/>
  <c r="AX91" i="3"/>
  <c r="AW91" i="3"/>
  <c r="AV91" i="3"/>
  <c r="AU91" i="3"/>
  <c r="CP91" i="3" s="1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CY90" i="3"/>
  <c r="CT90" i="3"/>
  <c r="CD90" i="3"/>
  <c r="AX90" i="3"/>
  <c r="AW90" i="3"/>
  <c r="AV90" i="3"/>
  <c r="CP90" i="3" s="1"/>
  <c r="AU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CY89" i="3"/>
  <c r="CT89" i="3"/>
  <c r="CD89" i="3"/>
  <c r="AX89" i="3"/>
  <c r="AW89" i="3"/>
  <c r="AV89" i="3"/>
  <c r="AU89" i="3"/>
  <c r="CP89" i="3" s="1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CY88" i="3"/>
  <c r="CT88" i="3"/>
  <c r="CD88" i="3"/>
  <c r="AX88" i="3"/>
  <c r="AW88" i="3"/>
  <c r="AV88" i="3"/>
  <c r="AU88" i="3"/>
  <c r="CP88" i="3" s="1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CY87" i="3"/>
  <c r="CT87" i="3"/>
  <c r="CD87" i="3"/>
  <c r="AX87" i="3"/>
  <c r="AW87" i="3"/>
  <c r="AV87" i="3"/>
  <c r="CP87" i="3" s="1"/>
  <c r="AU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CY86" i="3"/>
  <c r="CT86" i="3"/>
  <c r="CD86" i="3"/>
  <c r="AX86" i="3"/>
  <c r="AW86" i="3"/>
  <c r="AV86" i="3"/>
  <c r="AU86" i="3"/>
  <c r="CP86" i="3" s="1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CY85" i="3"/>
  <c r="CT85" i="3"/>
  <c r="CD85" i="3"/>
  <c r="CD83" i="3" s="1"/>
  <c r="AX85" i="3"/>
  <c r="AX83" i="3" s="1"/>
  <c r="AW85" i="3"/>
  <c r="AV85" i="3"/>
  <c r="AU85" i="3"/>
  <c r="CP85" i="3" s="1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CY84" i="3"/>
  <c r="CT84" i="3"/>
  <c r="CD84" i="3"/>
  <c r="AX84" i="3"/>
  <c r="AW84" i="3"/>
  <c r="AW83" i="3" s="1"/>
  <c r="AV84" i="3"/>
  <c r="AU84" i="3"/>
  <c r="AU83" i="3" s="1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CY83" i="3"/>
  <c r="CT83" i="3"/>
  <c r="AV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CY82" i="3"/>
  <c r="CT82" i="3"/>
  <c r="CD82" i="3"/>
  <c r="AX82" i="3"/>
  <c r="AW82" i="3"/>
  <c r="AV82" i="3"/>
  <c r="AU82" i="3"/>
  <c r="CP82" i="3" s="1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CY81" i="3"/>
  <c r="CT81" i="3"/>
  <c r="CD81" i="3"/>
  <c r="AX81" i="3"/>
  <c r="CP81" i="3" s="1"/>
  <c r="AW81" i="3"/>
  <c r="AV81" i="3"/>
  <c r="AU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CY80" i="3"/>
  <c r="CT80" i="3"/>
  <c r="CD80" i="3"/>
  <c r="AX80" i="3"/>
  <c r="AW80" i="3"/>
  <c r="AV80" i="3"/>
  <c r="AU80" i="3"/>
  <c r="CP80" i="3" s="1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CY79" i="3"/>
  <c r="CT79" i="3"/>
  <c r="CD79" i="3"/>
  <c r="AX79" i="3"/>
  <c r="AW79" i="3"/>
  <c r="AV79" i="3"/>
  <c r="CP79" i="3" s="1"/>
  <c r="AU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CY78" i="3"/>
  <c r="CT78" i="3"/>
  <c r="CD78" i="3"/>
  <c r="AX78" i="3"/>
  <c r="AW78" i="3"/>
  <c r="AV78" i="3"/>
  <c r="AU78" i="3"/>
  <c r="CP78" i="3" s="1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CY77" i="3"/>
  <c r="CT77" i="3"/>
  <c r="CD77" i="3"/>
  <c r="AX77" i="3"/>
  <c r="CP77" i="3" s="1"/>
  <c r="AW77" i="3"/>
  <c r="AV77" i="3"/>
  <c r="AU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CY76" i="3"/>
  <c r="CT76" i="3"/>
  <c r="CD76" i="3"/>
  <c r="AX76" i="3"/>
  <c r="AW76" i="3"/>
  <c r="AV76" i="3"/>
  <c r="AU76" i="3"/>
  <c r="CP76" i="3" s="1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CY75" i="3"/>
  <c r="CT75" i="3"/>
  <c r="CD75" i="3"/>
  <c r="AX75" i="3"/>
  <c r="AW75" i="3"/>
  <c r="AV75" i="3"/>
  <c r="CP75" i="3" s="1"/>
  <c r="AU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CY74" i="3"/>
  <c r="CT74" i="3"/>
  <c r="CD74" i="3"/>
  <c r="AX74" i="3"/>
  <c r="AW74" i="3"/>
  <c r="AV74" i="3"/>
  <c r="AU74" i="3"/>
  <c r="CP74" i="3" s="1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CY73" i="3"/>
  <c r="CT73" i="3"/>
  <c r="CD73" i="3"/>
  <c r="AX73" i="3"/>
  <c r="CP73" i="3" s="1"/>
  <c r="AW73" i="3"/>
  <c r="AV73" i="3"/>
  <c r="AU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CY72" i="3"/>
  <c r="CT72" i="3"/>
  <c r="CD72" i="3"/>
  <c r="AX72" i="3"/>
  <c r="AW72" i="3"/>
  <c r="AV72" i="3"/>
  <c r="AU72" i="3"/>
  <c r="CP72" i="3" s="1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CY71" i="3"/>
  <c r="CT71" i="3"/>
  <c r="CD71" i="3"/>
  <c r="AX71" i="3"/>
  <c r="AW71" i="3"/>
  <c r="AV71" i="3"/>
  <c r="CP71" i="3" s="1"/>
  <c r="AU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CY70" i="3"/>
  <c r="CT70" i="3"/>
  <c r="CD70" i="3"/>
  <c r="AX70" i="3"/>
  <c r="AW70" i="3"/>
  <c r="AV70" i="3"/>
  <c r="AU70" i="3"/>
  <c r="CP70" i="3" s="1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CY69" i="3"/>
  <c r="CT69" i="3"/>
  <c r="CD69" i="3"/>
  <c r="AX69" i="3"/>
  <c r="CP69" i="3" s="1"/>
  <c r="AW69" i="3"/>
  <c r="AV69" i="3"/>
  <c r="AU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CY68" i="3"/>
  <c r="CT68" i="3"/>
  <c r="CD68" i="3"/>
  <c r="AX68" i="3"/>
  <c r="AW68" i="3"/>
  <c r="AV68" i="3"/>
  <c r="AU68" i="3"/>
  <c r="CP68" i="3" s="1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CY67" i="3"/>
  <c r="CT67" i="3"/>
  <c r="CD67" i="3"/>
  <c r="AX67" i="3"/>
  <c r="AW67" i="3"/>
  <c r="AV67" i="3"/>
  <c r="AU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CY66" i="3"/>
  <c r="CT66" i="3"/>
  <c r="CD66" i="3"/>
  <c r="AX66" i="3"/>
  <c r="AW66" i="3"/>
  <c r="AW65" i="3" s="1"/>
  <c r="AV66" i="3"/>
  <c r="AU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CY65" i="3"/>
  <c r="CT65" i="3"/>
  <c r="CD65" i="3"/>
  <c r="AX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CY64" i="3"/>
  <c r="CT64" i="3"/>
  <c r="CD64" i="3"/>
  <c r="AX64" i="3"/>
  <c r="AW64" i="3"/>
  <c r="AV64" i="3"/>
  <c r="AU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CY63" i="3"/>
  <c r="CT63" i="3"/>
  <c r="CD63" i="3"/>
  <c r="AX63" i="3"/>
  <c r="AW63" i="3"/>
  <c r="AV63" i="3"/>
  <c r="CP63" i="3" s="1"/>
  <c r="AU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CY62" i="3"/>
  <c r="CT62" i="3"/>
  <c r="CD62" i="3"/>
  <c r="AX62" i="3"/>
  <c r="AW62" i="3"/>
  <c r="AV62" i="3"/>
  <c r="AU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CY61" i="3"/>
  <c r="CT61" i="3"/>
  <c r="CD61" i="3"/>
  <c r="AX61" i="3"/>
  <c r="AW61" i="3"/>
  <c r="AV61" i="3"/>
  <c r="AU61" i="3"/>
  <c r="CP61" i="3" s="1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CY60" i="3"/>
  <c r="CT60" i="3"/>
  <c r="CD60" i="3"/>
  <c r="AX60" i="3"/>
  <c r="AW60" i="3"/>
  <c r="AV60" i="3"/>
  <c r="AU60" i="3"/>
  <c r="CP60" i="3" s="1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CY59" i="3"/>
  <c r="CT59" i="3"/>
  <c r="CD59" i="3"/>
  <c r="AX59" i="3"/>
  <c r="AW59" i="3"/>
  <c r="AV59" i="3"/>
  <c r="CP59" i="3" s="1"/>
  <c r="AU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B59" i="3"/>
  <c r="CY58" i="3"/>
  <c r="CT58" i="3"/>
  <c r="CD58" i="3"/>
  <c r="AX58" i="3"/>
  <c r="AW58" i="3"/>
  <c r="AV58" i="3"/>
  <c r="AU58" i="3"/>
  <c r="CP58" i="3" s="1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CY57" i="3"/>
  <c r="CT57" i="3"/>
  <c r="CD57" i="3"/>
  <c r="AX57" i="3"/>
  <c r="AW57" i="3"/>
  <c r="AV57" i="3"/>
  <c r="AU57" i="3"/>
  <c r="CP57" i="3" s="1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CY56" i="3"/>
  <c r="CT56" i="3"/>
  <c r="CD56" i="3"/>
  <c r="AX56" i="3"/>
  <c r="AW56" i="3"/>
  <c r="CP56" i="3" s="1"/>
  <c r="AV56" i="3"/>
  <c r="AU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CY55" i="3"/>
  <c r="CT55" i="3"/>
  <c r="CD55" i="3"/>
  <c r="AX55" i="3"/>
  <c r="AW55" i="3"/>
  <c r="AV55" i="3"/>
  <c r="AU55" i="3"/>
  <c r="CP55" i="3" s="1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CY54" i="3"/>
  <c r="CT54" i="3"/>
  <c r="CD54" i="3"/>
  <c r="AX54" i="3"/>
  <c r="AW54" i="3"/>
  <c r="AV54" i="3"/>
  <c r="AU54" i="3"/>
  <c r="CP54" i="3" s="1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CY53" i="3"/>
  <c r="CT53" i="3"/>
  <c r="CD53" i="3"/>
  <c r="AX53" i="3"/>
  <c r="AW53" i="3"/>
  <c r="AV53" i="3"/>
  <c r="AU53" i="3"/>
  <c r="CP53" i="3" s="1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CY52" i="3"/>
  <c r="CT52" i="3"/>
  <c r="CD52" i="3"/>
  <c r="AX52" i="3"/>
  <c r="AW52" i="3"/>
  <c r="CP52" i="3" s="1"/>
  <c r="AV52" i="3"/>
  <c r="AU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CY51" i="3"/>
  <c r="CT51" i="3"/>
  <c r="CD51" i="3"/>
  <c r="AX51" i="3"/>
  <c r="AW51" i="3"/>
  <c r="AV51" i="3"/>
  <c r="AU51" i="3"/>
  <c r="CP51" i="3" s="1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CY50" i="3"/>
  <c r="CT50" i="3"/>
  <c r="CD50" i="3"/>
  <c r="AX50" i="3"/>
  <c r="AW50" i="3"/>
  <c r="AV50" i="3"/>
  <c r="AU50" i="3"/>
  <c r="CP50" i="3" s="1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CY49" i="3"/>
  <c r="CT49" i="3"/>
  <c r="CD49" i="3"/>
  <c r="AX49" i="3"/>
  <c r="AW49" i="3"/>
  <c r="AV49" i="3"/>
  <c r="AU49" i="3"/>
  <c r="CP49" i="3" s="1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CY48" i="3"/>
  <c r="CT48" i="3"/>
  <c r="CD48" i="3"/>
  <c r="AX48" i="3"/>
  <c r="AW48" i="3"/>
  <c r="CP48" i="3" s="1"/>
  <c r="AV48" i="3"/>
  <c r="AU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CY47" i="3"/>
  <c r="CT47" i="3"/>
  <c r="CD47" i="3"/>
  <c r="AX47" i="3"/>
  <c r="AW47" i="3"/>
  <c r="AV47" i="3"/>
  <c r="AU47" i="3"/>
  <c r="CP47" i="3" s="1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CY46" i="3"/>
  <c r="CT46" i="3"/>
  <c r="CD46" i="3"/>
  <c r="AX46" i="3"/>
  <c r="AW46" i="3"/>
  <c r="AV46" i="3"/>
  <c r="AV45" i="3" s="1"/>
  <c r="AU46" i="3"/>
  <c r="CP46" i="3" s="1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CY45" i="3"/>
  <c r="CT45" i="3"/>
  <c r="CD45" i="3"/>
  <c r="AX45" i="3"/>
  <c r="AU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CY44" i="3"/>
  <c r="CT44" i="3"/>
  <c r="CD44" i="3"/>
  <c r="AX44" i="3"/>
  <c r="AW44" i="3"/>
  <c r="AV44" i="3"/>
  <c r="CP44" i="3" s="1"/>
  <c r="AU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CY43" i="3"/>
  <c r="CT43" i="3"/>
  <c r="CD43" i="3"/>
  <c r="AX43" i="3"/>
  <c r="AW43" i="3"/>
  <c r="AV43" i="3"/>
  <c r="AU43" i="3"/>
  <c r="CP43" i="3" s="1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CY42" i="3"/>
  <c r="CT42" i="3"/>
  <c r="CD42" i="3"/>
  <c r="AX42" i="3"/>
  <c r="AW42" i="3"/>
  <c r="AV42" i="3"/>
  <c r="AU42" i="3"/>
  <c r="CP42" i="3" s="1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CY41" i="3"/>
  <c r="CT41" i="3"/>
  <c r="CD41" i="3"/>
  <c r="AX41" i="3"/>
  <c r="AW41" i="3"/>
  <c r="AV41" i="3"/>
  <c r="AU41" i="3"/>
  <c r="CP41" i="3" s="1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CY40" i="3"/>
  <c r="CT40" i="3"/>
  <c r="CD40" i="3"/>
  <c r="AX40" i="3"/>
  <c r="AW40" i="3"/>
  <c r="CP40" i="3" s="1"/>
  <c r="AV40" i="3"/>
  <c r="AU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CY39" i="3"/>
  <c r="CT39" i="3"/>
  <c r="CD39" i="3"/>
  <c r="AX39" i="3"/>
  <c r="AW39" i="3"/>
  <c r="AV39" i="3"/>
  <c r="CP39" i="3" s="1"/>
  <c r="AU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CY38" i="3"/>
  <c r="CT38" i="3"/>
  <c r="CD38" i="3"/>
  <c r="AX38" i="3"/>
  <c r="AW38" i="3"/>
  <c r="AV38" i="3"/>
  <c r="AU38" i="3"/>
  <c r="CP38" i="3" s="1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CY37" i="3"/>
  <c r="CT37" i="3"/>
  <c r="CD37" i="3"/>
  <c r="AX37" i="3"/>
  <c r="CP37" i="3" s="1"/>
  <c r="AW37" i="3"/>
  <c r="AV37" i="3"/>
  <c r="AU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CY36" i="3"/>
  <c r="CT36" i="3"/>
  <c r="CD36" i="3"/>
  <c r="AX36" i="3"/>
  <c r="AW36" i="3"/>
  <c r="CP36" i="3" s="1"/>
  <c r="AV36" i="3"/>
  <c r="AU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CY35" i="3"/>
  <c r="CT35" i="3"/>
  <c r="CD35" i="3"/>
  <c r="CD34" i="3" s="1"/>
  <c r="AX35" i="3"/>
  <c r="AX34" i="3" s="1"/>
  <c r="AW35" i="3"/>
  <c r="AW34" i="3" s="1"/>
  <c r="AV35" i="3"/>
  <c r="CP35" i="3" s="1"/>
  <c r="CP34" i="3" s="1"/>
  <c r="AU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CY34" i="3"/>
  <c r="CT34" i="3"/>
  <c r="AU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CY33" i="3"/>
  <c r="CT33" i="3"/>
  <c r="CD33" i="3"/>
  <c r="AX33" i="3"/>
  <c r="CP33" i="3" s="1"/>
  <c r="AW33" i="3"/>
  <c r="AV33" i="3"/>
  <c r="AU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CY32" i="3"/>
  <c r="CT32" i="3"/>
  <c r="CD32" i="3"/>
  <c r="AX32" i="3"/>
  <c r="AW32" i="3"/>
  <c r="CP32" i="3" s="1"/>
  <c r="AV32" i="3"/>
  <c r="AU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CY31" i="3"/>
  <c r="CT31" i="3"/>
  <c r="CD31" i="3"/>
  <c r="AX31" i="3"/>
  <c r="AW31" i="3"/>
  <c r="AV31" i="3"/>
  <c r="CP31" i="3" s="1"/>
  <c r="AU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CY30" i="3"/>
  <c r="CT30" i="3"/>
  <c r="CD30" i="3"/>
  <c r="AX30" i="3"/>
  <c r="AW30" i="3"/>
  <c r="AV30" i="3"/>
  <c r="AU30" i="3"/>
  <c r="CP30" i="3" s="1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CY29" i="3"/>
  <c r="CT29" i="3"/>
  <c r="CD29" i="3"/>
  <c r="AX29" i="3"/>
  <c r="CP29" i="3" s="1"/>
  <c r="AW29" i="3"/>
  <c r="AV29" i="3"/>
  <c r="AU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D29" i="3"/>
  <c r="C29" i="3"/>
  <c r="B29" i="3"/>
  <c r="CY28" i="3"/>
  <c r="CT28" i="3"/>
  <c r="CD28" i="3"/>
  <c r="AX28" i="3"/>
  <c r="AW28" i="3"/>
  <c r="CP28" i="3" s="1"/>
  <c r="AV28" i="3"/>
  <c r="AU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B28" i="3"/>
  <c r="CY27" i="3"/>
  <c r="CT27" i="3"/>
  <c r="CD27" i="3"/>
  <c r="AX27" i="3"/>
  <c r="AW27" i="3"/>
  <c r="AV27" i="3"/>
  <c r="CP27" i="3" s="1"/>
  <c r="AU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CY26" i="3"/>
  <c r="CT26" i="3"/>
  <c r="CD26" i="3"/>
  <c r="AX26" i="3"/>
  <c r="AW26" i="3"/>
  <c r="AV26" i="3"/>
  <c r="AU26" i="3"/>
  <c r="CP26" i="3" s="1"/>
  <c r="AQ26" i="3"/>
  <c r="AP26" i="3"/>
  <c r="AO26" i="3"/>
  <c r="AN26" i="3"/>
  <c r="AM26" i="3"/>
  <c r="AL26" i="3"/>
  <c r="AK26" i="3"/>
  <c r="AJ26" i="3"/>
  <c r="AI26" i="3"/>
  <c r="AH26" i="3"/>
  <c r="AG26" i="3"/>
  <c r="CE26" i="3" s="1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CY25" i="3"/>
  <c r="CT25" i="3"/>
  <c r="CD25" i="3"/>
  <c r="AX25" i="3"/>
  <c r="CP25" i="3" s="1"/>
  <c r="AW25" i="3"/>
  <c r="AV25" i="3"/>
  <c r="AU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CY24" i="3"/>
  <c r="CT24" i="3"/>
  <c r="CD24" i="3"/>
  <c r="AX24" i="3"/>
  <c r="AW24" i="3"/>
  <c r="CP24" i="3" s="1"/>
  <c r="AV24" i="3"/>
  <c r="AU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BY24" i="3" s="1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CY23" i="3"/>
  <c r="CT23" i="3"/>
  <c r="CD23" i="3"/>
  <c r="CD22" i="3" s="1"/>
  <c r="AX23" i="3"/>
  <c r="AX22" i="3" s="1"/>
  <c r="AW23" i="3"/>
  <c r="AV23" i="3"/>
  <c r="AU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CB23" i="3" s="1"/>
  <c r="AC23" i="3"/>
  <c r="AB23" i="3"/>
  <c r="AA23" i="3"/>
  <c r="Z23" i="3"/>
  <c r="BX23" i="3" s="1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AZ23" i="3" s="1"/>
  <c r="B23" i="3"/>
  <c r="CY22" i="3"/>
  <c r="CT22" i="3"/>
  <c r="AW22" i="3"/>
  <c r="AV22" i="3"/>
  <c r="AU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CY21" i="3"/>
  <c r="CT21" i="3"/>
  <c r="CD21" i="3"/>
  <c r="AX21" i="3"/>
  <c r="AW21" i="3"/>
  <c r="AV21" i="3"/>
  <c r="AU21" i="3"/>
  <c r="CP21" i="3" s="1"/>
  <c r="AQ21" i="3"/>
  <c r="CN21" i="3" s="1"/>
  <c r="AP21" i="3"/>
  <c r="AO21" i="3"/>
  <c r="CL21" i="3" s="1"/>
  <c r="AN21" i="3"/>
  <c r="AM21" i="3"/>
  <c r="AL21" i="3"/>
  <c r="AK21" i="3"/>
  <c r="CH21" i="3" s="1"/>
  <c r="AJ21" i="3"/>
  <c r="AI21" i="3"/>
  <c r="AH21" i="3"/>
  <c r="AG21" i="3"/>
  <c r="CE21" i="3" s="1"/>
  <c r="AF21" i="3"/>
  <c r="AE21" i="3"/>
  <c r="AD21" i="3"/>
  <c r="AC21" i="3"/>
  <c r="CA21" i="3" s="1"/>
  <c r="AB21" i="3"/>
  <c r="BZ21" i="3" s="1"/>
  <c r="AA21" i="3"/>
  <c r="Z21" i="3"/>
  <c r="Y21" i="3"/>
  <c r="BV21" i="3" s="1"/>
  <c r="X21" i="3"/>
  <c r="W21" i="3"/>
  <c r="V21" i="3"/>
  <c r="U21" i="3"/>
  <c r="BR21" i="3" s="1"/>
  <c r="T21" i="3"/>
  <c r="S21" i="3"/>
  <c r="R21" i="3"/>
  <c r="Q21" i="3"/>
  <c r="BN21" i="3" s="1"/>
  <c r="P21" i="3"/>
  <c r="O21" i="3"/>
  <c r="BL21" i="3" s="1"/>
  <c r="N21" i="3"/>
  <c r="M21" i="3"/>
  <c r="BJ21" i="3" s="1"/>
  <c r="L21" i="3"/>
  <c r="K21" i="3"/>
  <c r="BH21" i="3" s="1"/>
  <c r="J21" i="3"/>
  <c r="I21" i="3"/>
  <c r="BF21" i="3" s="1"/>
  <c r="H21" i="3"/>
  <c r="G21" i="3"/>
  <c r="F21" i="3"/>
  <c r="E21" i="3"/>
  <c r="BB21" i="3" s="1"/>
  <c r="D21" i="3"/>
  <c r="C21" i="3"/>
  <c r="B21" i="3"/>
  <c r="CY20" i="3"/>
  <c r="CT20" i="3"/>
  <c r="CD20" i="3"/>
  <c r="AX20" i="3"/>
  <c r="CP20" i="3" s="1"/>
  <c r="AW20" i="3"/>
  <c r="AV20" i="3"/>
  <c r="AU20" i="3"/>
  <c r="AQ20" i="3"/>
  <c r="CN20" i="3" s="1"/>
  <c r="AP20" i="3"/>
  <c r="CM20" i="3" s="1"/>
  <c r="AO20" i="3"/>
  <c r="AN20" i="3"/>
  <c r="AM20" i="3"/>
  <c r="CJ20" i="3" s="1"/>
  <c r="AL20" i="3"/>
  <c r="CI20" i="3" s="1"/>
  <c r="AK20" i="3"/>
  <c r="AJ20" i="3"/>
  <c r="AI20" i="3"/>
  <c r="CF20" i="3" s="1"/>
  <c r="AH20" i="3"/>
  <c r="AG20" i="3"/>
  <c r="CE20" i="3" s="1"/>
  <c r="AF20" i="3"/>
  <c r="AE20" i="3"/>
  <c r="CC20" i="3" s="1"/>
  <c r="AD20" i="3"/>
  <c r="CB20" i="3" s="1"/>
  <c r="AC20" i="3"/>
  <c r="CA20" i="3" s="1"/>
  <c r="AB20" i="3"/>
  <c r="AA20" i="3"/>
  <c r="BY20" i="3" s="1"/>
  <c r="Z20" i="3"/>
  <c r="BX20" i="3" s="1"/>
  <c r="Y20" i="3"/>
  <c r="X20" i="3"/>
  <c r="W20" i="3"/>
  <c r="BT20" i="3" s="1"/>
  <c r="V20" i="3"/>
  <c r="BS20" i="3" s="1"/>
  <c r="U20" i="3"/>
  <c r="T20" i="3"/>
  <c r="S20" i="3"/>
  <c r="BP20" i="3" s="1"/>
  <c r="R20" i="3"/>
  <c r="BO20" i="3" s="1"/>
  <c r="Q20" i="3"/>
  <c r="P20" i="3"/>
  <c r="O20" i="3"/>
  <c r="BL20" i="3" s="1"/>
  <c r="N20" i="3"/>
  <c r="BK20" i="3" s="1"/>
  <c r="M20" i="3"/>
  <c r="L20" i="3"/>
  <c r="K20" i="3"/>
  <c r="BH20" i="3" s="1"/>
  <c r="J20" i="3"/>
  <c r="BG20" i="3" s="1"/>
  <c r="I20" i="3"/>
  <c r="H20" i="3"/>
  <c r="G20" i="3"/>
  <c r="BD20" i="3" s="1"/>
  <c r="F20" i="3"/>
  <c r="BC20" i="3" s="1"/>
  <c r="E20" i="3"/>
  <c r="D20" i="3"/>
  <c r="C20" i="3"/>
  <c r="AZ20" i="3" s="1"/>
  <c r="B20" i="3"/>
  <c r="AY20" i="3" s="1"/>
  <c r="DG19" i="3"/>
  <c r="DF19" i="3"/>
  <c r="CY19" i="3"/>
  <c r="CT19" i="3"/>
  <c r="CD19" i="3"/>
  <c r="AX19" i="3"/>
  <c r="AW19" i="3"/>
  <c r="AV19" i="3"/>
  <c r="AU19" i="3"/>
  <c r="CP19" i="3" s="1"/>
  <c r="AQ19" i="3"/>
  <c r="CN19" i="3" s="1"/>
  <c r="AP19" i="3"/>
  <c r="AO19" i="3"/>
  <c r="AN19" i="3"/>
  <c r="CK19" i="3" s="1"/>
  <c r="AM19" i="3"/>
  <c r="CJ19" i="3" s="1"/>
  <c r="AL19" i="3"/>
  <c r="AK19" i="3"/>
  <c r="AJ19" i="3"/>
  <c r="CG19" i="3" s="1"/>
  <c r="AI19" i="3"/>
  <c r="CF19" i="3" s="1"/>
  <c r="AH19" i="3"/>
  <c r="AG19" i="3"/>
  <c r="AF19" i="3"/>
  <c r="AE19" i="3"/>
  <c r="CC19" i="3" s="1"/>
  <c r="AD19" i="3"/>
  <c r="CB19" i="3" s="1"/>
  <c r="AC19" i="3"/>
  <c r="AB19" i="3"/>
  <c r="BZ19" i="3" s="1"/>
  <c r="AA19" i="3"/>
  <c r="BY19" i="3" s="1"/>
  <c r="Z19" i="3"/>
  <c r="BX19" i="3" s="1"/>
  <c r="Y19" i="3"/>
  <c r="X19" i="3"/>
  <c r="BU19" i="3" s="1"/>
  <c r="W19" i="3"/>
  <c r="BT19" i="3" s="1"/>
  <c r="V19" i="3"/>
  <c r="U19" i="3"/>
  <c r="T19" i="3"/>
  <c r="BQ19" i="3" s="1"/>
  <c r="S19" i="3"/>
  <c r="BP19" i="3" s="1"/>
  <c r="R19" i="3"/>
  <c r="Q19" i="3"/>
  <c r="P19" i="3"/>
  <c r="BM19" i="3" s="1"/>
  <c r="O19" i="3"/>
  <c r="BL19" i="3" s="1"/>
  <c r="N19" i="3"/>
  <c r="M19" i="3"/>
  <c r="L19" i="3"/>
  <c r="BI19" i="3" s="1"/>
  <c r="K19" i="3"/>
  <c r="BH19" i="3" s="1"/>
  <c r="J19" i="3"/>
  <c r="I19" i="3"/>
  <c r="H19" i="3"/>
  <c r="BE19" i="3" s="1"/>
  <c r="G19" i="3"/>
  <c r="BD19" i="3" s="1"/>
  <c r="F19" i="3"/>
  <c r="E19" i="3"/>
  <c r="D19" i="3"/>
  <c r="BA19" i="3" s="1"/>
  <c r="C19" i="3"/>
  <c r="AZ19" i="3" s="1"/>
  <c r="B19" i="3"/>
  <c r="DF18" i="3"/>
  <c r="DG18" i="3" s="1"/>
  <c r="CY18" i="3"/>
  <c r="CT18" i="3"/>
  <c r="CD18" i="3"/>
  <c r="AX18" i="3"/>
  <c r="AW18" i="3"/>
  <c r="AV18" i="3"/>
  <c r="AU18" i="3"/>
  <c r="CP18" i="3" s="1"/>
  <c r="AQ18" i="3"/>
  <c r="AP18" i="3"/>
  <c r="AO18" i="3"/>
  <c r="CL18" i="3" s="1"/>
  <c r="AN18" i="3"/>
  <c r="CK18" i="3" s="1"/>
  <c r="AM18" i="3"/>
  <c r="AL18" i="3"/>
  <c r="AK18" i="3"/>
  <c r="CH18" i="3" s="1"/>
  <c r="AJ18" i="3"/>
  <c r="CG18" i="3" s="1"/>
  <c r="AI18" i="3"/>
  <c r="AH18" i="3"/>
  <c r="AG18" i="3"/>
  <c r="CE18" i="3" s="1"/>
  <c r="AF18" i="3"/>
  <c r="AE18" i="3"/>
  <c r="CC18" i="3" s="1"/>
  <c r="AD18" i="3"/>
  <c r="AC18" i="3"/>
  <c r="CA18" i="3" s="1"/>
  <c r="AB18" i="3"/>
  <c r="BZ18" i="3" s="1"/>
  <c r="AA18" i="3"/>
  <c r="BY18" i="3" s="1"/>
  <c r="Z18" i="3"/>
  <c r="Y18" i="3"/>
  <c r="BV18" i="3" s="1"/>
  <c r="X18" i="3"/>
  <c r="BU18" i="3" s="1"/>
  <c r="W18" i="3"/>
  <c r="V18" i="3"/>
  <c r="U18" i="3"/>
  <c r="BR18" i="3" s="1"/>
  <c r="T18" i="3"/>
  <c r="BQ18" i="3" s="1"/>
  <c r="S18" i="3"/>
  <c r="R18" i="3"/>
  <c r="Q18" i="3"/>
  <c r="BN18" i="3" s="1"/>
  <c r="P18" i="3"/>
  <c r="BM18" i="3" s="1"/>
  <c r="O18" i="3"/>
  <c r="N18" i="3"/>
  <c r="M18" i="3"/>
  <c r="BJ18" i="3" s="1"/>
  <c r="L18" i="3"/>
  <c r="BI18" i="3" s="1"/>
  <c r="K18" i="3"/>
  <c r="J18" i="3"/>
  <c r="I18" i="3"/>
  <c r="BF18" i="3" s="1"/>
  <c r="H18" i="3"/>
  <c r="BE18" i="3" s="1"/>
  <c r="G18" i="3"/>
  <c r="F18" i="3"/>
  <c r="E18" i="3"/>
  <c r="BB18" i="3" s="1"/>
  <c r="D18" i="3"/>
  <c r="BA18" i="3" s="1"/>
  <c r="C18" i="3"/>
  <c r="B18" i="3"/>
  <c r="DG17" i="3"/>
  <c r="DF17" i="3"/>
  <c r="CY17" i="3"/>
  <c r="CT17" i="3"/>
  <c r="CD17" i="3"/>
  <c r="AX17" i="3"/>
  <c r="AW17" i="3"/>
  <c r="AV17" i="3"/>
  <c r="AV15" i="3" s="1"/>
  <c r="AU17" i="3"/>
  <c r="CP17" i="3" s="1"/>
  <c r="AQ17" i="3"/>
  <c r="AP17" i="3"/>
  <c r="CM17" i="3" s="1"/>
  <c r="AO17" i="3"/>
  <c r="CL17" i="3" s="1"/>
  <c r="AN17" i="3"/>
  <c r="AM17" i="3"/>
  <c r="AL17" i="3"/>
  <c r="CI17" i="3" s="1"/>
  <c r="AK17" i="3"/>
  <c r="CH17" i="3" s="1"/>
  <c r="AJ17" i="3"/>
  <c r="AI17" i="3"/>
  <c r="AH17" i="3"/>
  <c r="AG17" i="3"/>
  <c r="CE17" i="3" s="1"/>
  <c r="AF17" i="3"/>
  <c r="AE17" i="3"/>
  <c r="AD17" i="3"/>
  <c r="CB17" i="3" s="1"/>
  <c r="AC17" i="3"/>
  <c r="CA17" i="3" s="1"/>
  <c r="AB17" i="3"/>
  <c r="BZ17" i="3" s="1"/>
  <c r="AA17" i="3"/>
  <c r="Z17" i="3"/>
  <c r="BX17" i="3" s="1"/>
  <c r="Y17" i="3"/>
  <c r="BV17" i="3" s="1"/>
  <c r="X17" i="3"/>
  <c r="W17" i="3"/>
  <c r="V17" i="3"/>
  <c r="BS17" i="3" s="1"/>
  <c r="U17" i="3"/>
  <c r="BR17" i="3" s="1"/>
  <c r="T17" i="3"/>
  <c r="S17" i="3"/>
  <c r="R17" i="3"/>
  <c r="BO17" i="3" s="1"/>
  <c r="Q17" i="3"/>
  <c r="BN17" i="3" s="1"/>
  <c r="P17" i="3"/>
  <c r="O17" i="3"/>
  <c r="N17" i="3"/>
  <c r="BK17" i="3" s="1"/>
  <c r="M17" i="3"/>
  <c r="BJ17" i="3" s="1"/>
  <c r="L17" i="3"/>
  <c r="K17" i="3"/>
  <c r="J17" i="3"/>
  <c r="BG17" i="3" s="1"/>
  <c r="I17" i="3"/>
  <c r="BF17" i="3" s="1"/>
  <c r="H17" i="3"/>
  <c r="G17" i="3"/>
  <c r="F17" i="3"/>
  <c r="BC17" i="3" s="1"/>
  <c r="E17" i="3"/>
  <c r="BB17" i="3" s="1"/>
  <c r="D17" i="3"/>
  <c r="C17" i="3"/>
  <c r="B17" i="3"/>
  <c r="AY17" i="3" s="1"/>
  <c r="CY16" i="3"/>
  <c r="CT16" i="3"/>
  <c r="CD16" i="3"/>
  <c r="AX16" i="3"/>
  <c r="CP16" i="3" s="1"/>
  <c r="CP15" i="3" s="1"/>
  <c r="AW16" i="3"/>
  <c r="AW15" i="3" s="1"/>
  <c r="AV16" i="3"/>
  <c r="AU16" i="3"/>
  <c r="AQ16" i="3"/>
  <c r="CN16" i="3" s="1"/>
  <c r="AP16" i="3"/>
  <c r="CM16" i="3" s="1"/>
  <c r="AO16" i="3"/>
  <c r="AN16" i="3"/>
  <c r="AM16" i="3"/>
  <c r="CJ16" i="3" s="1"/>
  <c r="AL16" i="3"/>
  <c r="CI16" i="3" s="1"/>
  <c r="AK16" i="3"/>
  <c r="AJ16" i="3"/>
  <c r="AI16" i="3"/>
  <c r="CF16" i="3" s="1"/>
  <c r="AH16" i="3"/>
  <c r="AG16" i="3"/>
  <c r="CE16" i="3" s="1"/>
  <c r="AF16" i="3"/>
  <c r="AE16" i="3"/>
  <c r="CC16" i="3" s="1"/>
  <c r="AD16" i="3"/>
  <c r="CB16" i="3" s="1"/>
  <c r="AC16" i="3"/>
  <c r="CA16" i="3" s="1"/>
  <c r="AB16" i="3"/>
  <c r="AA16" i="3"/>
  <c r="BY16" i="3" s="1"/>
  <c r="Z16" i="3"/>
  <c r="BX16" i="3" s="1"/>
  <c r="Y16" i="3"/>
  <c r="X16" i="3"/>
  <c r="W16" i="3"/>
  <c r="BT16" i="3" s="1"/>
  <c r="V16" i="3"/>
  <c r="BS16" i="3" s="1"/>
  <c r="U16" i="3"/>
  <c r="T16" i="3"/>
  <c r="S16" i="3"/>
  <c r="BP16" i="3" s="1"/>
  <c r="R16" i="3"/>
  <c r="BO16" i="3" s="1"/>
  <c r="Q16" i="3"/>
  <c r="P16" i="3"/>
  <c r="O16" i="3"/>
  <c r="BL16" i="3" s="1"/>
  <c r="N16" i="3"/>
  <c r="BK16" i="3" s="1"/>
  <c r="M16" i="3"/>
  <c r="L16" i="3"/>
  <c r="K16" i="3"/>
  <c r="BH16" i="3" s="1"/>
  <c r="J16" i="3"/>
  <c r="BG16" i="3" s="1"/>
  <c r="I16" i="3"/>
  <c r="H16" i="3"/>
  <c r="G16" i="3"/>
  <c r="BD16" i="3" s="1"/>
  <c r="F16" i="3"/>
  <c r="BC16" i="3" s="1"/>
  <c r="E16" i="3"/>
  <c r="D16" i="3"/>
  <c r="C16" i="3"/>
  <c r="AZ16" i="3" s="1"/>
  <c r="B16" i="3"/>
  <c r="AY16" i="3" s="1"/>
  <c r="DG15" i="3"/>
  <c r="DF15" i="3"/>
  <c r="CY15" i="3"/>
  <c r="CT15" i="3"/>
  <c r="CD15" i="3"/>
  <c r="AX15" i="3"/>
  <c r="AU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B15" i="3"/>
  <c r="CY14" i="3"/>
  <c r="CT14" i="3"/>
  <c r="CD14" i="3"/>
  <c r="AX14" i="3"/>
  <c r="AW14" i="3"/>
  <c r="AV14" i="3"/>
  <c r="AU14" i="3"/>
  <c r="CP14" i="3" s="1"/>
  <c r="AQ14" i="3"/>
  <c r="AP14" i="3"/>
  <c r="AO14" i="3"/>
  <c r="CL14" i="3" s="1"/>
  <c r="AN14" i="3"/>
  <c r="CK14" i="3" s="1"/>
  <c r="AM14" i="3"/>
  <c r="AL14" i="3"/>
  <c r="AK14" i="3"/>
  <c r="CH14" i="3" s="1"/>
  <c r="AJ14" i="3"/>
  <c r="CG14" i="3" s="1"/>
  <c r="AI14" i="3"/>
  <c r="AH14" i="3"/>
  <c r="AG14" i="3"/>
  <c r="CE14" i="3" s="1"/>
  <c r="AF14" i="3"/>
  <c r="AE14" i="3"/>
  <c r="CC14" i="3" s="1"/>
  <c r="AD14" i="3"/>
  <c r="AC14" i="3"/>
  <c r="CA14" i="3" s="1"/>
  <c r="AB14" i="3"/>
  <c r="BZ14" i="3" s="1"/>
  <c r="AA14" i="3"/>
  <c r="BY14" i="3" s="1"/>
  <c r="Z14" i="3"/>
  <c r="Y14" i="3"/>
  <c r="BV14" i="3" s="1"/>
  <c r="X14" i="3"/>
  <c r="BU14" i="3" s="1"/>
  <c r="W14" i="3"/>
  <c r="V14" i="3"/>
  <c r="U14" i="3"/>
  <c r="BR14" i="3" s="1"/>
  <c r="T14" i="3"/>
  <c r="BQ14" i="3" s="1"/>
  <c r="S14" i="3"/>
  <c r="R14" i="3"/>
  <c r="Q14" i="3"/>
  <c r="BN14" i="3" s="1"/>
  <c r="P14" i="3"/>
  <c r="BM14" i="3" s="1"/>
  <c r="O14" i="3"/>
  <c r="N14" i="3"/>
  <c r="M14" i="3"/>
  <c r="BJ14" i="3" s="1"/>
  <c r="L14" i="3"/>
  <c r="BI14" i="3" s="1"/>
  <c r="K14" i="3"/>
  <c r="J14" i="3"/>
  <c r="I14" i="3"/>
  <c r="BF14" i="3" s="1"/>
  <c r="H14" i="3"/>
  <c r="BE14" i="3" s="1"/>
  <c r="G14" i="3"/>
  <c r="F14" i="3"/>
  <c r="E14" i="3"/>
  <c r="BB14" i="3" s="1"/>
  <c r="D14" i="3"/>
  <c r="BA14" i="3" s="1"/>
  <c r="C14" i="3"/>
  <c r="B14" i="3"/>
  <c r="DG13" i="3"/>
  <c r="DF13" i="3"/>
  <c r="CY13" i="3"/>
  <c r="CT13" i="3"/>
  <c r="CD13" i="3"/>
  <c r="AX13" i="3"/>
  <c r="AW13" i="3"/>
  <c r="AV13" i="3"/>
  <c r="AU13" i="3"/>
  <c r="CP13" i="3" s="1"/>
  <c r="AQ13" i="3"/>
  <c r="AP13" i="3"/>
  <c r="CM13" i="3" s="1"/>
  <c r="AO13" i="3"/>
  <c r="CL13" i="3" s="1"/>
  <c r="AN13" i="3"/>
  <c r="AM13" i="3"/>
  <c r="AL13" i="3"/>
  <c r="CI13" i="3" s="1"/>
  <c r="AK13" i="3"/>
  <c r="CH13" i="3" s="1"/>
  <c r="AJ13" i="3"/>
  <c r="AI13" i="3"/>
  <c r="AH13" i="3"/>
  <c r="AG13" i="3"/>
  <c r="CE13" i="3" s="1"/>
  <c r="AF13" i="3"/>
  <c r="AE13" i="3"/>
  <c r="AD13" i="3"/>
  <c r="CB13" i="3" s="1"/>
  <c r="AC13" i="3"/>
  <c r="CA13" i="3" s="1"/>
  <c r="AB13" i="3"/>
  <c r="BZ13" i="3" s="1"/>
  <c r="AA13" i="3"/>
  <c r="Z13" i="3"/>
  <c r="BX13" i="3" s="1"/>
  <c r="Y13" i="3"/>
  <c r="BV13" i="3" s="1"/>
  <c r="X13" i="3"/>
  <c r="W13" i="3"/>
  <c r="V13" i="3"/>
  <c r="BS13" i="3" s="1"/>
  <c r="U13" i="3"/>
  <c r="BR13" i="3" s="1"/>
  <c r="T13" i="3"/>
  <c r="S13" i="3"/>
  <c r="R13" i="3"/>
  <c r="BO13" i="3" s="1"/>
  <c r="Q13" i="3"/>
  <c r="BN13" i="3" s="1"/>
  <c r="P13" i="3"/>
  <c r="O13" i="3"/>
  <c r="N13" i="3"/>
  <c r="BK13" i="3" s="1"/>
  <c r="M13" i="3"/>
  <c r="BJ13" i="3" s="1"/>
  <c r="L13" i="3"/>
  <c r="K13" i="3"/>
  <c r="J13" i="3"/>
  <c r="BG13" i="3" s="1"/>
  <c r="I13" i="3"/>
  <c r="BF13" i="3" s="1"/>
  <c r="H13" i="3"/>
  <c r="G13" i="3"/>
  <c r="F13" i="3"/>
  <c r="BC13" i="3" s="1"/>
  <c r="E13" i="3"/>
  <c r="BB13" i="3" s="1"/>
  <c r="D13" i="3"/>
  <c r="C13" i="3"/>
  <c r="B13" i="3"/>
  <c r="AY13" i="3" s="1"/>
  <c r="CY12" i="3"/>
  <c r="CT12" i="3"/>
  <c r="CD12" i="3"/>
  <c r="BV12" i="3"/>
  <c r="BR12" i="3"/>
  <c r="BN12" i="3"/>
  <c r="BJ12" i="3"/>
  <c r="BF12" i="3"/>
  <c r="BB12" i="3"/>
  <c r="AX12" i="3"/>
  <c r="CP12" i="3" s="1"/>
  <c r="AW12" i="3"/>
  <c r="AV12" i="3"/>
  <c r="AU12" i="3"/>
  <c r="AQ12" i="3"/>
  <c r="CN12" i="3" s="1"/>
  <c r="AP12" i="3"/>
  <c r="CM12" i="3" s="1"/>
  <c r="AO12" i="3"/>
  <c r="AN12" i="3"/>
  <c r="AM12" i="3"/>
  <c r="CJ12" i="3" s="1"/>
  <c r="AL12" i="3"/>
  <c r="CI12" i="3" s="1"/>
  <c r="AK12" i="3"/>
  <c r="AJ12" i="3"/>
  <c r="AI12" i="3"/>
  <c r="CF12" i="3" s="1"/>
  <c r="AH12" i="3"/>
  <c r="AG12" i="3"/>
  <c r="CE12" i="3" s="1"/>
  <c r="AF12" i="3"/>
  <c r="AE12" i="3"/>
  <c r="CC12" i="3" s="1"/>
  <c r="AD12" i="3"/>
  <c r="CB12" i="3" s="1"/>
  <c r="AC12" i="3"/>
  <c r="CA12" i="3" s="1"/>
  <c r="AB12" i="3"/>
  <c r="AA12" i="3"/>
  <c r="BY12" i="3" s="1"/>
  <c r="Z12" i="3"/>
  <c r="BX12" i="3" s="1"/>
  <c r="Y12" i="3"/>
  <c r="X12" i="3"/>
  <c r="W12" i="3"/>
  <c r="BT12" i="3" s="1"/>
  <c r="V12" i="3"/>
  <c r="BS12" i="3" s="1"/>
  <c r="U12" i="3"/>
  <c r="T12" i="3"/>
  <c r="S12" i="3"/>
  <c r="BP12" i="3" s="1"/>
  <c r="R12" i="3"/>
  <c r="BO12" i="3" s="1"/>
  <c r="Q12" i="3"/>
  <c r="P12" i="3"/>
  <c r="O12" i="3"/>
  <c r="BL12" i="3" s="1"/>
  <c r="N12" i="3"/>
  <c r="BK12" i="3" s="1"/>
  <c r="M12" i="3"/>
  <c r="L12" i="3"/>
  <c r="K12" i="3"/>
  <c r="BH12" i="3" s="1"/>
  <c r="J12" i="3"/>
  <c r="BG12" i="3" s="1"/>
  <c r="I12" i="3"/>
  <c r="H12" i="3"/>
  <c r="G12" i="3"/>
  <c r="BD12" i="3" s="1"/>
  <c r="F12" i="3"/>
  <c r="BC12" i="3" s="1"/>
  <c r="E12" i="3"/>
  <c r="D12" i="3"/>
  <c r="C12" i="3"/>
  <c r="AZ12" i="3" s="1"/>
  <c r="B12" i="3"/>
  <c r="AY12" i="3" s="1"/>
  <c r="DG11" i="3"/>
  <c r="DF11" i="3"/>
  <c r="CY11" i="3"/>
  <c r="CT11" i="3"/>
  <c r="BU12" i="3" s="1"/>
  <c r="CD11" i="3"/>
  <c r="CD8" i="3" s="1"/>
  <c r="CD7" i="3" s="1"/>
  <c r="BV11" i="3"/>
  <c r="BS11" i="3"/>
  <c r="BR11" i="3"/>
  <c r="BO11" i="3"/>
  <c r="BN11" i="3"/>
  <c r="BK11" i="3"/>
  <c r="BJ11" i="3"/>
  <c r="BG11" i="3"/>
  <c r="BF11" i="3"/>
  <c r="BC11" i="3"/>
  <c r="BB11" i="3"/>
  <c r="AY11" i="3"/>
  <c r="AX11" i="3"/>
  <c r="AX8" i="3" s="1"/>
  <c r="AW11" i="3"/>
  <c r="AV11" i="3"/>
  <c r="AU11" i="3"/>
  <c r="CP11" i="3" s="1"/>
  <c r="AQ11" i="3"/>
  <c r="CN11" i="3" s="1"/>
  <c r="AP11" i="3"/>
  <c r="AO11" i="3"/>
  <c r="AN11" i="3"/>
  <c r="CK11" i="3" s="1"/>
  <c r="AM11" i="3"/>
  <c r="CJ11" i="3" s="1"/>
  <c r="AL11" i="3"/>
  <c r="AK11" i="3"/>
  <c r="AJ11" i="3"/>
  <c r="CG11" i="3" s="1"/>
  <c r="AI11" i="3"/>
  <c r="CF11" i="3" s="1"/>
  <c r="AH11" i="3"/>
  <c r="AG11" i="3"/>
  <c r="AF11" i="3"/>
  <c r="AE11" i="3"/>
  <c r="CC11" i="3" s="1"/>
  <c r="AD11" i="3"/>
  <c r="CB11" i="3" s="1"/>
  <c r="AC11" i="3"/>
  <c r="AB11" i="3"/>
  <c r="BZ11" i="3" s="1"/>
  <c r="AA11" i="3"/>
  <c r="BY11" i="3" s="1"/>
  <c r="Z11" i="3"/>
  <c r="BX11" i="3" s="1"/>
  <c r="Y11" i="3"/>
  <c r="X11" i="3"/>
  <c r="BU11" i="3" s="1"/>
  <c r="W11" i="3"/>
  <c r="BT11" i="3" s="1"/>
  <c r="V11" i="3"/>
  <c r="U11" i="3"/>
  <c r="T11" i="3"/>
  <c r="BQ11" i="3" s="1"/>
  <c r="S11" i="3"/>
  <c r="BP11" i="3" s="1"/>
  <c r="R11" i="3"/>
  <c r="Q11" i="3"/>
  <c r="P11" i="3"/>
  <c r="BM11" i="3" s="1"/>
  <c r="BW11" i="3" s="1"/>
  <c r="O11" i="3"/>
  <c r="BL11" i="3" s="1"/>
  <c r="N11" i="3"/>
  <c r="M11" i="3"/>
  <c r="L11" i="3"/>
  <c r="BI11" i="3" s="1"/>
  <c r="K11" i="3"/>
  <c r="BH11" i="3" s="1"/>
  <c r="J11" i="3"/>
  <c r="I11" i="3"/>
  <c r="H11" i="3"/>
  <c r="BE11" i="3" s="1"/>
  <c r="G11" i="3"/>
  <c r="BD11" i="3" s="1"/>
  <c r="F11" i="3"/>
  <c r="E11" i="3"/>
  <c r="D11" i="3"/>
  <c r="BA11" i="3" s="1"/>
  <c r="C11" i="3"/>
  <c r="AZ11" i="3" s="1"/>
  <c r="B11" i="3"/>
  <c r="CY10" i="3"/>
  <c r="CK12" i="3" s="1"/>
  <c r="CT10" i="3"/>
  <c r="CM10" i="3"/>
  <c r="CI10" i="3"/>
  <c r="CE10" i="3"/>
  <c r="CD10" i="3"/>
  <c r="CA10" i="3"/>
  <c r="BT10" i="3"/>
  <c r="BS10" i="3"/>
  <c r="BP10" i="3"/>
  <c r="BO10" i="3"/>
  <c r="BL10" i="3"/>
  <c r="BK10" i="3"/>
  <c r="BH10" i="3"/>
  <c r="BG10" i="3"/>
  <c r="BD10" i="3"/>
  <c r="BC10" i="3"/>
  <c r="AZ10" i="3"/>
  <c r="AY10" i="3"/>
  <c r="AX10" i="3"/>
  <c r="AW10" i="3"/>
  <c r="AV10" i="3"/>
  <c r="AU10" i="3"/>
  <c r="CP10" i="3" s="1"/>
  <c r="AQ10" i="3"/>
  <c r="AP10" i="3"/>
  <c r="AO10" i="3"/>
  <c r="CL10" i="3" s="1"/>
  <c r="AN10" i="3"/>
  <c r="CK10" i="3" s="1"/>
  <c r="AM10" i="3"/>
  <c r="AL10" i="3"/>
  <c r="AK10" i="3"/>
  <c r="CH10" i="3" s="1"/>
  <c r="AJ10" i="3"/>
  <c r="CG10" i="3" s="1"/>
  <c r="AI10" i="3"/>
  <c r="AH10" i="3"/>
  <c r="AG10" i="3"/>
  <c r="AF10" i="3"/>
  <c r="AE10" i="3"/>
  <c r="CC10" i="3" s="1"/>
  <c r="AD10" i="3"/>
  <c r="AC10" i="3"/>
  <c r="AB10" i="3"/>
  <c r="BZ10" i="3" s="1"/>
  <c r="AA10" i="3"/>
  <c r="BY10" i="3" s="1"/>
  <c r="Z10" i="3"/>
  <c r="Y10" i="3"/>
  <c r="BV10" i="3" s="1"/>
  <c r="X10" i="3"/>
  <c r="BU10" i="3" s="1"/>
  <c r="W10" i="3"/>
  <c r="V10" i="3"/>
  <c r="U10" i="3"/>
  <c r="BR10" i="3" s="1"/>
  <c r="T10" i="3"/>
  <c r="BQ10" i="3" s="1"/>
  <c r="S10" i="3"/>
  <c r="R10" i="3"/>
  <c r="Q10" i="3"/>
  <c r="BN10" i="3" s="1"/>
  <c r="P10" i="3"/>
  <c r="BM10" i="3" s="1"/>
  <c r="O10" i="3"/>
  <c r="N10" i="3"/>
  <c r="M10" i="3"/>
  <c r="BJ10" i="3" s="1"/>
  <c r="L10" i="3"/>
  <c r="BI10" i="3" s="1"/>
  <c r="K10" i="3"/>
  <c r="J10" i="3"/>
  <c r="I10" i="3"/>
  <c r="BF10" i="3" s="1"/>
  <c r="H10" i="3"/>
  <c r="BE10" i="3" s="1"/>
  <c r="G10" i="3"/>
  <c r="F10" i="3"/>
  <c r="E10" i="3"/>
  <c r="BB10" i="3" s="1"/>
  <c r="D10" i="3"/>
  <c r="BA10" i="3" s="1"/>
  <c r="C10" i="3"/>
  <c r="B10" i="3"/>
  <c r="CY9" i="3"/>
  <c r="CC28" i="3" s="1"/>
  <c r="CT9" i="3"/>
  <c r="BI28" i="3" s="1"/>
  <c r="CN9" i="3"/>
  <c r="CK9" i="3"/>
  <c r="CJ9" i="3"/>
  <c r="CG9" i="3"/>
  <c r="CF9" i="3"/>
  <c r="CD9" i="3"/>
  <c r="CC9" i="3"/>
  <c r="CB9" i="3"/>
  <c r="BY9" i="3"/>
  <c r="BX9" i="3"/>
  <c r="BU9" i="3"/>
  <c r="BT9" i="3"/>
  <c r="BQ9" i="3"/>
  <c r="BP9" i="3"/>
  <c r="BM9" i="3"/>
  <c r="BL9" i="3"/>
  <c r="BI9" i="3"/>
  <c r="BH9" i="3"/>
  <c r="BE9" i="3"/>
  <c r="BD9" i="3"/>
  <c r="BA9" i="3"/>
  <c r="AZ9" i="3"/>
  <c r="AX9" i="3"/>
  <c r="AW9" i="3"/>
  <c r="AW8" i="3" s="1"/>
  <c r="AV9" i="3"/>
  <c r="AV8" i="3" s="1"/>
  <c r="AU9" i="3"/>
  <c r="CP9" i="3" s="1"/>
  <c r="CP8" i="3" s="1"/>
  <c r="AQ9" i="3"/>
  <c r="AP9" i="3"/>
  <c r="CM9" i="3" s="1"/>
  <c r="AO9" i="3"/>
  <c r="CL9" i="3" s="1"/>
  <c r="AN9" i="3"/>
  <c r="AM9" i="3"/>
  <c r="AL9" i="3"/>
  <c r="CI9" i="3" s="1"/>
  <c r="AK9" i="3"/>
  <c r="CH9" i="3" s="1"/>
  <c r="AJ9" i="3"/>
  <c r="AI9" i="3"/>
  <c r="AH9" i="3"/>
  <c r="AG9" i="3"/>
  <c r="CE9" i="3" s="1"/>
  <c r="AF9" i="3"/>
  <c r="AE9" i="3"/>
  <c r="AD9" i="3"/>
  <c r="AC9" i="3"/>
  <c r="CA9" i="3" s="1"/>
  <c r="AB9" i="3"/>
  <c r="BZ9" i="3" s="1"/>
  <c r="AA9" i="3"/>
  <c r="Z9" i="3"/>
  <c r="Y9" i="3"/>
  <c r="BV9" i="3" s="1"/>
  <c r="X9" i="3"/>
  <c r="W9" i="3"/>
  <c r="V9" i="3"/>
  <c r="BS9" i="3" s="1"/>
  <c r="U9" i="3"/>
  <c r="BR9" i="3" s="1"/>
  <c r="T9" i="3"/>
  <c r="S9" i="3"/>
  <c r="R9" i="3"/>
  <c r="BO9" i="3" s="1"/>
  <c r="Q9" i="3"/>
  <c r="BN9" i="3" s="1"/>
  <c r="P9" i="3"/>
  <c r="O9" i="3"/>
  <c r="N9" i="3"/>
  <c r="BK9" i="3" s="1"/>
  <c r="M9" i="3"/>
  <c r="BJ9" i="3" s="1"/>
  <c r="L9" i="3"/>
  <c r="K9" i="3"/>
  <c r="J9" i="3"/>
  <c r="BG9" i="3" s="1"/>
  <c r="I9" i="3"/>
  <c r="BF9" i="3" s="1"/>
  <c r="H9" i="3"/>
  <c r="G9" i="3"/>
  <c r="F9" i="3"/>
  <c r="BC9" i="3" s="1"/>
  <c r="E9" i="3"/>
  <c r="BB9" i="3" s="1"/>
  <c r="D9" i="3"/>
  <c r="C9" i="3"/>
  <c r="B9" i="3"/>
  <c r="AY9" i="3" s="1"/>
  <c r="AU8" i="3"/>
  <c r="CD6" i="3"/>
  <c r="DF7" i="3" s="1"/>
  <c r="DG7" i="3" s="1"/>
  <c r="AU6" i="3"/>
  <c r="B95" i="2"/>
  <c r="B94" i="2"/>
  <c r="B93" i="2"/>
  <c r="B92" i="2"/>
  <c r="C91" i="2"/>
  <c r="D91" i="2" s="1"/>
  <c r="K90" i="2"/>
  <c r="C90" i="2"/>
  <c r="D90" i="2" s="1"/>
  <c r="K89" i="2"/>
  <c r="C89" i="2"/>
  <c r="D89" i="2" s="1"/>
  <c r="K88" i="2"/>
  <c r="D88" i="2"/>
  <c r="C88" i="2"/>
  <c r="K87" i="2"/>
  <c r="G87" i="2"/>
  <c r="D87" i="2"/>
  <c r="C87" i="2"/>
  <c r="K86" i="2"/>
  <c r="G86" i="2"/>
  <c r="D86" i="2"/>
  <c r="C86" i="2"/>
  <c r="K85" i="2"/>
  <c r="G85" i="2"/>
  <c r="D85" i="2"/>
  <c r="C85" i="2"/>
  <c r="K84" i="2"/>
  <c r="G84" i="2"/>
  <c r="D84" i="2"/>
  <c r="C84" i="2"/>
  <c r="K83" i="2"/>
  <c r="G83" i="2"/>
  <c r="D83" i="2"/>
  <c r="C83" i="2"/>
  <c r="K82" i="2"/>
  <c r="G82" i="2"/>
  <c r="D82" i="2"/>
  <c r="C82" i="2"/>
  <c r="K81" i="2"/>
  <c r="G81" i="2"/>
  <c r="D81" i="2"/>
  <c r="C81" i="2"/>
  <c r="K80" i="2"/>
  <c r="G80" i="2"/>
  <c r="D80" i="2"/>
  <c r="C80" i="2"/>
  <c r="K79" i="2"/>
  <c r="G79" i="2"/>
  <c r="D79" i="2"/>
  <c r="C79" i="2"/>
  <c r="K78" i="2"/>
  <c r="G78" i="2"/>
  <c r="D78" i="2"/>
  <c r="C78" i="2"/>
  <c r="K77" i="2"/>
  <c r="G77" i="2"/>
  <c r="D77" i="2"/>
  <c r="C77" i="2"/>
  <c r="K76" i="2"/>
  <c r="G76" i="2"/>
  <c r="D76" i="2"/>
  <c r="C76" i="2"/>
  <c r="K75" i="2"/>
  <c r="G75" i="2"/>
  <c r="D75" i="2"/>
  <c r="C75" i="2"/>
  <c r="K74" i="2"/>
  <c r="G74" i="2"/>
  <c r="D74" i="2"/>
  <c r="C74" i="2"/>
  <c r="K73" i="2"/>
  <c r="G73" i="2"/>
  <c r="K72" i="2"/>
  <c r="G72" i="2"/>
  <c r="C61" i="2"/>
  <c r="C60" i="2"/>
  <c r="C59" i="2"/>
  <c r="C58" i="2"/>
  <c r="C62" i="2" s="1"/>
  <c r="C50" i="2"/>
  <c r="C49" i="2"/>
  <c r="C48" i="2"/>
  <c r="C47" i="2"/>
  <c r="C46" i="2"/>
  <c r="C45" i="2"/>
  <c r="C44" i="2"/>
  <c r="C43" i="2"/>
  <c r="G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D24" i="2"/>
  <c r="C20" i="2"/>
  <c r="C19" i="2"/>
  <c r="D19" i="2" s="1"/>
  <c r="C18" i="2"/>
  <c r="C17" i="2"/>
  <c r="D17" i="2" s="1"/>
  <c r="C16" i="2"/>
  <c r="C15" i="2"/>
  <c r="D15" i="2" s="1"/>
  <c r="C14" i="2"/>
  <c r="C13" i="2"/>
  <c r="D13" i="2" s="1"/>
  <c r="C12" i="2"/>
  <c r="C11" i="2"/>
  <c r="C21" i="2" s="1"/>
  <c r="C9" i="2"/>
  <c r="C8" i="2"/>
  <c r="C7" i="2"/>
  <c r="C6" i="2"/>
  <c r="C5" i="2"/>
  <c r="C4" i="2"/>
  <c r="C3" i="2"/>
  <c r="C10" i="2" s="1"/>
  <c r="S140" i="1"/>
  <c r="M140" i="1"/>
  <c r="L140" i="1"/>
  <c r="K140" i="1"/>
  <c r="J140" i="1"/>
  <c r="O140" i="1" s="1"/>
  <c r="H140" i="1"/>
  <c r="I140" i="1" s="1"/>
  <c r="E140" i="1"/>
  <c r="D140" i="1" s="1"/>
  <c r="C140" i="1"/>
  <c r="S139" i="1"/>
  <c r="M139" i="1"/>
  <c r="L139" i="1"/>
  <c r="K139" i="1"/>
  <c r="J139" i="1" s="1"/>
  <c r="O139" i="1" s="1"/>
  <c r="I139" i="1"/>
  <c r="H139" i="1"/>
  <c r="E139" i="1"/>
  <c r="D139" i="1"/>
  <c r="R139" i="1" s="1"/>
  <c r="C139" i="1"/>
  <c r="S138" i="1"/>
  <c r="M138" i="1"/>
  <c r="L138" i="1"/>
  <c r="J138" i="1" s="1"/>
  <c r="O138" i="1" s="1"/>
  <c r="K138" i="1"/>
  <c r="H138" i="1"/>
  <c r="I138" i="1" s="1"/>
  <c r="E138" i="1"/>
  <c r="D138" i="1"/>
  <c r="P138" i="1" s="1"/>
  <c r="C138" i="1"/>
  <c r="S137" i="1"/>
  <c r="M137" i="1"/>
  <c r="L137" i="1"/>
  <c r="K137" i="1"/>
  <c r="J137" i="1" s="1"/>
  <c r="I137" i="1"/>
  <c r="H137" i="1"/>
  <c r="G137" i="1"/>
  <c r="E137" i="1"/>
  <c r="D137" i="1"/>
  <c r="C137" i="1"/>
  <c r="R137" i="1" s="1"/>
  <c r="S136" i="1"/>
  <c r="M136" i="1"/>
  <c r="L136" i="1"/>
  <c r="K136" i="1"/>
  <c r="J136" i="1"/>
  <c r="O136" i="1" s="1"/>
  <c r="H136" i="1"/>
  <c r="I136" i="1" s="1"/>
  <c r="E136" i="1"/>
  <c r="D136" i="1" s="1"/>
  <c r="C136" i="1"/>
  <c r="R136" i="1" s="1"/>
  <c r="S135" i="1"/>
  <c r="M135" i="1"/>
  <c r="L135" i="1"/>
  <c r="K135" i="1"/>
  <c r="J135" i="1" s="1"/>
  <c r="O135" i="1" s="1"/>
  <c r="I135" i="1"/>
  <c r="H135" i="1"/>
  <c r="E135" i="1"/>
  <c r="D135" i="1"/>
  <c r="R135" i="1" s="1"/>
  <c r="C135" i="1"/>
  <c r="S134" i="1"/>
  <c r="M134" i="1"/>
  <c r="L134" i="1"/>
  <c r="J134" i="1" s="1"/>
  <c r="O134" i="1" s="1"/>
  <c r="K134" i="1"/>
  <c r="H134" i="1"/>
  <c r="I134" i="1" s="1"/>
  <c r="E134" i="1"/>
  <c r="D134" i="1" s="1"/>
  <c r="C134" i="1"/>
  <c r="R134" i="1" s="1"/>
  <c r="S133" i="1"/>
  <c r="M133" i="1"/>
  <c r="L133" i="1"/>
  <c r="K133" i="1"/>
  <c r="J133" i="1" s="1"/>
  <c r="I133" i="1"/>
  <c r="H133" i="1"/>
  <c r="G133" i="1"/>
  <c r="E133" i="1"/>
  <c r="D133" i="1"/>
  <c r="C133" i="1"/>
  <c r="S132" i="1"/>
  <c r="S130" i="1" s="1"/>
  <c r="M132" i="1"/>
  <c r="L132" i="1"/>
  <c r="K132" i="1"/>
  <c r="J132" i="1"/>
  <c r="O132" i="1" s="1"/>
  <c r="H132" i="1"/>
  <c r="I132" i="1" s="1"/>
  <c r="E132" i="1"/>
  <c r="D132" i="1" s="1"/>
  <c r="C132" i="1"/>
  <c r="S131" i="1"/>
  <c r="M131" i="1"/>
  <c r="L131" i="1"/>
  <c r="K131" i="1"/>
  <c r="J131" i="1" s="1"/>
  <c r="I131" i="1"/>
  <c r="H131" i="1"/>
  <c r="E131" i="1"/>
  <c r="D131" i="1"/>
  <c r="R131" i="1" s="1"/>
  <c r="C131" i="1"/>
  <c r="N130" i="1"/>
  <c r="M130" i="1"/>
  <c r="L130" i="1"/>
  <c r="K130" i="1"/>
  <c r="I130" i="1"/>
  <c r="H130" i="1"/>
  <c r="F130" i="1"/>
  <c r="E130" i="1"/>
  <c r="D130" i="1" s="1"/>
  <c r="G130" i="1" s="1"/>
  <c r="C130" i="1"/>
  <c r="S129" i="1"/>
  <c r="M129" i="1"/>
  <c r="L129" i="1"/>
  <c r="K129" i="1"/>
  <c r="J129" i="1" s="1"/>
  <c r="O129" i="1" s="1"/>
  <c r="I129" i="1"/>
  <c r="H129" i="1"/>
  <c r="E129" i="1"/>
  <c r="D129" i="1"/>
  <c r="R129" i="1" s="1"/>
  <c r="C129" i="1"/>
  <c r="S128" i="1"/>
  <c r="M128" i="1"/>
  <c r="L128" i="1"/>
  <c r="K128" i="1"/>
  <c r="J128" i="1" s="1"/>
  <c r="O128" i="1" s="1"/>
  <c r="H128" i="1"/>
  <c r="I128" i="1" s="1"/>
  <c r="E128" i="1"/>
  <c r="D128" i="1" s="1"/>
  <c r="C128" i="1"/>
  <c r="R128" i="1" s="1"/>
  <c r="S127" i="1"/>
  <c r="M127" i="1"/>
  <c r="L127" i="1"/>
  <c r="K127" i="1"/>
  <c r="J127" i="1" s="1"/>
  <c r="I127" i="1"/>
  <c r="H127" i="1"/>
  <c r="G127" i="1"/>
  <c r="E127" i="1"/>
  <c r="D127" i="1"/>
  <c r="C127" i="1"/>
  <c r="S126" i="1"/>
  <c r="M126" i="1"/>
  <c r="L126" i="1"/>
  <c r="K126" i="1"/>
  <c r="J126" i="1"/>
  <c r="O126" i="1" s="1"/>
  <c r="H126" i="1"/>
  <c r="I126" i="1" s="1"/>
  <c r="E126" i="1"/>
  <c r="D126" i="1" s="1"/>
  <c r="C126" i="1"/>
  <c r="S125" i="1"/>
  <c r="M125" i="1"/>
  <c r="L125" i="1"/>
  <c r="K125" i="1"/>
  <c r="J125" i="1" s="1"/>
  <c r="O125" i="1" s="1"/>
  <c r="I125" i="1"/>
  <c r="H125" i="1"/>
  <c r="E125" i="1"/>
  <c r="D125" i="1"/>
  <c r="R125" i="1" s="1"/>
  <c r="C125" i="1"/>
  <c r="S124" i="1"/>
  <c r="M124" i="1"/>
  <c r="L124" i="1"/>
  <c r="K124" i="1"/>
  <c r="J124" i="1" s="1"/>
  <c r="O124" i="1" s="1"/>
  <c r="H124" i="1"/>
  <c r="I124" i="1" s="1"/>
  <c r="E124" i="1"/>
  <c r="D124" i="1" s="1"/>
  <c r="C124" i="1"/>
  <c r="S123" i="1"/>
  <c r="M123" i="1"/>
  <c r="L123" i="1"/>
  <c r="K123" i="1"/>
  <c r="J123" i="1" s="1"/>
  <c r="I123" i="1"/>
  <c r="H123" i="1"/>
  <c r="G123" i="1"/>
  <c r="E123" i="1"/>
  <c r="D123" i="1"/>
  <c r="C123" i="1"/>
  <c r="R123" i="1" s="1"/>
  <c r="S122" i="1"/>
  <c r="M122" i="1"/>
  <c r="L122" i="1"/>
  <c r="K122" i="1"/>
  <c r="J122" i="1"/>
  <c r="O122" i="1" s="1"/>
  <c r="H122" i="1"/>
  <c r="E122" i="1"/>
  <c r="D122" i="1" s="1"/>
  <c r="C122" i="1"/>
  <c r="R122" i="1" s="1"/>
  <c r="S121" i="1"/>
  <c r="M121" i="1"/>
  <c r="L121" i="1"/>
  <c r="K121" i="1"/>
  <c r="J121" i="1" s="1"/>
  <c r="O121" i="1" s="1"/>
  <c r="I121" i="1"/>
  <c r="H121" i="1"/>
  <c r="E121" i="1"/>
  <c r="D121" i="1"/>
  <c r="R121" i="1" s="1"/>
  <c r="C121" i="1"/>
  <c r="S120" i="1"/>
  <c r="M120" i="1"/>
  <c r="L120" i="1"/>
  <c r="K120" i="1"/>
  <c r="J120" i="1" s="1"/>
  <c r="O120" i="1" s="1"/>
  <c r="H120" i="1"/>
  <c r="I120" i="1" s="1"/>
  <c r="E120" i="1"/>
  <c r="D120" i="1" s="1"/>
  <c r="C120" i="1"/>
  <c r="R120" i="1" s="1"/>
  <c r="S119" i="1"/>
  <c r="M119" i="1"/>
  <c r="L119" i="1"/>
  <c r="K119" i="1"/>
  <c r="J119" i="1" s="1"/>
  <c r="I119" i="1"/>
  <c r="H119" i="1"/>
  <c r="G119" i="1"/>
  <c r="E119" i="1"/>
  <c r="D119" i="1"/>
  <c r="C119" i="1"/>
  <c r="S118" i="1"/>
  <c r="M118" i="1"/>
  <c r="L118" i="1"/>
  <c r="K118" i="1"/>
  <c r="J118" i="1"/>
  <c r="O118" i="1" s="1"/>
  <c r="I118" i="1"/>
  <c r="H118" i="1"/>
  <c r="E118" i="1"/>
  <c r="D118" i="1" s="1"/>
  <c r="C118" i="1"/>
  <c r="R118" i="1" s="1"/>
  <c r="S117" i="1"/>
  <c r="M117" i="1"/>
  <c r="L117" i="1"/>
  <c r="K117" i="1"/>
  <c r="J117" i="1" s="1"/>
  <c r="O117" i="1" s="1"/>
  <c r="I117" i="1"/>
  <c r="H117" i="1"/>
  <c r="E117" i="1"/>
  <c r="D117" i="1"/>
  <c r="P117" i="1" s="1"/>
  <c r="C117" i="1"/>
  <c r="R117" i="1" s="1"/>
  <c r="S116" i="1"/>
  <c r="M116" i="1"/>
  <c r="L116" i="1"/>
  <c r="K116" i="1"/>
  <c r="J116" i="1" s="1"/>
  <c r="O116" i="1" s="1"/>
  <c r="H116" i="1"/>
  <c r="E116" i="1"/>
  <c r="D116" i="1"/>
  <c r="C116" i="1"/>
  <c r="G116" i="1" s="1"/>
  <c r="S115" i="1"/>
  <c r="M115" i="1"/>
  <c r="L115" i="1"/>
  <c r="K115" i="1"/>
  <c r="J115" i="1" s="1"/>
  <c r="O115" i="1" s="1"/>
  <c r="H115" i="1"/>
  <c r="I115" i="1" s="1"/>
  <c r="E115" i="1"/>
  <c r="D115" i="1" s="1"/>
  <c r="C115" i="1"/>
  <c r="S114" i="1"/>
  <c r="M114" i="1"/>
  <c r="L114" i="1"/>
  <c r="K114" i="1"/>
  <c r="J114" i="1"/>
  <c r="O114" i="1" s="1"/>
  <c r="I114" i="1"/>
  <c r="H114" i="1"/>
  <c r="E114" i="1"/>
  <c r="D114" i="1" s="1"/>
  <c r="C114" i="1"/>
  <c r="S113" i="1"/>
  <c r="M113" i="1"/>
  <c r="L113" i="1"/>
  <c r="J113" i="1" s="1"/>
  <c r="O113" i="1" s="1"/>
  <c r="K113" i="1"/>
  <c r="I113" i="1"/>
  <c r="H113" i="1"/>
  <c r="E113" i="1"/>
  <c r="D113" i="1"/>
  <c r="P113" i="1" s="1"/>
  <c r="C113" i="1"/>
  <c r="S112" i="1"/>
  <c r="M112" i="1"/>
  <c r="L112" i="1"/>
  <c r="K112" i="1"/>
  <c r="J112" i="1" s="1"/>
  <c r="O112" i="1" s="1"/>
  <c r="H112" i="1"/>
  <c r="E112" i="1"/>
  <c r="D112" i="1"/>
  <c r="C112" i="1"/>
  <c r="G112" i="1" s="1"/>
  <c r="S111" i="1"/>
  <c r="M111" i="1"/>
  <c r="L111" i="1"/>
  <c r="K111" i="1"/>
  <c r="J111" i="1" s="1"/>
  <c r="O111" i="1" s="1"/>
  <c r="H111" i="1"/>
  <c r="E111" i="1"/>
  <c r="D111" i="1" s="1"/>
  <c r="C111" i="1"/>
  <c r="R111" i="1" s="1"/>
  <c r="S110" i="1"/>
  <c r="M110" i="1"/>
  <c r="L110" i="1"/>
  <c r="K110" i="1"/>
  <c r="J110" i="1"/>
  <c r="O110" i="1" s="1"/>
  <c r="I110" i="1"/>
  <c r="H110" i="1"/>
  <c r="E110" i="1"/>
  <c r="D110" i="1" s="1"/>
  <c r="C110" i="1"/>
  <c r="S109" i="1"/>
  <c r="M109" i="1"/>
  <c r="M106" i="1" s="1"/>
  <c r="L109" i="1"/>
  <c r="K109" i="1"/>
  <c r="J109" i="1" s="1"/>
  <c r="O109" i="1" s="1"/>
  <c r="I109" i="1"/>
  <c r="H109" i="1"/>
  <c r="E109" i="1"/>
  <c r="D109" i="1"/>
  <c r="P109" i="1" s="1"/>
  <c r="C109" i="1"/>
  <c r="S108" i="1"/>
  <c r="M108" i="1"/>
  <c r="L108" i="1"/>
  <c r="L106" i="1" s="1"/>
  <c r="K108" i="1"/>
  <c r="J108" i="1" s="1"/>
  <c r="O108" i="1" s="1"/>
  <c r="H108" i="1"/>
  <c r="P108" i="1" s="1"/>
  <c r="E108" i="1"/>
  <c r="D108" i="1"/>
  <c r="C108" i="1"/>
  <c r="G108" i="1" s="1"/>
  <c r="S107" i="1"/>
  <c r="M107" i="1"/>
  <c r="L107" i="1"/>
  <c r="K107" i="1"/>
  <c r="J107" i="1" s="1"/>
  <c r="I107" i="1"/>
  <c r="H107" i="1"/>
  <c r="E107" i="1"/>
  <c r="D107" i="1" s="1"/>
  <c r="C107" i="1"/>
  <c r="S106" i="1"/>
  <c r="N106" i="1"/>
  <c r="K106" i="1"/>
  <c r="F106" i="1"/>
  <c r="E106" i="1"/>
  <c r="D106" i="1" s="1"/>
  <c r="G106" i="1" s="1"/>
  <c r="C106" i="1"/>
  <c r="S105" i="1"/>
  <c r="M105" i="1"/>
  <c r="J105" i="1" s="1"/>
  <c r="O105" i="1" s="1"/>
  <c r="L105" i="1"/>
  <c r="K105" i="1"/>
  <c r="I105" i="1"/>
  <c r="H105" i="1"/>
  <c r="E105" i="1"/>
  <c r="D105" i="1"/>
  <c r="C105" i="1"/>
  <c r="S104" i="1"/>
  <c r="M104" i="1"/>
  <c r="L104" i="1"/>
  <c r="K104" i="1"/>
  <c r="H104" i="1"/>
  <c r="E104" i="1"/>
  <c r="D104" i="1"/>
  <c r="C104" i="1"/>
  <c r="S103" i="1"/>
  <c r="M103" i="1"/>
  <c r="L103" i="1"/>
  <c r="K103" i="1"/>
  <c r="H103" i="1"/>
  <c r="G103" i="1"/>
  <c r="E103" i="1"/>
  <c r="D103" i="1"/>
  <c r="C103" i="1"/>
  <c r="S102" i="1"/>
  <c r="M102" i="1"/>
  <c r="L102" i="1"/>
  <c r="K102" i="1"/>
  <c r="J102" i="1" s="1"/>
  <c r="O102" i="1" s="1"/>
  <c r="H102" i="1"/>
  <c r="I102" i="1" s="1"/>
  <c r="G102" i="1"/>
  <c r="E102" i="1"/>
  <c r="D102" i="1" s="1"/>
  <c r="C102" i="1"/>
  <c r="S101" i="1"/>
  <c r="M101" i="1"/>
  <c r="L101" i="1"/>
  <c r="K101" i="1"/>
  <c r="J101" i="1"/>
  <c r="O101" i="1" s="1"/>
  <c r="I101" i="1"/>
  <c r="H101" i="1"/>
  <c r="E101" i="1"/>
  <c r="D101" i="1" s="1"/>
  <c r="C101" i="1"/>
  <c r="S100" i="1"/>
  <c r="R100" i="1"/>
  <c r="M100" i="1"/>
  <c r="L100" i="1"/>
  <c r="J100" i="1" s="1"/>
  <c r="O100" i="1" s="1"/>
  <c r="K100" i="1"/>
  <c r="H100" i="1"/>
  <c r="I100" i="1" s="1"/>
  <c r="E100" i="1"/>
  <c r="D100" i="1"/>
  <c r="C100" i="1"/>
  <c r="S99" i="1"/>
  <c r="M99" i="1"/>
  <c r="L99" i="1"/>
  <c r="K99" i="1"/>
  <c r="J99" i="1" s="1"/>
  <c r="H99" i="1"/>
  <c r="I99" i="1" s="1"/>
  <c r="G99" i="1"/>
  <c r="E99" i="1"/>
  <c r="D99" i="1"/>
  <c r="P99" i="1" s="1"/>
  <c r="C99" i="1"/>
  <c r="S98" i="1"/>
  <c r="M98" i="1"/>
  <c r="L98" i="1"/>
  <c r="J98" i="1" s="1"/>
  <c r="O98" i="1" s="1"/>
  <c r="K98" i="1"/>
  <c r="H98" i="1"/>
  <c r="I98" i="1" s="1"/>
  <c r="G98" i="1"/>
  <c r="Q98" i="1" s="1"/>
  <c r="E98" i="1"/>
  <c r="D98" i="1" s="1"/>
  <c r="P98" i="1" s="1"/>
  <c r="C98" i="1"/>
  <c r="S97" i="1"/>
  <c r="M97" i="1"/>
  <c r="L97" i="1"/>
  <c r="J97" i="1" s="1"/>
  <c r="K97" i="1"/>
  <c r="H97" i="1"/>
  <c r="I97" i="1" s="1"/>
  <c r="E97" i="1"/>
  <c r="D97" i="1"/>
  <c r="C97" i="1"/>
  <c r="S96" i="1"/>
  <c r="M96" i="1"/>
  <c r="L96" i="1"/>
  <c r="K96" i="1"/>
  <c r="J96" i="1" s="1"/>
  <c r="H96" i="1"/>
  <c r="I96" i="1" s="1"/>
  <c r="G96" i="1"/>
  <c r="E96" i="1"/>
  <c r="D96" i="1"/>
  <c r="C96" i="1"/>
  <c r="S95" i="1"/>
  <c r="M95" i="1"/>
  <c r="L95" i="1"/>
  <c r="K95" i="1"/>
  <c r="J95" i="1"/>
  <c r="O95" i="1" s="1"/>
  <c r="H95" i="1"/>
  <c r="I95" i="1" s="1"/>
  <c r="E95" i="1"/>
  <c r="D95" i="1" s="1"/>
  <c r="C95" i="1"/>
  <c r="S94" i="1"/>
  <c r="R94" i="1"/>
  <c r="M94" i="1"/>
  <c r="J94" i="1" s="1"/>
  <c r="O94" i="1" s="1"/>
  <c r="L94" i="1"/>
  <c r="K94" i="1"/>
  <c r="I94" i="1"/>
  <c r="H94" i="1"/>
  <c r="E94" i="1"/>
  <c r="D94" i="1"/>
  <c r="C94" i="1"/>
  <c r="S93" i="1"/>
  <c r="M93" i="1"/>
  <c r="L93" i="1"/>
  <c r="J93" i="1" s="1"/>
  <c r="O93" i="1" s="1"/>
  <c r="K93" i="1"/>
  <c r="H93" i="1"/>
  <c r="E93" i="1"/>
  <c r="D93" i="1"/>
  <c r="P93" i="1" s="1"/>
  <c r="C93" i="1"/>
  <c r="S92" i="1"/>
  <c r="P92" i="1"/>
  <c r="M92" i="1"/>
  <c r="L92" i="1"/>
  <c r="K92" i="1"/>
  <c r="J92" i="1" s="1"/>
  <c r="O92" i="1" s="1"/>
  <c r="H92" i="1"/>
  <c r="I92" i="1" s="1"/>
  <c r="G92" i="1"/>
  <c r="Q92" i="1" s="1"/>
  <c r="E92" i="1"/>
  <c r="D92" i="1"/>
  <c r="C92" i="1"/>
  <c r="R92" i="1" s="1"/>
  <c r="S91" i="1"/>
  <c r="M91" i="1"/>
  <c r="L91" i="1"/>
  <c r="K91" i="1"/>
  <c r="J91" i="1"/>
  <c r="O91" i="1" s="1"/>
  <c r="H91" i="1"/>
  <c r="I91" i="1" s="1"/>
  <c r="E91" i="1"/>
  <c r="D91" i="1" s="1"/>
  <c r="C91" i="1"/>
  <c r="R91" i="1" s="1"/>
  <c r="S90" i="1"/>
  <c r="M90" i="1"/>
  <c r="J90" i="1" s="1"/>
  <c r="O90" i="1" s="1"/>
  <c r="L90" i="1"/>
  <c r="K90" i="1"/>
  <c r="I90" i="1"/>
  <c r="H90" i="1"/>
  <c r="E90" i="1"/>
  <c r="D90" i="1"/>
  <c r="C90" i="1"/>
  <c r="S89" i="1"/>
  <c r="M89" i="1"/>
  <c r="L89" i="1"/>
  <c r="J89" i="1" s="1"/>
  <c r="K89" i="1"/>
  <c r="H89" i="1"/>
  <c r="I89" i="1" s="1"/>
  <c r="E89" i="1"/>
  <c r="D89" i="1"/>
  <c r="C89" i="1"/>
  <c r="S88" i="1"/>
  <c r="M88" i="1"/>
  <c r="L88" i="1"/>
  <c r="K88" i="1"/>
  <c r="J88" i="1" s="1"/>
  <c r="H88" i="1"/>
  <c r="I88" i="1" s="1"/>
  <c r="G88" i="1"/>
  <c r="E88" i="1"/>
  <c r="D88" i="1"/>
  <c r="C88" i="1"/>
  <c r="S87" i="1"/>
  <c r="M87" i="1"/>
  <c r="L87" i="1"/>
  <c r="K87" i="1"/>
  <c r="J87" i="1"/>
  <c r="O87" i="1" s="1"/>
  <c r="H87" i="1"/>
  <c r="I87" i="1" s="1"/>
  <c r="E87" i="1"/>
  <c r="D87" i="1" s="1"/>
  <c r="C87" i="1"/>
  <c r="S86" i="1"/>
  <c r="R86" i="1"/>
  <c r="M86" i="1"/>
  <c r="J86" i="1" s="1"/>
  <c r="O86" i="1" s="1"/>
  <c r="L86" i="1"/>
  <c r="K86" i="1"/>
  <c r="I86" i="1"/>
  <c r="H86" i="1"/>
  <c r="E86" i="1"/>
  <c r="D86" i="1"/>
  <c r="C86" i="1"/>
  <c r="S85" i="1"/>
  <c r="M85" i="1"/>
  <c r="L85" i="1"/>
  <c r="J85" i="1" s="1"/>
  <c r="O85" i="1" s="1"/>
  <c r="K85" i="1"/>
  <c r="H85" i="1"/>
  <c r="E85" i="1"/>
  <c r="D85" i="1"/>
  <c r="P85" i="1" s="1"/>
  <c r="C85" i="1"/>
  <c r="S84" i="1"/>
  <c r="M84" i="1"/>
  <c r="M82" i="1" s="1"/>
  <c r="L84" i="1"/>
  <c r="K84" i="1"/>
  <c r="H84" i="1"/>
  <c r="I84" i="1" s="1"/>
  <c r="G84" i="1"/>
  <c r="E84" i="1"/>
  <c r="D84" i="1"/>
  <c r="C84" i="1"/>
  <c r="S83" i="1"/>
  <c r="M83" i="1"/>
  <c r="L83" i="1"/>
  <c r="K83" i="1"/>
  <c r="J83" i="1"/>
  <c r="O83" i="1" s="1"/>
  <c r="H83" i="1"/>
  <c r="I83" i="1" s="1"/>
  <c r="E83" i="1"/>
  <c r="C83" i="1"/>
  <c r="N82" i="1"/>
  <c r="F82" i="1"/>
  <c r="S81" i="1"/>
  <c r="M81" i="1"/>
  <c r="L81" i="1"/>
  <c r="K81" i="1"/>
  <c r="J81" i="1"/>
  <c r="O81" i="1" s="1"/>
  <c r="H81" i="1"/>
  <c r="I81" i="1" s="1"/>
  <c r="E81" i="1"/>
  <c r="D81" i="1" s="1"/>
  <c r="C81" i="1"/>
  <c r="S80" i="1"/>
  <c r="M80" i="1"/>
  <c r="J80" i="1" s="1"/>
  <c r="L80" i="1"/>
  <c r="K80" i="1"/>
  <c r="I80" i="1"/>
  <c r="H80" i="1"/>
  <c r="E80" i="1"/>
  <c r="D80" i="1"/>
  <c r="C80" i="1"/>
  <c r="S79" i="1"/>
  <c r="M79" i="1"/>
  <c r="L79" i="1"/>
  <c r="K79" i="1"/>
  <c r="J79" i="1" s="1"/>
  <c r="H79" i="1"/>
  <c r="E79" i="1"/>
  <c r="D79" i="1"/>
  <c r="C79" i="1"/>
  <c r="R79" i="1" s="1"/>
  <c r="S78" i="1"/>
  <c r="M78" i="1"/>
  <c r="L78" i="1"/>
  <c r="K78" i="1"/>
  <c r="J78" i="1" s="1"/>
  <c r="O78" i="1" s="1"/>
  <c r="H78" i="1"/>
  <c r="I78" i="1" s="1"/>
  <c r="G78" i="1"/>
  <c r="Q78" i="1" s="1"/>
  <c r="E78" i="1"/>
  <c r="D78" i="1"/>
  <c r="C78" i="1"/>
  <c r="S77" i="1"/>
  <c r="M77" i="1"/>
  <c r="L77" i="1"/>
  <c r="K77" i="1"/>
  <c r="J77" i="1"/>
  <c r="O77" i="1" s="1"/>
  <c r="H77" i="1"/>
  <c r="I77" i="1" s="1"/>
  <c r="E77" i="1"/>
  <c r="D77" i="1" s="1"/>
  <c r="C77" i="1"/>
  <c r="S76" i="1"/>
  <c r="M76" i="1"/>
  <c r="J76" i="1" s="1"/>
  <c r="O76" i="1" s="1"/>
  <c r="L76" i="1"/>
  <c r="K76" i="1"/>
  <c r="I76" i="1"/>
  <c r="H76" i="1"/>
  <c r="E76" i="1"/>
  <c r="D76" i="1"/>
  <c r="C76" i="1"/>
  <c r="S75" i="1"/>
  <c r="M75" i="1"/>
  <c r="L75" i="1"/>
  <c r="J75" i="1" s="1"/>
  <c r="O75" i="1" s="1"/>
  <c r="K75" i="1"/>
  <c r="H75" i="1"/>
  <c r="I75" i="1" s="1"/>
  <c r="E75" i="1"/>
  <c r="D75" i="1"/>
  <c r="C75" i="1"/>
  <c r="S74" i="1"/>
  <c r="P74" i="1"/>
  <c r="M74" i="1"/>
  <c r="L74" i="1"/>
  <c r="K74" i="1"/>
  <c r="J74" i="1" s="1"/>
  <c r="O74" i="1" s="1"/>
  <c r="H74" i="1"/>
  <c r="I74" i="1" s="1"/>
  <c r="G74" i="1"/>
  <c r="E74" i="1"/>
  <c r="D74" i="1"/>
  <c r="C74" i="1"/>
  <c r="R74" i="1" s="1"/>
  <c r="S73" i="1"/>
  <c r="M73" i="1"/>
  <c r="L73" i="1"/>
  <c r="K73" i="1"/>
  <c r="J73" i="1"/>
  <c r="O73" i="1" s="1"/>
  <c r="H73" i="1"/>
  <c r="I73" i="1" s="1"/>
  <c r="E73" i="1"/>
  <c r="D73" i="1" s="1"/>
  <c r="C73" i="1"/>
  <c r="S72" i="1"/>
  <c r="M72" i="1"/>
  <c r="J72" i="1" s="1"/>
  <c r="L72" i="1"/>
  <c r="K72" i="1"/>
  <c r="I72" i="1"/>
  <c r="H72" i="1"/>
  <c r="E72" i="1"/>
  <c r="D72" i="1"/>
  <c r="C72" i="1"/>
  <c r="S71" i="1"/>
  <c r="M71" i="1"/>
  <c r="L71" i="1"/>
  <c r="J71" i="1" s="1"/>
  <c r="O71" i="1" s="1"/>
  <c r="K71" i="1"/>
  <c r="H71" i="1"/>
  <c r="E71" i="1"/>
  <c r="D71" i="1"/>
  <c r="C71" i="1"/>
  <c r="S70" i="1"/>
  <c r="M70" i="1"/>
  <c r="L70" i="1"/>
  <c r="K70" i="1"/>
  <c r="J70" i="1" s="1"/>
  <c r="H70" i="1"/>
  <c r="I70" i="1" s="1"/>
  <c r="E70" i="1"/>
  <c r="D70" i="1"/>
  <c r="C70" i="1"/>
  <c r="S69" i="1"/>
  <c r="M69" i="1"/>
  <c r="L69" i="1"/>
  <c r="K69" i="1"/>
  <c r="J69" i="1"/>
  <c r="O69" i="1" s="1"/>
  <c r="H69" i="1"/>
  <c r="I69" i="1" s="1"/>
  <c r="G69" i="1"/>
  <c r="E69" i="1"/>
  <c r="D69" i="1" s="1"/>
  <c r="P69" i="1" s="1"/>
  <c r="C69" i="1"/>
  <c r="R69" i="1" s="1"/>
  <c r="S68" i="1"/>
  <c r="S64" i="1" s="1"/>
  <c r="M68" i="1"/>
  <c r="J68" i="1" s="1"/>
  <c r="O68" i="1" s="1"/>
  <c r="L68" i="1"/>
  <c r="K68" i="1"/>
  <c r="I68" i="1"/>
  <c r="H68" i="1"/>
  <c r="E68" i="1"/>
  <c r="D68" i="1" s="1"/>
  <c r="C68" i="1"/>
  <c r="S67" i="1"/>
  <c r="M67" i="1"/>
  <c r="L67" i="1"/>
  <c r="K67" i="1"/>
  <c r="H67" i="1"/>
  <c r="I67" i="1" s="1"/>
  <c r="E67" i="1"/>
  <c r="D67" i="1"/>
  <c r="C67" i="1"/>
  <c r="S66" i="1"/>
  <c r="M66" i="1"/>
  <c r="L66" i="1"/>
  <c r="K66" i="1"/>
  <c r="J66" i="1" s="1"/>
  <c r="O66" i="1" s="1"/>
  <c r="H66" i="1"/>
  <c r="E66" i="1"/>
  <c r="D66" i="1"/>
  <c r="C66" i="1"/>
  <c r="S65" i="1"/>
  <c r="M65" i="1"/>
  <c r="L65" i="1"/>
  <c r="K65" i="1"/>
  <c r="J65" i="1"/>
  <c r="H65" i="1"/>
  <c r="I65" i="1" s="1"/>
  <c r="E65" i="1"/>
  <c r="C65" i="1"/>
  <c r="N64" i="1"/>
  <c r="F64" i="1"/>
  <c r="S63" i="1"/>
  <c r="M63" i="1"/>
  <c r="L63" i="1"/>
  <c r="K63" i="1"/>
  <c r="J63" i="1" s="1"/>
  <c r="O63" i="1" s="1"/>
  <c r="H63" i="1"/>
  <c r="I63" i="1" s="1"/>
  <c r="E63" i="1"/>
  <c r="D63" i="1" s="1"/>
  <c r="P63" i="1" s="1"/>
  <c r="C63" i="1"/>
  <c r="S62" i="1"/>
  <c r="M62" i="1"/>
  <c r="L62" i="1"/>
  <c r="K62" i="1"/>
  <c r="J62" i="1"/>
  <c r="O62" i="1" s="1"/>
  <c r="I62" i="1"/>
  <c r="H62" i="1"/>
  <c r="E62" i="1"/>
  <c r="D62" i="1" s="1"/>
  <c r="C62" i="1"/>
  <c r="S61" i="1"/>
  <c r="M61" i="1"/>
  <c r="J61" i="1" s="1"/>
  <c r="O61" i="1" s="1"/>
  <c r="L61" i="1"/>
  <c r="K61" i="1"/>
  <c r="I61" i="1"/>
  <c r="H61" i="1"/>
  <c r="E61" i="1"/>
  <c r="D61" i="1"/>
  <c r="R61" i="1" s="1"/>
  <c r="C61" i="1"/>
  <c r="S60" i="1"/>
  <c r="M60" i="1"/>
  <c r="L60" i="1"/>
  <c r="K60" i="1"/>
  <c r="H60" i="1"/>
  <c r="I60" i="1" s="1"/>
  <c r="E60" i="1"/>
  <c r="D60" i="1"/>
  <c r="C60" i="1"/>
  <c r="S59" i="1"/>
  <c r="P59" i="1"/>
  <c r="M59" i="1"/>
  <c r="L59" i="1"/>
  <c r="K59" i="1"/>
  <c r="J59" i="1" s="1"/>
  <c r="O59" i="1" s="1"/>
  <c r="H59" i="1"/>
  <c r="I59" i="1" s="1"/>
  <c r="G59" i="1"/>
  <c r="E59" i="1"/>
  <c r="D59" i="1" s="1"/>
  <c r="C59" i="1"/>
  <c r="R59" i="1" s="1"/>
  <c r="S58" i="1"/>
  <c r="M58" i="1"/>
  <c r="L58" i="1"/>
  <c r="K58" i="1"/>
  <c r="J58" i="1"/>
  <c r="O58" i="1" s="1"/>
  <c r="I58" i="1"/>
  <c r="H58" i="1"/>
  <c r="E58" i="1"/>
  <c r="D58" i="1" s="1"/>
  <c r="C58" i="1"/>
  <c r="S57" i="1"/>
  <c r="M57" i="1"/>
  <c r="J57" i="1" s="1"/>
  <c r="O57" i="1" s="1"/>
  <c r="L57" i="1"/>
  <c r="K57" i="1"/>
  <c r="I57" i="1"/>
  <c r="H57" i="1"/>
  <c r="E57" i="1"/>
  <c r="D57" i="1"/>
  <c r="C57" i="1"/>
  <c r="S56" i="1"/>
  <c r="M56" i="1"/>
  <c r="L56" i="1"/>
  <c r="K56" i="1"/>
  <c r="J56" i="1" s="1"/>
  <c r="H56" i="1"/>
  <c r="E56" i="1"/>
  <c r="D56" i="1"/>
  <c r="C56" i="1"/>
  <c r="R56" i="1" s="1"/>
  <c r="S55" i="1"/>
  <c r="M55" i="1"/>
  <c r="L55" i="1"/>
  <c r="K55" i="1"/>
  <c r="J55" i="1" s="1"/>
  <c r="O55" i="1" s="1"/>
  <c r="H55" i="1"/>
  <c r="I55" i="1" s="1"/>
  <c r="E55" i="1"/>
  <c r="D55" i="1" s="1"/>
  <c r="P55" i="1" s="1"/>
  <c r="C55" i="1"/>
  <c r="S54" i="1"/>
  <c r="M54" i="1"/>
  <c r="L54" i="1"/>
  <c r="K54" i="1"/>
  <c r="J54" i="1"/>
  <c r="O54" i="1" s="1"/>
  <c r="I54" i="1"/>
  <c r="H54" i="1"/>
  <c r="E54" i="1"/>
  <c r="D54" i="1" s="1"/>
  <c r="C54" i="1"/>
  <c r="S53" i="1"/>
  <c r="M53" i="1"/>
  <c r="J53" i="1" s="1"/>
  <c r="O53" i="1" s="1"/>
  <c r="L53" i="1"/>
  <c r="K53" i="1"/>
  <c r="I53" i="1"/>
  <c r="H53" i="1"/>
  <c r="E53" i="1"/>
  <c r="D53" i="1"/>
  <c r="R53" i="1" s="1"/>
  <c r="C53" i="1"/>
  <c r="S52" i="1"/>
  <c r="M52" i="1"/>
  <c r="L52" i="1"/>
  <c r="K52" i="1"/>
  <c r="H52" i="1"/>
  <c r="I52" i="1" s="1"/>
  <c r="E52" i="1"/>
  <c r="D52" i="1"/>
  <c r="C52" i="1"/>
  <c r="S51" i="1"/>
  <c r="P51" i="1"/>
  <c r="M51" i="1"/>
  <c r="L51" i="1"/>
  <c r="K51" i="1"/>
  <c r="J51" i="1" s="1"/>
  <c r="O51" i="1" s="1"/>
  <c r="H51" i="1"/>
  <c r="I51" i="1" s="1"/>
  <c r="E51" i="1"/>
  <c r="D51" i="1" s="1"/>
  <c r="G51" i="1" s="1"/>
  <c r="Q51" i="1" s="1"/>
  <c r="C51" i="1"/>
  <c r="R51" i="1" s="1"/>
  <c r="S50" i="1"/>
  <c r="M50" i="1"/>
  <c r="L50" i="1"/>
  <c r="K50" i="1"/>
  <c r="J50" i="1"/>
  <c r="O50" i="1" s="1"/>
  <c r="I50" i="1"/>
  <c r="H50" i="1"/>
  <c r="E50" i="1"/>
  <c r="D50" i="1" s="1"/>
  <c r="C50" i="1"/>
  <c r="S49" i="1"/>
  <c r="M49" i="1"/>
  <c r="J49" i="1" s="1"/>
  <c r="O49" i="1" s="1"/>
  <c r="L49" i="1"/>
  <c r="K49" i="1"/>
  <c r="I49" i="1"/>
  <c r="H49" i="1"/>
  <c r="E49" i="1"/>
  <c r="D49" i="1"/>
  <c r="C49" i="1"/>
  <c r="S48" i="1"/>
  <c r="M48" i="1"/>
  <c r="L48" i="1"/>
  <c r="K48" i="1"/>
  <c r="J48" i="1" s="1"/>
  <c r="H48" i="1"/>
  <c r="E48" i="1"/>
  <c r="D48" i="1"/>
  <c r="C48" i="1"/>
  <c r="R48" i="1" s="1"/>
  <c r="S47" i="1"/>
  <c r="M47" i="1"/>
  <c r="L47" i="1"/>
  <c r="L44" i="1" s="1"/>
  <c r="K47" i="1"/>
  <c r="J47" i="1" s="1"/>
  <c r="O47" i="1" s="1"/>
  <c r="H47" i="1"/>
  <c r="I47" i="1" s="1"/>
  <c r="E47" i="1"/>
  <c r="D47" i="1" s="1"/>
  <c r="P47" i="1" s="1"/>
  <c r="C47" i="1"/>
  <c r="S46" i="1"/>
  <c r="M46" i="1"/>
  <c r="L46" i="1"/>
  <c r="K46" i="1"/>
  <c r="J46" i="1"/>
  <c r="O46" i="1" s="1"/>
  <c r="I46" i="1"/>
  <c r="H46" i="1"/>
  <c r="E46" i="1"/>
  <c r="D46" i="1" s="1"/>
  <c r="C46" i="1"/>
  <c r="S45" i="1"/>
  <c r="S44" i="1" s="1"/>
  <c r="M45" i="1"/>
  <c r="J45" i="1" s="1"/>
  <c r="L45" i="1"/>
  <c r="K45" i="1"/>
  <c r="I45" i="1"/>
  <c r="H45" i="1"/>
  <c r="E45" i="1"/>
  <c r="D45" i="1"/>
  <c r="R45" i="1" s="1"/>
  <c r="C45" i="1"/>
  <c r="N44" i="1"/>
  <c r="M44" i="1"/>
  <c r="F44" i="1"/>
  <c r="S43" i="1"/>
  <c r="M43" i="1"/>
  <c r="J43" i="1" s="1"/>
  <c r="O43" i="1" s="1"/>
  <c r="L43" i="1"/>
  <c r="K43" i="1"/>
  <c r="I43" i="1"/>
  <c r="H43" i="1"/>
  <c r="E43" i="1"/>
  <c r="D43" i="1"/>
  <c r="R43" i="1" s="1"/>
  <c r="C43" i="1"/>
  <c r="S42" i="1"/>
  <c r="M42" i="1"/>
  <c r="L42" i="1"/>
  <c r="K42" i="1"/>
  <c r="J42" i="1" s="1"/>
  <c r="H42" i="1"/>
  <c r="I42" i="1" s="1"/>
  <c r="E42" i="1"/>
  <c r="D42" i="1"/>
  <c r="C42" i="1"/>
  <c r="S41" i="1"/>
  <c r="P41" i="1"/>
  <c r="M41" i="1"/>
  <c r="L41" i="1"/>
  <c r="K41" i="1"/>
  <c r="J41" i="1" s="1"/>
  <c r="O41" i="1" s="1"/>
  <c r="H41" i="1"/>
  <c r="I41" i="1" s="1"/>
  <c r="E41" i="1"/>
  <c r="D41" i="1" s="1"/>
  <c r="G41" i="1" s="1"/>
  <c r="Q41" i="1" s="1"/>
  <c r="C41" i="1"/>
  <c r="R41" i="1" s="1"/>
  <c r="S40" i="1"/>
  <c r="M40" i="1"/>
  <c r="L40" i="1"/>
  <c r="K40" i="1"/>
  <c r="J40" i="1"/>
  <c r="O40" i="1" s="1"/>
  <c r="I40" i="1"/>
  <c r="H40" i="1"/>
  <c r="E40" i="1"/>
  <c r="C40" i="1"/>
  <c r="S39" i="1"/>
  <c r="M39" i="1"/>
  <c r="L39" i="1"/>
  <c r="K39" i="1"/>
  <c r="I39" i="1"/>
  <c r="H39" i="1"/>
  <c r="E39" i="1"/>
  <c r="D39" i="1"/>
  <c r="C39" i="1"/>
  <c r="S38" i="1"/>
  <c r="M38" i="1"/>
  <c r="L38" i="1"/>
  <c r="K38" i="1"/>
  <c r="J38" i="1" s="1"/>
  <c r="H38" i="1"/>
  <c r="E38" i="1"/>
  <c r="D38" i="1"/>
  <c r="C38" i="1"/>
  <c r="R38" i="1" s="1"/>
  <c r="S37" i="1"/>
  <c r="M37" i="1"/>
  <c r="L37" i="1"/>
  <c r="K37" i="1"/>
  <c r="J37" i="1" s="1"/>
  <c r="O37" i="1" s="1"/>
  <c r="H37" i="1"/>
  <c r="I37" i="1" s="1"/>
  <c r="E37" i="1"/>
  <c r="D37" i="1" s="1"/>
  <c r="P37" i="1" s="1"/>
  <c r="C37" i="1"/>
  <c r="S36" i="1"/>
  <c r="P36" i="1"/>
  <c r="M36" i="1"/>
  <c r="L36" i="1"/>
  <c r="K36" i="1"/>
  <c r="J36" i="1" s="1"/>
  <c r="O36" i="1" s="1"/>
  <c r="H36" i="1"/>
  <c r="I36" i="1" s="1"/>
  <c r="E36" i="1"/>
  <c r="D36" i="1" s="1"/>
  <c r="G36" i="1" s="1"/>
  <c r="Q36" i="1" s="1"/>
  <c r="C36" i="1"/>
  <c r="R36" i="1" s="1"/>
  <c r="S35" i="1"/>
  <c r="M35" i="1"/>
  <c r="L35" i="1"/>
  <c r="K35" i="1"/>
  <c r="J35" i="1" s="1"/>
  <c r="O35" i="1" s="1"/>
  <c r="H35" i="1"/>
  <c r="I35" i="1" s="1"/>
  <c r="E35" i="1"/>
  <c r="D35" i="1" s="1"/>
  <c r="P35" i="1" s="1"/>
  <c r="C35" i="1"/>
  <c r="S34" i="1"/>
  <c r="M34" i="1"/>
  <c r="L34" i="1"/>
  <c r="K34" i="1"/>
  <c r="H34" i="1"/>
  <c r="I34" i="1" s="1"/>
  <c r="G34" i="1"/>
  <c r="E34" i="1"/>
  <c r="D34" i="1"/>
  <c r="C34" i="1"/>
  <c r="N33" i="1"/>
  <c r="L33" i="1"/>
  <c r="F33" i="1"/>
  <c r="S32" i="1"/>
  <c r="M32" i="1"/>
  <c r="L32" i="1"/>
  <c r="J32" i="1" s="1"/>
  <c r="K32" i="1"/>
  <c r="H32" i="1"/>
  <c r="E32" i="1"/>
  <c r="D32" i="1"/>
  <c r="P32" i="1" s="1"/>
  <c r="C32" i="1"/>
  <c r="R32" i="1" s="1"/>
  <c r="S31" i="1"/>
  <c r="P31" i="1"/>
  <c r="M31" i="1"/>
  <c r="L31" i="1"/>
  <c r="K31" i="1"/>
  <c r="J31" i="1" s="1"/>
  <c r="O31" i="1" s="1"/>
  <c r="H31" i="1"/>
  <c r="I31" i="1" s="1"/>
  <c r="G31" i="1"/>
  <c r="Q31" i="1" s="1"/>
  <c r="E31" i="1"/>
  <c r="D31" i="1"/>
  <c r="C31" i="1"/>
  <c r="R31" i="1" s="1"/>
  <c r="S30" i="1"/>
  <c r="M30" i="1"/>
  <c r="L30" i="1"/>
  <c r="K30" i="1"/>
  <c r="J30" i="1"/>
  <c r="O30" i="1" s="1"/>
  <c r="H30" i="1"/>
  <c r="I30" i="1" s="1"/>
  <c r="E30" i="1"/>
  <c r="D30" i="1" s="1"/>
  <c r="C30" i="1"/>
  <c r="R30" i="1" s="1"/>
  <c r="S29" i="1"/>
  <c r="M29" i="1"/>
  <c r="J29" i="1" s="1"/>
  <c r="O29" i="1" s="1"/>
  <c r="L29" i="1"/>
  <c r="K29" i="1"/>
  <c r="I29" i="1"/>
  <c r="H29" i="1"/>
  <c r="E29" i="1"/>
  <c r="D29" i="1"/>
  <c r="C29" i="1"/>
  <c r="S28" i="1"/>
  <c r="M28" i="1"/>
  <c r="L28" i="1"/>
  <c r="K28" i="1"/>
  <c r="H28" i="1"/>
  <c r="I28" i="1" s="1"/>
  <c r="E28" i="1"/>
  <c r="D28" i="1"/>
  <c r="C28" i="1"/>
  <c r="S27" i="1"/>
  <c r="M27" i="1"/>
  <c r="L27" i="1"/>
  <c r="K27" i="1"/>
  <c r="H27" i="1"/>
  <c r="G27" i="1"/>
  <c r="E27" i="1"/>
  <c r="D27" i="1"/>
  <c r="C27" i="1"/>
  <c r="S26" i="1"/>
  <c r="M26" i="1"/>
  <c r="L26" i="1"/>
  <c r="K26" i="1"/>
  <c r="K21" i="1" s="1"/>
  <c r="H26" i="1"/>
  <c r="I26" i="1" s="1"/>
  <c r="E26" i="1"/>
  <c r="D26" i="1" s="1"/>
  <c r="G26" i="1" s="1"/>
  <c r="C26" i="1"/>
  <c r="S25" i="1"/>
  <c r="O25" i="1"/>
  <c r="M25" i="1"/>
  <c r="L25" i="1"/>
  <c r="K25" i="1"/>
  <c r="J25" i="1"/>
  <c r="I25" i="1"/>
  <c r="H25" i="1"/>
  <c r="E25" i="1"/>
  <c r="D25" i="1"/>
  <c r="C25" i="1"/>
  <c r="S24" i="1"/>
  <c r="M24" i="1"/>
  <c r="L24" i="1"/>
  <c r="J24" i="1" s="1"/>
  <c r="K24" i="1"/>
  <c r="H24" i="1"/>
  <c r="E24" i="1"/>
  <c r="D24" i="1"/>
  <c r="C24" i="1"/>
  <c r="R24" i="1" s="1"/>
  <c r="S23" i="1"/>
  <c r="M23" i="1"/>
  <c r="M21" i="1" s="1"/>
  <c r="L23" i="1"/>
  <c r="K23" i="1"/>
  <c r="J23" i="1" s="1"/>
  <c r="H23" i="1"/>
  <c r="G23" i="1"/>
  <c r="E23" i="1"/>
  <c r="D23" i="1"/>
  <c r="C23" i="1"/>
  <c r="R23" i="1" s="1"/>
  <c r="S22" i="1"/>
  <c r="S21" i="1" s="1"/>
  <c r="M22" i="1"/>
  <c r="L22" i="1"/>
  <c r="K22" i="1"/>
  <c r="J22" i="1"/>
  <c r="O22" i="1" s="1"/>
  <c r="H22" i="1"/>
  <c r="I22" i="1" s="1"/>
  <c r="E22" i="1"/>
  <c r="C22" i="1"/>
  <c r="N21" i="1"/>
  <c r="F21" i="1"/>
  <c r="S20" i="1"/>
  <c r="M20" i="1"/>
  <c r="L20" i="1"/>
  <c r="K20" i="1"/>
  <c r="J20" i="1" s="1"/>
  <c r="O20" i="1" s="1"/>
  <c r="H20" i="1"/>
  <c r="I20" i="1" s="1"/>
  <c r="G20" i="1"/>
  <c r="E20" i="1"/>
  <c r="D20" i="1" s="1"/>
  <c r="C20" i="1"/>
  <c r="S19" i="1"/>
  <c r="M19" i="1"/>
  <c r="J19" i="1" s="1"/>
  <c r="L19" i="1"/>
  <c r="K19" i="1"/>
  <c r="I19" i="1"/>
  <c r="H19" i="1"/>
  <c r="G19" i="1"/>
  <c r="E19" i="1"/>
  <c r="D19" i="1"/>
  <c r="C19" i="1"/>
  <c r="S18" i="1"/>
  <c r="M18" i="1"/>
  <c r="J18" i="1" s="1"/>
  <c r="O18" i="1" s="1"/>
  <c r="L18" i="1"/>
  <c r="K18" i="1"/>
  <c r="H18" i="1"/>
  <c r="E18" i="1"/>
  <c r="D18" i="1"/>
  <c r="C18" i="1"/>
  <c r="C14" i="1" s="1"/>
  <c r="S17" i="1"/>
  <c r="M17" i="1"/>
  <c r="L17" i="1"/>
  <c r="K17" i="1"/>
  <c r="J17" i="1" s="1"/>
  <c r="O17" i="1" s="1"/>
  <c r="I17" i="1"/>
  <c r="H17" i="1"/>
  <c r="E17" i="1"/>
  <c r="D17" i="1"/>
  <c r="G17" i="1" s="1"/>
  <c r="Q17" i="1" s="1"/>
  <c r="C17" i="1"/>
  <c r="R17" i="1" s="1"/>
  <c r="S16" i="1"/>
  <c r="M16" i="1"/>
  <c r="L16" i="1"/>
  <c r="L14" i="1" s="1"/>
  <c r="K16" i="1"/>
  <c r="K14" i="1" s="1"/>
  <c r="H16" i="1"/>
  <c r="I16" i="1" s="1"/>
  <c r="E16" i="1"/>
  <c r="D16" i="1" s="1"/>
  <c r="C16" i="1"/>
  <c r="S15" i="1"/>
  <c r="S14" i="1" s="1"/>
  <c r="M15" i="1"/>
  <c r="L15" i="1"/>
  <c r="K15" i="1"/>
  <c r="J15" i="1"/>
  <c r="O15" i="1" s="1"/>
  <c r="I15" i="1"/>
  <c r="H15" i="1"/>
  <c r="E15" i="1"/>
  <c r="D15" i="1" s="1"/>
  <c r="C15" i="1"/>
  <c r="N14" i="1"/>
  <c r="F14" i="1"/>
  <c r="S13" i="1"/>
  <c r="M13" i="1"/>
  <c r="L13" i="1"/>
  <c r="K13" i="1"/>
  <c r="J13" i="1"/>
  <c r="O13" i="1" s="1"/>
  <c r="I13" i="1"/>
  <c r="H13" i="1"/>
  <c r="E13" i="1"/>
  <c r="D13" i="1" s="1"/>
  <c r="C13" i="1"/>
  <c r="S12" i="1"/>
  <c r="M12" i="1"/>
  <c r="J12" i="1" s="1"/>
  <c r="O12" i="1" s="1"/>
  <c r="L12" i="1"/>
  <c r="K12" i="1"/>
  <c r="I12" i="1"/>
  <c r="H12" i="1"/>
  <c r="E12" i="1"/>
  <c r="D12" i="1"/>
  <c r="C12" i="1"/>
  <c r="S11" i="1"/>
  <c r="M11" i="1"/>
  <c r="L11" i="1"/>
  <c r="L7" i="1" s="1"/>
  <c r="K11" i="1"/>
  <c r="J11" i="1" s="1"/>
  <c r="O11" i="1" s="1"/>
  <c r="H11" i="1"/>
  <c r="I11" i="1" s="1"/>
  <c r="E11" i="1"/>
  <c r="D11" i="1"/>
  <c r="P11" i="1" s="1"/>
  <c r="C11" i="1"/>
  <c r="R11" i="1" s="1"/>
  <c r="S10" i="1"/>
  <c r="M10" i="1"/>
  <c r="L10" i="1"/>
  <c r="K10" i="1"/>
  <c r="J10" i="1" s="1"/>
  <c r="O10" i="1" s="1"/>
  <c r="H10" i="1"/>
  <c r="I10" i="1" s="1"/>
  <c r="E10" i="1"/>
  <c r="D10" i="1" s="1"/>
  <c r="C10" i="1"/>
  <c r="S9" i="1"/>
  <c r="M9" i="1"/>
  <c r="L9" i="1"/>
  <c r="K9" i="1"/>
  <c r="K7" i="1" s="1"/>
  <c r="J9" i="1"/>
  <c r="O9" i="1" s="1"/>
  <c r="I9" i="1"/>
  <c r="H9" i="1"/>
  <c r="E9" i="1"/>
  <c r="D9" i="1" s="1"/>
  <c r="C9" i="1"/>
  <c r="S8" i="1"/>
  <c r="S7" i="1" s="1"/>
  <c r="M8" i="1"/>
  <c r="J8" i="1" s="1"/>
  <c r="L8" i="1"/>
  <c r="K8" i="1"/>
  <c r="I8" i="1"/>
  <c r="H8" i="1"/>
  <c r="E8" i="1"/>
  <c r="D8" i="1"/>
  <c r="C8" i="1"/>
  <c r="C7" i="1" s="1"/>
  <c r="N7" i="1"/>
  <c r="F7" i="1"/>
  <c r="E7" i="1"/>
  <c r="D7" i="1" s="1"/>
  <c r="N6" i="1"/>
  <c r="F6" i="1"/>
  <c r="BJ8" i="3" l="1"/>
  <c r="CA8" i="3"/>
  <c r="CQ9" i="3"/>
  <c r="BW10" i="3"/>
  <c r="CQ10" i="3"/>
  <c r="BB8" i="3"/>
  <c r="BR8" i="3"/>
  <c r="BW9" i="3"/>
  <c r="CQ11" i="3"/>
  <c r="BF8" i="3"/>
  <c r="BV8" i="3"/>
  <c r="BY8" i="3"/>
  <c r="BN8" i="3"/>
  <c r="CO9" i="3"/>
  <c r="CR9" i="3"/>
  <c r="AV6" i="3"/>
  <c r="BZ12" i="3"/>
  <c r="BZ8" i="3" s="1"/>
  <c r="CH12" i="3"/>
  <c r="CL12" i="3"/>
  <c r="BA13" i="3"/>
  <c r="BE13" i="3"/>
  <c r="BI13" i="3"/>
  <c r="BM13" i="3"/>
  <c r="BQ13" i="3"/>
  <c r="BU13" i="3"/>
  <c r="BU6" i="3" s="1"/>
  <c r="BY13" i="3"/>
  <c r="BY6" i="3" s="1"/>
  <c r="DF3" i="3" s="1"/>
  <c r="DG3" i="3" s="1"/>
  <c r="CC13" i="3"/>
  <c r="CC8" i="3" s="1"/>
  <c r="CG13" i="3"/>
  <c r="CK13" i="3"/>
  <c r="CK8" i="3" s="1"/>
  <c r="AZ14" i="3"/>
  <c r="BD14" i="3"/>
  <c r="BH14" i="3"/>
  <c r="BL14" i="3"/>
  <c r="BP14" i="3"/>
  <c r="BT14" i="3"/>
  <c r="BX14" i="3"/>
  <c r="CB14" i="3"/>
  <c r="CF14" i="3"/>
  <c r="CO14" i="3" s="1"/>
  <c r="CJ14" i="3"/>
  <c r="CN14" i="3"/>
  <c r="BB16" i="3"/>
  <c r="BF16" i="3"/>
  <c r="BJ16" i="3"/>
  <c r="BJ6" i="3" s="1"/>
  <c r="BN16" i="3"/>
  <c r="BN6" i="3" s="1"/>
  <c r="BR16" i="3"/>
  <c r="BV16" i="3"/>
  <c r="BZ16" i="3"/>
  <c r="CH16" i="3"/>
  <c r="CL16" i="3"/>
  <c r="BA17" i="3"/>
  <c r="BE17" i="3"/>
  <c r="BI17" i="3"/>
  <c r="BM17" i="3"/>
  <c r="BQ17" i="3"/>
  <c r="BU17" i="3"/>
  <c r="BY17" i="3"/>
  <c r="BY15" i="3" s="1"/>
  <c r="CC17" i="3"/>
  <c r="CC15" i="3" s="1"/>
  <c r="CG17" i="3"/>
  <c r="CK17" i="3"/>
  <c r="AZ18" i="3"/>
  <c r="BD18" i="3"/>
  <c r="BH18" i="3"/>
  <c r="BL18" i="3"/>
  <c r="BP18" i="3"/>
  <c r="BT18" i="3"/>
  <c r="BX18" i="3"/>
  <c r="CB18" i="3"/>
  <c r="CF18" i="3"/>
  <c r="CJ18" i="3"/>
  <c r="CN18" i="3"/>
  <c r="AY19" i="3"/>
  <c r="BC19" i="3"/>
  <c r="BG19" i="3"/>
  <c r="BK19" i="3"/>
  <c r="BO19" i="3"/>
  <c r="BS19" i="3"/>
  <c r="CA19" i="3"/>
  <c r="CR19" i="3" s="1"/>
  <c r="CE19" i="3"/>
  <c r="CI19" i="3"/>
  <c r="CM19" i="3"/>
  <c r="BB20" i="3"/>
  <c r="BF20" i="3"/>
  <c r="BJ20" i="3"/>
  <c r="BN20" i="3"/>
  <c r="BR20" i="3"/>
  <c r="BV20" i="3"/>
  <c r="BZ20" i="3"/>
  <c r="CR20" i="3" s="1"/>
  <c r="CH20" i="3"/>
  <c r="CL20" i="3"/>
  <c r="AZ21" i="3"/>
  <c r="BK21" i="3"/>
  <c r="BP21" i="3"/>
  <c r="CF21" i="3"/>
  <c r="CO21" i="3" s="1"/>
  <c r="BE23" i="3"/>
  <c r="BM23" i="3"/>
  <c r="BU23" i="3"/>
  <c r="CC23" i="3"/>
  <c r="CJ23" i="3"/>
  <c r="AY24" i="3"/>
  <c r="BC24" i="3"/>
  <c r="BG24" i="3"/>
  <c r="BK24" i="3"/>
  <c r="BO24" i="3"/>
  <c r="BS24" i="3"/>
  <c r="BX24" i="3"/>
  <c r="CB24" i="3"/>
  <c r="CI24" i="3"/>
  <c r="CM24" i="3"/>
  <c r="BE24" i="3"/>
  <c r="BM24" i="3"/>
  <c r="BU24" i="3"/>
  <c r="CC24" i="3"/>
  <c r="CK24" i="3"/>
  <c r="AZ25" i="3"/>
  <c r="BD25" i="3"/>
  <c r="BH25" i="3"/>
  <c r="BL25" i="3"/>
  <c r="BP25" i="3"/>
  <c r="BT25" i="3"/>
  <c r="BY25" i="3"/>
  <c r="CC25" i="3"/>
  <c r="CF25" i="3"/>
  <c r="CJ25" i="3"/>
  <c r="CN25" i="3"/>
  <c r="BF25" i="3"/>
  <c r="BN25" i="3"/>
  <c r="BV25" i="3"/>
  <c r="CL25" i="3"/>
  <c r="BA26" i="3"/>
  <c r="BE26" i="3"/>
  <c r="BI26" i="3"/>
  <c r="BM26" i="3"/>
  <c r="BQ26" i="3"/>
  <c r="BU26" i="3"/>
  <c r="BZ26" i="3"/>
  <c r="CG26" i="3"/>
  <c r="CK26" i="3"/>
  <c r="AY26" i="3"/>
  <c r="BO26" i="3"/>
  <c r="BL27" i="3"/>
  <c r="CB27" i="3"/>
  <c r="CN27" i="3"/>
  <c r="AY28" i="3"/>
  <c r="BC28" i="3"/>
  <c r="BG28" i="3"/>
  <c r="BK28" i="3"/>
  <c r="BO28" i="3"/>
  <c r="BS28" i="3"/>
  <c r="BX28" i="3"/>
  <c r="CB28" i="3"/>
  <c r="CI28" i="3"/>
  <c r="CM28" i="3"/>
  <c r="BY28" i="3"/>
  <c r="BA29" i="3"/>
  <c r="BE29" i="3"/>
  <c r="BI29" i="3"/>
  <c r="BM29" i="3"/>
  <c r="BQ29" i="3"/>
  <c r="BU29" i="3"/>
  <c r="CG29" i="3"/>
  <c r="CK29" i="3"/>
  <c r="AY31" i="3"/>
  <c r="BC31" i="3"/>
  <c r="BG31" i="3"/>
  <c r="BK31" i="3"/>
  <c r="BO31" i="3"/>
  <c r="BS31" i="3"/>
  <c r="CI31" i="3"/>
  <c r="CM31" i="3"/>
  <c r="BA33" i="3"/>
  <c r="BE33" i="3"/>
  <c r="BI33" i="3"/>
  <c r="BM33" i="3"/>
  <c r="BQ33" i="3"/>
  <c r="BU33" i="3"/>
  <c r="CG33" i="3"/>
  <c r="CK33" i="3"/>
  <c r="AY35" i="3"/>
  <c r="BC35" i="3"/>
  <c r="BG35" i="3"/>
  <c r="BK35" i="3"/>
  <c r="BO35" i="3"/>
  <c r="BS35" i="3"/>
  <c r="CI35" i="3"/>
  <c r="CM35" i="3"/>
  <c r="BA37" i="3"/>
  <c r="BE37" i="3"/>
  <c r="BI37" i="3"/>
  <c r="BM37" i="3"/>
  <c r="BQ37" i="3"/>
  <c r="BU37" i="3"/>
  <c r="CG37" i="3"/>
  <c r="CK37" i="3"/>
  <c r="AY39" i="3"/>
  <c r="BC39" i="3"/>
  <c r="BG39" i="3"/>
  <c r="BK39" i="3"/>
  <c r="BO39" i="3"/>
  <c r="BS39" i="3"/>
  <c r="CI39" i="3"/>
  <c r="CM39" i="3"/>
  <c r="BA41" i="3"/>
  <c r="BE41" i="3"/>
  <c r="BI41" i="3"/>
  <c r="BM41" i="3"/>
  <c r="BQ41" i="3"/>
  <c r="BU41" i="3"/>
  <c r="BZ41" i="3"/>
  <c r="CG41" i="3"/>
  <c r="CK41" i="3"/>
  <c r="AZ42" i="3"/>
  <c r="BD42" i="3"/>
  <c r="BH42" i="3"/>
  <c r="BL42" i="3"/>
  <c r="BP42" i="3"/>
  <c r="BT42" i="3"/>
  <c r="CF42" i="3"/>
  <c r="CJ42" i="3"/>
  <c r="CN42" i="3"/>
  <c r="BC43" i="3"/>
  <c r="BG43" i="3"/>
  <c r="BK43" i="3"/>
  <c r="BS43" i="3"/>
  <c r="BX43" i="3"/>
  <c r="CB43" i="3"/>
  <c r="CM43" i="3"/>
  <c r="BB44" i="3"/>
  <c r="BF44" i="3"/>
  <c r="BJ44" i="3"/>
  <c r="BR44" i="3"/>
  <c r="BV44" i="3"/>
  <c r="CH44" i="3"/>
  <c r="CL44" i="3"/>
  <c r="BF46" i="3"/>
  <c r="BV46" i="3"/>
  <c r="CA46" i="3"/>
  <c r="CL46" i="3"/>
  <c r="BA47" i="3"/>
  <c r="BY48" i="3"/>
  <c r="CA50" i="3"/>
  <c r="CE50" i="3"/>
  <c r="CA11" i="3"/>
  <c r="CR11" i="3" s="1"/>
  <c r="CE11" i="3"/>
  <c r="CE6" i="3" s="1"/>
  <c r="DF9" i="3" s="1"/>
  <c r="DG9" i="3" s="1"/>
  <c r="CI11" i="3"/>
  <c r="CI6" i="3" s="1"/>
  <c r="CM11" i="3"/>
  <c r="CM8" i="3" s="1"/>
  <c r="AW6" i="3"/>
  <c r="BU134" i="3"/>
  <c r="BQ134" i="3"/>
  <c r="BM134" i="3"/>
  <c r="BI134" i="3"/>
  <c r="BP133" i="3"/>
  <c r="BK133" i="3"/>
  <c r="BG133" i="3"/>
  <c r="BC133" i="3"/>
  <c r="AY133" i="3"/>
  <c r="BV132" i="3"/>
  <c r="BR132" i="3"/>
  <c r="BN132" i="3"/>
  <c r="BJ132" i="3"/>
  <c r="BF132" i="3"/>
  <c r="BB132" i="3"/>
  <c r="BT130" i="3"/>
  <c r="BP130" i="3"/>
  <c r="BL130" i="3"/>
  <c r="BH130" i="3"/>
  <c r="BD130" i="3"/>
  <c r="AZ130" i="3"/>
  <c r="BS129" i="3"/>
  <c r="BO129" i="3"/>
  <c r="BK129" i="3"/>
  <c r="BG129" i="3"/>
  <c r="BC129" i="3"/>
  <c r="AY129" i="3"/>
  <c r="BO133" i="3"/>
  <c r="BE134" i="3"/>
  <c r="BA134" i="3"/>
  <c r="BV127" i="3"/>
  <c r="BR127" i="3"/>
  <c r="BN127" i="3"/>
  <c r="BJ127" i="3"/>
  <c r="BN128" i="3"/>
  <c r="BQ127" i="3"/>
  <c r="BE127" i="3"/>
  <c r="BS126" i="3"/>
  <c r="BM126" i="3"/>
  <c r="BC126" i="3"/>
  <c r="BU125" i="3"/>
  <c r="BQ125" i="3"/>
  <c r="BM125" i="3"/>
  <c r="BI125" i="3"/>
  <c r="BE125" i="3"/>
  <c r="BA125" i="3"/>
  <c r="BT124" i="3"/>
  <c r="BP124" i="3"/>
  <c r="BL124" i="3"/>
  <c r="BH124" i="3"/>
  <c r="BD124" i="3"/>
  <c r="AZ124" i="3"/>
  <c r="BJ128" i="3"/>
  <c r="BM127" i="3"/>
  <c r="BB127" i="3"/>
  <c r="BV128" i="3"/>
  <c r="BF128" i="3"/>
  <c r="BI127" i="3"/>
  <c r="BA127" i="3"/>
  <c r="BR128" i="3"/>
  <c r="BB128" i="3"/>
  <c r="BU127" i="3"/>
  <c r="BF127" i="3"/>
  <c r="BO126" i="3"/>
  <c r="AY126" i="3"/>
  <c r="BV125" i="3"/>
  <c r="BR125" i="3"/>
  <c r="BN125" i="3"/>
  <c r="BJ125" i="3"/>
  <c r="BF125" i="3"/>
  <c r="BB125" i="3"/>
  <c r="BU124" i="3"/>
  <c r="BQ124" i="3"/>
  <c r="BM124" i="3"/>
  <c r="BI124" i="3"/>
  <c r="BE124" i="3"/>
  <c r="BA124" i="3"/>
  <c r="BT123" i="3"/>
  <c r="BP123" i="3"/>
  <c r="BL123" i="3"/>
  <c r="BH123" i="3"/>
  <c r="BD123" i="3"/>
  <c r="AZ123" i="3"/>
  <c r="BS122" i="3"/>
  <c r="BO122" i="3"/>
  <c r="BK122" i="3"/>
  <c r="BG122" i="3"/>
  <c r="BC122" i="3"/>
  <c r="AY122" i="3"/>
  <c r="BV121" i="3"/>
  <c r="BR121" i="3"/>
  <c r="BN121" i="3"/>
  <c r="BJ121" i="3"/>
  <c r="BF121" i="3"/>
  <c r="BB121" i="3"/>
  <c r="BK123" i="3"/>
  <c r="BJ122" i="3"/>
  <c r="BM121" i="3"/>
  <c r="BP120" i="3"/>
  <c r="BH120" i="3"/>
  <c r="AZ120" i="3"/>
  <c r="BP119" i="3"/>
  <c r="BH119" i="3"/>
  <c r="AZ119" i="3"/>
  <c r="BO118" i="3"/>
  <c r="BG118" i="3"/>
  <c r="AY118" i="3"/>
  <c r="BS117" i="3"/>
  <c r="BO117" i="3"/>
  <c r="BK117" i="3"/>
  <c r="BG117" i="3"/>
  <c r="BC117" i="3"/>
  <c r="AY117" i="3"/>
  <c r="BV116" i="3"/>
  <c r="BR116" i="3"/>
  <c r="BN116" i="3"/>
  <c r="BJ116" i="3"/>
  <c r="BF116" i="3"/>
  <c r="BB116" i="3"/>
  <c r="BU115" i="3"/>
  <c r="BQ115" i="3"/>
  <c r="BM115" i="3"/>
  <c r="BI115" i="3"/>
  <c r="BE115" i="3"/>
  <c r="BA115" i="3"/>
  <c r="BG123" i="3"/>
  <c r="BV122" i="3"/>
  <c r="BF122" i="3"/>
  <c r="BI121" i="3"/>
  <c r="BU120" i="3"/>
  <c r="BM120" i="3"/>
  <c r="BE120" i="3"/>
  <c r="BO119" i="3"/>
  <c r="BG119" i="3"/>
  <c r="AY119" i="3"/>
  <c r="BV118" i="3"/>
  <c r="BN118" i="3"/>
  <c r="BF118" i="3"/>
  <c r="BS123" i="3"/>
  <c r="BC123" i="3"/>
  <c r="BR122" i="3"/>
  <c r="BB122" i="3"/>
  <c r="BU121" i="3"/>
  <c r="BE121" i="3"/>
  <c r="BT120" i="3"/>
  <c r="BL120" i="3"/>
  <c r="BD120" i="3"/>
  <c r="BT119" i="3"/>
  <c r="BL119" i="3"/>
  <c r="BD119" i="3"/>
  <c r="BS118" i="3"/>
  <c r="BK118" i="3"/>
  <c r="BC118" i="3"/>
  <c r="BO123" i="3"/>
  <c r="AY123" i="3"/>
  <c r="BN122" i="3"/>
  <c r="BQ121" i="3"/>
  <c r="BA121" i="3"/>
  <c r="BQ120" i="3"/>
  <c r="BI120" i="3"/>
  <c r="BA120" i="3"/>
  <c r="BS119" i="3"/>
  <c r="BK119" i="3"/>
  <c r="BC119" i="3"/>
  <c r="BR118" i="3"/>
  <c r="BJ118" i="3"/>
  <c r="BB118" i="3"/>
  <c r="BL114" i="3"/>
  <c r="BO113" i="3"/>
  <c r="AY113" i="3"/>
  <c r="BN112" i="3"/>
  <c r="BQ111" i="3"/>
  <c r="BA111" i="3"/>
  <c r="BV110" i="3"/>
  <c r="BN110" i="3"/>
  <c r="BT109" i="3"/>
  <c r="BP109" i="3"/>
  <c r="BL109" i="3"/>
  <c r="BS108" i="3"/>
  <c r="BO108" i="3"/>
  <c r="BK108" i="3"/>
  <c r="BG108" i="3"/>
  <c r="BC108" i="3"/>
  <c r="AY108" i="3"/>
  <c r="BH114" i="3"/>
  <c r="BK113" i="3"/>
  <c r="BJ112" i="3"/>
  <c r="BM111" i="3"/>
  <c r="BV108" i="3"/>
  <c r="BR108" i="3"/>
  <c r="BN108" i="3"/>
  <c r="BJ108" i="3"/>
  <c r="BS105" i="3"/>
  <c r="BO105" i="3"/>
  <c r="BK105" i="3"/>
  <c r="BG105" i="3"/>
  <c r="BV104" i="3"/>
  <c r="BR104" i="3"/>
  <c r="BN104" i="3"/>
  <c r="BJ104" i="3"/>
  <c r="BF104" i="3"/>
  <c r="BB104" i="3"/>
  <c r="BU103" i="3"/>
  <c r="BQ103" i="3"/>
  <c r="BM103" i="3"/>
  <c r="BI103" i="3"/>
  <c r="BE103" i="3"/>
  <c r="BA103" i="3"/>
  <c r="BT102" i="3"/>
  <c r="BP102" i="3"/>
  <c r="BL102" i="3"/>
  <c r="BT114" i="3"/>
  <c r="BD114" i="3"/>
  <c r="BG113" i="3"/>
  <c r="BV112" i="3"/>
  <c r="BF112" i="3"/>
  <c r="BI111" i="3"/>
  <c r="BP114" i="3"/>
  <c r="AZ114" i="3"/>
  <c r="BS113" i="3"/>
  <c r="BC113" i="3"/>
  <c r="BR112" i="3"/>
  <c r="BB112" i="3"/>
  <c r="BU111" i="3"/>
  <c r="BE111" i="3"/>
  <c r="BO106" i="3"/>
  <c r="BG106" i="3"/>
  <c r="AY106" i="3"/>
  <c r="BV105" i="3"/>
  <c r="BN105" i="3"/>
  <c r="BF105" i="3"/>
  <c r="BO104" i="3"/>
  <c r="BG104" i="3"/>
  <c r="AY104" i="3"/>
  <c r="BV103" i="3"/>
  <c r="BN103" i="3"/>
  <c r="BF103" i="3"/>
  <c r="BO102" i="3"/>
  <c r="BH102" i="3"/>
  <c r="BC102" i="3"/>
  <c r="BR101" i="3"/>
  <c r="BL101" i="3"/>
  <c r="BB101" i="3"/>
  <c r="BT100" i="3"/>
  <c r="BP100" i="3"/>
  <c r="BL100" i="3"/>
  <c r="BH100" i="3"/>
  <c r="BD100" i="3"/>
  <c r="AZ100" i="3"/>
  <c r="BS99" i="3"/>
  <c r="BO99" i="3"/>
  <c r="BK99" i="3"/>
  <c r="BG99" i="3"/>
  <c r="BC99" i="3"/>
  <c r="AY99" i="3"/>
  <c r="BV98" i="3"/>
  <c r="BR98" i="3"/>
  <c r="BN98" i="3"/>
  <c r="BJ98" i="3"/>
  <c r="BF98" i="3"/>
  <c r="BB98" i="3"/>
  <c r="BU97" i="3"/>
  <c r="BQ97" i="3"/>
  <c r="BM97" i="3"/>
  <c r="BI97" i="3"/>
  <c r="BE97" i="3"/>
  <c r="BA97" i="3"/>
  <c r="BT96" i="3"/>
  <c r="BP96" i="3"/>
  <c r="BL96" i="3"/>
  <c r="BH96" i="3"/>
  <c r="BD96" i="3"/>
  <c r="AZ96" i="3"/>
  <c r="BS102" i="3"/>
  <c r="BK102" i="3"/>
  <c r="BE102" i="3"/>
  <c r="AZ102" i="3"/>
  <c r="BT101" i="3"/>
  <c r="BJ101" i="3"/>
  <c r="BD101" i="3"/>
  <c r="BD102" i="3"/>
  <c r="BS95" i="3"/>
  <c r="BC95" i="3"/>
  <c r="BR94" i="3"/>
  <c r="BB94" i="3"/>
  <c r="BU93" i="3"/>
  <c r="BE93" i="3"/>
  <c r="BP92" i="3"/>
  <c r="BH92" i="3"/>
  <c r="AZ92" i="3"/>
  <c r="BQ91" i="3"/>
  <c r="BI91" i="3"/>
  <c r="BA91" i="3"/>
  <c r="BP90" i="3"/>
  <c r="BH90" i="3"/>
  <c r="AZ90" i="3"/>
  <c r="BQ89" i="3"/>
  <c r="BI89" i="3"/>
  <c r="BA89" i="3"/>
  <c r="BO95" i="3"/>
  <c r="AY95" i="3"/>
  <c r="BN94" i="3"/>
  <c r="BV92" i="3"/>
  <c r="BN92" i="3"/>
  <c r="BF92" i="3"/>
  <c r="BO91" i="3"/>
  <c r="BG91" i="3"/>
  <c r="AY91" i="3"/>
  <c r="BV90" i="3"/>
  <c r="BN90" i="3"/>
  <c r="BF90" i="3"/>
  <c r="BO89" i="3"/>
  <c r="BG89" i="3"/>
  <c r="AY89" i="3"/>
  <c r="BV88" i="3"/>
  <c r="BR88" i="3"/>
  <c r="BN88" i="3"/>
  <c r="BJ88" i="3"/>
  <c r="BF88" i="3"/>
  <c r="BB88" i="3"/>
  <c r="BU87" i="3"/>
  <c r="BQ87" i="3"/>
  <c r="BM87" i="3"/>
  <c r="BI87" i="3"/>
  <c r="BE87" i="3"/>
  <c r="BA87" i="3"/>
  <c r="BT86" i="3"/>
  <c r="BP86" i="3"/>
  <c r="BL86" i="3"/>
  <c r="BH86" i="3"/>
  <c r="BD86" i="3"/>
  <c r="AZ86" i="3"/>
  <c r="BK95" i="3"/>
  <c r="BJ94" i="3"/>
  <c r="BM93" i="3"/>
  <c r="BT92" i="3"/>
  <c r="BL92" i="3"/>
  <c r="BD92" i="3"/>
  <c r="BU91" i="3"/>
  <c r="BM91" i="3"/>
  <c r="BE91" i="3"/>
  <c r="BT90" i="3"/>
  <c r="BL90" i="3"/>
  <c r="BD90" i="3"/>
  <c r="BU89" i="3"/>
  <c r="BM89" i="3"/>
  <c r="BE89" i="3"/>
  <c r="BG95" i="3"/>
  <c r="BV94" i="3"/>
  <c r="BF94" i="3"/>
  <c r="BO88" i="3"/>
  <c r="AY88" i="3"/>
  <c r="BV87" i="3"/>
  <c r="BN87" i="3"/>
  <c r="BF87" i="3"/>
  <c r="BO86" i="3"/>
  <c r="BG86" i="3"/>
  <c r="AY86" i="3"/>
  <c r="BS85" i="3"/>
  <c r="BN85" i="3"/>
  <c r="BC85" i="3"/>
  <c r="BR84" i="3"/>
  <c r="BM84" i="3"/>
  <c r="BB84" i="3"/>
  <c r="BS82" i="3"/>
  <c r="BO82" i="3"/>
  <c r="BK82" i="3"/>
  <c r="BG82" i="3"/>
  <c r="BC82" i="3"/>
  <c r="AY82" i="3"/>
  <c r="BV81" i="3"/>
  <c r="BR81" i="3"/>
  <c r="BN81" i="3"/>
  <c r="BJ81" i="3"/>
  <c r="BF81" i="3"/>
  <c r="BB81" i="3"/>
  <c r="BU80" i="3"/>
  <c r="BQ80" i="3"/>
  <c r="BM80" i="3"/>
  <c r="BI80" i="3"/>
  <c r="BE80" i="3"/>
  <c r="BA80" i="3"/>
  <c r="BT79" i="3"/>
  <c r="BP79" i="3"/>
  <c r="BL79" i="3"/>
  <c r="BH79" i="3"/>
  <c r="BD79" i="3"/>
  <c r="AZ79" i="3"/>
  <c r="BS78" i="3"/>
  <c r="BO78" i="3"/>
  <c r="BK78" i="3"/>
  <c r="BG78" i="3"/>
  <c r="BC78" i="3"/>
  <c r="AY78" i="3"/>
  <c r="BV77" i="3"/>
  <c r="BR77" i="3"/>
  <c r="BN77" i="3"/>
  <c r="BJ77" i="3"/>
  <c r="BF77" i="3"/>
  <c r="BB77" i="3"/>
  <c r="BU76" i="3"/>
  <c r="BQ76" i="3"/>
  <c r="BM76" i="3"/>
  <c r="BI76" i="3"/>
  <c r="BE76" i="3"/>
  <c r="BA76" i="3"/>
  <c r="BT75" i="3"/>
  <c r="BP75" i="3"/>
  <c r="BL75" i="3"/>
  <c r="BH75" i="3"/>
  <c r="BD75" i="3"/>
  <c r="AZ75" i="3"/>
  <c r="BS74" i="3"/>
  <c r="BO74" i="3"/>
  <c r="BK74" i="3"/>
  <c r="BG74" i="3"/>
  <c r="BC74" i="3"/>
  <c r="AY74" i="3"/>
  <c r="BV73" i="3"/>
  <c r="BR73" i="3"/>
  <c r="BN73" i="3"/>
  <c r="BJ73" i="3"/>
  <c r="BF73" i="3"/>
  <c r="BB73" i="3"/>
  <c r="BU72" i="3"/>
  <c r="BQ72" i="3"/>
  <c r="BM72" i="3"/>
  <c r="BI72" i="3"/>
  <c r="BE72" i="3"/>
  <c r="BA72" i="3"/>
  <c r="BT71" i="3"/>
  <c r="BP71" i="3"/>
  <c r="BL71" i="3"/>
  <c r="BH71" i="3"/>
  <c r="BD71" i="3"/>
  <c r="AZ71" i="3"/>
  <c r="BS70" i="3"/>
  <c r="BO70" i="3"/>
  <c r="BK70" i="3"/>
  <c r="BG70" i="3"/>
  <c r="BC70" i="3"/>
  <c r="AY70" i="3"/>
  <c r="BK88" i="3"/>
  <c r="BG85" i="3"/>
  <c r="BV84" i="3"/>
  <c r="BF84" i="3"/>
  <c r="BG88" i="3"/>
  <c r="BK85" i="3"/>
  <c r="BJ84" i="3"/>
  <c r="BS88" i="3"/>
  <c r="BO85" i="3"/>
  <c r="AY85" i="3"/>
  <c r="BN84" i="3"/>
  <c r="BT82" i="3"/>
  <c r="BP82" i="3"/>
  <c r="BL82" i="3"/>
  <c r="BH82" i="3"/>
  <c r="BD82" i="3"/>
  <c r="AZ82" i="3"/>
  <c r="BS81" i="3"/>
  <c r="BO81" i="3"/>
  <c r="BK81" i="3"/>
  <c r="BG81" i="3"/>
  <c r="BC81" i="3"/>
  <c r="AY81" i="3"/>
  <c r="BV80" i="3"/>
  <c r="BR80" i="3"/>
  <c r="BN80" i="3"/>
  <c r="BJ80" i="3"/>
  <c r="BF80" i="3"/>
  <c r="BB80" i="3"/>
  <c r="BU79" i="3"/>
  <c r="BQ79" i="3"/>
  <c r="BM79" i="3"/>
  <c r="BI79" i="3"/>
  <c r="BE79" i="3"/>
  <c r="BA79" i="3"/>
  <c r="BT78" i="3"/>
  <c r="BP78" i="3"/>
  <c r="BL78" i="3"/>
  <c r="BH78" i="3"/>
  <c r="BD78" i="3"/>
  <c r="AZ78" i="3"/>
  <c r="BS77" i="3"/>
  <c r="BO77" i="3"/>
  <c r="BK77" i="3"/>
  <c r="BG77" i="3"/>
  <c r="BC77" i="3"/>
  <c r="AY77" i="3"/>
  <c r="BV76" i="3"/>
  <c r="BR76" i="3"/>
  <c r="BN76" i="3"/>
  <c r="BJ76" i="3"/>
  <c r="BF76" i="3"/>
  <c r="BB76" i="3"/>
  <c r="BU75" i="3"/>
  <c r="BQ75" i="3"/>
  <c r="BM75" i="3"/>
  <c r="BI75" i="3"/>
  <c r="BE75" i="3"/>
  <c r="BA75" i="3"/>
  <c r="BT74" i="3"/>
  <c r="BP74" i="3"/>
  <c r="BL74" i="3"/>
  <c r="BH74" i="3"/>
  <c r="BD74" i="3"/>
  <c r="AZ74" i="3"/>
  <c r="BS73" i="3"/>
  <c r="BO73" i="3"/>
  <c r="BK73" i="3"/>
  <c r="BG73" i="3"/>
  <c r="BC73" i="3"/>
  <c r="AY73" i="3"/>
  <c r="BV72" i="3"/>
  <c r="BR72" i="3"/>
  <c r="BN72" i="3"/>
  <c r="BJ72" i="3"/>
  <c r="BF72" i="3"/>
  <c r="BB72" i="3"/>
  <c r="BU71" i="3"/>
  <c r="BQ71" i="3"/>
  <c r="BM71" i="3"/>
  <c r="BI71" i="3"/>
  <c r="BE71" i="3"/>
  <c r="BA71" i="3"/>
  <c r="BT70" i="3"/>
  <c r="BP70" i="3"/>
  <c r="BL70" i="3"/>
  <c r="BH70" i="3"/>
  <c r="BD70" i="3"/>
  <c r="AZ70" i="3"/>
  <c r="BS69" i="3"/>
  <c r="BO69" i="3"/>
  <c r="BK69" i="3"/>
  <c r="BG69" i="3"/>
  <c r="BC69" i="3"/>
  <c r="AY69" i="3"/>
  <c r="BV68" i="3"/>
  <c r="BR68" i="3"/>
  <c r="BN68" i="3"/>
  <c r="BJ68" i="3"/>
  <c r="BF68" i="3"/>
  <c r="BB68" i="3"/>
  <c r="BU67" i="3"/>
  <c r="BQ67" i="3"/>
  <c r="BM67" i="3"/>
  <c r="BI67" i="3"/>
  <c r="BE67" i="3"/>
  <c r="BA67" i="3"/>
  <c r="BT66" i="3"/>
  <c r="BP66" i="3"/>
  <c r="BL66" i="3"/>
  <c r="BH66" i="3"/>
  <c r="BD66" i="3"/>
  <c r="AZ66" i="3"/>
  <c r="BV64" i="3"/>
  <c r="BR64" i="3"/>
  <c r="BN64" i="3"/>
  <c r="BJ64" i="3"/>
  <c r="BF64" i="3"/>
  <c r="BB64" i="3"/>
  <c r="BU63" i="3"/>
  <c r="BQ63" i="3"/>
  <c r="BM63" i="3"/>
  <c r="BI63" i="3"/>
  <c r="BE63" i="3"/>
  <c r="BA63" i="3"/>
  <c r="BJ69" i="3"/>
  <c r="BM68" i="3"/>
  <c r="BP67" i="3"/>
  <c r="AZ67" i="3"/>
  <c r="BS66" i="3"/>
  <c r="BC66" i="3"/>
  <c r="BI64" i="3"/>
  <c r="BP62" i="3"/>
  <c r="AZ62" i="3"/>
  <c r="BO61" i="3"/>
  <c r="AY61" i="3"/>
  <c r="BS60" i="3"/>
  <c r="BN60" i="3"/>
  <c r="BR59" i="3"/>
  <c r="BM59" i="3"/>
  <c r="BB59" i="3"/>
  <c r="BS58" i="3"/>
  <c r="BO58" i="3"/>
  <c r="BK58" i="3"/>
  <c r="BG58" i="3"/>
  <c r="BC58" i="3"/>
  <c r="AY58" i="3"/>
  <c r="BV57" i="3"/>
  <c r="BR57" i="3"/>
  <c r="BN57" i="3"/>
  <c r="BJ57" i="3"/>
  <c r="BF57" i="3"/>
  <c r="BB57" i="3"/>
  <c r="BU56" i="3"/>
  <c r="BQ56" i="3"/>
  <c r="BM56" i="3"/>
  <c r="BI56" i="3"/>
  <c r="BE56" i="3"/>
  <c r="BA56" i="3"/>
  <c r="BT55" i="3"/>
  <c r="BP55" i="3"/>
  <c r="BL55" i="3"/>
  <c r="BH55" i="3"/>
  <c r="BD55" i="3"/>
  <c r="AZ55" i="3"/>
  <c r="BS54" i="3"/>
  <c r="BO54" i="3"/>
  <c r="BK54" i="3"/>
  <c r="BG54" i="3"/>
  <c r="BC54" i="3"/>
  <c r="AY54" i="3"/>
  <c r="BV53" i="3"/>
  <c r="BR53" i="3"/>
  <c r="BN53" i="3"/>
  <c r="BJ53" i="3"/>
  <c r="BF53" i="3"/>
  <c r="BB53" i="3"/>
  <c r="BU52" i="3"/>
  <c r="BQ52" i="3"/>
  <c r="BM52" i="3"/>
  <c r="BI52" i="3"/>
  <c r="BE52" i="3"/>
  <c r="BA52" i="3"/>
  <c r="BT51" i="3"/>
  <c r="BP51" i="3"/>
  <c r="BL51" i="3"/>
  <c r="BH51" i="3"/>
  <c r="BD51" i="3"/>
  <c r="AZ51" i="3"/>
  <c r="BV69" i="3"/>
  <c r="BF69" i="3"/>
  <c r="BI68" i="3"/>
  <c r="BL67" i="3"/>
  <c r="BO66" i="3"/>
  <c r="AY66" i="3"/>
  <c r="BU64" i="3"/>
  <c r="BE64" i="3"/>
  <c r="BP63" i="3"/>
  <c r="BH63" i="3"/>
  <c r="AZ63" i="3"/>
  <c r="BT62" i="3"/>
  <c r="BD62" i="3"/>
  <c r="BS61" i="3"/>
  <c r="BC61" i="3"/>
  <c r="BR60" i="3"/>
  <c r="BB60" i="3"/>
  <c r="BQ59" i="3"/>
  <c r="BA59" i="3"/>
  <c r="BR69" i="3"/>
  <c r="BB69" i="3"/>
  <c r="BU68" i="3"/>
  <c r="BE68" i="3"/>
  <c r="BH67" i="3"/>
  <c r="BK66" i="3"/>
  <c r="BH62" i="3"/>
  <c r="BG61" i="3"/>
  <c r="BV60" i="3"/>
  <c r="BF60" i="3"/>
  <c r="BU59" i="3"/>
  <c r="BE59" i="3"/>
  <c r="BN69" i="3"/>
  <c r="BQ68" i="3"/>
  <c r="BA68" i="3"/>
  <c r="BT67" i="3"/>
  <c r="BD67" i="3"/>
  <c r="BG66" i="3"/>
  <c r="BM64" i="3"/>
  <c r="BT63" i="3"/>
  <c r="BL63" i="3"/>
  <c r="BD63" i="3"/>
  <c r="BQ62" i="3"/>
  <c r="BL62" i="3"/>
  <c r="BA62" i="3"/>
  <c r="BP61" i="3"/>
  <c r="BK61" i="3"/>
  <c r="AZ61" i="3"/>
  <c r="BO60" i="3"/>
  <c r="BJ60" i="3"/>
  <c r="AY60" i="3"/>
  <c r="BN59" i="3"/>
  <c r="BI59" i="3"/>
  <c r="BT58" i="3"/>
  <c r="BP58" i="3"/>
  <c r="BL58" i="3"/>
  <c r="BH58" i="3"/>
  <c r="BD58" i="3"/>
  <c r="AZ58" i="3"/>
  <c r="BS57" i="3"/>
  <c r="BO57" i="3"/>
  <c r="BK57" i="3"/>
  <c r="BG57" i="3"/>
  <c r="BC57" i="3"/>
  <c r="AY57" i="3"/>
  <c r="BV56" i="3"/>
  <c r="BR56" i="3"/>
  <c r="BN56" i="3"/>
  <c r="BJ56" i="3"/>
  <c r="BF56" i="3"/>
  <c r="BB56" i="3"/>
  <c r="BU55" i="3"/>
  <c r="BQ55" i="3"/>
  <c r="BM55" i="3"/>
  <c r="BI55" i="3"/>
  <c r="BE55" i="3"/>
  <c r="BA55" i="3"/>
  <c r="BT54" i="3"/>
  <c r="BP54" i="3"/>
  <c r="BL54" i="3"/>
  <c r="BH54" i="3"/>
  <c r="BD54" i="3"/>
  <c r="AZ54" i="3"/>
  <c r="BS53" i="3"/>
  <c r="BO53" i="3"/>
  <c r="BK53" i="3"/>
  <c r="BG53" i="3"/>
  <c r="BC53" i="3"/>
  <c r="AY53" i="3"/>
  <c r="BV52" i="3"/>
  <c r="BR52" i="3"/>
  <c r="BN52" i="3"/>
  <c r="BJ52" i="3"/>
  <c r="BF52" i="3"/>
  <c r="BB52" i="3"/>
  <c r="BU51" i="3"/>
  <c r="BQ51" i="3"/>
  <c r="BM51" i="3"/>
  <c r="BI51" i="3"/>
  <c r="BE51" i="3"/>
  <c r="BA51" i="3"/>
  <c r="BT50" i="3"/>
  <c r="BP50" i="3"/>
  <c r="BL50" i="3"/>
  <c r="BH50" i="3"/>
  <c r="BD50" i="3"/>
  <c r="AZ50" i="3"/>
  <c r="BO50" i="3"/>
  <c r="AY50" i="3"/>
  <c r="BV49" i="3"/>
  <c r="BN49" i="3"/>
  <c r="BF49" i="3"/>
  <c r="BU48" i="3"/>
  <c r="BM48" i="3"/>
  <c r="BE48" i="3"/>
  <c r="BU47" i="3"/>
  <c r="BM47" i="3"/>
  <c r="BE47" i="3"/>
  <c r="BR46" i="3"/>
  <c r="BL46" i="3"/>
  <c r="BG46" i="3"/>
  <c r="BB46" i="3"/>
  <c r="BN44" i="3"/>
  <c r="BI44" i="3"/>
  <c r="BT43" i="3"/>
  <c r="BO43" i="3"/>
  <c r="BD43" i="3"/>
  <c r="AY43" i="3"/>
  <c r="BS42" i="3"/>
  <c r="BN42" i="3"/>
  <c r="BC42" i="3"/>
  <c r="BR41" i="3"/>
  <c r="BN41" i="3"/>
  <c r="BJ41" i="3"/>
  <c r="BF41" i="3"/>
  <c r="BB41" i="3"/>
  <c r="BU40" i="3"/>
  <c r="BQ40" i="3"/>
  <c r="BM40" i="3"/>
  <c r="BI40" i="3"/>
  <c r="BE40" i="3"/>
  <c r="BA40" i="3"/>
  <c r="BT39" i="3"/>
  <c r="BP39" i="3"/>
  <c r="BL39" i="3"/>
  <c r="BH39" i="3"/>
  <c r="BD39" i="3"/>
  <c r="AZ39" i="3"/>
  <c r="BS38" i="3"/>
  <c r="BO38" i="3"/>
  <c r="BK38" i="3"/>
  <c r="BG38" i="3"/>
  <c r="BC38" i="3"/>
  <c r="AY38" i="3"/>
  <c r="BV37" i="3"/>
  <c r="BR37" i="3"/>
  <c r="BN37" i="3"/>
  <c r="BJ37" i="3"/>
  <c r="BF37" i="3"/>
  <c r="BB37" i="3"/>
  <c r="BU36" i="3"/>
  <c r="BQ36" i="3"/>
  <c r="BM36" i="3"/>
  <c r="BI36" i="3"/>
  <c r="BE36" i="3"/>
  <c r="BA36" i="3"/>
  <c r="BT35" i="3"/>
  <c r="BP35" i="3"/>
  <c r="BL35" i="3"/>
  <c r="BH35" i="3"/>
  <c r="BD35" i="3"/>
  <c r="AZ35" i="3"/>
  <c r="BV33" i="3"/>
  <c r="BR33" i="3"/>
  <c r="BN33" i="3"/>
  <c r="BJ33" i="3"/>
  <c r="BF33" i="3"/>
  <c r="BB33" i="3"/>
  <c r="BU32" i="3"/>
  <c r="BQ32" i="3"/>
  <c r="BM32" i="3"/>
  <c r="BI32" i="3"/>
  <c r="BE32" i="3"/>
  <c r="BA32" i="3"/>
  <c r="BT31" i="3"/>
  <c r="BP31" i="3"/>
  <c r="BL31" i="3"/>
  <c r="BH31" i="3"/>
  <c r="BD31" i="3"/>
  <c r="AZ31" i="3"/>
  <c r="BS30" i="3"/>
  <c r="BO30" i="3"/>
  <c r="BK30" i="3"/>
  <c r="BG30" i="3"/>
  <c r="BC30" i="3"/>
  <c r="AY30" i="3"/>
  <c r="BV29" i="3"/>
  <c r="BR29" i="3"/>
  <c r="BN29" i="3"/>
  <c r="BJ29" i="3"/>
  <c r="BF29" i="3"/>
  <c r="BB29" i="3"/>
  <c r="BK50" i="3"/>
  <c r="BS49" i="3"/>
  <c r="BK49" i="3"/>
  <c r="BC49" i="3"/>
  <c r="BR48" i="3"/>
  <c r="BJ48" i="3"/>
  <c r="BB48" i="3"/>
  <c r="BT47" i="3"/>
  <c r="BL47" i="3"/>
  <c r="BD47" i="3"/>
  <c r="BK46" i="3"/>
  <c r="BM44" i="3"/>
  <c r="BH43" i="3"/>
  <c r="BG42" i="3"/>
  <c r="BG50" i="3"/>
  <c r="BR49" i="3"/>
  <c r="BJ49" i="3"/>
  <c r="BB49" i="3"/>
  <c r="BQ48" i="3"/>
  <c r="BI48" i="3"/>
  <c r="BA48" i="3"/>
  <c r="BQ47" i="3"/>
  <c r="BI47" i="3"/>
  <c r="BO46" i="3"/>
  <c r="BJ46" i="3"/>
  <c r="AY46" i="3"/>
  <c r="BQ44" i="3"/>
  <c r="BA44" i="3"/>
  <c r="BL43" i="3"/>
  <c r="BK42" i="3"/>
  <c r="BS50" i="3"/>
  <c r="BC50" i="3"/>
  <c r="BO49" i="3"/>
  <c r="BG49" i="3"/>
  <c r="AY49" i="3"/>
  <c r="BV48" i="3"/>
  <c r="BN48" i="3"/>
  <c r="BF48" i="3"/>
  <c r="BP47" i="3"/>
  <c r="BH47" i="3"/>
  <c r="AZ47" i="3"/>
  <c r="BS46" i="3"/>
  <c r="BN46" i="3"/>
  <c r="BC46" i="3"/>
  <c r="BU44" i="3"/>
  <c r="BE44" i="3"/>
  <c r="BP43" i="3"/>
  <c r="AZ43" i="3"/>
  <c r="BO42" i="3"/>
  <c r="AY42" i="3"/>
  <c r="BS41" i="3"/>
  <c r="BO41" i="3"/>
  <c r="BK41" i="3"/>
  <c r="BG41" i="3"/>
  <c r="BC41" i="3"/>
  <c r="AY41" i="3"/>
  <c r="BV40" i="3"/>
  <c r="BR40" i="3"/>
  <c r="BN40" i="3"/>
  <c r="BJ40" i="3"/>
  <c r="BF40" i="3"/>
  <c r="BB40" i="3"/>
  <c r="BU39" i="3"/>
  <c r="BQ39" i="3"/>
  <c r="BM39" i="3"/>
  <c r="BI39" i="3"/>
  <c r="BE39" i="3"/>
  <c r="BA39" i="3"/>
  <c r="BT38" i="3"/>
  <c r="BP38" i="3"/>
  <c r="BL38" i="3"/>
  <c r="BH38" i="3"/>
  <c r="BD38" i="3"/>
  <c r="AZ38" i="3"/>
  <c r="BS37" i="3"/>
  <c r="BO37" i="3"/>
  <c r="BK37" i="3"/>
  <c r="BG37" i="3"/>
  <c r="BC37" i="3"/>
  <c r="AY37" i="3"/>
  <c r="BV36" i="3"/>
  <c r="BR36" i="3"/>
  <c r="BN36" i="3"/>
  <c r="BJ36" i="3"/>
  <c r="BF36" i="3"/>
  <c r="BB36" i="3"/>
  <c r="BU35" i="3"/>
  <c r="BQ35" i="3"/>
  <c r="BM35" i="3"/>
  <c r="BI35" i="3"/>
  <c r="BE35" i="3"/>
  <c r="BA35" i="3"/>
  <c r="BS33" i="3"/>
  <c r="BO33" i="3"/>
  <c r="BK33" i="3"/>
  <c r="BG33" i="3"/>
  <c r="BC33" i="3"/>
  <c r="AY33" i="3"/>
  <c r="BV32" i="3"/>
  <c r="BR32" i="3"/>
  <c r="BN32" i="3"/>
  <c r="BJ32" i="3"/>
  <c r="BF32" i="3"/>
  <c r="BB32" i="3"/>
  <c r="BU31" i="3"/>
  <c r="BQ31" i="3"/>
  <c r="BM31" i="3"/>
  <c r="BI31" i="3"/>
  <c r="BE31" i="3"/>
  <c r="BA31" i="3"/>
  <c r="BT30" i="3"/>
  <c r="BP30" i="3"/>
  <c r="BL30" i="3"/>
  <c r="BH30" i="3"/>
  <c r="BD30" i="3"/>
  <c r="AZ30" i="3"/>
  <c r="BS29" i="3"/>
  <c r="BO29" i="3"/>
  <c r="BK29" i="3"/>
  <c r="BG29" i="3"/>
  <c r="BC29" i="3"/>
  <c r="AY29" i="3"/>
  <c r="BV28" i="3"/>
  <c r="BR28" i="3"/>
  <c r="BN28" i="3"/>
  <c r="BJ28" i="3"/>
  <c r="BF28" i="3"/>
  <c r="BB28" i="3"/>
  <c r="BU27" i="3"/>
  <c r="BQ27" i="3"/>
  <c r="BM27" i="3"/>
  <c r="BI27" i="3"/>
  <c r="BE27" i="3"/>
  <c r="BA27" i="3"/>
  <c r="BT26" i="3"/>
  <c r="BP26" i="3"/>
  <c r="BL26" i="3"/>
  <c r="BH26" i="3"/>
  <c r="BD26" i="3"/>
  <c r="AZ26" i="3"/>
  <c r="BG21" i="3"/>
  <c r="CB21" i="3"/>
  <c r="CB15" i="3" s="1"/>
  <c r="CM21" i="3"/>
  <c r="BH23" i="3"/>
  <c r="BP23" i="3"/>
  <c r="CK23" i="3"/>
  <c r="AZ24" i="3"/>
  <c r="AZ22" i="3" s="1"/>
  <c r="BD24" i="3"/>
  <c r="BH24" i="3"/>
  <c r="BL24" i="3"/>
  <c r="BP24" i="3"/>
  <c r="BT24" i="3"/>
  <c r="CF24" i="3"/>
  <c r="CJ24" i="3"/>
  <c r="CN24" i="3"/>
  <c r="BF24" i="3"/>
  <c r="BN24" i="3"/>
  <c r="BV24" i="3"/>
  <c r="CL24" i="3"/>
  <c r="BA25" i="3"/>
  <c r="BE25" i="3"/>
  <c r="BI25" i="3"/>
  <c r="BM25" i="3"/>
  <c r="BQ25" i="3"/>
  <c r="BU25" i="3"/>
  <c r="CG25" i="3"/>
  <c r="CK25" i="3"/>
  <c r="AY25" i="3"/>
  <c r="BG25" i="3"/>
  <c r="BO25" i="3"/>
  <c r="CE25" i="3"/>
  <c r="CM25" i="3"/>
  <c r="BB26" i="3"/>
  <c r="BF26" i="3"/>
  <c r="BJ26" i="3"/>
  <c r="BN26" i="3"/>
  <c r="BR26" i="3"/>
  <c r="BV26" i="3"/>
  <c r="CH26" i="3"/>
  <c r="CL26" i="3"/>
  <c r="BC26" i="3"/>
  <c r="BS26" i="3"/>
  <c r="AZ27" i="3"/>
  <c r="BP27" i="3"/>
  <c r="AZ28" i="3"/>
  <c r="BD28" i="3"/>
  <c r="BH28" i="3"/>
  <c r="BL28" i="3"/>
  <c r="BP28" i="3"/>
  <c r="BT28" i="3"/>
  <c r="CF28" i="3"/>
  <c r="CJ28" i="3"/>
  <c r="CN28" i="3"/>
  <c r="BM28" i="3"/>
  <c r="BA30" i="3"/>
  <c r="BE30" i="3"/>
  <c r="BI30" i="3"/>
  <c r="BM30" i="3"/>
  <c r="BQ30" i="3"/>
  <c r="BU30" i="3"/>
  <c r="BZ30" i="3"/>
  <c r="CG30" i="3"/>
  <c r="CK30" i="3"/>
  <c r="AY32" i="3"/>
  <c r="BC32" i="3"/>
  <c r="BG32" i="3"/>
  <c r="BK32" i="3"/>
  <c r="BO32" i="3"/>
  <c r="BS32" i="3"/>
  <c r="BX32" i="3"/>
  <c r="CB32" i="3"/>
  <c r="CI32" i="3"/>
  <c r="CM32" i="3"/>
  <c r="AY36" i="3"/>
  <c r="BC36" i="3"/>
  <c r="BG36" i="3"/>
  <c r="BK36" i="3"/>
  <c r="BO36" i="3"/>
  <c r="BS36" i="3"/>
  <c r="BX36" i="3"/>
  <c r="CB36" i="3"/>
  <c r="CI36" i="3"/>
  <c r="CM36" i="3"/>
  <c r="BA38" i="3"/>
  <c r="BE38" i="3"/>
  <c r="BI38" i="3"/>
  <c r="BM38" i="3"/>
  <c r="BQ38" i="3"/>
  <c r="BU38" i="3"/>
  <c r="BZ38" i="3"/>
  <c r="CG38" i="3"/>
  <c r="CK38" i="3"/>
  <c r="AY40" i="3"/>
  <c r="BC40" i="3"/>
  <c r="BG40" i="3"/>
  <c r="BK40" i="3"/>
  <c r="BO40" i="3"/>
  <c r="BS40" i="3"/>
  <c r="BX40" i="3"/>
  <c r="CB40" i="3"/>
  <c r="CI40" i="3"/>
  <c r="CM40" i="3"/>
  <c r="BV41" i="3"/>
  <c r="CA41" i="3"/>
  <c r="CE41" i="3"/>
  <c r="CL41" i="3"/>
  <c r="BZ42" i="3"/>
  <c r="BX44" i="3"/>
  <c r="BX10" i="3"/>
  <c r="CB10" i="3"/>
  <c r="CB8" i="3" s="1"/>
  <c r="CF10" i="3"/>
  <c r="CF8" i="3" s="1"/>
  <c r="CJ10" i="3"/>
  <c r="CN10" i="3"/>
  <c r="AX6" i="3"/>
  <c r="BY134" i="3"/>
  <c r="CE133" i="3"/>
  <c r="CA133" i="3"/>
  <c r="CL132" i="3"/>
  <c r="CH132" i="3"/>
  <c r="BZ132" i="3"/>
  <c r="CN130" i="3"/>
  <c r="CJ130" i="3"/>
  <c r="CF130" i="3"/>
  <c r="CB130" i="3"/>
  <c r="BX130" i="3"/>
  <c r="CM129" i="3"/>
  <c r="CI129" i="3"/>
  <c r="CE129" i="3"/>
  <c r="CA129" i="3"/>
  <c r="CE132" i="3"/>
  <c r="CA132" i="3"/>
  <c r="CC130" i="3"/>
  <c r="BY130" i="3"/>
  <c r="CB129" i="3"/>
  <c r="BX129" i="3"/>
  <c r="CM128" i="3"/>
  <c r="CI128" i="3"/>
  <c r="CE128" i="3"/>
  <c r="CA128" i="3"/>
  <c r="CL127" i="3"/>
  <c r="CH127" i="3"/>
  <c r="BZ127" i="3"/>
  <c r="CM126" i="3"/>
  <c r="CG126" i="3"/>
  <c r="BX126" i="3"/>
  <c r="CK125" i="3"/>
  <c r="CG125" i="3"/>
  <c r="CC125" i="3"/>
  <c r="BY125" i="3"/>
  <c r="CN124" i="3"/>
  <c r="CJ124" i="3"/>
  <c r="CF124" i="3"/>
  <c r="CB124" i="3"/>
  <c r="BX124" i="3"/>
  <c r="CM123" i="3"/>
  <c r="CI123" i="3"/>
  <c r="BZ128" i="3"/>
  <c r="CL128" i="3"/>
  <c r="CK127" i="3"/>
  <c r="CH128" i="3"/>
  <c r="CG127" i="3"/>
  <c r="CN126" i="3"/>
  <c r="CI126" i="3"/>
  <c r="CL125" i="3"/>
  <c r="CH125" i="3"/>
  <c r="BZ125" i="3"/>
  <c r="CK124" i="3"/>
  <c r="CG124" i="3"/>
  <c r="CC124" i="3"/>
  <c r="BY124" i="3"/>
  <c r="CN123" i="3"/>
  <c r="CJ123" i="3"/>
  <c r="CF123" i="3"/>
  <c r="CB123" i="3"/>
  <c r="BX123" i="3"/>
  <c r="CM122" i="3"/>
  <c r="CI122" i="3"/>
  <c r="CE122" i="3"/>
  <c r="CA122" i="3"/>
  <c r="CL121" i="3"/>
  <c r="CH121" i="3"/>
  <c r="BZ121" i="3"/>
  <c r="CA123" i="3"/>
  <c r="BZ122" i="3"/>
  <c r="CK120" i="3"/>
  <c r="BX120" i="3"/>
  <c r="CM119" i="3"/>
  <c r="BX119" i="3"/>
  <c r="CM118" i="3"/>
  <c r="CE118" i="3"/>
  <c r="CL117" i="3"/>
  <c r="CB117" i="3"/>
  <c r="CL116" i="3"/>
  <c r="CH116" i="3"/>
  <c r="BZ116" i="3"/>
  <c r="CK115" i="3"/>
  <c r="CG115" i="3"/>
  <c r="CC115" i="3"/>
  <c r="BY115" i="3"/>
  <c r="CL122" i="3"/>
  <c r="CK121" i="3"/>
  <c r="CJ120" i="3"/>
  <c r="CC120" i="3"/>
  <c r="CJ119" i="3"/>
  <c r="CL118" i="3"/>
  <c r="CE123" i="3"/>
  <c r="CH122" i="3"/>
  <c r="CG121" i="3"/>
  <c r="CG120" i="3"/>
  <c r="CI119" i="3"/>
  <c r="CB119" i="3"/>
  <c r="CI118" i="3"/>
  <c r="CA118" i="3"/>
  <c r="CJ117" i="3"/>
  <c r="BY117" i="3"/>
  <c r="CB116" i="3"/>
  <c r="BX116" i="3"/>
  <c r="CE115" i="3"/>
  <c r="CA115" i="3"/>
  <c r="BZ114" i="3"/>
  <c r="CC113" i="3"/>
  <c r="BY113" i="3"/>
  <c r="CB112" i="3"/>
  <c r="BX112" i="3"/>
  <c r="CE111" i="3"/>
  <c r="CA111" i="3"/>
  <c r="CN120" i="3"/>
  <c r="CF120" i="3"/>
  <c r="BY120" i="3"/>
  <c r="CN119" i="3"/>
  <c r="CF119" i="3"/>
  <c r="CH118" i="3"/>
  <c r="CN114" i="3"/>
  <c r="CB114" i="3"/>
  <c r="CL110" i="3"/>
  <c r="CK109" i="3"/>
  <c r="BY109" i="3"/>
  <c r="CM108" i="3"/>
  <c r="CI108" i="3"/>
  <c r="CE108" i="3"/>
  <c r="CA108" i="3"/>
  <c r="CJ114" i="3"/>
  <c r="BX114" i="3"/>
  <c r="CM113" i="3"/>
  <c r="CA113" i="3"/>
  <c r="BZ112" i="3"/>
  <c r="CC111" i="3"/>
  <c r="CB110" i="3"/>
  <c r="CI109" i="3"/>
  <c r="CL108" i="3"/>
  <c r="CH108" i="3"/>
  <c r="CN106" i="3"/>
  <c r="CJ106" i="3"/>
  <c r="CF106" i="3"/>
  <c r="CM105" i="3"/>
  <c r="CI105" i="3"/>
  <c r="CL104" i="3"/>
  <c r="CH104" i="3"/>
  <c r="CK103" i="3"/>
  <c r="CG103" i="3"/>
  <c r="CN102" i="3"/>
  <c r="CJ102" i="3"/>
  <c r="CF102" i="3"/>
  <c r="CF114" i="3"/>
  <c r="CI113" i="3"/>
  <c r="CL112" i="3"/>
  <c r="CK111" i="3"/>
  <c r="BY111" i="3"/>
  <c r="BZ110" i="3"/>
  <c r="CG109" i="3"/>
  <c r="CC108" i="3"/>
  <c r="BY108" i="3"/>
  <c r="CE113" i="3"/>
  <c r="CH112" i="3"/>
  <c r="CG111" i="3"/>
  <c r="BX110" i="3"/>
  <c r="CL105" i="3"/>
  <c r="CL103" i="3"/>
  <c r="CK102" i="3"/>
  <c r="CM101" i="3"/>
  <c r="CH101" i="3"/>
  <c r="CN100" i="3"/>
  <c r="CJ100" i="3"/>
  <c r="CF100" i="3"/>
  <c r="CB100" i="3"/>
  <c r="BX100" i="3"/>
  <c r="CM99" i="3"/>
  <c r="CI99" i="3"/>
  <c r="CE99" i="3"/>
  <c r="CA99" i="3"/>
  <c r="CL98" i="3"/>
  <c r="CH98" i="3"/>
  <c r="BZ98" i="3"/>
  <c r="CK97" i="3"/>
  <c r="CG97" i="3"/>
  <c r="CC97" i="3"/>
  <c r="BY97" i="3"/>
  <c r="CN96" i="3"/>
  <c r="CJ96" i="3"/>
  <c r="CF96" i="3"/>
  <c r="CB96" i="3"/>
  <c r="BX96" i="3"/>
  <c r="CC106" i="3"/>
  <c r="CB105" i="3"/>
  <c r="CC104" i="3"/>
  <c r="CB103" i="3"/>
  <c r="CC102" i="3"/>
  <c r="CA106" i="3"/>
  <c r="BZ105" i="3"/>
  <c r="CA104" i="3"/>
  <c r="BZ103" i="3"/>
  <c r="CG102" i="3"/>
  <c r="CJ101" i="3"/>
  <c r="CE101" i="3"/>
  <c r="BZ100" i="3"/>
  <c r="CC99" i="3"/>
  <c r="BY99" i="3"/>
  <c r="CB98" i="3"/>
  <c r="BX98" i="3"/>
  <c r="CE97" i="3"/>
  <c r="CA97" i="3"/>
  <c r="BZ96" i="3"/>
  <c r="CC95" i="3"/>
  <c r="BY95" i="3"/>
  <c r="CB94" i="3"/>
  <c r="BX94" i="3"/>
  <c r="CE93" i="3"/>
  <c r="CA93" i="3"/>
  <c r="CE106" i="3"/>
  <c r="BY106" i="3"/>
  <c r="BX105" i="3"/>
  <c r="CE104" i="3"/>
  <c r="BY104" i="3"/>
  <c r="BX103" i="3"/>
  <c r="BY102" i="3"/>
  <c r="CI101" i="3"/>
  <c r="CE95" i="3"/>
  <c r="CH94" i="3"/>
  <c r="CG93" i="3"/>
  <c r="CN92" i="3"/>
  <c r="CF92" i="3"/>
  <c r="BX92" i="3"/>
  <c r="CM91" i="3"/>
  <c r="CE91" i="3"/>
  <c r="BY91" i="3"/>
  <c r="CN90" i="3"/>
  <c r="CF90" i="3"/>
  <c r="BX90" i="3"/>
  <c r="CM89" i="3"/>
  <c r="CM88" i="3"/>
  <c r="CI88" i="3"/>
  <c r="CE88" i="3"/>
  <c r="CA88" i="3"/>
  <c r="CL92" i="3"/>
  <c r="CL90" i="3"/>
  <c r="CL88" i="3"/>
  <c r="CH88" i="3"/>
  <c r="CK87" i="3"/>
  <c r="CG87" i="3"/>
  <c r="CN86" i="3"/>
  <c r="CJ86" i="3"/>
  <c r="CF86" i="3"/>
  <c r="CM95" i="3"/>
  <c r="CA95" i="3"/>
  <c r="BZ94" i="3"/>
  <c r="CC93" i="3"/>
  <c r="CJ92" i="3"/>
  <c r="CB92" i="3"/>
  <c r="CI91" i="3"/>
  <c r="CC91" i="3"/>
  <c r="CJ90" i="3"/>
  <c r="CB90" i="3"/>
  <c r="CI89" i="3"/>
  <c r="CC88" i="3"/>
  <c r="BY88" i="3"/>
  <c r="CI95" i="3"/>
  <c r="CL94" i="3"/>
  <c r="BY93" i="3"/>
  <c r="BZ92" i="3"/>
  <c r="CA91" i="3"/>
  <c r="BZ90" i="3"/>
  <c r="CL87" i="3"/>
  <c r="CI85" i="3"/>
  <c r="BX85" i="3"/>
  <c r="CH84" i="3"/>
  <c r="CC84" i="3"/>
  <c r="CM82" i="3"/>
  <c r="CI82" i="3"/>
  <c r="CE82" i="3"/>
  <c r="CA82" i="3"/>
  <c r="CL81" i="3"/>
  <c r="CH81" i="3"/>
  <c r="BZ81" i="3"/>
  <c r="CK80" i="3"/>
  <c r="CG80" i="3"/>
  <c r="CC80" i="3"/>
  <c r="BY80" i="3"/>
  <c r="CN79" i="3"/>
  <c r="CJ79" i="3"/>
  <c r="CF79" i="3"/>
  <c r="CB79" i="3"/>
  <c r="BX79" i="3"/>
  <c r="CM78" i="3"/>
  <c r="CI78" i="3"/>
  <c r="CE78" i="3"/>
  <c r="CA78" i="3"/>
  <c r="CL77" i="3"/>
  <c r="CH77" i="3"/>
  <c r="BZ77" i="3"/>
  <c r="CK76" i="3"/>
  <c r="CG76" i="3"/>
  <c r="CC76" i="3"/>
  <c r="BY76" i="3"/>
  <c r="CN75" i="3"/>
  <c r="CJ75" i="3"/>
  <c r="CF75" i="3"/>
  <c r="CB75" i="3"/>
  <c r="BX75" i="3"/>
  <c r="CM74" i="3"/>
  <c r="CI74" i="3"/>
  <c r="CE74" i="3"/>
  <c r="CA74" i="3"/>
  <c r="CL73" i="3"/>
  <c r="CH73" i="3"/>
  <c r="BZ73" i="3"/>
  <c r="CK72" i="3"/>
  <c r="CG72" i="3"/>
  <c r="CC72" i="3"/>
  <c r="BY72" i="3"/>
  <c r="CN71" i="3"/>
  <c r="CJ71" i="3"/>
  <c r="CF71" i="3"/>
  <c r="CB71" i="3"/>
  <c r="BX71" i="3"/>
  <c r="CM70" i="3"/>
  <c r="CI70" i="3"/>
  <c r="CE70" i="3"/>
  <c r="CA70" i="3"/>
  <c r="CB87" i="3"/>
  <c r="CC86" i="3"/>
  <c r="CM85" i="3"/>
  <c r="CB85" i="3"/>
  <c r="CL84" i="3"/>
  <c r="CA84" i="3"/>
  <c r="BZ87" i="3"/>
  <c r="CA86" i="3"/>
  <c r="CE84" i="3"/>
  <c r="CC82" i="3"/>
  <c r="BY82" i="3"/>
  <c r="CB81" i="3"/>
  <c r="BX81" i="3"/>
  <c r="CE80" i="3"/>
  <c r="CA80" i="3"/>
  <c r="BZ79" i="3"/>
  <c r="CC78" i="3"/>
  <c r="BY78" i="3"/>
  <c r="CB77" i="3"/>
  <c r="BX77" i="3"/>
  <c r="CE76" i="3"/>
  <c r="CA76" i="3"/>
  <c r="BZ75" i="3"/>
  <c r="CC74" i="3"/>
  <c r="BY74" i="3"/>
  <c r="CB73" i="3"/>
  <c r="BX73" i="3"/>
  <c r="CE72" i="3"/>
  <c r="CA72" i="3"/>
  <c r="BZ71" i="3"/>
  <c r="CC70" i="3"/>
  <c r="BY70" i="3"/>
  <c r="CB69" i="3"/>
  <c r="BX69" i="3"/>
  <c r="CE68" i="3"/>
  <c r="CA68" i="3"/>
  <c r="BZ67" i="3"/>
  <c r="CC66" i="3"/>
  <c r="BY66" i="3"/>
  <c r="CE64" i="3"/>
  <c r="CA64" i="3"/>
  <c r="BX87" i="3"/>
  <c r="CE86" i="3"/>
  <c r="BY86" i="3"/>
  <c r="CN82" i="3"/>
  <c r="CJ82" i="3"/>
  <c r="CF82" i="3"/>
  <c r="CM81" i="3"/>
  <c r="CI81" i="3"/>
  <c r="CL80" i="3"/>
  <c r="CH80" i="3"/>
  <c r="CK79" i="3"/>
  <c r="CG79" i="3"/>
  <c r="CN78" i="3"/>
  <c r="CJ78" i="3"/>
  <c r="CF78" i="3"/>
  <c r="CM77" i="3"/>
  <c r="CI77" i="3"/>
  <c r="CL76" i="3"/>
  <c r="CH76" i="3"/>
  <c r="CK75" i="3"/>
  <c r="CG75" i="3"/>
  <c r="CN74" i="3"/>
  <c r="CJ74" i="3"/>
  <c r="CF74" i="3"/>
  <c r="CM73" i="3"/>
  <c r="CI73" i="3"/>
  <c r="CL72" i="3"/>
  <c r="CH72" i="3"/>
  <c r="CK71" i="3"/>
  <c r="CG71" i="3"/>
  <c r="CN70" i="3"/>
  <c r="CJ70" i="3"/>
  <c r="CF70" i="3"/>
  <c r="CM69" i="3"/>
  <c r="CI69" i="3"/>
  <c r="CL68" i="3"/>
  <c r="CH68" i="3"/>
  <c r="CK67" i="3"/>
  <c r="CG67" i="3"/>
  <c r="CN66" i="3"/>
  <c r="CJ66" i="3"/>
  <c r="CF66" i="3"/>
  <c r="CL64" i="3"/>
  <c r="CH64" i="3"/>
  <c r="CK63" i="3"/>
  <c r="CG63" i="3"/>
  <c r="BZ69" i="3"/>
  <c r="CC68" i="3"/>
  <c r="CE66" i="3"/>
  <c r="CK64" i="3"/>
  <c r="BY64" i="3"/>
  <c r="BZ63" i="3"/>
  <c r="CJ62" i="3"/>
  <c r="CJ61" i="3"/>
  <c r="CI60" i="3"/>
  <c r="CH59" i="3"/>
  <c r="CM58" i="3"/>
  <c r="CI58" i="3"/>
  <c r="CL57" i="3"/>
  <c r="CH57" i="3"/>
  <c r="CK56" i="3"/>
  <c r="CG56" i="3"/>
  <c r="CN55" i="3"/>
  <c r="CJ55" i="3"/>
  <c r="CF55" i="3"/>
  <c r="CM54" i="3"/>
  <c r="CI54" i="3"/>
  <c r="CL53" i="3"/>
  <c r="CH53" i="3"/>
  <c r="CK52" i="3"/>
  <c r="CG52" i="3"/>
  <c r="CN51" i="3"/>
  <c r="CJ51" i="3"/>
  <c r="CF51" i="3"/>
  <c r="CL69" i="3"/>
  <c r="CK68" i="3"/>
  <c r="BY68" i="3"/>
  <c r="CN67" i="3"/>
  <c r="CB67" i="3"/>
  <c r="CG64" i="3"/>
  <c r="CN63" i="3"/>
  <c r="CF63" i="3"/>
  <c r="BX63" i="3"/>
  <c r="CN62" i="3"/>
  <c r="BY62" i="3"/>
  <c r="CI61" i="3"/>
  <c r="BX61" i="3"/>
  <c r="CH60" i="3"/>
  <c r="CG59" i="3"/>
  <c r="CH69" i="3"/>
  <c r="CG68" i="3"/>
  <c r="CJ67" i="3"/>
  <c r="BX67" i="3"/>
  <c r="CM66" i="3"/>
  <c r="CA66" i="3"/>
  <c r="CC62" i="3"/>
  <c r="CM61" i="3"/>
  <c r="CB61" i="3"/>
  <c r="CL60" i="3"/>
  <c r="CA60" i="3"/>
  <c r="CK59" i="3"/>
  <c r="BZ59" i="3"/>
  <c r="CF67" i="3"/>
  <c r="CI66" i="3"/>
  <c r="CC64" i="3"/>
  <c r="CJ63" i="3"/>
  <c r="CB63" i="3"/>
  <c r="CK62" i="3"/>
  <c r="CF62" i="3"/>
  <c r="CF61" i="3"/>
  <c r="CE60" i="3"/>
  <c r="CN58" i="3"/>
  <c r="CJ58" i="3"/>
  <c r="CF58" i="3"/>
  <c r="CB58" i="3"/>
  <c r="BX58" i="3"/>
  <c r="CM57" i="3"/>
  <c r="CI57" i="3"/>
  <c r="CE57" i="3"/>
  <c r="CA57" i="3"/>
  <c r="CL56" i="3"/>
  <c r="CH56" i="3"/>
  <c r="BZ56" i="3"/>
  <c r="CK55" i="3"/>
  <c r="CG55" i="3"/>
  <c r="CC55" i="3"/>
  <c r="BY55" i="3"/>
  <c r="CN54" i="3"/>
  <c r="CJ54" i="3"/>
  <c r="CF54" i="3"/>
  <c r="CB54" i="3"/>
  <c r="BX54" i="3"/>
  <c r="CM53" i="3"/>
  <c r="CI53" i="3"/>
  <c r="CE53" i="3"/>
  <c r="CA53" i="3"/>
  <c r="CL52" i="3"/>
  <c r="CH52" i="3"/>
  <c r="BZ52" i="3"/>
  <c r="CK51" i="3"/>
  <c r="CG51" i="3"/>
  <c r="CC51" i="3"/>
  <c r="BY51" i="3"/>
  <c r="CN50" i="3"/>
  <c r="CJ50" i="3"/>
  <c r="CF50" i="3"/>
  <c r="CB50" i="3"/>
  <c r="BX50" i="3"/>
  <c r="CL49" i="3"/>
  <c r="CK48" i="3"/>
  <c r="CC48" i="3"/>
  <c r="CJ47" i="3"/>
  <c r="CC47" i="3"/>
  <c r="CM46" i="3"/>
  <c r="CH46" i="3"/>
  <c r="CB46" i="3"/>
  <c r="CN43" i="3"/>
  <c r="CI43" i="3"/>
  <c r="BY43" i="3"/>
  <c r="CI42" i="3"/>
  <c r="BX42" i="3"/>
  <c r="CM41" i="3"/>
  <c r="CH41" i="3"/>
  <c r="CK40" i="3"/>
  <c r="CG40" i="3"/>
  <c r="CC40" i="3"/>
  <c r="BY40" i="3"/>
  <c r="CN39" i="3"/>
  <c r="CJ39" i="3"/>
  <c r="CF39" i="3"/>
  <c r="CB39" i="3"/>
  <c r="BX39" i="3"/>
  <c r="CM38" i="3"/>
  <c r="CI38" i="3"/>
  <c r="CE38" i="3"/>
  <c r="CA38" i="3"/>
  <c r="CL37" i="3"/>
  <c r="CH37" i="3"/>
  <c r="BZ37" i="3"/>
  <c r="CK36" i="3"/>
  <c r="CG36" i="3"/>
  <c r="CC36" i="3"/>
  <c r="BY36" i="3"/>
  <c r="CN35" i="3"/>
  <c r="CJ35" i="3"/>
  <c r="CF35" i="3"/>
  <c r="CB35" i="3"/>
  <c r="BX35" i="3"/>
  <c r="CL33" i="3"/>
  <c r="CH33" i="3"/>
  <c r="BZ33" i="3"/>
  <c r="CK32" i="3"/>
  <c r="CG32" i="3"/>
  <c r="CC32" i="3"/>
  <c r="BY32" i="3"/>
  <c r="CN31" i="3"/>
  <c r="CJ31" i="3"/>
  <c r="CF31" i="3"/>
  <c r="CB31" i="3"/>
  <c r="BX31" i="3"/>
  <c r="CM30" i="3"/>
  <c r="CI30" i="3"/>
  <c r="CE30" i="3"/>
  <c r="CA30" i="3"/>
  <c r="CL29" i="3"/>
  <c r="CH29" i="3"/>
  <c r="BZ29" i="3"/>
  <c r="CK28" i="3"/>
  <c r="CM50" i="3"/>
  <c r="CI49" i="3"/>
  <c r="CA49" i="3"/>
  <c r="CH48" i="3"/>
  <c r="BZ48" i="3"/>
  <c r="CG47" i="3"/>
  <c r="CC43" i="3"/>
  <c r="CM42" i="3"/>
  <c r="CB42" i="3"/>
  <c r="CI50" i="3"/>
  <c r="CH49" i="3"/>
  <c r="CG48" i="3"/>
  <c r="CN47" i="3"/>
  <c r="CF47" i="3"/>
  <c r="BY47" i="3"/>
  <c r="CE46" i="3"/>
  <c r="CG44" i="3"/>
  <c r="CB44" i="3"/>
  <c r="CF43" i="3"/>
  <c r="CE40" i="3"/>
  <c r="CA40" i="3"/>
  <c r="BZ39" i="3"/>
  <c r="CC38" i="3"/>
  <c r="BY38" i="3"/>
  <c r="CB37" i="3"/>
  <c r="BX37" i="3"/>
  <c r="CE36" i="3"/>
  <c r="CA36" i="3"/>
  <c r="BZ35" i="3"/>
  <c r="CB33" i="3"/>
  <c r="BX33" i="3"/>
  <c r="CE32" i="3"/>
  <c r="CA32" i="3"/>
  <c r="BZ31" i="3"/>
  <c r="CC30" i="3"/>
  <c r="BY30" i="3"/>
  <c r="CB29" i="3"/>
  <c r="BX29" i="3"/>
  <c r="CE28" i="3"/>
  <c r="CA28" i="3"/>
  <c r="BZ27" i="3"/>
  <c r="CC26" i="3"/>
  <c r="BY26" i="3"/>
  <c r="CB25" i="3"/>
  <c r="CB22" i="3" s="1"/>
  <c r="BX25" i="3"/>
  <c r="CE24" i="3"/>
  <c r="CA24" i="3"/>
  <c r="BZ23" i="3"/>
  <c r="CM49" i="3"/>
  <c r="CE49" i="3"/>
  <c r="CL48" i="3"/>
  <c r="CK47" i="3"/>
  <c r="BX47" i="3"/>
  <c r="CI46" i="3"/>
  <c r="BX46" i="3"/>
  <c r="CK44" i="3"/>
  <c r="BZ44" i="3"/>
  <c r="CJ43" i="3"/>
  <c r="CI41" i="3"/>
  <c r="CL40" i="3"/>
  <c r="CH40" i="3"/>
  <c r="BZ40" i="3"/>
  <c r="CK39" i="3"/>
  <c r="CG39" i="3"/>
  <c r="CC39" i="3"/>
  <c r="BY39" i="3"/>
  <c r="CN38" i="3"/>
  <c r="CJ38" i="3"/>
  <c r="CF38" i="3"/>
  <c r="CB38" i="3"/>
  <c r="BX38" i="3"/>
  <c r="CM37" i="3"/>
  <c r="CI37" i="3"/>
  <c r="CE37" i="3"/>
  <c r="CA37" i="3"/>
  <c r="CL36" i="3"/>
  <c r="CH36" i="3"/>
  <c r="BZ36" i="3"/>
  <c r="CK35" i="3"/>
  <c r="CG35" i="3"/>
  <c r="CC35" i="3"/>
  <c r="BY35" i="3"/>
  <c r="CM33" i="3"/>
  <c r="CI33" i="3"/>
  <c r="CE33" i="3"/>
  <c r="CA33" i="3"/>
  <c r="CL32" i="3"/>
  <c r="CH32" i="3"/>
  <c r="BZ32" i="3"/>
  <c r="CK31" i="3"/>
  <c r="CG31" i="3"/>
  <c r="CC31" i="3"/>
  <c r="BY31" i="3"/>
  <c r="CN30" i="3"/>
  <c r="CJ30" i="3"/>
  <c r="CF30" i="3"/>
  <c r="CB30" i="3"/>
  <c r="BX30" i="3"/>
  <c r="CM29" i="3"/>
  <c r="CI29" i="3"/>
  <c r="CE29" i="3"/>
  <c r="CA29" i="3"/>
  <c r="CL28" i="3"/>
  <c r="CH28" i="3"/>
  <c r="BZ28" i="3"/>
  <c r="CK27" i="3"/>
  <c r="CG27" i="3"/>
  <c r="CC27" i="3"/>
  <c r="BY27" i="3"/>
  <c r="CN26" i="3"/>
  <c r="CJ26" i="3"/>
  <c r="CF26" i="3"/>
  <c r="CO26" i="3" s="1"/>
  <c r="CB26" i="3"/>
  <c r="BX26" i="3"/>
  <c r="BY21" i="3"/>
  <c r="CC21" i="3"/>
  <c r="BC21" i="3"/>
  <c r="BS21" i="3"/>
  <c r="BX21" i="3"/>
  <c r="CI21" i="3"/>
  <c r="BB23" i="3"/>
  <c r="BF23" i="3"/>
  <c r="BJ23" i="3"/>
  <c r="BN23" i="3"/>
  <c r="BR23" i="3"/>
  <c r="BV23" i="3"/>
  <c r="CA23" i="3"/>
  <c r="CE23" i="3"/>
  <c r="CH23" i="3"/>
  <c r="CL23" i="3"/>
  <c r="CP23" i="3"/>
  <c r="CP22" i="3" s="1"/>
  <c r="BA23" i="3"/>
  <c r="BI23" i="3"/>
  <c r="BI22" i="3" s="1"/>
  <c r="BQ23" i="3"/>
  <c r="BY23" i="3"/>
  <c r="CF23" i="3"/>
  <c r="CN23" i="3"/>
  <c r="BA24" i="3"/>
  <c r="BI24" i="3"/>
  <c r="BQ24" i="3"/>
  <c r="CG24" i="3"/>
  <c r="BB25" i="3"/>
  <c r="BJ25" i="3"/>
  <c r="BR25" i="3"/>
  <c r="BZ25" i="3"/>
  <c r="CH25" i="3"/>
  <c r="BG26" i="3"/>
  <c r="CI26" i="3"/>
  <c r="BB27" i="3"/>
  <c r="BF27" i="3"/>
  <c r="BJ27" i="3"/>
  <c r="BN27" i="3"/>
  <c r="BR27" i="3"/>
  <c r="BV27" i="3"/>
  <c r="CA27" i="3"/>
  <c r="CE27" i="3"/>
  <c r="CH27" i="3"/>
  <c r="CL27" i="3"/>
  <c r="BD27" i="3"/>
  <c r="BT27" i="3"/>
  <c r="CF27" i="3"/>
  <c r="BA28" i="3"/>
  <c r="BQ28" i="3"/>
  <c r="BB30" i="3"/>
  <c r="BF30" i="3"/>
  <c r="BJ30" i="3"/>
  <c r="BN30" i="3"/>
  <c r="BR30" i="3"/>
  <c r="BV30" i="3"/>
  <c r="CH30" i="3"/>
  <c r="CL30" i="3"/>
  <c r="AZ32" i="3"/>
  <c r="BD32" i="3"/>
  <c r="BH32" i="3"/>
  <c r="BL32" i="3"/>
  <c r="BP32" i="3"/>
  <c r="BT32" i="3"/>
  <c r="CF32" i="3"/>
  <c r="CJ32" i="3"/>
  <c r="CN32" i="3"/>
  <c r="AZ36" i="3"/>
  <c r="BD36" i="3"/>
  <c r="BH36" i="3"/>
  <c r="BL36" i="3"/>
  <c r="BP36" i="3"/>
  <c r="BT36" i="3"/>
  <c r="CF36" i="3"/>
  <c r="CJ36" i="3"/>
  <c r="CN36" i="3"/>
  <c r="BB38" i="3"/>
  <c r="BF38" i="3"/>
  <c r="BJ38" i="3"/>
  <c r="BN38" i="3"/>
  <c r="BR38" i="3"/>
  <c r="BV38" i="3"/>
  <c r="CH38" i="3"/>
  <c r="CL38" i="3"/>
  <c r="AZ40" i="3"/>
  <c r="BD40" i="3"/>
  <c r="BH40" i="3"/>
  <c r="BL40" i="3"/>
  <c r="BP40" i="3"/>
  <c r="BT40" i="3"/>
  <c r="CF40" i="3"/>
  <c r="CJ40" i="3"/>
  <c r="CN40" i="3"/>
  <c r="BB42" i="3"/>
  <c r="BF42" i="3"/>
  <c r="BJ42" i="3"/>
  <c r="BR42" i="3"/>
  <c r="BV42" i="3"/>
  <c r="CA42" i="3"/>
  <c r="CE42" i="3"/>
  <c r="CH42" i="3"/>
  <c r="CL42" i="3"/>
  <c r="BA43" i="3"/>
  <c r="BE43" i="3"/>
  <c r="BI43" i="3"/>
  <c r="BM43" i="3"/>
  <c r="BQ43" i="3"/>
  <c r="BU43" i="3"/>
  <c r="CG43" i="3"/>
  <c r="CK43" i="3"/>
  <c r="AZ44" i="3"/>
  <c r="BD44" i="3"/>
  <c r="BH44" i="3"/>
  <c r="BL44" i="3"/>
  <c r="BP44" i="3"/>
  <c r="BT44" i="3"/>
  <c r="BY44" i="3"/>
  <c r="CC44" i="3"/>
  <c r="CF44" i="3"/>
  <c r="CJ44" i="3"/>
  <c r="CN44" i="3"/>
  <c r="AZ46" i="3"/>
  <c r="BD46" i="3"/>
  <c r="BH46" i="3"/>
  <c r="BP46" i="3"/>
  <c r="BT46" i="3"/>
  <c r="CF46" i="3"/>
  <c r="CJ46" i="3"/>
  <c r="CN46" i="3"/>
  <c r="CB47" i="3"/>
  <c r="BZ49" i="3"/>
  <c r="CH11" i="3"/>
  <c r="CH6" i="3" s="1"/>
  <c r="DF10" i="3" s="1"/>
  <c r="DG10" i="3" s="1"/>
  <c r="CL11" i="3"/>
  <c r="CL8" i="3" s="1"/>
  <c r="BA12" i="3"/>
  <c r="BA6" i="3" s="1"/>
  <c r="BE12" i="3"/>
  <c r="BE8" i="3" s="1"/>
  <c r="BI12" i="3"/>
  <c r="BI8" i="3" s="1"/>
  <c r="BM12" i="3"/>
  <c r="BQ12" i="3"/>
  <c r="BQ6" i="3" s="1"/>
  <c r="CG12" i="3"/>
  <c r="CO12" i="3" s="1"/>
  <c r="AZ13" i="3"/>
  <c r="AZ8" i="3" s="1"/>
  <c r="BD13" i="3"/>
  <c r="BD6" i="3" s="1"/>
  <c r="BH13" i="3"/>
  <c r="BH8" i="3" s="1"/>
  <c r="BL13" i="3"/>
  <c r="BL8" i="3" s="1"/>
  <c r="BP13" i="3"/>
  <c r="BP6" i="3" s="1"/>
  <c r="BT13" i="3"/>
  <c r="BT8" i="3" s="1"/>
  <c r="CF13" i="3"/>
  <c r="CO13" i="3" s="1"/>
  <c r="CJ13" i="3"/>
  <c r="CN13" i="3"/>
  <c r="AY14" i="3"/>
  <c r="BC14" i="3"/>
  <c r="BC8" i="3" s="1"/>
  <c r="BG14" i="3"/>
  <c r="BG8" i="3" s="1"/>
  <c r="BK14" i="3"/>
  <c r="BK8" i="3" s="1"/>
  <c r="BO14" i="3"/>
  <c r="BW14" i="3" s="1"/>
  <c r="CS14" i="3" s="1"/>
  <c r="BS14" i="3"/>
  <c r="BS8" i="3" s="1"/>
  <c r="CI14" i="3"/>
  <c r="CI8" i="3" s="1"/>
  <c r="CM14" i="3"/>
  <c r="BA16" i="3"/>
  <c r="BE16" i="3"/>
  <c r="BE15" i="3" s="1"/>
  <c r="BI16" i="3"/>
  <c r="BM16" i="3"/>
  <c r="BQ16" i="3"/>
  <c r="BU16" i="3"/>
  <c r="BU15" i="3" s="1"/>
  <c r="CG16" i="3"/>
  <c r="CK16" i="3"/>
  <c r="CK15" i="3" s="1"/>
  <c r="AZ17" i="3"/>
  <c r="CQ17" i="3" s="1"/>
  <c r="BD17" i="3"/>
  <c r="BD15" i="3" s="1"/>
  <c r="BH17" i="3"/>
  <c r="BH15" i="3" s="1"/>
  <c r="BL17" i="3"/>
  <c r="BL15" i="3" s="1"/>
  <c r="BP17" i="3"/>
  <c r="BP15" i="3" s="1"/>
  <c r="BT17" i="3"/>
  <c r="BT15" i="3" s="1"/>
  <c r="CF17" i="3"/>
  <c r="CO17" i="3" s="1"/>
  <c r="CJ17" i="3"/>
  <c r="CJ15" i="3" s="1"/>
  <c r="CN17" i="3"/>
  <c r="CN15" i="3" s="1"/>
  <c r="AY18" i="3"/>
  <c r="AY15" i="3" s="1"/>
  <c r="BC18" i="3"/>
  <c r="BC15" i="3" s="1"/>
  <c r="BG18" i="3"/>
  <c r="BG15" i="3" s="1"/>
  <c r="BK18" i="3"/>
  <c r="BK15" i="3" s="1"/>
  <c r="BO18" i="3"/>
  <c r="BW18" i="3" s="1"/>
  <c r="CS18" i="3" s="1"/>
  <c r="BS18" i="3"/>
  <c r="BS15" i="3" s="1"/>
  <c r="CI18" i="3"/>
  <c r="CO18" i="3" s="1"/>
  <c r="CM18" i="3"/>
  <c r="CM15" i="3" s="1"/>
  <c r="BB19" i="3"/>
  <c r="BF19" i="3"/>
  <c r="BJ19" i="3"/>
  <c r="BN19" i="3"/>
  <c r="BW19" i="3" s="1"/>
  <c r="BR19" i="3"/>
  <c r="BV19" i="3"/>
  <c r="CH19" i="3"/>
  <c r="CL19" i="3"/>
  <c r="BA20" i="3"/>
  <c r="CQ20" i="3" s="1"/>
  <c r="BE20" i="3"/>
  <c r="BI20" i="3"/>
  <c r="BM20" i="3"/>
  <c r="BQ20" i="3"/>
  <c r="BU20" i="3"/>
  <c r="CG20" i="3"/>
  <c r="CO20" i="3" s="1"/>
  <c r="CK20" i="3"/>
  <c r="BA21" i="3"/>
  <c r="BE21" i="3"/>
  <c r="BI21" i="3"/>
  <c r="BM21" i="3"/>
  <c r="BQ21" i="3"/>
  <c r="BU21" i="3"/>
  <c r="CG21" i="3"/>
  <c r="CK21" i="3"/>
  <c r="AY21" i="3"/>
  <c r="BD21" i="3"/>
  <c r="BO21" i="3"/>
  <c r="BT21" i="3"/>
  <c r="CJ21" i="3"/>
  <c r="AY23" i="3"/>
  <c r="BC23" i="3"/>
  <c r="BG23" i="3"/>
  <c r="BK23" i="3"/>
  <c r="BK22" i="3" s="1"/>
  <c r="BO23" i="3"/>
  <c r="BS23" i="3"/>
  <c r="BS22" i="3" s="1"/>
  <c r="CI23" i="3"/>
  <c r="CM23" i="3"/>
  <c r="CM22" i="3" s="1"/>
  <c r="BD23" i="3"/>
  <c r="BL23" i="3"/>
  <c r="BL22" i="3" s="1"/>
  <c r="BT23" i="3"/>
  <c r="CG23" i="3"/>
  <c r="BB24" i="3"/>
  <c r="BJ24" i="3"/>
  <c r="BR24" i="3"/>
  <c r="BZ24" i="3"/>
  <c r="CH24" i="3"/>
  <c r="BC25" i="3"/>
  <c r="BK25" i="3"/>
  <c r="BS25" i="3"/>
  <c r="CA25" i="3"/>
  <c r="CI25" i="3"/>
  <c r="BK26" i="3"/>
  <c r="CA26" i="3"/>
  <c r="CM26" i="3"/>
  <c r="AY27" i="3"/>
  <c r="BC27" i="3"/>
  <c r="BG27" i="3"/>
  <c r="BK27" i="3"/>
  <c r="BO27" i="3"/>
  <c r="BS27" i="3"/>
  <c r="CI27" i="3"/>
  <c r="CM27" i="3"/>
  <c r="BH27" i="3"/>
  <c r="BX27" i="3"/>
  <c r="CJ27" i="3"/>
  <c r="BE28" i="3"/>
  <c r="BU28" i="3"/>
  <c r="CG28" i="3"/>
  <c r="AZ29" i="3"/>
  <c r="BD29" i="3"/>
  <c r="BH29" i="3"/>
  <c r="BL29" i="3"/>
  <c r="BP29" i="3"/>
  <c r="BT29" i="3"/>
  <c r="BY29" i="3"/>
  <c r="CC29" i="3"/>
  <c r="CF29" i="3"/>
  <c r="CJ29" i="3"/>
  <c r="CN29" i="3"/>
  <c r="BB31" i="3"/>
  <c r="BF31" i="3"/>
  <c r="BJ31" i="3"/>
  <c r="BN31" i="3"/>
  <c r="BR31" i="3"/>
  <c r="BV31" i="3"/>
  <c r="CA31" i="3"/>
  <c r="CE31" i="3"/>
  <c r="CO31" i="3" s="1"/>
  <c r="CH31" i="3"/>
  <c r="CL31" i="3"/>
  <c r="AZ33" i="3"/>
  <c r="BD33" i="3"/>
  <c r="BH33" i="3"/>
  <c r="BL33" i="3"/>
  <c r="BP33" i="3"/>
  <c r="BT33" i="3"/>
  <c r="BY33" i="3"/>
  <c r="CC33" i="3"/>
  <c r="CF33" i="3"/>
  <c r="CJ33" i="3"/>
  <c r="CN33" i="3"/>
  <c r="BB35" i="3"/>
  <c r="BB34" i="3" s="1"/>
  <c r="BF35" i="3"/>
  <c r="BJ35" i="3"/>
  <c r="BJ34" i="3" s="1"/>
  <c r="BN35" i="3"/>
  <c r="BR35" i="3"/>
  <c r="BR34" i="3" s="1"/>
  <c r="BV35" i="3"/>
  <c r="CA35" i="3"/>
  <c r="CE35" i="3"/>
  <c r="CH35" i="3"/>
  <c r="CL35" i="3"/>
  <c r="AZ37" i="3"/>
  <c r="BD37" i="3"/>
  <c r="BH37" i="3"/>
  <c r="BL37" i="3"/>
  <c r="BP37" i="3"/>
  <c r="BT37" i="3"/>
  <c r="BY37" i="3"/>
  <c r="CC37" i="3"/>
  <c r="CF37" i="3"/>
  <c r="CJ37" i="3"/>
  <c r="CN37" i="3"/>
  <c r="BB39" i="3"/>
  <c r="BF39" i="3"/>
  <c r="BJ39" i="3"/>
  <c r="BN39" i="3"/>
  <c r="BR39" i="3"/>
  <c r="BV39" i="3"/>
  <c r="CA39" i="3"/>
  <c r="CE39" i="3"/>
  <c r="CH39" i="3"/>
  <c r="CL39" i="3"/>
  <c r="AZ41" i="3"/>
  <c r="BD41" i="3"/>
  <c r="BH41" i="3"/>
  <c r="BL41" i="3"/>
  <c r="BP41" i="3"/>
  <c r="BY41" i="3"/>
  <c r="CC41" i="3"/>
  <c r="CA43" i="3"/>
  <c r="CE43" i="3"/>
  <c r="BZ46" i="3"/>
  <c r="AV34" i="3"/>
  <c r="AV7" i="3" s="1"/>
  <c r="BA42" i="3"/>
  <c r="BE42" i="3"/>
  <c r="BI42" i="3"/>
  <c r="BM42" i="3"/>
  <c r="BW42" i="3" s="1"/>
  <c r="BQ42" i="3"/>
  <c r="BU42" i="3"/>
  <c r="CG42" i="3"/>
  <c r="CK42" i="3"/>
  <c r="BB43" i="3"/>
  <c r="BF43" i="3"/>
  <c r="BJ43" i="3"/>
  <c r="BN43" i="3"/>
  <c r="BR43" i="3"/>
  <c r="BV43" i="3"/>
  <c r="CH43" i="3"/>
  <c r="CL43" i="3"/>
  <c r="AW45" i="3"/>
  <c r="AW7" i="3" s="1"/>
  <c r="BY46" i="3"/>
  <c r="CC46" i="3"/>
  <c r="BZ47" i="3"/>
  <c r="AZ48" i="3"/>
  <c r="BD48" i="3"/>
  <c r="BH48" i="3"/>
  <c r="BL48" i="3"/>
  <c r="BP48" i="3"/>
  <c r="BT48" i="3"/>
  <c r="CF48" i="3"/>
  <c r="CJ48" i="3"/>
  <c r="CN48" i="3"/>
  <c r="BA49" i="3"/>
  <c r="BE49" i="3"/>
  <c r="BI49" i="3"/>
  <c r="BM49" i="3"/>
  <c r="BQ49" i="3"/>
  <c r="BU49" i="3"/>
  <c r="CG49" i="3"/>
  <c r="CK49" i="3"/>
  <c r="BB50" i="3"/>
  <c r="BF50" i="3"/>
  <c r="BJ50" i="3"/>
  <c r="BN50" i="3"/>
  <c r="BR50" i="3"/>
  <c r="BV50" i="3"/>
  <c r="CH50" i="3"/>
  <c r="CL50" i="3"/>
  <c r="BZ51" i="3"/>
  <c r="AZ52" i="3"/>
  <c r="BD52" i="3"/>
  <c r="BH52" i="3"/>
  <c r="BL52" i="3"/>
  <c r="BP52" i="3"/>
  <c r="BT52" i="3"/>
  <c r="BY52" i="3"/>
  <c r="CC52" i="3"/>
  <c r="CF52" i="3"/>
  <c r="CJ52" i="3"/>
  <c r="CN52" i="3"/>
  <c r="BX53" i="3"/>
  <c r="CB53" i="3"/>
  <c r="BB54" i="3"/>
  <c r="BF54" i="3"/>
  <c r="BJ54" i="3"/>
  <c r="BN54" i="3"/>
  <c r="BR54" i="3"/>
  <c r="BV54" i="3"/>
  <c r="CA54" i="3"/>
  <c r="CE54" i="3"/>
  <c r="CH54" i="3"/>
  <c r="CL54" i="3"/>
  <c r="BZ55" i="3"/>
  <c r="AZ56" i="3"/>
  <c r="BD56" i="3"/>
  <c r="BH56" i="3"/>
  <c r="BL56" i="3"/>
  <c r="BP56" i="3"/>
  <c r="BT56" i="3"/>
  <c r="BY56" i="3"/>
  <c r="CC56" i="3"/>
  <c r="CF56" i="3"/>
  <c r="CJ56" i="3"/>
  <c r="CN56" i="3"/>
  <c r="BX57" i="3"/>
  <c r="CB57" i="3"/>
  <c r="BB58" i="3"/>
  <c r="BF58" i="3"/>
  <c r="BJ58" i="3"/>
  <c r="BN58" i="3"/>
  <c r="BR58" i="3"/>
  <c r="BV58" i="3"/>
  <c r="CA58" i="3"/>
  <c r="CE58" i="3"/>
  <c r="CH58" i="3"/>
  <c r="CL58" i="3"/>
  <c r="BY60" i="3"/>
  <c r="CC60" i="3"/>
  <c r="CA62" i="3"/>
  <c r="CE62" i="3"/>
  <c r="CA44" i="3"/>
  <c r="CE44" i="3"/>
  <c r="BA46" i="3"/>
  <c r="BE46" i="3"/>
  <c r="BI46" i="3"/>
  <c r="BM46" i="3"/>
  <c r="BQ46" i="3"/>
  <c r="BU46" i="3"/>
  <c r="CG46" i="3"/>
  <c r="CK46" i="3"/>
  <c r="BB47" i="3"/>
  <c r="BF47" i="3"/>
  <c r="BJ47" i="3"/>
  <c r="BN47" i="3"/>
  <c r="BR47" i="3"/>
  <c r="BV47" i="3"/>
  <c r="CA47" i="3"/>
  <c r="CE47" i="3"/>
  <c r="CH47" i="3"/>
  <c r="CL47" i="3"/>
  <c r="BB51" i="3"/>
  <c r="BF51" i="3"/>
  <c r="BJ51" i="3"/>
  <c r="BN51" i="3"/>
  <c r="BR51" i="3"/>
  <c r="BV51" i="3"/>
  <c r="CA51" i="3"/>
  <c r="CE51" i="3"/>
  <c r="CH51" i="3"/>
  <c r="CL51" i="3"/>
  <c r="AZ53" i="3"/>
  <c r="BD53" i="3"/>
  <c r="BH53" i="3"/>
  <c r="BL53" i="3"/>
  <c r="BP53" i="3"/>
  <c r="BT53" i="3"/>
  <c r="BY53" i="3"/>
  <c r="CC53" i="3"/>
  <c r="CF53" i="3"/>
  <c r="CJ53" i="3"/>
  <c r="CN53" i="3"/>
  <c r="BB55" i="3"/>
  <c r="BF55" i="3"/>
  <c r="BJ55" i="3"/>
  <c r="BN55" i="3"/>
  <c r="BR55" i="3"/>
  <c r="BV55" i="3"/>
  <c r="CA55" i="3"/>
  <c r="CE55" i="3"/>
  <c r="CH55" i="3"/>
  <c r="CL55" i="3"/>
  <c r="AZ57" i="3"/>
  <c r="BD57" i="3"/>
  <c r="BH57" i="3"/>
  <c r="BL57" i="3"/>
  <c r="BP57" i="3"/>
  <c r="BT57" i="3"/>
  <c r="BY57" i="3"/>
  <c r="CC57" i="3"/>
  <c r="CF57" i="3"/>
  <c r="CJ57" i="3"/>
  <c r="CN57" i="3"/>
  <c r="BF59" i="3"/>
  <c r="BJ59" i="3"/>
  <c r="BV59" i="3"/>
  <c r="CL59" i="3"/>
  <c r="BA60" i="3"/>
  <c r="BE60" i="3"/>
  <c r="BI60" i="3"/>
  <c r="BM60" i="3"/>
  <c r="BQ60" i="3"/>
  <c r="BU60" i="3"/>
  <c r="BZ60" i="3"/>
  <c r="CG60" i="3"/>
  <c r="CK60" i="3"/>
  <c r="BD61" i="3"/>
  <c r="BH61" i="3"/>
  <c r="BL61" i="3"/>
  <c r="BT61" i="3"/>
  <c r="CN61" i="3"/>
  <c r="AY62" i="3"/>
  <c r="BC62" i="3"/>
  <c r="BG62" i="3"/>
  <c r="BK62" i="3"/>
  <c r="BO62" i="3"/>
  <c r="BS62" i="3"/>
  <c r="BX62" i="3"/>
  <c r="CB62" i="3"/>
  <c r="CI62" i="3"/>
  <c r="CM62" i="3"/>
  <c r="BB63" i="3"/>
  <c r="BF63" i="3"/>
  <c r="BJ63" i="3"/>
  <c r="BN63" i="3"/>
  <c r="BR63" i="3"/>
  <c r="BV63" i="3"/>
  <c r="CH63" i="3"/>
  <c r="CL63" i="3"/>
  <c r="BA64" i="3"/>
  <c r="BQ64" i="3"/>
  <c r="BX41" i="3"/>
  <c r="CB41" i="3"/>
  <c r="AY44" i="3"/>
  <c r="BC44" i="3"/>
  <c r="BG44" i="3"/>
  <c r="BK44" i="3"/>
  <c r="BO44" i="3"/>
  <c r="BS44" i="3"/>
  <c r="CI44" i="3"/>
  <c r="CM44" i="3"/>
  <c r="AY47" i="3"/>
  <c r="BC47" i="3"/>
  <c r="BG47" i="3"/>
  <c r="BK47" i="3"/>
  <c r="BO47" i="3"/>
  <c r="BS47" i="3"/>
  <c r="CI47" i="3"/>
  <c r="CM47" i="3"/>
  <c r="CA48" i="3"/>
  <c r="CE48" i="3"/>
  <c r="BX49" i="3"/>
  <c r="CB49" i="3"/>
  <c r="BY50" i="3"/>
  <c r="CC50" i="3"/>
  <c r="AY51" i="3"/>
  <c r="BC51" i="3"/>
  <c r="BG51" i="3"/>
  <c r="BK51" i="3"/>
  <c r="BO51" i="3"/>
  <c r="BS51" i="3"/>
  <c r="BX51" i="3"/>
  <c r="CR51" i="3" s="1"/>
  <c r="CB51" i="3"/>
  <c r="CI51" i="3"/>
  <c r="CM51" i="3"/>
  <c r="CA52" i="3"/>
  <c r="CE52" i="3"/>
  <c r="BA53" i="3"/>
  <c r="BE53" i="3"/>
  <c r="BI53" i="3"/>
  <c r="BM53" i="3"/>
  <c r="BQ53" i="3"/>
  <c r="BU53" i="3"/>
  <c r="BZ53" i="3"/>
  <c r="CG53" i="3"/>
  <c r="CK53" i="3"/>
  <c r="BY54" i="3"/>
  <c r="CC54" i="3"/>
  <c r="AY55" i="3"/>
  <c r="BC55" i="3"/>
  <c r="BG55" i="3"/>
  <c r="BK55" i="3"/>
  <c r="BO55" i="3"/>
  <c r="BS55" i="3"/>
  <c r="BX55" i="3"/>
  <c r="CB55" i="3"/>
  <c r="CI55" i="3"/>
  <c r="CM55" i="3"/>
  <c r="CA56" i="3"/>
  <c r="CE56" i="3"/>
  <c r="BA57" i="3"/>
  <c r="BE57" i="3"/>
  <c r="BI57" i="3"/>
  <c r="BM57" i="3"/>
  <c r="BW57" i="3" s="1"/>
  <c r="BQ57" i="3"/>
  <c r="BU57" i="3"/>
  <c r="BZ57" i="3"/>
  <c r="CG57" i="3"/>
  <c r="CK57" i="3"/>
  <c r="BY58" i="3"/>
  <c r="CC58" i="3"/>
  <c r="BX59" i="3"/>
  <c r="CB59" i="3"/>
  <c r="BZ61" i="3"/>
  <c r="BT41" i="3"/>
  <c r="CF41" i="3"/>
  <c r="CJ41" i="3"/>
  <c r="CN41" i="3"/>
  <c r="BY42" i="3"/>
  <c r="CC42" i="3"/>
  <c r="BZ43" i="3"/>
  <c r="AY48" i="3"/>
  <c r="BC48" i="3"/>
  <c r="BG48" i="3"/>
  <c r="BK48" i="3"/>
  <c r="BO48" i="3"/>
  <c r="BS48" i="3"/>
  <c r="BX48" i="3"/>
  <c r="CR48" i="3" s="1"/>
  <c r="CB48" i="3"/>
  <c r="CI48" i="3"/>
  <c r="CM48" i="3"/>
  <c r="AZ49" i="3"/>
  <c r="BD49" i="3"/>
  <c r="BH49" i="3"/>
  <c r="BL49" i="3"/>
  <c r="BP49" i="3"/>
  <c r="BT49" i="3"/>
  <c r="BY49" i="3"/>
  <c r="CC49" i="3"/>
  <c r="CF49" i="3"/>
  <c r="CJ49" i="3"/>
  <c r="CN49" i="3"/>
  <c r="BA50" i="3"/>
  <c r="BE50" i="3"/>
  <c r="BI50" i="3"/>
  <c r="BM50" i="3"/>
  <c r="BQ50" i="3"/>
  <c r="BU50" i="3"/>
  <c r="BZ50" i="3"/>
  <c r="CG50" i="3"/>
  <c r="CK50" i="3"/>
  <c r="AY52" i="3"/>
  <c r="BC52" i="3"/>
  <c r="BG52" i="3"/>
  <c r="BK52" i="3"/>
  <c r="BO52" i="3"/>
  <c r="BS52" i="3"/>
  <c r="BX52" i="3"/>
  <c r="CB52" i="3"/>
  <c r="CI52" i="3"/>
  <c r="CM52" i="3"/>
  <c r="BA54" i="3"/>
  <c r="BE54" i="3"/>
  <c r="BI54" i="3"/>
  <c r="BM54" i="3"/>
  <c r="BQ54" i="3"/>
  <c r="BU54" i="3"/>
  <c r="BZ54" i="3"/>
  <c r="CG54" i="3"/>
  <c r="CK54" i="3"/>
  <c r="AY56" i="3"/>
  <c r="BC56" i="3"/>
  <c r="BG56" i="3"/>
  <c r="BK56" i="3"/>
  <c r="BO56" i="3"/>
  <c r="BS56" i="3"/>
  <c r="BX56" i="3"/>
  <c r="CB56" i="3"/>
  <c r="CI56" i="3"/>
  <c r="CM56" i="3"/>
  <c r="BA58" i="3"/>
  <c r="BE58" i="3"/>
  <c r="BI58" i="3"/>
  <c r="BM58" i="3"/>
  <c r="BW58" i="3" s="1"/>
  <c r="BQ58" i="3"/>
  <c r="BU58" i="3"/>
  <c r="BZ58" i="3"/>
  <c r="CG58" i="3"/>
  <c r="CK58" i="3"/>
  <c r="AZ59" i="3"/>
  <c r="BD59" i="3"/>
  <c r="BH59" i="3"/>
  <c r="BL59" i="3"/>
  <c r="BP59" i="3"/>
  <c r="BT59" i="3"/>
  <c r="BY59" i="3"/>
  <c r="CC59" i="3"/>
  <c r="CF59" i="3"/>
  <c r="CJ59" i="3"/>
  <c r="CN59" i="3"/>
  <c r="BC60" i="3"/>
  <c r="BG60" i="3"/>
  <c r="BK60" i="3"/>
  <c r="CM60" i="3"/>
  <c r="BB61" i="3"/>
  <c r="BF61" i="3"/>
  <c r="BJ61" i="3"/>
  <c r="BN61" i="3"/>
  <c r="BR61" i="3"/>
  <c r="BV61" i="3"/>
  <c r="CA61" i="3"/>
  <c r="CE61" i="3"/>
  <c r="CH61" i="3"/>
  <c r="CL61" i="3"/>
  <c r="BE62" i="3"/>
  <c r="BI62" i="3"/>
  <c r="BM62" i="3"/>
  <c r="BU62" i="3"/>
  <c r="CG62" i="3"/>
  <c r="AY63" i="3"/>
  <c r="BC63" i="3"/>
  <c r="BG63" i="3"/>
  <c r="BK63" i="3"/>
  <c r="BO63" i="3"/>
  <c r="BS63" i="3"/>
  <c r="CI63" i="3"/>
  <c r="CM63" i="3"/>
  <c r="AZ64" i="3"/>
  <c r="BD64" i="3"/>
  <c r="BH64" i="3"/>
  <c r="BL64" i="3"/>
  <c r="BP64" i="3"/>
  <c r="BT64" i="3"/>
  <c r="CF64" i="3"/>
  <c r="CJ64" i="3"/>
  <c r="CN64" i="3"/>
  <c r="BX66" i="3"/>
  <c r="CB66" i="3"/>
  <c r="BB67" i="3"/>
  <c r="BF67" i="3"/>
  <c r="BJ67" i="3"/>
  <c r="BN67" i="3"/>
  <c r="BR67" i="3"/>
  <c r="BV67" i="3"/>
  <c r="CA67" i="3"/>
  <c r="CE67" i="3"/>
  <c r="CH67" i="3"/>
  <c r="CL67" i="3"/>
  <c r="CP67" i="3"/>
  <c r="AV65" i="3"/>
  <c r="BZ68" i="3"/>
  <c r="AZ69" i="3"/>
  <c r="BD69" i="3"/>
  <c r="BH69" i="3"/>
  <c r="BL69" i="3"/>
  <c r="BP69" i="3"/>
  <c r="BT69" i="3"/>
  <c r="BY69" i="3"/>
  <c r="CC69" i="3"/>
  <c r="CF69" i="3"/>
  <c r="CJ69" i="3"/>
  <c r="CN69" i="3"/>
  <c r="BA70" i="3"/>
  <c r="BE70" i="3"/>
  <c r="BI70" i="3"/>
  <c r="BM70" i="3"/>
  <c r="BQ70" i="3"/>
  <c r="BU70" i="3"/>
  <c r="BZ70" i="3"/>
  <c r="CG70" i="3"/>
  <c r="CK70" i="3"/>
  <c r="BY71" i="3"/>
  <c r="CC71" i="3"/>
  <c r="AY72" i="3"/>
  <c r="BC72" i="3"/>
  <c r="BG72" i="3"/>
  <c r="BK72" i="3"/>
  <c r="BO72" i="3"/>
  <c r="BS72" i="3"/>
  <c r="BX72" i="3"/>
  <c r="CB72" i="3"/>
  <c r="CI72" i="3"/>
  <c r="CM72" i="3"/>
  <c r="CA73" i="3"/>
  <c r="CE73" i="3"/>
  <c r="BA74" i="3"/>
  <c r="BE74" i="3"/>
  <c r="BI74" i="3"/>
  <c r="BM74" i="3"/>
  <c r="BQ74" i="3"/>
  <c r="BU74" i="3"/>
  <c r="BZ74" i="3"/>
  <c r="CG74" i="3"/>
  <c r="CK74" i="3"/>
  <c r="BY75" i="3"/>
  <c r="CC75" i="3"/>
  <c r="AY76" i="3"/>
  <c r="BC76" i="3"/>
  <c r="BG76" i="3"/>
  <c r="BK76" i="3"/>
  <c r="BO76" i="3"/>
  <c r="BS76" i="3"/>
  <c r="BX76" i="3"/>
  <c r="CB76" i="3"/>
  <c r="CI76" i="3"/>
  <c r="CM76" i="3"/>
  <c r="CA77" i="3"/>
  <c r="CE77" i="3"/>
  <c r="BA78" i="3"/>
  <c r="BE78" i="3"/>
  <c r="BI78" i="3"/>
  <c r="BM78" i="3"/>
  <c r="BW78" i="3" s="1"/>
  <c r="BQ78" i="3"/>
  <c r="BU78" i="3"/>
  <c r="BZ78" i="3"/>
  <c r="CG78" i="3"/>
  <c r="CK78" i="3"/>
  <c r="BY79" i="3"/>
  <c r="CC79" i="3"/>
  <c r="AY80" i="3"/>
  <c r="BC80" i="3"/>
  <c r="BG80" i="3"/>
  <c r="BK80" i="3"/>
  <c r="BO80" i="3"/>
  <c r="BS80" i="3"/>
  <c r="BX80" i="3"/>
  <c r="CB80" i="3"/>
  <c r="CI80" i="3"/>
  <c r="CM80" i="3"/>
  <c r="CA81" i="3"/>
  <c r="CE81" i="3"/>
  <c r="BA82" i="3"/>
  <c r="BE82" i="3"/>
  <c r="BI82" i="3"/>
  <c r="BM82" i="3"/>
  <c r="BQ82" i="3"/>
  <c r="BU82" i="3"/>
  <c r="BZ82" i="3"/>
  <c r="CG82" i="3"/>
  <c r="CK82" i="3"/>
  <c r="AY84" i="3"/>
  <c r="BC84" i="3"/>
  <c r="BG84" i="3"/>
  <c r="BK84" i="3"/>
  <c r="BO84" i="3"/>
  <c r="BS84" i="3"/>
  <c r="CI84" i="3"/>
  <c r="CM84" i="3"/>
  <c r="BB85" i="3"/>
  <c r="BF85" i="3"/>
  <c r="BJ85" i="3"/>
  <c r="BR85" i="3"/>
  <c r="BV85" i="3"/>
  <c r="CA85" i="3"/>
  <c r="CE85" i="3"/>
  <c r="CH85" i="3"/>
  <c r="CL85" i="3"/>
  <c r="BA86" i="3"/>
  <c r="BE86" i="3"/>
  <c r="BI86" i="3"/>
  <c r="BM86" i="3"/>
  <c r="BQ86" i="3"/>
  <c r="BU86" i="3"/>
  <c r="CG86" i="3"/>
  <c r="CK86" i="3"/>
  <c r="AZ87" i="3"/>
  <c r="BD87" i="3"/>
  <c r="BH87" i="3"/>
  <c r="BL87" i="3"/>
  <c r="BP87" i="3"/>
  <c r="BT87" i="3"/>
  <c r="CF87" i="3"/>
  <c r="CJ87" i="3"/>
  <c r="CN87" i="3"/>
  <c r="BC88" i="3"/>
  <c r="BY63" i="3"/>
  <c r="CC63" i="3"/>
  <c r="BZ64" i="3"/>
  <c r="CP64" i="3"/>
  <c r="AY67" i="3"/>
  <c r="BC67" i="3"/>
  <c r="BG67" i="3"/>
  <c r="BK67" i="3"/>
  <c r="BO67" i="3"/>
  <c r="BS67" i="3"/>
  <c r="CI67" i="3"/>
  <c r="CM67" i="3"/>
  <c r="BA69" i="3"/>
  <c r="BE69" i="3"/>
  <c r="BI69" i="3"/>
  <c r="BM69" i="3"/>
  <c r="BQ69" i="3"/>
  <c r="BU69" i="3"/>
  <c r="CG69" i="3"/>
  <c r="CK69" i="3"/>
  <c r="BB70" i="3"/>
  <c r="BF70" i="3"/>
  <c r="BJ70" i="3"/>
  <c r="BN70" i="3"/>
  <c r="BR70" i="3"/>
  <c r="BV70" i="3"/>
  <c r="CH70" i="3"/>
  <c r="CL70" i="3"/>
  <c r="AZ72" i="3"/>
  <c r="BD72" i="3"/>
  <c r="BH72" i="3"/>
  <c r="BL72" i="3"/>
  <c r="BP72" i="3"/>
  <c r="BT72" i="3"/>
  <c r="CF72" i="3"/>
  <c r="CJ72" i="3"/>
  <c r="CN72" i="3"/>
  <c r="BB74" i="3"/>
  <c r="BF74" i="3"/>
  <c r="BJ74" i="3"/>
  <c r="BN74" i="3"/>
  <c r="BR74" i="3"/>
  <c r="BV74" i="3"/>
  <c r="CH74" i="3"/>
  <c r="CL74" i="3"/>
  <c r="AZ76" i="3"/>
  <c r="BD76" i="3"/>
  <c r="BH76" i="3"/>
  <c r="BL76" i="3"/>
  <c r="BP76" i="3"/>
  <c r="BT76" i="3"/>
  <c r="CF76" i="3"/>
  <c r="CJ76" i="3"/>
  <c r="CN76" i="3"/>
  <c r="BB78" i="3"/>
  <c r="BF78" i="3"/>
  <c r="BJ78" i="3"/>
  <c r="BN78" i="3"/>
  <c r="BR78" i="3"/>
  <c r="BV78" i="3"/>
  <c r="CH78" i="3"/>
  <c r="CL78" i="3"/>
  <c r="AZ80" i="3"/>
  <c r="BD80" i="3"/>
  <c r="BH80" i="3"/>
  <c r="BL80" i="3"/>
  <c r="BP80" i="3"/>
  <c r="BT80" i="3"/>
  <c r="CF80" i="3"/>
  <c r="CJ80" i="3"/>
  <c r="CN80" i="3"/>
  <c r="BB82" i="3"/>
  <c r="BF82" i="3"/>
  <c r="BJ82" i="3"/>
  <c r="BN82" i="3"/>
  <c r="BR82" i="3"/>
  <c r="BV82" i="3"/>
  <c r="CH82" i="3"/>
  <c r="CL82" i="3"/>
  <c r="BY84" i="3"/>
  <c r="CA59" i="3"/>
  <c r="CE59" i="3"/>
  <c r="BX60" i="3"/>
  <c r="CB60" i="3"/>
  <c r="BY61" i="3"/>
  <c r="CC61" i="3"/>
  <c r="BZ62" i="3"/>
  <c r="CP62" i="3"/>
  <c r="CP45" i="3" s="1"/>
  <c r="BA66" i="3"/>
  <c r="BA65" i="3" s="1"/>
  <c r="BE66" i="3"/>
  <c r="BI66" i="3"/>
  <c r="BM66" i="3"/>
  <c r="BQ66" i="3"/>
  <c r="BQ65" i="3" s="1"/>
  <c r="BU66" i="3"/>
  <c r="BZ66" i="3"/>
  <c r="CG66" i="3"/>
  <c r="CK66" i="3"/>
  <c r="CK65" i="3" s="1"/>
  <c r="CP66" i="3"/>
  <c r="CP65" i="3" s="1"/>
  <c r="AU65" i="3"/>
  <c r="AU7" i="3" s="1"/>
  <c r="BY67" i="3"/>
  <c r="CC67" i="3"/>
  <c r="AY68" i="3"/>
  <c r="BC68" i="3"/>
  <c r="BG68" i="3"/>
  <c r="BK68" i="3"/>
  <c r="BO68" i="3"/>
  <c r="BS68" i="3"/>
  <c r="BX68" i="3"/>
  <c r="CB68" i="3"/>
  <c r="CI68" i="3"/>
  <c r="CM68" i="3"/>
  <c r="CA69" i="3"/>
  <c r="CE69" i="3"/>
  <c r="CO69" i="3" s="1"/>
  <c r="BX70" i="3"/>
  <c r="CB70" i="3"/>
  <c r="BB71" i="3"/>
  <c r="BF71" i="3"/>
  <c r="BJ71" i="3"/>
  <c r="BN71" i="3"/>
  <c r="BR71" i="3"/>
  <c r="BV71" i="3"/>
  <c r="CA71" i="3"/>
  <c r="CE71" i="3"/>
  <c r="CH71" i="3"/>
  <c r="CL71" i="3"/>
  <c r="BZ72" i="3"/>
  <c r="AZ73" i="3"/>
  <c r="BD73" i="3"/>
  <c r="BH73" i="3"/>
  <c r="BL73" i="3"/>
  <c r="BP73" i="3"/>
  <c r="BT73" i="3"/>
  <c r="BY73" i="3"/>
  <c r="CC73" i="3"/>
  <c r="CF73" i="3"/>
  <c r="CJ73" i="3"/>
  <c r="CN73" i="3"/>
  <c r="BX74" i="3"/>
  <c r="CB74" i="3"/>
  <c r="BB75" i="3"/>
  <c r="BF75" i="3"/>
  <c r="BJ75" i="3"/>
  <c r="BN75" i="3"/>
  <c r="BR75" i="3"/>
  <c r="BV75" i="3"/>
  <c r="CA75" i="3"/>
  <c r="CE75" i="3"/>
  <c r="CH75" i="3"/>
  <c r="CL75" i="3"/>
  <c r="BZ76" i="3"/>
  <c r="AZ77" i="3"/>
  <c r="BD77" i="3"/>
  <c r="BH77" i="3"/>
  <c r="BL77" i="3"/>
  <c r="BP77" i="3"/>
  <c r="BT77" i="3"/>
  <c r="BY77" i="3"/>
  <c r="CC77" i="3"/>
  <c r="CF77" i="3"/>
  <c r="CJ77" i="3"/>
  <c r="CN77" i="3"/>
  <c r="BX78" i="3"/>
  <c r="CB78" i="3"/>
  <c r="BB79" i="3"/>
  <c r="BF79" i="3"/>
  <c r="BJ79" i="3"/>
  <c r="BN79" i="3"/>
  <c r="BR79" i="3"/>
  <c r="BV79" i="3"/>
  <c r="CA79" i="3"/>
  <c r="CE79" i="3"/>
  <c r="CH79" i="3"/>
  <c r="CL79" i="3"/>
  <c r="BZ80" i="3"/>
  <c r="AZ81" i="3"/>
  <c r="BD81" i="3"/>
  <c r="BH81" i="3"/>
  <c r="BL81" i="3"/>
  <c r="BP81" i="3"/>
  <c r="BT81" i="3"/>
  <c r="BY81" i="3"/>
  <c r="CC81" i="3"/>
  <c r="CF81" i="3"/>
  <c r="CJ81" i="3"/>
  <c r="CN81" i="3"/>
  <c r="BX82" i="3"/>
  <c r="CB82" i="3"/>
  <c r="BA84" i="3"/>
  <c r="BE84" i="3"/>
  <c r="BI84" i="3"/>
  <c r="BQ84" i="3"/>
  <c r="BU84" i="3"/>
  <c r="BZ84" i="3"/>
  <c r="CG84" i="3"/>
  <c r="CK84" i="3"/>
  <c r="AZ85" i="3"/>
  <c r="BD85" i="3"/>
  <c r="BH85" i="3"/>
  <c r="BL85" i="3"/>
  <c r="BP85" i="3"/>
  <c r="BT85" i="3"/>
  <c r="CF85" i="3"/>
  <c r="CJ85" i="3"/>
  <c r="CN85" i="3"/>
  <c r="BC86" i="3"/>
  <c r="BK86" i="3"/>
  <c r="BS86" i="3"/>
  <c r="CI86" i="3"/>
  <c r="CM86" i="3"/>
  <c r="BB87" i="3"/>
  <c r="BJ87" i="3"/>
  <c r="BR87" i="3"/>
  <c r="CH87" i="3"/>
  <c r="AY59" i="3"/>
  <c r="BC59" i="3"/>
  <c r="BG59" i="3"/>
  <c r="BK59" i="3"/>
  <c r="BO59" i="3"/>
  <c r="BS59" i="3"/>
  <c r="CI59" i="3"/>
  <c r="CM59" i="3"/>
  <c r="AZ60" i="3"/>
  <c r="BD60" i="3"/>
  <c r="BH60" i="3"/>
  <c r="BL60" i="3"/>
  <c r="BP60" i="3"/>
  <c r="BT60" i="3"/>
  <c r="CF60" i="3"/>
  <c r="CJ60" i="3"/>
  <c r="CN60" i="3"/>
  <c r="BA61" i="3"/>
  <c r="BE61" i="3"/>
  <c r="BI61" i="3"/>
  <c r="BM61" i="3"/>
  <c r="BQ61" i="3"/>
  <c r="BU61" i="3"/>
  <c r="CG61" i="3"/>
  <c r="CK61" i="3"/>
  <c r="BB62" i="3"/>
  <c r="BF62" i="3"/>
  <c r="BJ62" i="3"/>
  <c r="BN62" i="3"/>
  <c r="BR62" i="3"/>
  <c r="BV62" i="3"/>
  <c r="CH62" i="3"/>
  <c r="CL62" i="3"/>
  <c r="CA63" i="3"/>
  <c r="CE63" i="3"/>
  <c r="CO63" i="3" s="1"/>
  <c r="AY64" i="3"/>
  <c r="BC64" i="3"/>
  <c r="BG64" i="3"/>
  <c r="BK64" i="3"/>
  <c r="BO64" i="3"/>
  <c r="BS64" i="3"/>
  <c r="BX64" i="3"/>
  <c r="CB64" i="3"/>
  <c r="CI64" i="3"/>
  <c r="CM64" i="3"/>
  <c r="BB66" i="3"/>
  <c r="BF66" i="3"/>
  <c r="BJ66" i="3"/>
  <c r="BJ65" i="3" s="1"/>
  <c r="BN66" i="3"/>
  <c r="BR66" i="3"/>
  <c r="BV66" i="3"/>
  <c r="CH66" i="3"/>
  <c r="CH65" i="3" s="1"/>
  <c r="CL66" i="3"/>
  <c r="AZ68" i="3"/>
  <c r="BD68" i="3"/>
  <c r="BH68" i="3"/>
  <c r="BL68" i="3"/>
  <c r="BP68" i="3"/>
  <c r="BT68" i="3"/>
  <c r="CF68" i="3"/>
  <c r="CJ68" i="3"/>
  <c r="CN68" i="3"/>
  <c r="AY71" i="3"/>
  <c r="BC71" i="3"/>
  <c r="BG71" i="3"/>
  <c r="BK71" i="3"/>
  <c r="BO71" i="3"/>
  <c r="BS71" i="3"/>
  <c r="CI71" i="3"/>
  <c r="CM71" i="3"/>
  <c r="BA73" i="3"/>
  <c r="BE73" i="3"/>
  <c r="BI73" i="3"/>
  <c r="BM73" i="3"/>
  <c r="BQ73" i="3"/>
  <c r="BU73" i="3"/>
  <c r="CG73" i="3"/>
  <c r="CK73" i="3"/>
  <c r="AY75" i="3"/>
  <c r="BC75" i="3"/>
  <c r="BG75" i="3"/>
  <c r="BK75" i="3"/>
  <c r="BO75" i="3"/>
  <c r="BS75" i="3"/>
  <c r="CI75" i="3"/>
  <c r="CM75" i="3"/>
  <c r="BA77" i="3"/>
  <c r="BE77" i="3"/>
  <c r="BI77" i="3"/>
  <c r="BM77" i="3"/>
  <c r="BQ77" i="3"/>
  <c r="BU77" i="3"/>
  <c r="CG77" i="3"/>
  <c r="CK77" i="3"/>
  <c r="AY79" i="3"/>
  <c r="BC79" i="3"/>
  <c r="BG79" i="3"/>
  <c r="BK79" i="3"/>
  <c r="BO79" i="3"/>
  <c r="BS79" i="3"/>
  <c r="CI79" i="3"/>
  <c r="CM79" i="3"/>
  <c r="BA81" i="3"/>
  <c r="BE81" i="3"/>
  <c r="BI81" i="3"/>
  <c r="BM81" i="3"/>
  <c r="BQ81" i="3"/>
  <c r="BU81" i="3"/>
  <c r="CG81" i="3"/>
  <c r="CK81" i="3"/>
  <c r="BZ85" i="3"/>
  <c r="AZ84" i="3"/>
  <c r="BD84" i="3"/>
  <c r="BH84" i="3"/>
  <c r="BL84" i="3"/>
  <c r="BP84" i="3"/>
  <c r="BT84" i="3"/>
  <c r="CF84" i="3"/>
  <c r="CJ84" i="3"/>
  <c r="CN84" i="3"/>
  <c r="BA85" i="3"/>
  <c r="BE85" i="3"/>
  <c r="BI85" i="3"/>
  <c r="BM85" i="3"/>
  <c r="BW85" i="3" s="1"/>
  <c r="BQ85" i="3"/>
  <c r="BU85" i="3"/>
  <c r="CG85" i="3"/>
  <c r="CK85" i="3"/>
  <c r="BB86" i="3"/>
  <c r="BF86" i="3"/>
  <c r="BJ86" i="3"/>
  <c r="BN86" i="3"/>
  <c r="BR86" i="3"/>
  <c r="BV86" i="3"/>
  <c r="CH86" i="3"/>
  <c r="CL86" i="3"/>
  <c r="CA89" i="3"/>
  <c r="CE89" i="3"/>
  <c r="CP84" i="3"/>
  <c r="BX86" i="3"/>
  <c r="CR86" i="3" s="1"/>
  <c r="CB86" i="3"/>
  <c r="CA87" i="3"/>
  <c r="CE87" i="3"/>
  <c r="BX88" i="3"/>
  <c r="CB88" i="3"/>
  <c r="BC89" i="3"/>
  <c r="BK89" i="3"/>
  <c r="BS89" i="3"/>
  <c r="BB90" i="3"/>
  <c r="BJ90" i="3"/>
  <c r="BR90" i="3"/>
  <c r="CH90" i="3"/>
  <c r="CG91" i="3"/>
  <c r="CK91" i="3"/>
  <c r="AY87" i="3"/>
  <c r="BC87" i="3"/>
  <c r="BG87" i="3"/>
  <c r="BK87" i="3"/>
  <c r="BO87" i="3"/>
  <c r="BS87" i="3"/>
  <c r="CI87" i="3"/>
  <c r="CM87" i="3"/>
  <c r="AZ88" i="3"/>
  <c r="BD88" i="3"/>
  <c r="BH88" i="3"/>
  <c r="BL88" i="3"/>
  <c r="BP88" i="3"/>
  <c r="BT88" i="3"/>
  <c r="CF88" i="3"/>
  <c r="CJ88" i="3"/>
  <c r="CN88" i="3"/>
  <c r="BY89" i="3"/>
  <c r="CC89" i="3"/>
  <c r="BX84" i="3"/>
  <c r="CB84" i="3"/>
  <c r="BY85" i="3"/>
  <c r="CC85" i="3"/>
  <c r="BZ86" i="3"/>
  <c r="BY87" i="3"/>
  <c r="CC87" i="3"/>
  <c r="BA88" i="3"/>
  <c r="BE88" i="3"/>
  <c r="BI88" i="3"/>
  <c r="BM88" i="3"/>
  <c r="BW88" i="3" s="1"/>
  <c r="BQ88" i="3"/>
  <c r="BU88" i="3"/>
  <c r="BZ88" i="3"/>
  <c r="CG88" i="3"/>
  <c r="CK88" i="3"/>
  <c r="CG89" i="3"/>
  <c r="CK89" i="3"/>
  <c r="BC91" i="3"/>
  <c r="BK91" i="3"/>
  <c r="BS91" i="3"/>
  <c r="BB92" i="3"/>
  <c r="BJ92" i="3"/>
  <c r="BR92" i="3"/>
  <c r="CH92" i="3"/>
  <c r="BA93" i="3"/>
  <c r="BI93" i="3"/>
  <c r="BQ93" i="3"/>
  <c r="CK93" i="3"/>
  <c r="BX89" i="3"/>
  <c r="CB89" i="3"/>
  <c r="CA90" i="3"/>
  <c r="CE90" i="3"/>
  <c r="BX91" i="3"/>
  <c r="CB91" i="3"/>
  <c r="CA92" i="3"/>
  <c r="CE92" i="3"/>
  <c r="AY93" i="3"/>
  <c r="BC93" i="3"/>
  <c r="BG93" i="3"/>
  <c r="BK93" i="3"/>
  <c r="BO93" i="3"/>
  <c r="BS93" i="3"/>
  <c r="BX93" i="3"/>
  <c r="CB93" i="3"/>
  <c r="CI93" i="3"/>
  <c r="CM93" i="3"/>
  <c r="CA94" i="3"/>
  <c r="CE94" i="3"/>
  <c r="BX95" i="3"/>
  <c r="CB95" i="3"/>
  <c r="BB96" i="3"/>
  <c r="BF96" i="3"/>
  <c r="BJ96" i="3"/>
  <c r="BN96" i="3"/>
  <c r="BR96" i="3"/>
  <c r="BV96" i="3"/>
  <c r="CA96" i="3"/>
  <c r="CE96" i="3"/>
  <c r="CH96" i="3"/>
  <c r="CL96" i="3"/>
  <c r="BZ97" i="3"/>
  <c r="AZ98" i="3"/>
  <c r="BD98" i="3"/>
  <c r="BH98" i="3"/>
  <c r="BL98" i="3"/>
  <c r="BP98" i="3"/>
  <c r="BT98" i="3"/>
  <c r="BY98" i="3"/>
  <c r="CC98" i="3"/>
  <c r="CF98" i="3"/>
  <c r="CJ98" i="3"/>
  <c r="CN98" i="3"/>
  <c r="BX99" i="3"/>
  <c r="CB99" i="3"/>
  <c r="BB100" i="3"/>
  <c r="BF100" i="3"/>
  <c r="BJ100" i="3"/>
  <c r="BN100" i="3"/>
  <c r="BR100" i="3"/>
  <c r="BV100" i="3"/>
  <c r="CA100" i="3"/>
  <c r="CE100" i="3"/>
  <c r="CH100" i="3"/>
  <c r="CL100" i="3"/>
  <c r="BZ101" i="3"/>
  <c r="AZ89" i="3"/>
  <c r="BD89" i="3"/>
  <c r="BH89" i="3"/>
  <c r="BL89" i="3"/>
  <c r="BP89" i="3"/>
  <c r="BT89" i="3"/>
  <c r="CF89" i="3"/>
  <c r="CJ89" i="3"/>
  <c r="CN89" i="3"/>
  <c r="AY90" i="3"/>
  <c r="BC90" i="3"/>
  <c r="BG90" i="3"/>
  <c r="BK90" i="3"/>
  <c r="BO90" i="3"/>
  <c r="BS90" i="3"/>
  <c r="CI90" i="3"/>
  <c r="CM90" i="3"/>
  <c r="AZ91" i="3"/>
  <c r="BD91" i="3"/>
  <c r="BH91" i="3"/>
  <c r="BL91" i="3"/>
  <c r="BP91" i="3"/>
  <c r="BT91" i="3"/>
  <c r="CF91" i="3"/>
  <c r="CJ91" i="3"/>
  <c r="CN91" i="3"/>
  <c r="AY92" i="3"/>
  <c r="BC92" i="3"/>
  <c r="BG92" i="3"/>
  <c r="BK92" i="3"/>
  <c r="BO92" i="3"/>
  <c r="BS92" i="3"/>
  <c r="CI92" i="3"/>
  <c r="CM92" i="3"/>
  <c r="AZ93" i="3"/>
  <c r="BD93" i="3"/>
  <c r="BH93" i="3"/>
  <c r="BL93" i="3"/>
  <c r="BP93" i="3"/>
  <c r="BT93" i="3"/>
  <c r="CF93" i="3"/>
  <c r="CJ93" i="3"/>
  <c r="CN93" i="3"/>
  <c r="AY94" i="3"/>
  <c r="BC94" i="3"/>
  <c r="BG94" i="3"/>
  <c r="BK94" i="3"/>
  <c r="BO94" i="3"/>
  <c r="BS94" i="3"/>
  <c r="CI94" i="3"/>
  <c r="CM94" i="3"/>
  <c r="AZ95" i="3"/>
  <c r="BD95" i="3"/>
  <c r="BH95" i="3"/>
  <c r="BL95" i="3"/>
  <c r="BP95" i="3"/>
  <c r="BT95" i="3"/>
  <c r="CF95" i="3"/>
  <c r="CJ95" i="3"/>
  <c r="CN95" i="3"/>
  <c r="AY96" i="3"/>
  <c r="BC96" i="3"/>
  <c r="BG96" i="3"/>
  <c r="BK96" i="3"/>
  <c r="BO96" i="3"/>
  <c r="BS96" i="3"/>
  <c r="CI96" i="3"/>
  <c r="CM96" i="3"/>
  <c r="BB97" i="3"/>
  <c r="BF97" i="3"/>
  <c r="BJ97" i="3"/>
  <c r="BN97" i="3"/>
  <c r="BR97" i="3"/>
  <c r="BV97" i="3"/>
  <c r="CH97" i="3"/>
  <c r="CL97" i="3"/>
  <c r="BA98" i="3"/>
  <c r="BE98" i="3"/>
  <c r="BI98" i="3"/>
  <c r="BM98" i="3"/>
  <c r="BQ98" i="3"/>
  <c r="BU98" i="3"/>
  <c r="CG98" i="3"/>
  <c r="CK98" i="3"/>
  <c r="AZ99" i="3"/>
  <c r="BD99" i="3"/>
  <c r="BH99" i="3"/>
  <c r="BL99" i="3"/>
  <c r="BP99" i="3"/>
  <c r="BT99" i="3"/>
  <c r="CF99" i="3"/>
  <c r="CJ99" i="3"/>
  <c r="CN99" i="3"/>
  <c r="AY100" i="3"/>
  <c r="BC100" i="3"/>
  <c r="BG100" i="3"/>
  <c r="BK100" i="3"/>
  <c r="BO100" i="3"/>
  <c r="BS100" i="3"/>
  <c r="CI100" i="3"/>
  <c r="CM100" i="3"/>
  <c r="BF101" i="3"/>
  <c r="BN101" i="3"/>
  <c r="BV101" i="3"/>
  <c r="CA101" i="3"/>
  <c r="CL101" i="3"/>
  <c r="BA102" i="3"/>
  <c r="BI102" i="3"/>
  <c r="BM102" i="3"/>
  <c r="BQ102" i="3"/>
  <c r="BU102" i="3"/>
  <c r="AZ103" i="3"/>
  <c r="BD103" i="3"/>
  <c r="BH103" i="3"/>
  <c r="BL103" i="3"/>
  <c r="BP103" i="3"/>
  <c r="BT103" i="3"/>
  <c r="CF103" i="3"/>
  <c r="CJ103" i="3"/>
  <c r="CN103" i="3"/>
  <c r="BC104" i="3"/>
  <c r="BK104" i="3"/>
  <c r="BS104" i="3"/>
  <c r="CI104" i="3"/>
  <c r="CM104" i="3"/>
  <c r="BB105" i="3"/>
  <c r="BJ105" i="3"/>
  <c r="BR105" i="3"/>
  <c r="CH105" i="3"/>
  <c r="BA106" i="3"/>
  <c r="BE106" i="3"/>
  <c r="BI106" i="3"/>
  <c r="BM106" i="3"/>
  <c r="BQ106" i="3"/>
  <c r="BU106" i="3"/>
  <c r="CG106" i="3"/>
  <c r="CK106" i="3"/>
  <c r="BZ89" i="3"/>
  <c r="BY90" i="3"/>
  <c r="CC90" i="3"/>
  <c r="BZ91" i="3"/>
  <c r="BY92" i="3"/>
  <c r="CC92" i="3"/>
  <c r="BZ93" i="3"/>
  <c r="AZ94" i="3"/>
  <c r="BD94" i="3"/>
  <c r="BH94" i="3"/>
  <c r="BL94" i="3"/>
  <c r="BP94" i="3"/>
  <c r="BT94" i="3"/>
  <c r="BY94" i="3"/>
  <c r="CC94" i="3"/>
  <c r="CF94" i="3"/>
  <c r="CJ94" i="3"/>
  <c r="CN94" i="3"/>
  <c r="BA95" i="3"/>
  <c r="BE95" i="3"/>
  <c r="BI95" i="3"/>
  <c r="BM95" i="3"/>
  <c r="BQ95" i="3"/>
  <c r="BU95" i="3"/>
  <c r="BZ95" i="3"/>
  <c r="CG95" i="3"/>
  <c r="CK95" i="3"/>
  <c r="BY96" i="3"/>
  <c r="CC96" i="3"/>
  <c r="AY97" i="3"/>
  <c r="BC97" i="3"/>
  <c r="BG97" i="3"/>
  <c r="BK97" i="3"/>
  <c r="BO97" i="3"/>
  <c r="BS97" i="3"/>
  <c r="BX97" i="3"/>
  <c r="CR97" i="3" s="1"/>
  <c r="CB97" i="3"/>
  <c r="CI97" i="3"/>
  <c r="CM97" i="3"/>
  <c r="CA98" i="3"/>
  <c r="CE98" i="3"/>
  <c r="BA99" i="3"/>
  <c r="BE99" i="3"/>
  <c r="BI99" i="3"/>
  <c r="BM99" i="3"/>
  <c r="BQ99" i="3"/>
  <c r="BU99" i="3"/>
  <c r="BZ99" i="3"/>
  <c r="CG99" i="3"/>
  <c r="CK99" i="3"/>
  <c r="BY100" i="3"/>
  <c r="CC100" i="3"/>
  <c r="AY101" i="3"/>
  <c r="BC101" i="3"/>
  <c r="BG101" i="3"/>
  <c r="BK101" i="3"/>
  <c r="BO101" i="3"/>
  <c r="BS101" i="3"/>
  <c r="BX101" i="3"/>
  <c r="CB101" i="3"/>
  <c r="CA102" i="3"/>
  <c r="CE102" i="3"/>
  <c r="BB89" i="3"/>
  <c r="BF89" i="3"/>
  <c r="BJ89" i="3"/>
  <c r="BN89" i="3"/>
  <c r="BR89" i="3"/>
  <c r="BV89" i="3"/>
  <c r="CH89" i="3"/>
  <c r="CL89" i="3"/>
  <c r="BA90" i="3"/>
  <c r="BE90" i="3"/>
  <c r="BI90" i="3"/>
  <c r="BM90" i="3"/>
  <c r="BQ90" i="3"/>
  <c r="BU90" i="3"/>
  <c r="CG90" i="3"/>
  <c r="CK90" i="3"/>
  <c r="BB91" i="3"/>
  <c r="BF91" i="3"/>
  <c r="BJ91" i="3"/>
  <c r="BN91" i="3"/>
  <c r="BR91" i="3"/>
  <c r="BV91" i="3"/>
  <c r="CH91" i="3"/>
  <c r="CL91" i="3"/>
  <c r="BA92" i="3"/>
  <c r="BE92" i="3"/>
  <c r="BI92" i="3"/>
  <c r="BM92" i="3"/>
  <c r="BQ92" i="3"/>
  <c r="BU92" i="3"/>
  <c r="CG92" i="3"/>
  <c r="CK92" i="3"/>
  <c r="BB93" i="3"/>
  <c r="BF93" i="3"/>
  <c r="BJ93" i="3"/>
  <c r="BN93" i="3"/>
  <c r="BR93" i="3"/>
  <c r="BV93" i="3"/>
  <c r="CH93" i="3"/>
  <c r="CL93" i="3"/>
  <c r="BA94" i="3"/>
  <c r="BE94" i="3"/>
  <c r="BI94" i="3"/>
  <c r="BM94" i="3"/>
  <c r="BQ94" i="3"/>
  <c r="BU94" i="3"/>
  <c r="CG94" i="3"/>
  <c r="CK94" i="3"/>
  <c r="BB95" i="3"/>
  <c r="BF95" i="3"/>
  <c r="BJ95" i="3"/>
  <c r="BN95" i="3"/>
  <c r="BR95" i="3"/>
  <c r="BV95" i="3"/>
  <c r="CH95" i="3"/>
  <c r="CL95" i="3"/>
  <c r="BA96" i="3"/>
  <c r="BE96" i="3"/>
  <c r="BI96" i="3"/>
  <c r="BM96" i="3"/>
  <c r="BQ96" i="3"/>
  <c r="BU96" i="3"/>
  <c r="CG96" i="3"/>
  <c r="CK96" i="3"/>
  <c r="AZ97" i="3"/>
  <c r="BD97" i="3"/>
  <c r="BH97" i="3"/>
  <c r="BL97" i="3"/>
  <c r="BP97" i="3"/>
  <c r="BT97" i="3"/>
  <c r="CF97" i="3"/>
  <c r="CJ97" i="3"/>
  <c r="CN97" i="3"/>
  <c r="AY98" i="3"/>
  <c r="BC98" i="3"/>
  <c r="BG98" i="3"/>
  <c r="BK98" i="3"/>
  <c r="BO98" i="3"/>
  <c r="BS98" i="3"/>
  <c r="CI98" i="3"/>
  <c r="CM98" i="3"/>
  <c r="BB99" i="3"/>
  <c r="BF99" i="3"/>
  <c r="BJ99" i="3"/>
  <c r="BN99" i="3"/>
  <c r="BR99" i="3"/>
  <c r="BV99" i="3"/>
  <c r="CH99" i="3"/>
  <c r="CL99" i="3"/>
  <c r="BA100" i="3"/>
  <c r="BE100" i="3"/>
  <c r="BI100" i="3"/>
  <c r="BM100" i="3"/>
  <c r="BQ100" i="3"/>
  <c r="BU100" i="3"/>
  <c r="CG100" i="3"/>
  <c r="CK100" i="3"/>
  <c r="AZ101" i="3"/>
  <c r="BH101" i="3"/>
  <c r="BP101" i="3"/>
  <c r="CF101" i="3"/>
  <c r="CN101" i="3"/>
  <c r="AY102" i="3"/>
  <c r="BG102" i="3"/>
  <c r="CI102" i="3"/>
  <c r="CM102" i="3"/>
  <c r="BB103" i="3"/>
  <c r="BJ103" i="3"/>
  <c r="BR103" i="3"/>
  <c r="CH103" i="3"/>
  <c r="BA104" i="3"/>
  <c r="BE104" i="3"/>
  <c r="BI104" i="3"/>
  <c r="BM104" i="3"/>
  <c r="BQ104" i="3"/>
  <c r="BU104" i="3"/>
  <c r="CG104" i="3"/>
  <c r="CK104" i="3"/>
  <c r="AZ105" i="3"/>
  <c r="BD105" i="3"/>
  <c r="BH105" i="3"/>
  <c r="BL105" i="3"/>
  <c r="BP105" i="3"/>
  <c r="BT105" i="3"/>
  <c r="CF105" i="3"/>
  <c r="CJ105" i="3"/>
  <c r="CN105" i="3"/>
  <c r="BC106" i="3"/>
  <c r="BK106" i="3"/>
  <c r="BS106" i="3"/>
  <c r="CI106" i="3"/>
  <c r="CM106" i="3"/>
  <c r="BY101" i="3"/>
  <c r="CC101" i="3"/>
  <c r="BZ102" i="3"/>
  <c r="CP102" i="3"/>
  <c r="BA105" i="3"/>
  <c r="BE105" i="3"/>
  <c r="BI105" i="3"/>
  <c r="BM105" i="3"/>
  <c r="BQ105" i="3"/>
  <c r="BU105" i="3"/>
  <c r="CG105" i="3"/>
  <c r="CK105" i="3"/>
  <c r="BB106" i="3"/>
  <c r="BF106" i="3"/>
  <c r="BJ106" i="3"/>
  <c r="BN106" i="3"/>
  <c r="BR106" i="3"/>
  <c r="BV106" i="3"/>
  <c r="CH106" i="3"/>
  <c r="CL106" i="3"/>
  <c r="AZ108" i="3"/>
  <c r="BD108" i="3"/>
  <c r="BH108" i="3"/>
  <c r="BL108" i="3"/>
  <c r="BP108" i="3"/>
  <c r="BT108" i="3"/>
  <c r="CF108" i="3"/>
  <c r="CJ108" i="3"/>
  <c r="CN108" i="3"/>
  <c r="AY109" i="3"/>
  <c r="BC109" i="3"/>
  <c r="BG109" i="3"/>
  <c r="BK109" i="3"/>
  <c r="BO109" i="3"/>
  <c r="BS109" i="3"/>
  <c r="CM109" i="3"/>
  <c r="BB110" i="3"/>
  <c r="BF110" i="3"/>
  <c r="BJ110" i="3"/>
  <c r="BR110" i="3"/>
  <c r="CH110" i="3"/>
  <c r="BA101" i="3"/>
  <c r="BE101" i="3"/>
  <c r="BI101" i="3"/>
  <c r="BM101" i="3"/>
  <c r="BQ101" i="3"/>
  <c r="BU101" i="3"/>
  <c r="CG101" i="3"/>
  <c r="CK101" i="3"/>
  <c r="BB102" i="3"/>
  <c r="BF102" i="3"/>
  <c r="BJ102" i="3"/>
  <c r="BN102" i="3"/>
  <c r="BR102" i="3"/>
  <c r="BV102" i="3"/>
  <c r="CH102" i="3"/>
  <c r="CL102" i="3"/>
  <c r="CA103" i="3"/>
  <c r="CE103" i="3"/>
  <c r="BX104" i="3"/>
  <c r="CB104" i="3"/>
  <c r="CA105" i="3"/>
  <c r="CE105" i="3"/>
  <c r="BX106" i="3"/>
  <c r="CB106" i="3"/>
  <c r="BA108" i="3"/>
  <c r="BE108" i="3"/>
  <c r="BI108" i="3"/>
  <c r="BM108" i="3"/>
  <c r="BQ108" i="3"/>
  <c r="BU108" i="3"/>
  <c r="BZ108" i="3"/>
  <c r="CG108" i="3"/>
  <c r="CK108" i="3"/>
  <c r="AZ109" i="3"/>
  <c r="BD109" i="3"/>
  <c r="BH109" i="3"/>
  <c r="CC109" i="3"/>
  <c r="BX102" i="3"/>
  <c r="CB102" i="3"/>
  <c r="AY103" i="3"/>
  <c r="BC103" i="3"/>
  <c r="BG103" i="3"/>
  <c r="BK103" i="3"/>
  <c r="BO103" i="3"/>
  <c r="BS103" i="3"/>
  <c r="CI103" i="3"/>
  <c r="CM103" i="3"/>
  <c r="AZ104" i="3"/>
  <c r="BD104" i="3"/>
  <c r="BH104" i="3"/>
  <c r="BL104" i="3"/>
  <c r="BP104" i="3"/>
  <c r="BT104" i="3"/>
  <c r="CF104" i="3"/>
  <c r="CJ104" i="3"/>
  <c r="CN104" i="3"/>
  <c r="AY105" i="3"/>
  <c r="CQ105" i="3" s="1"/>
  <c r="BC105" i="3"/>
  <c r="AZ106" i="3"/>
  <c r="BD106" i="3"/>
  <c r="BH106" i="3"/>
  <c r="BL106" i="3"/>
  <c r="BP106" i="3"/>
  <c r="BT106" i="3"/>
  <c r="BB108" i="3"/>
  <c r="BF108" i="3"/>
  <c r="BA109" i="3"/>
  <c r="BE109" i="3"/>
  <c r="BI109" i="3"/>
  <c r="BM109" i="3"/>
  <c r="BQ109" i="3"/>
  <c r="BU109" i="3"/>
  <c r="BZ109" i="3"/>
  <c r="AZ110" i="3"/>
  <c r="BD110" i="3"/>
  <c r="BH110" i="3"/>
  <c r="BL110" i="3"/>
  <c r="BP110" i="3"/>
  <c r="BT110" i="3"/>
  <c r="CF110" i="3"/>
  <c r="CJ110" i="3"/>
  <c r="CN110" i="3"/>
  <c r="BY103" i="3"/>
  <c r="CC103" i="3"/>
  <c r="BZ104" i="3"/>
  <c r="BY105" i="3"/>
  <c r="CC105" i="3"/>
  <c r="BZ106" i="3"/>
  <c r="BX108" i="3"/>
  <c r="CB108" i="3"/>
  <c r="BB109" i="3"/>
  <c r="BF109" i="3"/>
  <c r="BJ109" i="3"/>
  <c r="BN109" i="3"/>
  <c r="BR109" i="3"/>
  <c r="BV109" i="3"/>
  <c r="CA109" i="3"/>
  <c r="CE109" i="3"/>
  <c r="AU107" i="3"/>
  <c r="BX109" i="3"/>
  <c r="CB109" i="3"/>
  <c r="BA110" i="3"/>
  <c r="BE110" i="3"/>
  <c r="BI110" i="3"/>
  <c r="BM110" i="3"/>
  <c r="BQ110" i="3"/>
  <c r="BU110" i="3"/>
  <c r="CG110" i="3"/>
  <c r="CK110" i="3"/>
  <c r="BB111" i="3"/>
  <c r="BF111" i="3"/>
  <c r="BJ111" i="3"/>
  <c r="BN111" i="3"/>
  <c r="BR111" i="3"/>
  <c r="BV111" i="3"/>
  <c r="CH111" i="3"/>
  <c r="CL111" i="3"/>
  <c r="BA112" i="3"/>
  <c r="BE112" i="3"/>
  <c r="BI112" i="3"/>
  <c r="BM112" i="3"/>
  <c r="BQ112" i="3"/>
  <c r="BU112" i="3"/>
  <c r="CG112" i="3"/>
  <c r="CK112" i="3"/>
  <c r="BB113" i="3"/>
  <c r="BF113" i="3"/>
  <c r="BJ113" i="3"/>
  <c r="BN113" i="3"/>
  <c r="BR113" i="3"/>
  <c r="BV113" i="3"/>
  <c r="CH113" i="3"/>
  <c r="CL113" i="3"/>
  <c r="BA114" i="3"/>
  <c r="BE114" i="3"/>
  <c r="BI114" i="3"/>
  <c r="BM114" i="3"/>
  <c r="BQ114" i="3"/>
  <c r="BU114" i="3"/>
  <c r="CG114" i="3"/>
  <c r="CK114" i="3"/>
  <c r="BZ115" i="3"/>
  <c r="AZ116" i="3"/>
  <c r="BD116" i="3"/>
  <c r="BH116" i="3"/>
  <c r="BL116" i="3"/>
  <c r="BP116" i="3"/>
  <c r="BT116" i="3"/>
  <c r="BY116" i="3"/>
  <c r="CC116" i="3"/>
  <c r="CF116" i="3"/>
  <c r="CJ116" i="3"/>
  <c r="CN116" i="3"/>
  <c r="BX117" i="3"/>
  <c r="CF109" i="3"/>
  <c r="CJ109" i="3"/>
  <c r="CN109" i="3"/>
  <c r="CA110" i="3"/>
  <c r="CE110" i="3"/>
  <c r="AY111" i="3"/>
  <c r="BC111" i="3"/>
  <c r="BG111" i="3"/>
  <c r="BK111" i="3"/>
  <c r="BO111" i="3"/>
  <c r="BS111" i="3"/>
  <c r="BX111" i="3"/>
  <c r="CB111" i="3"/>
  <c r="CI111" i="3"/>
  <c r="CM111" i="3"/>
  <c r="CA112" i="3"/>
  <c r="CE112" i="3"/>
  <c r="BX113" i="3"/>
  <c r="CB113" i="3"/>
  <c r="BB114" i="3"/>
  <c r="BF114" i="3"/>
  <c r="BJ114" i="3"/>
  <c r="BN114" i="3"/>
  <c r="BR114" i="3"/>
  <c r="BV114" i="3"/>
  <c r="CA114" i="3"/>
  <c r="CE114" i="3"/>
  <c r="CH114" i="3"/>
  <c r="CL114" i="3"/>
  <c r="BB115" i="3"/>
  <c r="BF115" i="3"/>
  <c r="BJ115" i="3"/>
  <c r="BN115" i="3"/>
  <c r="BR115" i="3"/>
  <c r="BV115" i="3"/>
  <c r="CH115" i="3"/>
  <c r="CL115" i="3"/>
  <c r="BA116" i="3"/>
  <c r="BE116" i="3"/>
  <c r="BI116" i="3"/>
  <c r="BM116" i="3"/>
  <c r="BQ116" i="3"/>
  <c r="BU116" i="3"/>
  <c r="CG116" i="3"/>
  <c r="CK116" i="3"/>
  <c r="AZ117" i="3"/>
  <c r="BD117" i="3"/>
  <c r="BH117" i="3"/>
  <c r="BL117" i="3"/>
  <c r="BP117" i="3"/>
  <c r="BT117" i="3"/>
  <c r="CC117" i="3"/>
  <c r="CF117" i="3"/>
  <c r="CA119" i="3"/>
  <c r="CE119" i="3"/>
  <c r="BY121" i="3"/>
  <c r="CC121" i="3"/>
  <c r="CP109" i="3"/>
  <c r="AY110" i="3"/>
  <c r="BC110" i="3"/>
  <c r="BG110" i="3"/>
  <c r="BK110" i="3"/>
  <c r="BO110" i="3"/>
  <c r="BS110" i="3"/>
  <c r="CI110" i="3"/>
  <c r="CM110" i="3"/>
  <c r="AZ111" i="3"/>
  <c r="BD111" i="3"/>
  <c r="BH111" i="3"/>
  <c r="BL111" i="3"/>
  <c r="BP111" i="3"/>
  <c r="BT111" i="3"/>
  <c r="CF111" i="3"/>
  <c r="CJ111" i="3"/>
  <c r="CN111" i="3"/>
  <c r="AY112" i="3"/>
  <c r="BC112" i="3"/>
  <c r="BG112" i="3"/>
  <c r="BK112" i="3"/>
  <c r="BO112" i="3"/>
  <c r="BS112" i="3"/>
  <c r="CI112" i="3"/>
  <c r="CM112" i="3"/>
  <c r="AZ113" i="3"/>
  <c r="BD113" i="3"/>
  <c r="BH113" i="3"/>
  <c r="BL113" i="3"/>
  <c r="BP113" i="3"/>
  <c r="BT113" i="3"/>
  <c r="CF113" i="3"/>
  <c r="CJ113" i="3"/>
  <c r="CN113" i="3"/>
  <c r="AY114" i="3"/>
  <c r="BC114" i="3"/>
  <c r="BG114" i="3"/>
  <c r="BK114" i="3"/>
  <c r="BO114" i="3"/>
  <c r="BS114" i="3"/>
  <c r="CI114" i="3"/>
  <c r="CM114" i="3"/>
  <c r="AY115" i="3"/>
  <c r="BC115" i="3"/>
  <c r="BG115" i="3"/>
  <c r="BK115" i="3"/>
  <c r="BO115" i="3"/>
  <c r="BS115" i="3"/>
  <c r="BX115" i="3"/>
  <c r="CB115" i="3"/>
  <c r="CI115" i="3"/>
  <c r="CM115" i="3"/>
  <c r="CA116" i="3"/>
  <c r="CE116" i="3"/>
  <c r="BA117" i="3"/>
  <c r="BE117" i="3"/>
  <c r="BI117" i="3"/>
  <c r="BM117" i="3"/>
  <c r="BQ117" i="3"/>
  <c r="BU117" i="3"/>
  <c r="BZ117" i="3"/>
  <c r="CG117" i="3"/>
  <c r="CK117" i="3"/>
  <c r="CH109" i="3"/>
  <c r="CL109" i="3"/>
  <c r="BY110" i="3"/>
  <c r="CC110" i="3"/>
  <c r="BZ111" i="3"/>
  <c r="AZ112" i="3"/>
  <c r="BD112" i="3"/>
  <c r="BH112" i="3"/>
  <c r="BL112" i="3"/>
  <c r="BP112" i="3"/>
  <c r="BT112" i="3"/>
  <c r="BY112" i="3"/>
  <c r="CC112" i="3"/>
  <c r="CF112" i="3"/>
  <c r="CJ112" i="3"/>
  <c r="CN112" i="3"/>
  <c r="BA113" i="3"/>
  <c r="BE113" i="3"/>
  <c r="BI113" i="3"/>
  <c r="BM113" i="3"/>
  <c r="BQ113" i="3"/>
  <c r="BU113" i="3"/>
  <c r="BZ113" i="3"/>
  <c r="CG113" i="3"/>
  <c r="CK113" i="3"/>
  <c r="BY114" i="3"/>
  <c r="CC114" i="3"/>
  <c r="AZ115" i="3"/>
  <c r="BD115" i="3"/>
  <c r="BH115" i="3"/>
  <c r="BL115" i="3"/>
  <c r="BP115" i="3"/>
  <c r="BT115" i="3"/>
  <c r="CF115" i="3"/>
  <c r="CJ115" i="3"/>
  <c r="CN115" i="3"/>
  <c r="AY116" i="3"/>
  <c r="BC116" i="3"/>
  <c r="BG116" i="3"/>
  <c r="BK116" i="3"/>
  <c r="BO116" i="3"/>
  <c r="BS116" i="3"/>
  <c r="CI116" i="3"/>
  <c r="CM116" i="3"/>
  <c r="BB117" i="3"/>
  <c r="BF117" i="3"/>
  <c r="BJ117" i="3"/>
  <c r="BN117" i="3"/>
  <c r="BR117" i="3"/>
  <c r="BV117" i="3"/>
  <c r="CH117" i="3"/>
  <c r="BZ118" i="3"/>
  <c r="CB120" i="3"/>
  <c r="CA117" i="3"/>
  <c r="CE117" i="3"/>
  <c r="BB120" i="3"/>
  <c r="BF120" i="3"/>
  <c r="BJ120" i="3"/>
  <c r="BN120" i="3"/>
  <c r="BR120" i="3"/>
  <c r="BV120" i="3"/>
  <c r="CA120" i="3"/>
  <c r="CE120" i="3"/>
  <c r="CH120" i="3"/>
  <c r="CL120" i="3"/>
  <c r="AZ122" i="3"/>
  <c r="BD122" i="3"/>
  <c r="BH122" i="3"/>
  <c r="BL122" i="3"/>
  <c r="BP122" i="3"/>
  <c r="BT122" i="3"/>
  <c r="BY122" i="3"/>
  <c r="CC122" i="3"/>
  <c r="CF122" i="3"/>
  <c r="CJ122" i="3"/>
  <c r="CN122" i="3"/>
  <c r="BA123" i="3"/>
  <c r="BE123" i="3"/>
  <c r="BI123" i="3"/>
  <c r="BM123" i="3"/>
  <c r="BQ123" i="3"/>
  <c r="BU123" i="3"/>
  <c r="BZ123" i="3"/>
  <c r="CG123" i="3"/>
  <c r="CK123" i="3"/>
  <c r="AY124" i="3"/>
  <c r="BC124" i="3"/>
  <c r="BG124" i="3"/>
  <c r="BK124" i="3"/>
  <c r="BO124" i="3"/>
  <c r="BS124" i="3"/>
  <c r="CI124" i="3"/>
  <c r="CM124" i="3"/>
  <c r="CA125" i="3"/>
  <c r="CE125" i="3"/>
  <c r="BA126" i="3"/>
  <c r="BE126" i="3"/>
  <c r="BI126" i="3"/>
  <c r="BQ126" i="3"/>
  <c r="BU126" i="3"/>
  <c r="CK126" i="3"/>
  <c r="BY127" i="3"/>
  <c r="CC127" i="3"/>
  <c r="CI117" i="3"/>
  <c r="CM117" i="3"/>
  <c r="BX118" i="3"/>
  <c r="CB118" i="3"/>
  <c r="BY119" i="3"/>
  <c r="CC119" i="3"/>
  <c r="AY120" i="3"/>
  <c r="BC120" i="3"/>
  <c r="BG120" i="3"/>
  <c r="BK120" i="3"/>
  <c r="BO120" i="3"/>
  <c r="BS120" i="3"/>
  <c r="CI120" i="3"/>
  <c r="CM120" i="3"/>
  <c r="CA121" i="3"/>
  <c r="CE121" i="3"/>
  <c r="BA122" i="3"/>
  <c r="BE122" i="3"/>
  <c r="BI122" i="3"/>
  <c r="BM122" i="3"/>
  <c r="BQ122" i="3"/>
  <c r="BU122" i="3"/>
  <c r="CG122" i="3"/>
  <c r="CK122" i="3"/>
  <c r="BB123" i="3"/>
  <c r="BF123" i="3"/>
  <c r="BJ123" i="3"/>
  <c r="BN123" i="3"/>
  <c r="BR123" i="3"/>
  <c r="BV123" i="3"/>
  <c r="CH123" i="3"/>
  <c r="CL123" i="3"/>
  <c r="AY125" i="3"/>
  <c r="BC125" i="3"/>
  <c r="BG125" i="3"/>
  <c r="BK125" i="3"/>
  <c r="BO125" i="3"/>
  <c r="BS125" i="3"/>
  <c r="BX125" i="3"/>
  <c r="CR125" i="3" s="1"/>
  <c r="CB125" i="3"/>
  <c r="CI125" i="3"/>
  <c r="CM125" i="3"/>
  <c r="CA126" i="3"/>
  <c r="CE126" i="3"/>
  <c r="CN117" i="3"/>
  <c r="AZ118" i="3"/>
  <c r="BD118" i="3"/>
  <c r="BH118" i="3"/>
  <c r="BL118" i="3"/>
  <c r="BP118" i="3"/>
  <c r="BT118" i="3"/>
  <c r="BY118" i="3"/>
  <c r="CC118" i="3"/>
  <c r="CF118" i="3"/>
  <c r="CJ118" i="3"/>
  <c r="CN118" i="3"/>
  <c r="BA119" i="3"/>
  <c r="BE119" i="3"/>
  <c r="BI119" i="3"/>
  <c r="BM119" i="3"/>
  <c r="BQ119" i="3"/>
  <c r="BU119" i="3"/>
  <c r="BZ119" i="3"/>
  <c r="CG119" i="3"/>
  <c r="CK119" i="3"/>
  <c r="CP119" i="3"/>
  <c r="AY121" i="3"/>
  <c r="BC121" i="3"/>
  <c r="BG121" i="3"/>
  <c r="BK121" i="3"/>
  <c r="BO121" i="3"/>
  <c r="BS121" i="3"/>
  <c r="BX121" i="3"/>
  <c r="CB121" i="3"/>
  <c r="CI121" i="3"/>
  <c r="CM121" i="3"/>
  <c r="BZ124" i="3"/>
  <c r="AZ125" i="3"/>
  <c r="BD125" i="3"/>
  <c r="BH125" i="3"/>
  <c r="BL125" i="3"/>
  <c r="BP125" i="3"/>
  <c r="BT125" i="3"/>
  <c r="CF125" i="3"/>
  <c r="CJ125" i="3"/>
  <c r="CN125" i="3"/>
  <c r="BG126" i="3"/>
  <c r="BK126" i="3"/>
  <c r="CB126" i="3"/>
  <c r="BA118" i="3"/>
  <c r="BE118" i="3"/>
  <c r="BI118" i="3"/>
  <c r="BM118" i="3"/>
  <c r="BQ118" i="3"/>
  <c r="BU118" i="3"/>
  <c r="CG118" i="3"/>
  <c r="CK118" i="3"/>
  <c r="BB119" i="3"/>
  <c r="BF119" i="3"/>
  <c r="BJ119" i="3"/>
  <c r="BN119" i="3"/>
  <c r="BR119" i="3"/>
  <c r="BV119" i="3"/>
  <c r="CH119" i="3"/>
  <c r="CL119" i="3"/>
  <c r="BZ120" i="3"/>
  <c r="AZ121" i="3"/>
  <c r="BD121" i="3"/>
  <c r="BH121" i="3"/>
  <c r="BL121" i="3"/>
  <c r="BP121" i="3"/>
  <c r="BT121" i="3"/>
  <c r="CF121" i="3"/>
  <c r="CJ121" i="3"/>
  <c r="CN121" i="3"/>
  <c r="BX122" i="3"/>
  <c r="CB122" i="3"/>
  <c r="BY123" i="3"/>
  <c r="CC123" i="3"/>
  <c r="BB124" i="3"/>
  <c r="BF124" i="3"/>
  <c r="BJ124" i="3"/>
  <c r="BN124" i="3"/>
  <c r="BR124" i="3"/>
  <c r="BV124" i="3"/>
  <c r="CA124" i="3"/>
  <c r="CE124" i="3"/>
  <c r="CO124" i="3" s="1"/>
  <c r="CH124" i="3"/>
  <c r="CL124" i="3"/>
  <c r="AZ126" i="3"/>
  <c r="BD126" i="3"/>
  <c r="BH126" i="3"/>
  <c r="BL126" i="3"/>
  <c r="BP126" i="3"/>
  <c r="BT126" i="3"/>
  <c r="BY126" i="3"/>
  <c r="CC126" i="3"/>
  <c r="CF126" i="3"/>
  <c r="CJ126" i="3"/>
  <c r="BZ126" i="3"/>
  <c r="AZ127" i="3"/>
  <c r="BD127" i="3"/>
  <c r="BH127" i="3"/>
  <c r="BL127" i="3"/>
  <c r="BP127" i="3"/>
  <c r="BT127" i="3"/>
  <c r="CF127" i="3"/>
  <c r="CJ127" i="3"/>
  <c r="CN127" i="3"/>
  <c r="BA128" i="3"/>
  <c r="BE128" i="3"/>
  <c r="BI128" i="3"/>
  <c r="BM128" i="3"/>
  <c r="BQ128" i="3"/>
  <c r="BU128" i="3"/>
  <c r="CG128" i="3"/>
  <c r="CK128" i="3"/>
  <c r="BB129" i="3"/>
  <c r="BF129" i="3"/>
  <c r="BJ129" i="3"/>
  <c r="BN129" i="3"/>
  <c r="BR129" i="3"/>
  <c r="BV129" i="3"/>
  <c r="CH129" i="3"/>
  <c r="CL129" i="3"/>
  <c r="BA130" i="3"/>
  <c r="BE130" i="3"/>
  <c r="BI130" i="3"/>
  <c r="BM130" i="3"/>
  <c r="BQ130" i="3"/>
  <c r="BU130" i="3"/>
  <c r="BZ130" i="3"/>
  <c r="CG130" i="3"/>
  <c r="CK130" i="3"/>
  <c r="BA132" i="3"/>
  <c r="BE132" i="3"/>
  <c r="BI132" i="3"/>
  <c r="BM132" i="3"/>
  <c r="BQ132" i="3"/>
  <c r="BU132" i="3"/>
  <c r="CG132" i="3"/>
  <c r="CK132" i="3"/>
  <c r="AZ133" i="3"/>
  <c r="BD133" i="3"/>
  <c r="BH133" i="3"/>
  <c r="BL133" i="3"/>
  <c r="BT133" i="3"/>
  <c r="BY133" i="3"/>
  <c r="CC133" i="3"/>
  <c r="CF133" i="3"/>
  <c r="CJ133" i="3"/>
  <c r="CN133" i="3"/>
  <c r="BB126" i="3"/>
  <c r="BF126" i="3"/>
  <c r="BJ126" i="3"/>
  <c r="BN126" i="3"/>
  <c r="BR126" i="3"/>
  <c r="BV126" i="3"/>
  <c r="CH126" i="3"/>
  <c r="CL126" i="3"/>
  <c r="BB130" i="3"/>
  <c r="BF130" i="3"/>
  <c r="BJ130" i="3"/>
  <c r="BN130" i="3"/>
  <c r="BR130" i="3"/>
  <c r="BV130" i="3"/>
  <c r="CA130" i="3"/>
  <c r="CE130" i="3"/>
  <c r="CH130" i="3"/>
  <c r="CL130" i="3"/>
  <c r="BA133" i="3"/>
  <c r="BE133" i="3"/>
  <c r="BI133" i="3"/>
  <c r="BM133" i="3"/>
  <c r="BQ133" i="3"/>
  <c r="BU133" i="3"/>
  <c r="CA127" i="3"/>
  <c r="CE127" i="3"/>
  <c r="AY128" i="3"/>
  <c r="BC128" i="3"/>
  <c r="BG128" i="3"/>
  <c r="BK128" i="3"/>
  <c r="BO128" i="3"/>
  <c r="BS128" i="3"/>
  <c r="BX128" i="3"/>
  <c r="CB128" i="3"/>
  <c r="AZ129" i="3"/>
  <c r="BD129" i="3"/>
  <c r="BH129" i="3"/>
  <c r="BL129" i="3"/>
  <c r="BP129" i="3"/>
  <c r="BT129" i="3"/>
  <c r="BY129" i="3"/>
  <c r="CC129" i="3"/>
  <c r="CF129" i="3"/>
  <c r="CJ129" i="3"/>
  <c r="CN129" i="3"/>
  <c r="AY130" i="3"/>
  <c r="BC130" i="3"/>
  <c r="BG130" i="3"/>
  <c r="BK130" i="3"/>
  <c r="BO130" i="3"/>
  <c r="BS130" i="3"/>
  <c r="CI130" i="3"/>
  <c r="CM130" i="3"/>
  <c r="AY132" i="3"/>
  <c r="BC132" i="3"/>
  <c r="BG132" i="3"/>
  <c r="BK132" i="3"/>
  <c r="BO132" i="3"/>
  <c r="BS132" i="3"/>
  <c r="BX132" i="3"/>
  <c r="CB132" i="3"/>
  <c r="CI132" i="3"/>
  <c r="CM132" i="3"/>
  <c r="BB133" i="3"/>
  <c r="BF133" i="3"/>
  <c r="BJ133" i="3"/>
  <c r="AY127" i="3"/>
  <c r="BC127" i="3"/>
  <c r="BG127" i="3"/>
  <c r="BK127" i="3"/>
  <c r="BO127" i="3"/>
  <c r="BS127" i="3"/>
  <c r="BX127" i="3"/>
  <c r="CB127" i="3"/>
  <c r="CI127" i="3"/>
  <c r="CM127" i="3"/>
  <c r="AZ128" i="3"/>
  <c r="BD128" i="3"/>
  <c r="BH128" i="3"/>
  <c r="BL128" i="3"/>
  <c r="BP128" i="3"/>
  <c r="BT128" i="3"/>
  <c r="BY128" i="3"/>
  <c r="CC128" i="3"/>
  <c r="CF128" i="3"/>
  <c r="CJ128" i="3"/>
  <c r="CN128" i="3"/>
  <c r="BA129" i="3"/>
  <c r="BE129" i="3"/>
  <c r="BI129" i="3"/>
  <c r="BM129" i="3"/>
  <c r="BW129" i="3" s="1"/>
  <c r="BQ129" i="3"/>
  <c r="BU129" i="3"/>
  <c r="BZ129" i="3"/>
  <c r="CG129" i="3"/>
  <c r="CK129" i="3"/>
  <c r="AZ132" i="3"/>
  <c r="BD132" i="3"/>
  <c r="BH132" i="3"/>
  <c r="BL132" i="3"/>
  <c r="BP132" i="3"/>
  <c r="BT132" i="3"/>
  <c r="BY132" i="3"/>
  <c r="CC132" i="3"/>
  <c r="CF132" i="3"/>
  <c r="CJ132" i="3"/>
  <c r="CN132" i="3"/>
  <c r="BS133" i="3"/>
  <c r="BX133" i="3"/>
  <c r="CB133" i="3"/>
  <c r="AX131" i="3"/>
  <c r="AX7" i="3" s="1"/>
  <c r="BN133" i="3"/>
  <c r="BR133" i="3"/>
  <c r="BV133" i="3"/>
  <c r="CH133" i="3"/>
  <c r="CL133" i="3"/>
  <c r="BZ134" i="3"/>
  <c r="CG134" i="3"/>
  <c r="CK134" i="3"/>
  <c r="CI133" i="3"/>
  <c r="CM133" i="3"/>
  <c r="BB134" i="3"/>
  <c r="BF134" i="3"/>
  <c r="BJ134" i="3"/>
  <c r="BN134" i="3"/>
  <c r="BR134" i="3"/>
  <c r="BV134" i="3"/>
  <c r="CA134" i="3"/>
  <c r="CE134" i="3"/>
  <c r="AY134" i="3"/>
  <c r="BC134" i="3"/>
  <c r="BG134" i="3"/>
  <c r="BK134" i="3"/>
  <c r="BO134" i="3"/>
  <c r="BS134" i="3"/>
  <c r="BX134" i="3"/>
  <c r="CB134" i="3"/>
  <c r="CI134" i="3"/>
  <c r="CM134" i="3"/>
  <c r="BZ133" i="3"/>
  <c r="CG133" i="3"/>
  <c r="CK133" i="3"/>
  <c r="AZ134" i="3"/>
  <c r="BD134" i="3"/>
  <c r="BH134" i="3"/>
  <c r="BL134" i="3"/>
  <c r="BP134" i="3"/>
  <c r="BT134" i="3"/>
  <c r="CC134" i="3"/>
  <c r="CF134" i="3"/>
  <c r="CJ134" i="3"/>
  <c r="CN134" i="3"/>
  <c r="BB135" i="3"/>
  <c r="BF135" i="3"/>
  <c r="BJ135" i="3"/>
  <c r="BN135" i="3"/>
  <c r="BR135" i="3"/>
  <c r="BV135" i="3"/>
  <c r="CA135" i="3"/>
  <c r="CE135" i="3"/>
  <c r="CH135" i="3"/>
  <c r="CL135" i="3"/>
  <c r="BA136" i="3"/>
  <c r="BE136" i="3"/>
  <c r="BI136" i="3"/>
  <c r="BM136" i="3"/>
  <c r="BQ136" i="3"/>
  <c r="BU136" i="3"/>
  <c r="BZ136" i="3"/>
  <c r="CG136" i="3"/>
  <c r="CK136" i="3"/>
  <c r="AZ137" i="3"/>
  <c r="BD137" i="3"/>
  <c r="BH137" i="3"/>
  <c r="BL137" i="3"/>
  <c r="BP137" i="3"/>
  <c r="BT137" i="3"/>
  <c r="BY137" i="3"/>
  <c r="CC137" i="3"/>
  <c r="CF137" i="3"/>
  <c r="CJ137" i="3"/>
  <c r="CN137" i="3"/>
  <c r="AY138" i="3"/>
  <c r="BC138" i="3"/>
  <c r="BG138" i="3"/>
  <c r="BK138" i="3"/>
  <c r="BO138" i="3"/>
  <c r="BS138" i="3"/>
  <c r="BX138" i="3"/>
  <c r="CB138" i="3"/>
  <c r="CI138" i="3"/>
  <c r="CM138" i="3"/>
  <c r="BB139" i="3"/>
  <c r="BF139" i="3"/>
  <c r="BJ139" i="3"/>
  <c r="BN139" i="3"/>
  <c r="BR139" i="3"/>
  <c r="BV139" i="3"/>
  <c r="CA139" i="3"/>
  <c r="CE139" i="3"/>
  <c r="CH139" i="3"/>
  <c r="CL139" i="3"/>
  <c r="BA140" i="3"/>
  <c r="BE140" i="3"/>
  <c r="BI140" i="3"/>
  <c r="BM140" i="3"/>
  <c r="BQ140" i="3"/>
  <c r="BU140" i="3"/>
  <c r="BZ140" i="3"/>
  <c r="CG140" i="3"/>
  <c r="CK140" i="3"/>
  <c r="AZ141" i="3"/>
  <c r="BD141" i="3"/>
  <c r="BH141" i="3"/>
  <c r="BL141" i="3"/>
  <c r="BP141" i="3"/>
  <c r="BT141" i="3"/>
  <c r="BY141" i="3"/>
  <c r="CC141" i="3"/>
  <c r="CF141" i="3"/>
  <c r="CJ141" i="3"/>
  <c r="CN141" i="3"/>
  <c r="CP134" i="3"/>
  <c r="CP131" i="3" s="1"/>
  <c r="AY135" i="3"/>
  <c r="BC135" i="3"/>
  <c r="BG135" i="3"/>
  <c r="BK135" i="3"/>
  <c r="BO135" i="3"/>
  <c r="BS135" i="3"/>
  <c r="BX135" i="3"/>
  <c r="CB135" i="3"/>
  <c r="CI135" i="3"/>
  <c r="CM135" i="3"/>
  <c r="BB136" i="3"/>
  <c r="BF136" i="3"/>
  <c r="BJ136" i="3"/>
  <c r="BN136" i="3"/>
  <c r="BR136" i="3"/>
  <c r="BV136" i="3"/>
  <c r="CA136" i="3"/>
  <c r="CE136" i="3"/>
  <c r="CH136" i="3"/>
  <c r="CL136" i="3"/>
  <c r="BA137" i="3"/>
  <c r="BE137" i="3"/>
  <c r="BI137" i="3"/>
  <c r="BM137" i="3"/>
  <c r="BQ137" i="3"/>
  <c r="BU137" i="3"/>
  <c r="BZ137" i="3"/>
  <c r="CG137" i="3"/>
  <c r="CK137" i="3"/>
  <c r="AZ138" i="3"/>
  <c r="BD138" i="3"/>
  <c r="BH138" i="3"/>
  <c r="BL138" i="3"/>
  <c r="BP138" i="3"/>
  <c r="BT138" i="3"/>
  <c r="BY138" i="3"/>
  <c r="CC138" i="3"/>
  <c r="CF138" i="3"/>
  <c r="CJ138" i="3"/>
  <c r="CN138" i="3"/>
  <c r="AY139" i="3"/>
  <c r="BC139" i="3"/>
  <c r="BG139" i="3"/>
  <c r="BK139" i="3"/>
  <c r="BO139" i="3"/>
  <c r="BS139" i="3"/>
  <c r="BX139" i="3"/>
  <c r="CB139" i="3"/>
  <c r="CI139" i="3"/>
  <c r="CM139" i="3"/>
  <c r="BB140" i="3"/>
  <c r="BF140" i="3"/>
  <c r="BJ140" i="3"/>
  <c r="BN140" i="3"/>
  <c r="BR140" i="3"/>
  <c r="BV140" i="3"/>
  <c r="CA140" i="3"/>
  <c r="CE140" i="3"/>
  <c r="CH140" i="3"/>
  <c r="CL140" i="3"/>
  <c r="BA141" i="3"/>
  <c r="BE141" i="3"/>
  <c r="BI141" i="3"/>
  <c r="BM141" i="3"/>
  <c r="BQ141" i="3"/>
  <c r="BU141" i="3"/>
  <c r="BZ141" i="3"/>
  <c r="CG141" i="3"/>
  <c r="CK141" i="3"/>
  <c r="CH134" i="3"/>
  <c r="CL134" i="3"/>
  <c r="AZ135" i="3"/>
  <c r="BD135" i="3"/>
  <c r="BH135" i="3"/>
  <c r="BL135" i="3"/>
  <c r="BP135" i="3"/>
  <c r="BT135" i="3"/>
  <c r="BY135" i="3"/>
  <c r="CC135" i="3"/>
  <c r="CF135" i="3"/>
  <c r="CJ135" i="3"/>
  <c r="CN135" i="3"/>
  <c r="AY136" i="3"/>
  <c r="BC136" i="3"/>
  <c r="BG136" i="3"/>
  <c r="BK136" i="3"/>
  <c r="BO136" i="3"/>
  <c r="BS136" i="3"/>
  <c r="BX136" i="3"/>
  <c r="CB136" i="3"/>
  <c r="CI136" i="3"/>
  <c r="CM136" i="3"/>
  <c r="BB137" i="3"/>
  <c r="BF137" i="3"/>
  <c r="BJ137" i="3"/>
  <c r="BN137" i="3"/>
  <c r="BR137" i="3"/>
  <c r="BV137" i="3"/>
  <c r="CA137" i="3"/>
  <c r="CE137" i="3"/>
  <c r="CH137" i="3"/>
  <c r="CL137" i="3"/>
  <c r="BA138" i="3"/>
  <c r="BE138" i="3"/>
  <c r="BI138" i="3"/>
  <c r="BM138" i="3"/>
  <c r="BQ138" i="3"/>
  <c r="BU138" i="3"/>
  <c r="BZ138" i="3"/>
  <c r="CG138" i="3"/>
  <c r="CK138" i="3"/>
  <c r="AZ139" i="3"/>
  <c r="BD139" i="3"/>
  <c r="BH139" i="3"/>
  <c r="BL139" i="3"/>
  <c r="BP139" i="3"/>
  <c r="BT139" i="3"/>
  <c r="BY139" i="3"/>
  <c r="CC139" i="3"/>
  <c r="CF139" i="3"/>
  <c r="CJ139" i="3"/>
  <c r="CN139" i="3"/>
  <c r="AY140" i="3"/>
  <c r="BC140" i="3"/>
  <c r="BG140" i="3"/>
  <c r="BK140" i="3"/>
  <c r="BO140" i="3"/>
  <c r="BS140" i="3"/>
  <c r="BX140" i="3"/>
  <c r="CB140" i="3"/>
  <c r="CI140" i="3"/>
  <c r="CM140" i="3"/>
  <c r="BB141" i="3"/>
  <c r="BF141" i="3"/>
  <c r="BJ141" i="3"/>
  <c r="BN141" i="3"/>
  <c r="BR141" i="3"/>
  <c r="BV141" i="3"/>
  <c r="CA141" i="3"/>
  <c r="CE141" i="3"/>
  <c r="CH141" i="3"/>
  <c r="CL141" i="3"/>
  <c r="BA135" i="3"/>
  <c r="BE135" i="3"/>
  <c r="BI135" i="3"/>
  <c r="BM135" i="3"/>
  <c r="BQ135" i="3"/>
  <c r="BU135" i="3"/>
  <c r="BZ135" i="3"/>
  <c r="CG135" i="3"/>
  <c r="CK135" i="3"/>
  <c r="AZ136" i="3"/>
  <c r="BD136" i="3"/>
  <c r="BH136" i="3"/>
  <c r="BL136" i="3"/>
  <c r="BP136" i="3"/>
  <c r="BT136" i="3"/>
  <c r="BY136" i="3"/>
  <c r="CC136" i="3"/>
  <c r="CF136" i="3"/>
  <c r="CJ136" i="3"/>
  <c r="CN136" i="3"/>
  <c r="AY137" i="3"/>
  <c r="BC137" i="3"/>
  <c r="BG137" i="3"/>
  <c r="BK137" i="3"/>
  <c r="BO137" i="3"/>
  <c r="BS137" i="3"/>
  <c r="BX137" i="3"/>
  <c r="CB137" i="3"/>
  <c r="CI137" i="3"/>
  <c r="CM137" i="3"/>
  <c r="BB138" i="3"/>
  <c r="BF138" i="3"/>
  <c r="BJ138" i="3"/>
  <c r="BN138" i="3"/>
  <c r="BR138" i="3"/>
  <c r="BV138" i="3"/>
  <c r="CA138" i="3"/>
  <c r="CE138" i="3"/>
  <c r="CH138" i="3"/>
  <c r="CL138" i="3"/>
  <c r="BA139" i="3"/>
  <c r="BE139" i="3"/>
  <c r="BI139" i="3"/>
  <c r="BM139" i="3"/>
  <c r="BQ139" i="3"/>
  <c r="BU139" i="3"/>
  <c r="BZ139" i="3"/>
  <c r="CG139" i="3"/>
  <c r="CK139" i="3"/>
  <c r="AZ140" i="3"/>
  <c r="BD140" i="3"/>
  <c r="BH140" i="3"/>
  <c r="BL140" i="3"/>
  <c r="BP140" i="3"/>
  <c r="BT140" i="3"/>
  <c r="BY140" i="3"/>
  <c r="CC140" i="3"/>
  <c r="CF140" i="3"/>
  <c r="CJ140" i="3"/>
  <c r="CN140" i="3"/>
  <c r="AY141" i="3"/>
  <c r="BC141" i="3"/>
  <c r="BG141" i="3"/>
  <c r="BK141" i="3"/>
  <c r="BO141" i="3"/>
  <c r="BS141" i="3"/>
  <c r="BX141" i="3"/>
  <c r="CB141" i="3"/>
  <c r="CI141" i="3"/>
  <c r="CM141" i="3"/>
  <c r="D5" i="2"/>
  <c r="D9" i="2"/>
  <c r="D36" i="2"/>
  <c r="D61" i="2"/>
  <c r="D59" i="2"/>
  <c r="D62" i="2"/>
  <c r="C22" i="2"/>
  <c r="C23" i="2" s="1"/>
  <c r="D21" i="2"/>
  <c r="D41" i="2"/>
  <c r="D45" i="2"/>
  <c r="D60" i="2"/>
  <c r="D10" i="2"/>
  <c r="D8" i="2"/>
  <c r="D6" i="2"/>
  <c r="D4" i="2"/>
  <c r="D7" i="2"/>
  <c r="D30" i="2"/>
  <c r="D3" i="2"/>
  <c r="D11" i="2"/>
  <c r="C42" i="2"/>
  <c r="D39" i="2" s="1"/>
  <c r="C51" i="2"/>
  <c r="D47" i="2" s="1"/>
  <c r="D58" i="2"/>
  <c r="D12" i="2"/>
  <c r="D14" i="2"/>
  <c r="D16" i="2"/>
  <c r="D18" i="2"/>
  <c r="D20" i="2"/>
  <c r="G10" i="1"/>
  <c r="Q10" i="1" s="1"/>
  <c r="P10" i="1"/>
  <c r="P9" i="1"/>
  <c r="G9" i="1"/>
  <c r="Q9" i="1" s="1"/>
  <c r="R9" i="1"/>
  <c r="R10" i="1"/>
  <c r="P12" i="1"/>
  <c r="P15" i="1"/>
  <c r="G15" i="1"/>
  <c r="Q15" i="1" s="1"/>
  <c r="R15" i="1"/>
  <c r="R19" i="1"/>
  <c r="O19" i="1"/>
  <c r="G16" i="1"/>
  <c r="J7" i="1"/>
  <c r="O7" i="1" s="1"/>
  <c r="O8" i="1"/>
  <c r="P13" i="1"/>
  <c r="G13" i="1"/>
  <c r="Q13" i="1" s="1"/>
  <c r="R13" i="1"/>
  <c r="G7" i="1"/>
  <c r="P8" i="1"/>
  <c r="P7" i="1" s="1"/>
  <c r="P20" i="1"/>
  <c r="K6" i="1"/>
  <c r="Q20" i="1"/>
  <c r="P25" i="1"/>
  <c r="G25" i="1"/>
  <c r="Q25" i="1" s="1"/>
  <c r="H7" i="1"/>
  <c r="G11" i="1"/>
  <c r="Q11" i="1" s="1"/>
  <c r="E14" i="1"/>
  <c r="D14" i="1" s="1"/>
  <c r="G14" i="1" s="1"/>
  <c r="M14" i="1"/>
  <c r="J16" i="1"/>
  <c r="R18" i="1"/>
  <c r="D22" i="1"/>
  <c r="R22" i="1" s="1"/>
  <c r="E21" i="1"/>
  <c r="D21" i="1" s="1"/>
  <c r="G21" i="1" s="1"/>
  <c r="L21" i="1"/>
  <c r="J26" i="1"/>
  <c r="J27" i="1"/>
  <c r="O27" i="1" s="1"/>
  <c r="J28" i="1"/>
  <c r="O28" i="1" s="1"/>
  <c r="I32" i="1"/>
  <c r="H33" i="1"/>
  <c r="R35" i="1"/>
  <c r="R37" i="1"/>
  <c r="I38" i="1"/>
  <c r="P42" i="1"/>
  <c r="C44" i="1"/>
  <c r="R47" i="1"/>
  <c r="I48" i="1"/>
  <c r="P52" i="1"/>
  <c r="R55" i="1"/>
  <c r="I56" i="1"/>
  <c r="R58" i="1"/>
  <c r="Q59" i="1"/>
  <c r="P71" i="1"/>
  <c r="G71" i="1"/>
  <c r="Q71" i="1" s="1"/>
  <c r="O80" i="1"/>
  <c r="R80" i="1"/>
  <c r="O88" i="1"/>
  <c r="P88" i="1"/>
  <c r="R12" i="1"/>
  <c r="I18" i="1"/>
  <c r="Q19" i="1"/>
  <c r="I24" i="1"/>
  <c r="R34" i="1"/>
  <c r="O38" i="1"/>
  <c r="J39" i="1"/>
  <c r="M33" i="1"/>
  <c r="E33" i="1"/>
  <c r="D33" i="1" s="1"/>
  <c r="D40" i="1"/>
  <c r="P43" i="1"/>
  <c r="G43" i="1"/>
  <c r="Q43" i="1" s="1"/>
  <c r="P45" i="1"/>
  <c r="G45" i="1"/>
  <c r="O48" i="1"/>
  <c r="P50" i="1"/>
  <c r="G50" i="1"/>
  <c r="Q50" i="1" s="1"/>
  <c r="R50" i="1"/>
  <c r="P53" i="1"/>
  <c r="G53" i="1"/>
  <c r="Q53" i="1" s="1"/>
  <c r="O56" i="1"/>
  <c r="P58" i="1"/>
  <c r="G58" i="1"/>
  <c r="Q58" i="1" s="1"/>
  <c r="P61" i="1"/>
  <c r="G61" i="1"/>
  <c r="Q61" i="1" s="1"/>
  <c r="P70" i="1"/>
  <c r="P73" i="1"/>
  <c r="G73" i="1"/>
  <c r="Q73" i="1" s="1"/>
  <c r="O79" i="1"/>
  <c r="O99" i="1"/>
  <c r="Q99" i="1" s="1"/>
  <c r="R99" i="1"/>
  <c r="P105" i="1"/>
  <c r="G105" i="1"/>
  <c r="Q105" i="1" s="1"/>
  <c r="R105" i="1"/>
  <c r="R110" i="1"/>
  <c r="P110" i="1"/>
  <c r="G110" i="1"/>
  <c r="Q110" i="1" s="1"/>
  <c r="P119" i="1"/>
  <c r="O119" i="1"/>
  <c r="P127" i="1"/>
  <c r="O127" i="1"/>
  <c r="P133" i="1"/>
  <c r="O133" i="1"/>
  <c r="P140" i="1"/>
  <c r="G140" i="1"/>
  <c r="Q140" i="1" s="1"/>
  <c r="M7" i="1"/>
  <c r="P18" i="1"/>
  <c r="G18" i="1"/>
  <c r="C21" i="1"/>
  <c r="I23" i="1"/>
  <c r="Q23" i="1" s="1"/>
  <c r="H21" i="1"/>
  <c r="I21" i="1" s="1"/>
  <c r="P23" i="1"/>
  <c r="P24" i="1"/>
  <c r="G24" i="1"/>
  <c r="R25" i="1"/>
  <c r="P29" i="1"/>
  <c r="G29" i="1"/>
  <c r="Q29" i="1" s="1"/>
  <c r="P30" i="1"/>
  <c r="O32" i="1"/>
  <c r="J34" i="1"/>
  <c r="K33" i="1"/>
  <c r="G35" i="1"/>
  <c r="Q35" i="1" s="1"/>
  <c r="G37" i="1"/>
  <c r="Q37" i="1" s="1"/>
  <c r="P38" i="1"/>
  <c r="E44" i="1"/>
  <c r="D44" i="1" s="1"/>
  <c r="G44" i="1" s="1"/>
  <c r="G47" i="1"/>
  <c r="Q47" i="1" s="1"/>
  <c r="P48" i="1"/>
  <c r="R49" i="1"/>
  <c r="G55" i="1"/>
  <c r="Q55" i="1" s="1"/>
  <c r="P56" i="1"/>
  <c r="R57" i="1"/>
  <c r="G63" i="1"/>
  <c r="Q63" i="1" s="1"/>
  <c r="O65" i="1"/>
  <c r="P68" i="1"/>
  <c r="G68" i="1"/>
  <c r="Q68" i="1" s="1"/>
  <c r="R68" i="1"/>
  <c r="R70" i="1"/>
  <c r="G70" i="1"/>
  <c r="C64" i="1"/>
  <c r="O72" i="1"/>
  <c r="R72" i="1"/>
  <c r="R97" i="1"/>
  <c r="R8" i="1"/>
  <c r="P17" i="1"/>
  <c r="R16" i="1"/>
  <c r="G8" i="1"/>
  <c r="Q8" i="1" s="1"/>
  <c r="G12" i="1"/>
  <c r="Q12" i="1" s="1"/>
  <c r="H14" i="1"/>
  <c r="I14" i="1" s="1"/>
  <c r="P19" i="1"/>
  <c r="R20" i="1"/>
  <c r="O23" i="1"/>
  <c r="O24" i="1"/>
  <c r="R27" i="1"/>
  <c r="I27" i="1"/>
  <c r="Q27" i="1" s="1"/>
  <c r="P28" i="1"/>
  <c r="G28" i="1"/>
  <c r="Q28" i="1" s="1"/>
  <c r="R29" i="1"/>
  <c r="G30" i="1"/>
  <c r="Q30" i="1" s="1"/>
  <c r="P39" i="1"/>
  <c r="G39" i="1"/>
  <c r="S33" i="1"/>
  <c r="R42" i="1"/>
  <c r="O42" i="1"/>
  <c r="O45" i="1"/>
  <c r="P46" i="1"/>
  <c r="G46" i="1"/>
  <c r="Q46" i="1" s="1"/>
  <c r="R46" i="1"/>
  <c r="K44" i="1"/>
  <c r="P49" i="1"/>
  <c r="G49" i="1"/>
  <c r="Q49" i="1" s="1"/>
  <c r="R52" i="1"/>
  <c r="J52" i="1"/>
  <c r="O52" i="1" s="1"/>
  <c r="P54" i="1"/>
  <c r="G54" i="1"/>
  <c r="Q54" i="1" s="1"/>
  <c r="R54" i="1"/>
  <c r="P57" i="1"/>
  <c r="G57" i="1"/>
  <c r="Q57" i="1" s="1"/>
  <c r="J60" i="1"/>
  <c r="O60" i="1" s="1"/>
  <c r="P62" i="1"/>
  <c r="G62" i="1"/>
  <c r="Q62" i="1" s="1"/>
  <c r="R62" i="1"/>
  <c r="K64" i="1"/>
  <c r="P76" i="1"/>
  <c r="G76" i="1"/>
  <c r="Q76" i="1" s="1"/>
  <c r="R76" i="1"/>
  <c r="P81" i="1"/>
  <c r="G81" i="1"/>
  <c r="Q81" i="1" s="1"/>
  <c r="S82" i="1"/>
  <c r="S6" i="1" s="1"/>
  <c r="O96" i="1"/>
  <c r="P96" i="1"/>
  <c r="G32" i="1"/>
  <c r="C33" i="1"/>
  <c r="G38" i="1"/>
  <c r="G42" i="1"/>
  <c r="H44" i="1"/>
  <c r="I44" i="1" s="1"/>
  <c r="G48" i="1"/>
  <c r="Q48" i="1" s="1"/>
  <c r="G52" i="1"/>
  <c r="Q52" i="1" s="1"/>
  <c r="G56" i="1"/>
  <c r="G60" i="1"/>
  <c r="R66" i="1"/>
  <c r="I66" i="1"/>
  <c r="H64" i="1"/>
  <c r="I64" i="1" s="1"/>
  <c r="P66" i="1"/>
  <c r="P67" i="1"/>
  <c r="G67" i="1"/>
  <c r="J67" i="1"/>
  <c r="O67" i="1" s="1"/>
  <c r="R67" i="1"/>
  <c r="Q69" i="1"/>
  <c r="R71" i="1"/>
  <c r="I71" i="1"/>
  <c r="R73" i="1"/>
  <c r="Q74" i="1"/>
  <c r="P75" i="1"/>
  <c r="I79" i="1"/>
  <c r="R81" i="1"/>
  <c r="L82" i="1"/>
  <c r="R85" i="1"/>
  <c r="C82" i="1"/>
  <c r="P87" i="1"/>
  <c r="G87" i="1"/>
  <c r="Q87" i="1" s="1"/>
  <c r="R88" i="1"/>
  <c r="P90" i="1"/>
  <c r="G90" i="1"/>
  <c r="Q90" i="1" s="1"/>
  <c r="R93" i="1"/>
  <c r="P95" i="1"/>
  <c r="G95" i="1"/>
  <c r="Q95" i="1" s="1"/>
  <c r="R96" i="1"/>
  <c r="P101" i="1"/>
  <c r="G101" i="1"/>
  <c r="Q101" i="1" s="1"/>
  <c r="R63" i="1"/>
  <c r="D65" i="1"/>
  <c r="E64" i="1"/>
  <c r="D64" i="1" s="1"/>
  <c r="G64" i="1" s="1"/>
  <c r="L64" i="1"/>
  <c r="M64" i="1"/>
  <c r="M6" i="1" s="1"/>
  <c r="O70" i="1"/>
  <c r="R77" i="1"/>
  <c r="P79" i="1"/>
  <c r="D83" i="1"/>
  <c r="E82" i="1"/>
  <c r="D82" i="1" s="1"/>
  <c r="G82" i="1" s="1"/>
  <c r="P86" i="1"/>
  <c r="G86" i="1"/>
  <c r="Q86" i="1" s="1"/>
  <c r="R89" i="1"/>
  <c r="P91" i="1"/>
  <c r="G91" i="1"/>
  <c r="Q91" i="1" s="1"/>
  <c r="P94" i="1"/>
  <c r="G94" i="1"/>
  <c r="Q94" i="1" s="1"/>
  <c r="P102" i="1"/>
  <c r="I104" i="1"/>
  <c r="G66" i="1"/>
  <c r="Q66" i="1" s="1"/>
  <c r="P72" i="1"/>
  <c r="G72" i="1"/>
  <c r="Q72" i="1" s="1"/>
  <c r="R75" i="1"/>
  <c r="P77" i="1"/>
  <c r="G77" i="1"/>
  <c r="Q77" i="1" s="1"/>
  <c r="R78" i="1"/>
  <c r="P78" i="1"/>
  <c r="P80" i="1"/>
  <c r="G80" i="1"/>
  <c r="K82" i="1"/>
  <c r="J84" i="1"/>
  <c r="R84" i="1" s="1"/>
  <c r="I85" i="1"/>
  <c r="R87" i="1"/>
  <c r="Q88" i="1"/>
  <c r="P89" i="1"/>
  <c r="O89" i="1"/>
  <c r="R90" i="1"/>
  <c r="I93" i="1"/>
  <c r="R95" i="1"/>
  <c r="Q96" i="1"/>
  <c r="P97" i="1"/>
  <c r="O97" i="1"/>
  <c r="P100" i="1"/>
  <c r="G100" i="1"/>
  <c r="Q100" i="1" s="1"/>
  <c r="R101" i="1"/>
  <c r="Q102" i="1"/>
  <c r="G75" i="1"/>
  <c r="Q75" i="1" s="1"/>
  <c r="G79" i="1"/>
  <c r="Q79" i="1" s="1"/>
  <c r="G85" i="1"/>
  <c r="G89" i="1"/>
  <c r="G93" i="1"/>
  <c r="Q93" i="1" s="1"/>
  <c r="G97" i="1"/>
  <c r="Q97" i="1" s="1"/>
  <c r="P107" i="1"/>
  <c r="G107" i="1"/>
  <c r="R113" i="1"/>
  <c r="P116" i="1"/>
  <c r="P124" i="1"/>
  <c r="G124" i="1"/>
  <c r="Q124" i="1" s="1"/>
  <c r="P126" i="1"/>
  <c r="G126" i="1"/>
  <c r="Q126" i="1" s="1"/>
  <c r="P132" i="1"/>
  <c r="G132" i="1"/>
  <c r="Q132" i="1" s="1"/>
  <c r="R140" i="1"/>
  <c r="I103" i="1"/>
  <c r="Q103" i="1" s="1"/>
  <c r="G104" i="1"/>
  <c r="Q104" i="1" s="1"/>
  <c r="P111" i="1"/>
  <c r="G111" i="1"/>
  <c r="R114" i="1"/>
  <c r="P114" i="1"/>
  <c r="G114" i="1"/>
  <c r="Q114" i="1" s="1"/>
  <c r="R115" i="1"/>
  <c r="Q119" i="1"/>
  <c r="P120" i="1"/>
  <c r="G120" i="1"/>
  <c r="Q120" i="1" s="1"/>
  <c r="P122" i="1"/>
  <c r="G122" i="1"/>
  <c r="Q127" i="1"/>
  <c r="P128" i="1"/>
  <c r="G128" i="1"/>
  <c r="Q128" i="1" s="1"/>
  <c r="Q133" i="1"/>
  <c r="P134" i="1"/>
  <c r="G134" i="1"/>
  <c r="Q134" i="1" s="1"/>
  <c r="P136" i="1"/>
  <c r="G136" i="1"/>
  <c r="Q136" i="1" s="1"/>
  <c r="H82" i="1"/>
  <c r="I82" i="1" s="1"/>
  <c r="R98" i="1"/>
  <c r="R102" i="1"/>
  <c r="J103" i="1"/>
  <c r="O103" i="1" s="1"/>
  <c r="J104" i="1"/>
  <c r="O104" i="1" s="1"/>
  <c r="R107" i="1"/>
  <c r="O107" i="1"/>
  <c r="J106" i="1"/>
  <c r="O106" i="1" s="1"/>
  <c r="Q106" i="1" s="1"/>
  <c r="Q108" i="1"/>
  <c r="R109" i="1"/>
  <c r="P112" i="1"/>
  <c r="P115" i="1"/>
  <c r="G115" i="1"/>
  <c r="Q115" i="1" s="1"/>
  <c r="P118" i="1"/>
  <c r="G118" i="1"/>
  <c r="Q118" i="1" s="1"/>
  <c r="R119" i="1"/>
  <c r="P123" i="1"/>
  <c r="O123" i="1"/>
  <c r="Q123" i="1" s="1"/>
  <c r="R124" i="1"/>
  <c r="R126" i="1"/>
  <c r="R127" i="1"/>
  <c r="O131" i="1"/>
  <c r="J130" i="1"/>
  <c r="O130" i="1" s="1"/>
  <c r="Q130" i="1" s="1"/>
  <c r="R132" i="1"/>
  <c r="R133" i="1"/>
  <c r="P137" i="1"/>
  <c r="O137" i="1"/>
  <c r="Q137" i="1" s="1"/>
  <c r="R138" i="1"/>
  <c r="H106" i="1"/>
  <c r="I106" i="1" s="1"/>
  <c r="I108" i="1"/>
  <c r="R108" i="1"/>
  <c r="I112" i="1"/>
  <c r="Q112" i="1" s="1"/>
  <c r="R112" i="1"/>
  <c r="I116" i="1"/>
  <c r="Q116" i="1" s="1"/>
  <c r="R116" i="1"/>
  <c r="G109" i="1"/>
  <c r="Q109" i="1" s="1"/>
  <c r="I111" i="1"/>
  <c r="G113" i="1"/>
  <c r="Q113" i="1" s="1"/>
  <c r="G117" i="1"/>
  <c r="Q117" i="1" s="1"/>
  <c r="G121" i="1"/>
  <c r="Q121" i="1" s="1"/>
  <c r="P121" i="1"/>
  <c r="G125" i="1"/>
  <c r="Q125" i="1" s="1"/>
  <c r="P125" i="1"/>
  <c r="G129" i="1"/>
  <c r="Q129" i="1" s="1"/>
  <c r="P129" i="1"/>
  <c r="G131" i="1"/>
  <c r="Q131" i="1" s="1"/>
  <c r="P131" i="1"/>
  <c r="P130" i="1" s="1"/>
  <c r="G135" i="1"/>
  <c r="Q135" i="1" s="1"/>
  <c r="P135" i="1"/>
  <c r="G139" i="1"/>
  <c r="Q139" i="1" s="1"/>
  <c r="P139" i="1"/>
  <c r="I122" i="1"/>
  <c r="G138" i="1"/>
  <c r="Q138" i="1" s="1"/>
  <c r="CQ141" i="3" l="1"/>
  <c r="CQ140" i="3"/>
  <c r="CR135" i="3"/>
  <c r="CO138" i="3"/>
  <c r="CO141" i="3"/>
  <c r="CO137" i="3"/>
  <c r="BW141" i="3"/>
  <c r="CS141" i="3" s="1"/>
  <c r="BW137" i="3"/>
  <c r="CQ138" i="3"/>
  <c r="CC131" i="3"/>
  <c r="BL131" i="3"/>
  <c r="BX131" i="3"/>
  <c r="CR132" i="3"/>
  <c r="BG131" i="3"/>
  <c r="CO130" i="3"/>
  <c r="BU131" i="3"/>
  <c r="BE131" i="3"/>
  <c r="CR122" i="3"/>
  <c r="BW119" i="3"/>
  <c r="CO126" i="3"/>
  <c r="BW122" i="3"/>
  <c r="CO121" i="3"/>
  <c r="CO125" i="3"/>
  <c r="CO120" i="3"/>
  <c r="CO117" i="3"/>
  <c r="BW117" i="3"/>
  <c r="CS117" i="3" s="1"/>
  <c r="CO116" i="3"/>
  <c r="CQ112" i="3"/>
  <c r="CR111" i="3"/>
  <c r="CR117" i="3"/>
  <c r="CO109" i="3"/>
  <c r="CB107" i="3"/>
  <c r="BW109" i="3"/>
  <c r="BF107" i="3"/>
  <c r="CR102" i="3"/>
  <c r="BU107" i="3"/>
  <c r="BE107" i="3"/>
  <c r="CO105" i="3"/>
  <c r="CO103" i="3"/>
  <c r="CF107" i="3"/>
  <c r="BH107" i="3"/>
  <c r="CQ102" i="3"/>
  <c r="CQ101" i="3"/>
  <c r="BW99" i="3"/>
  <c r="CO98" i="3"/>
  <c r="CQ100" i="3"/>
  <c r="CQ90" i="3"/>
  <c r="CR93" i="3"/>
  <c r="BT83" i="3"/>
  <c r="BD83" i="3"/>
  <c r="CL65" i="3"/>
  <c r="BN65" i="3"/>
  <c r="BW61" i="3"/>
  <c r="CQ59" i="3"/>
  <c r="CG83" i="3"/>
  <c r="BI83" i="3"/>
  <c r="CR82" i="3"/>
  <c r="CR78" i="3"/>
  <c r="CR74" i="3"/>
  <c r="CR70" i="3"/>
  <c r="CQ68" i="3"/>
  <c r="BU65" i="3"/>
  <c r="BE65" i="3"/>
  <c r="CO59" i="3"/>
  <c r="BW86" i="3"/>
  <c r="BO83" i="3"/>
  <c r="CQ84" i="3"/>
  <c r="AY83" i="3"/>
  <c r="CQ76" i="3"/>
  <c r="BW74" i="3"/>
  <c r="CO73" i="3"/>
  <c r="BX65" i="3"/>
  <c r="CR66" i="3"/>
  <c r="BW62" i="3"/>
  <c r="CS62" i="3" s="1"/>
  <c r="CR56" i="3"/>
  <c r="BW54" i="3"/>
  <c r="CQ55" i="3"/>
  <c r="BW53" i="3"/>
  <c r="CO52" i="3"/>
  <c r="CO48" i="3"/>
  <c r="CO51" i="3"/>
  <c r="BU45" i="3"/>
  <c r="BE45" i="3"/>
  <c r="CO62" i="3"/>
  <c r="BW49" i="3"/>
  <c r="CO43" i="3"/>
  <c r="CE34" i="3"/>
  <c r="CO35" i="3"/>
  <c r="BN34" i="3"/>
  <c r="CR27" i="3"/>
  <c r="BT22" i="3"/>
  <c r="BT7" i="3" s="1"/>
  <c r="CI22" i="3"/>
  <c r="BG22" i="3"/>
  <c r="BG7" i="3" s="1"/>
  <c r="BW21" i="3"/>
  <c r="CS21" i="3" s="1"/>
  <c r="BW20" i="3"/>
  <c r="CS20" i="3" s="1"/>
  <c r="BQ15" i="3"/>
  <c r="BA15" i="3"/>
  <c r="CQ14" i="3"/>
  <c r="BW12" i="3"/>
  <c r="CS12" i="3" s="1"/>
  <c r="CN45" i="3"/>
  <c r="BP45" i="3"/>
  <c r="BQ22" i="3"/>
  <c r="CL22" i="3"/>
  <c r="BV22" i="3"/>
  <c r="BF22" i="3"/>
  <c r="CR26" i="3"/>
  <c r="CR30" i="3"/>
  <c r="BY34" i="3"/>
  <c r="CO37" i="3"/>
  <c r="CI45" i="3"/>
  <c r="CO49" i="3"/>
  <c r="CO24" i="3"/>
  <c r="CR29" i="3"/>
  <c r="CR37" i="3"/>
  <c r="CF34" i="3"/>
  <c r="CM45" i="3"/>
  <c r="CM65" i="3"/>
  <c r="CF65" i="3"/>
  <c r="CO86" i="3"/>
  <c r="BY65" i="3"/>
  <c r="CO68" i="3"/>
  <c r="CR73" i="3"/>
  <c r="CO70" i="3"/>
  <c r="CO74" i="3"/>
  <c r="CO78" i="3"/>
  <c r="CO82" i="3"/>
  <c r="CH83" i="3"/>
  <c r="CO95" i="3"/>
  <c r="CO106" i="3"/>
  <c r="CO99" i="3"/>
  <c r="CO113" i="3"/>
  <c r="CA107" i="3"/>
  <c r="CO111" i="3"/>
  <c r="CR116" i="3"/>
  <c r="CR126" i="3"/>
  <c r="CR130" i="3"/>
  <c r="CN6" i="3"/>
  <c r="DF16" i="3" s="1"/>
  <c r="DG16" i="3" s="1"/>
  <c r="BX6" i="3"/>
  <c r="DF2" i="3" s="1"/>
  <c r="DG2" i="3" s="1"/>
  <c r="CR10" i="3"/>
  <c r="CO41" i="3"/>
  <c r="CQ40" i="3"/>
  <c r="BP22" i="3"/>
  <c r="BW35" i="3"/>
  <c r="CS35" i="3" s="1"/>
  <c r="BM34" i="3"/>
  <c r="BW39" i="3"/>
  <c r="BJ45" i="3"/>
  <c r="BD34" i="3"/>
  <c r="BT34" i="3"/>
  <c r="BW36" i="3"/>
  <c r="BW40" i="3"/>
  <c r="BR45" i="3"/>
  <c r="CQ60" i="3"/>
  <c r="BW64" i="3"/>
  <c r="AY65" i="3"/>
  <c r="CQ66" i="3"/>
  <c r="CQ54" i="3"/>
  <c r="CQ58" i="3"/>
  <c r="BC65" i="3"/>
  <c r="BW68" i="3"/>
  <c r="CS68" i="3" s="1"/>
  <c r="BH65" i="3"/>
  <c r="CQ69" i="3"/>
  <c r="CQ73" i="3"/>
  <c r="CQ77" i="3"/>
  <c r="CQ81" i="3"/>
  <c r="BN83" i="3"/>
  <c r="BJ83" i="3"/>
  <c r="BV83" i="3"/>
  <c r="CQ95" i="3"/>
  <c r="BW103" i="3"/>
  <c r="CS103" i="3" s="1"/>
  <c r="BV107" i="3"/>
  <c r="BK107" i="3"/>
  <c r="CQ117" i="3"/>
  <c r="CQ122" i="3"/>
  <c r="CQ126" i="3"/>
  <c r="BJ131" i="3"/>
  <c r="CQ133" i="3"/>
  <c r="BM6" i="3"/>
  <c r="BF45" i="3"/>
  <c r="CQ39" i="3"/>
  <c r="BO34" i="3"/>
  <c r="AY34" i="3"/>
  <c r="CQ35" i="3"/>
  <c r="CQ31" i="3"/>
  <c r="CQ26" i="3"/>
  <c r="BW24" i="3"/>
  <c r="CS24" i="3" s="1"/>
  <c r="CJ22" i="3"/>
  <c r="BE22" i="3"/>
  <c r="BE7" i="3" s="1"/>
  <c r="CO19" i="3"/>
  <c r="CS19" i="3" s="1"/>
  <c r="CR18" i="3"/>
  <c r="BV15" i="3"/>
  <c r="BF15" i="3"/>
  <c r="BL6" i="3"/>
  <c r="CC6" i="3"/>
  <c r="DF5" i="3" s="1"/>
  <c r="DG5" i="3" s="1"/>
  <c r="CI15" i="3"/>
  <c r="CI7" i="3" s="1"/>
  <c r="CR12" i="3"/>
  <c r="BX8" i="3"/>
  <c r="BA8" i="3"/>
  <c r="BV6" i="3"/>
  <c r="CA15" i="3"/>
  <c r="BU8" i="3"/>
  <c r="CH8" i="3"/>
  <c r="CG8" i="3"/>
  <c r="BD8" i="3"/>
  <c r="BO6" i="3"/>
  <c r="BG6" i="3"/>
  <c r="CA6" i="3"/>
  <c r="DF8" i="3" s="1"/>
  <c r="DG8" i="3" s="1"/>
  <c r="BW136" i="3"/>
  <c r="CQ134" i="3"/>
  <c r="CN131" i="3"/>
  <c r="BH131" i="3"/>
  <c r="CS129" i="3"/>
  <c r="CQ127" i="3"/>
  <c r="BS131" i="3"/>
  <c r="CQ128" i="3"/>
  <c r="BQ131" i="3"/>
  <c r="BA131" i="3"/>
  <c r="CQ121" i="3"/>
  <c r="CQ120" i="3"/>
  <c r="CR118" i="3"/>
  <c r="CQ124" i="3"/>
  <c r="CR115" i="3"/>
  <c r="CQ110" i="3"/>
  <c r="CO119" i="3"/>
  <c r="CO114" i="3"/>
  <c r="BW114" i="3"/>
  <c r="BW112" i="3"/>
  <c r="BW110" i="3"/>
  <c r="BX107" i="3"/>
  <c r="CR108" i="3"/>
  <c r="BB107" i="3"/>
  <c r="CK107" i="3"/>
  <c r="BQ107" i="3"/>
  <c r="BA107" i="3"/>
  <c r="CQ109" i="3"/>
  <c r="BT107" i="3"/>
  <c r="BD107" i="3"/>
  <c r="BW104" i="3"/>
  <c r="CQ98" i="3"/>
  <c r="BW106" i="3"/>
  <c r="CS106" i="3" s="1"/>
  <c r="BW102" i="3"/>
  <c r="CQ96" i="3"/>
  <c r="CO100" i="3"/>
  <c r="CO96" i="3"/>
  <c r="CR88" i="3"/>
  <c r="CN83" i="3"/>
  <c r="BP83" i="3"/>
  <c r="AZ83" i="3"/>
  <c r="CQ64" i="3"/>
  <c r="BZ83" i="3"/>
  <c r="BE83" i="3"/>
  <c r="CQ67" i="3"/>
  <c r="CM83" i="3"/>
  <c r="BK83" i="3"/>
  <c r="CQ80" i="3"/>
  <c r="CS78" i="3"/>
  <c r="CO77" i="3"/>
  <c r="CR72" i="3"/>
  <c r="CQ63" i="3"/>
  <c r="CO61" i="3"/>
  <c r="CQ52" i="3"/>
  <c r="CR59" i="3"/>
  <c r="CO56" i="3"/>
  <c r="CQ47" i="3"/>
  <c r="CQ44" i="3"/>
  <c r="CR62" i="3"/>
  <c r="BQ45" i="3"/>
  <c r="BA45" i="3"/>
  <c r="CA34" i="3"/>
  <c r="CQ27" i="3"/>
  <c r="BC22" i="3"/>
  <c r="BC7" i="3" s="1"/>
  <c r="BM15" i="3"/>
  <c r="BW16" i="3"/>
  <c r="CJ45" i="3"/>
  <c r="BH45" i="3"/>
  <c r="CO42" i="3"/>
  <c r="CS42" i="3" s="1"/>
  <c r="CN22" i="3"/>
  <c r="CH22" i="3"/>
  <c r="BR22" i="3"/>
  <c r="BB22" i="3"/>
  <c r="CO29" i="3"/>
  <c r="CO33" i="3"/>
  <c r="CC34" i="3"/>
  <c r="CR47" i="3"/>
  <c r="CR25" i="3"/>
  <c r="BZ34" i="3"/>
  <c r="CJ34" i="3"/>
  <c r="CR42" i="3"/>
  <c r="CR67" i="3"/>
  <c r="CO66" i="3"/>
  <c r="CE65" i="3"/>
  <c r="CJ65" i="3"/>
  <c r="CR87" i="3"/>
  <c r="CC65" i="3"/>
  <c r="CR69" i="3"/>
  <c r="CO80" i="3"/>
  <c r="CA83" i="3"/>
  <c r="CR85" i="3"/>
  <c r="CO88" i="3"/>
  <c r="CS88" i="3" s="1"/>
  <c r="CR90" i="3"/>
  <c r="CO91" i="3"/>
  <c r="CO104" i="3"/>
  <c r="CO97" i="3"/>
  <c r="CR110" i="3"/>
  <c r="BY107" i="3"/>
  <c r="CO108" i="3"/>
  <c r="CE107" i="3"/>
  <c r="CR112" i="3"/>
  <c r="CR119" i="3"/>
  <c r="CO129" i="3"/>
  <c r="BZ131" i="3"/>
  <c r="CO133" i="3"/>
  <c r="CJ6" i="3"/>
  <c r="CR44" i="3"/>
  <c r="CR36" i="3"/>
  <c r="CQ32" i="3"/>
  <c r="CQ25" i="3"/>
  <c r="BH22" i="3"/>
  <c r="BH7" i="3" s="1"/>
  <c r="BA34" i="3"/>
  <c r="BQ34" i="3"/>
  <c r="CQ37" i="3"/>
  <c r="CQ41" i="3"/>
  <c r="BC45" i="3"/>
  <c r="BO45" i="3"/>
  <c r="BW44" i="3"/>
  <c r="BH34" i="3"/>
  <c r="CQ38" i="3"/>
  <c r="BB45" i="3"/>
  <c r="BW48" i="3"/>
  <c r="CS48" i="3" s="1"/>
  <c r="BW51" i="3"/>
  <c r="CS51" i="3" s="1"/>
  <c r="BW55" i="3"/>
  <c r="BG65" i="3"/>
  <c r="BK65" i="3"/>
  <c r="BO65" i="3"/>
  <c r="BS65" i="3"/>
  <c r="BW63" i="3"/>
  <c r="CS63" i="3" s="1"/>
  <c r="BL65" i="3"/>
  <c r="CQ85" i="3"/>
  <c r="BB83" i="3"/>
  <c r="CQ88" i="3"/>
  <c r="BW91" i="3"/>
  <c r="CS91" i="3" s="1"/>
  <c r="CQ91" i="3"/>
  <c r="BW97" i="3"/>
  <c r="CS97" i="3" s="1"/>
  <c r="CQ106" i="3"/>
  <c r="BJ107" i="3"/>
  <c r="BW111" i="3"/>
  <c r="CS111" i="3" s="1"/>
  <c r="CQ108" i="3"/>
  <c r="AY107" i="3"/>
  <c r="BO107" i="3"/>
  <c r="BN131" i="3"/>
  <c r="BM8" i="3"/>
  <c r="BI6" i="3"/>
  <c r="CO50" i="3"/>
  <c r="CL45" i="3"/>
  <c r="BW41" i="3"/>
  <c r="CS41" i="3" s="1"/>
  <c r="BW37" i="3"/>
  <c r="CS37" i="3" s="1"/>
  <c r="CM34" i="3"/>
  <c r="CM7" i="3" s="1"/>
  <c r="BK34" i="3"/>
  <c r="BK7" i="3" s="1"/>
  <c r="BW33" i="3"/>
  <c r="CS33" i="3" s="1"/>
  <c r="BW29" i="3"/>
  <c r="CS29" i="3" s="1"/>
  <c r="CR28" i="3"/>
  <c r="CR24" i="3"/>
  <c r="CC22" i="3"/>
  <c r="CC7" i="3" s="1"/>
  <c r="BW17" i="3"/>
  <c r="CS17" i="3" s="1"/>
  <c r="CL15" i="3"/>
  <c r="CL7" i="3" s="1"/>
  <c r="BR15" i="3"/>
  <c r="BB15" i="3"/>
  <c r="BB7" i="3" s="1"/>
  <c r="BH6" i="3"/>
  <c r="CR17" i="3"/>
  <c r="CF15" i="3"/>
  <c r="CF7" i="3" s="1"/>
  <c r="AZ15" i="3"/>
  <c r="AZ7" i="3" s="1"/>
  <c r="BO15" i="3"/>
  <c r="CQ12" i="3"/>
  <c r="CQ8" i="3" s="1"/>
  <c r="BP8" i="3"/>
  <c r="BZ6" i="3"/>
  <c r="DF6" i="3" s="1"/>
  <c r="DG6" i="3" s="1"/>
  <c r="CR13" i="3"/>
  <c r="CR8" i="3" s="1"/>
  <c r="CS9" i="3"/>
  <c r="BR6" i="3"/>
  <c r="CK6" i="3"/>
  <c r="BO8" i="3"/>
  <c r="AY6" i="3"/>
  <c r="CQ137" i="3"/>
  <c r="CQ136" i="3"/>
  <c r="BY131" i="3"/>
  <c r="CM131" i="3"/>
  <c r="BC131" i="3"/>
  <c r="BW139" i="3"/>
  <c r="BW135" i="3"/>
  <c r="BW138" i="3"/>
  <c r="CS138" i="3" s="1"/>
  <c r="CO140" i="3"/>
  <c r="CO136" i="3"/>
  <c r="CR138" i="3"/>
  <c r="CO134" i="3"/>
  <c r="CR133" i="3"/>
  <c r="CJ131" i="3"/>
  <c r="BT131" i="3"/>
  <c r="BD131" i="3"/>
  <c r="CI131" i="3"/>
  <c r="BO131" i="3"/>
  <c r="AY131" i="3"/>
  <c r="CQ132" i="3"/>
  <c r="CQ130" i="3"/>
  <c r="CO127" i="3"/>
  <c r="BW133" i="3"/>
  <c r="CS133" i="3" s="1"/>
  <c r="CK131" i="3"/>
  <c r="BM131" i="3"/>
  <c r="BW132" i="3"/>
  <c r="CQ116" i="3"/>
  <c r="CP107" i="3"/>
  <c r="CR113" i="3"/>
  <c r="CQ111" i="3"/>
  <c r="CR109" i="3"/>
  <c r="CQ103" i="3"/>
  <c r="CG107" i="3"/>
  <c r="BW108" i="3"/>
  <c r="CS108" i="3" s="1"/>
  <c r="BM107" i="3"/>
  <c r="BW101" i="3"/>
  <c r="CN107" i="3"/>
  <c r="BP107" i="3"/>
  <c r="AZ107" i="3"/>
  <c r="BW100" i="3"/>
  <c r="CS100" i="3" s="1"/>
  <c r="CR101" i="3"/>
  <c r="BW98" i="3"/>
  <c r="CS98" i="3" s="1"/>
  <c r="CQ94" i="3"/>
  <c r="CR99" i="3"/>
  <c r="CR95" i="3"/>
  <c r="CQ93" i="3"/>
  <c r="CR91" i="3"/>
  <c r="CR89" i="3"/>
  <c r="CB83" i="3"/>
  <c r="CQ87" i="3"/>
  <c r="CO87" i="3"/>
  <c r="CP83" i="3"/>
  <c r="CP7" i="3" s="1"/>
  <c r="CJ83" i="3"/>
  <c r="BL83" i="3"/>
  <c r="CQ79" i="3"/>
  <c r="CQ75" i="3"/>
  <c r="CQ71" i="3"/>
  <c r="BV65" i="3"/>
  <c r="BF65" i="3"/>
  <c r="BU83" i="3"/>
  <c r="BA83" i="3"/>
  <c r="CR68" i="3"/>
  <c r="CG65" i="3"/>
  <c r="BM65" i="3"/>
  <c r="BW66" i="3"/>
  <c r="CS66" i="3" s="1"/>
  <c r="BY83" i="3"/>
  <c r="BW69" i="3"/>
  <c r="CS69" i="3" s="1"/>
  <c r="CO85" i="3"/>
  <c r="CS85" i="3" s="1"/>
  <c r="CI83" i="3"/>
  <c r="BG83" i="3"/>
  <c r="BW82" i="3"/>
  <c r="CS82" i="3" s="1"/>
  <c r="CO81" i="3"/>
  <c r="CR76" i="3"/>
  <c r="CQ56" i="3"/>
  <c r="CR55" i="3"/>
  <c r="BW60" i="3"/>
  <c r="CO47" i="3"/>
  <c r="CK45" i="3"/>
  <c r="BW46" i="3"/>
  <c r="BM45" i="3"/>
  <c r="CO44" i="3"/>
  <c r="CO58" i="3"/>
  <c r="CS58" i="3" s="1"/>
  <c r="CO54" i="3"/>
  <c r="CC45" i="3"/>
  <c r="CL34" i="3"/>
  <c r="BV34" i="3"/>
  <c r="BV7" i="3" s="1"/>
  <c r="BF34" i="3"/>
  <c r="BD22" i="3"/>
  <c r="BO22" i="3"/>
  <c r="CQ23" i="3"/>
  <c r="AY22" i="3"/>
  <c r="CG15" i="3"/>
  <c r="BI15" i="3"/>
  <c r="BI7" i="3" s="1"/>
  <c r="CF45" i="3"/>
  <c r="BD45" i="3"/>
  <c r="CO27" i="3"/>
  <c r="CF22" i="3"/>
  <c r="BA22" i="3"/>
  <c r="CO23" i="3"/>
  <c r="CE22" i="3"/>
  <c r="BN22" i="3"/>
  <c r="CG34" i="3"/>
  <c r="BZ22" i="3"/>
  <c r="CO32" i="3"/>
  <c r="CO40" i="3"/>
  <c r="CO46" i="3"/>
  <c r="CE45" i="3"/>
  <c r="CR31" i="3"/>
  <c r="CR35" i="3"/>
  <c r="BX34" i="3"/>
  <c r="CN34" i="3"/>
  <c r="CR39" i="3"/>
  <c r="CB45" i="3"/>
  <c r="CR50" i="3"/>
  <c r="CR54" i="3"/>
  <c r="CR58" i="3"/>
  <c r="CI65" i="3"/>
  <c r="CN65" i="3"/>
  <c r="CO76" i="3"/>
  <c r="CR81" i="3"/>
  <c r="CE83" i="3"/>
  <c r="CO84" i="3"/>
  <c r="CL83" i="3"/>
  <c r="CR105" i="3"/>
  <c r="CO93" i="3"/>
  <c r="CR98" i="3"/>
  <c r="CC107" i="3"/>
  <c r="CH107" i="3"/>
  <c r="CR114" i="3"/>
  <c r="CI107" i="3"/>
  <c r="CR123" i="3"/>
  <c r="CR129" i="3"/>
  <c r="CA131" i="3"/>
  <c r="CH131" i="3"/>
  <c r="CF6" i="3"/>
  <c r="CR40" i="3"/>
  <c r="BW38" i="3"/>
  <c r="CO25" i="3"/>
  <c r="BW25" i="3"/>
  <c r="BW27" i="3"/>
  <c r="CS27" i="3" s="1"/>
  <c r="BW31" i="3"/>
  <c r="CS31" i="3" s="1"/>
  <c r="BE34" i="3"/>
  <c r="BU34" i="3"/>
  <c r="BN45" i="3"/>
  <c r="CQ49" i="3"/>
  <c r="BK45" i="3"/>
  <c r="BW32" i="3"/>
  <c r="CS32" i="3" s="1"/>
  <c r="BL34" i="3"/>
  <c r="BL7" i="3" s="1"/>
  <c r="BG45" i="3"/>
  <c r="BW47" i="3"/>
  <c r="CS47" i="3" s="1"/>
  <c r="CQ50" i="3"/>
  <c r="CQ53" i="3"/>
  <c r="CQ57" i="3"/>
  <c r="AZ65" i="3"/>
  <c r="BP65" i="3"/>
  <c r="BW72" i="3"/>
  <c r="BW76" i="3"/>
  <c r="CS76" i="3" s="1"/>
  <c r="BW80" i="3"/>
  <c r="CS80" i="3" s="1"/>
  <c r="BW84" i="3"/>
  <c r="BM83" i="3"/>
  <c r="BW93" i="3"/>
  <c r="CS93" i="3" s="1"/>
  <c r="BW87" i="3"/>
  <c r="CS87" i="3" s="1"/>
  <c r="CQ99" i="3"/>
  <c r="BN107" i="3"/>
  <c r="BC107" i="3"/>
  <c r="BS107" i="3"/>
  <c r="CQ123" i="3"/>
  <c r="CQ119" i="3"/>
  <c r="BW120" i="3"/>
  <c r="CS120" i="3" s="1"/>
  <c r="CQ118" i="3"/>
  <c r="BW125" i="3"/>
  <c r="CS125" i="3" s="1"/>
  <c r="BW126" i="3"/>
  <c r="CS126" i="3" s="1"/>
  <c r="CQ129" i="3"/>
  <c r="BB131" i="3"/>
  <c r="BR131" i="3"/>
  <c r="BW134" i="3"/>
  <c r="CS134" i="3" s="1"/>
  <c r="BE6" i="3"/>
  <c r="CA45" i="3"/>
  <c r="CR43" i="3"/>
  <c r="CI34" i="3"/>
  <c r="BG34" i="3"/>
  <c r="BW26" i="3"/>
  <c r="CS26" i="3" s="1"/>
  <c r="BU22" i="3"/>
  <c r="CH15" i="3"/>
  <c r="BN15" i="3"/>
  <c r="BN7" i="3" s="1"/>
  <c r="CR14" i="3"/>
  <c r="BT6" i="3"/>
  <c r="BX15" i="3"/>
  <c r="CQ16" i="3"/>
  <c r="CO10" i="3"/>
  <c r="BQ8" i="3"/>
  <c r="CL6" i="3"/>
  <c r="DF12" i="3" s="1"/>
  <c r="DG12" i="3" s="1"/>
  <c r="BF6" i="3"/>
  <c r="CE15" i="3"/>
  <c r="CO15" i="3" s="1"/>
  <c r="CQ13" i="3"/>
  <c r="CJ8" i="3"/>
  <c r="BX22" i="3"/>
  <c r="CG6" i="3"/>
  <c r="CM6" i="3"/>
  <c r="DF14" i="3" s="1"/>
  <c r="DG14" i="3" s="1"/>
  <c r="BS6" i="3"/>
  <c r="BK6" i="3"/>
  <c r="BC6" i="3"/>
  <c r="AY8" i="3"/>
  <c r="CR139" i="3"/>
  <c r="BW140" i="3"/>
  <c r="CS140" i="3" s="1"/>
  <c r="CR141" i="3"/>
  <c r="CR137" i="3"/>
  <c r="CR140" i="3"/>
  <c r="CR136" i="3"/>
  <c r="CQ139" i="3"/>
  <c r="CQ135" i="3"/>
  <c r="CO139" i="3"/>
  <c r="CO135" i="3"/>
  <c r="CR134" i="3"/>
  <c r="CF131" i="3"/>
  <c r="BP131" i="3"/>
  <c r="AZ131" i="3"/>
  <c r="CR127" i="3"/>
  <c r="CB131" i="3"/>
  <c r="BK131" i="3"/>
  <c r="CR128" i="3"/>
  <c r="CG131" i="3"/>
  <c r="BI131" i="3"/>
  <c r="BW130" i="3"/>
  <c r="CS130" i="3" s="1"/>
  <c r="BW128" i="3"/>
  <c r="BW118" i="3"/>
  <c r="CR121" i="3"/>
  <c r="CQ125" i="3"/>
  <c r="BW123" i="3"/>
  <c r="CS123" i="3" s="1"/>
  <c r="BW113" i="3"/>
  <c r="CS113" i="3" s="1"/>
  <c r="CQ115" i="3"/>
  <c r="CQ114" i="3"/>
  <c r="BW116" i="3"/>
  <c r="CS116" i="3" s="1"/>
  <c r="CO112" i="3"/>
  <c r="CO110" i="3"/>
  <c r="BZ107" i="3"/>
  <c r="BI107" i="3"/>
  <c r="CR106" i="3"/>
  <c r="CR104" i="3"/>
  <c r="CJ107" i="3"/>
  <c r="BL107" i="3"/>
  <c r="BW105" i="3"/>
  <c r="CS105" i="3" s="1"/>
  <c r="BW96" i="3"/>
  <c r="CS96" i="3" s="1"/>
  <c r="BW94" i="3"/>
  <c r="CS94" i="3" s="1"/>
  <c r="BW92" i="3"/>
  <c r="BW90" i="3"/>
  <c r="CS90" i="3" s="1"/>
  <c r="CO102" i="3"/>
  <c r="CQ97" i="3"/>
  <c r="BW95" i="3"/>
  <c r="CS95" i="3" s="1"/>
  <c r="CQ92" i="3"/>
  <c r="CO94" i="3"/>
  <c r="CO92" i="3"/>
  <c r="CO90" i="3"/>
  <c r="CR84" i="3"/>
  <c r="BX83" i="3"/>
  <c r="CO89" i="3"/>
  <c r="CF83" i="3"/>
  <c r="BH83" i="3"/>
  <c r="BW81" i="3"/>
  <c r="CS81" i="3" s="1"/>
  <c r="BW77" i="3"/>
  <c r="CS77" i="3" s="1"/>
  <c r="BW73" i="3"/>
  <c r="CS73" i="3" s="1"/>
  <c r="BR65" i="3"/>
  <c r="BR7" i="3" s="1"/>
  <c r="BB65" i="3"/>
  <c r="CR64" i="3"/>
  <c r="CK83" i="3"/>
  <c r="BQ83" i="3"/>
  <c r="CO79" i="3"/>
  <c r="CO75" i="3"/>
  <c r="CO71" i="3"/>
  <c r="BZ65" i="3"/>
  <c r="BI65" i="3"/>
  <c r="CR60" i="3"/>
  <c r="BS83" i="3"/>
  <c r="BC83" i="3"/>
  <c r="CR80" i="3"/>
  <c r="CQ72" i="3"/>
  <c r="BW70" i="3"/>
  <c r="CS70" i="3" s="1"/>
  <c r="CO67" i="3"/>
  <c r="CB65" i="3"/>
  <c r="CR52" i="3"/>
  <c r="BW50" i="3"/>
  <c r="CS50" i="3" s="1"/>
  <c r="CQ48" i="3"/>
  <c r="CQ51" i="3"/>
  <c r="CR49" i="3"/>
  <c r="CR41" i="3"/>
  <c r="CQ62" i="3"/>
  <c r="CO55" i="3"/>
  <c r="CG45" i="3"/>
  <c r="BI45" i="3"/>
  <c r="CR57" i="3"/>
  <c r="CR53" i="3"/>
  <c r="BY45" i="3"/>
  <c r="BZ45" i="3"/>
  <c r="CO39" i="3"/>
  <c r="CH34" i="3"/>
  <c r="CG22" i="3"/>
  <c r="CQ21" i="3"/>
  <c r="CQ18" i="3"/>
  <c r="BT45" i="3"/>
  <c r="AZ45" i="3"/>
  <c r="BW43" i="3"/>
  <c r="CS43" i="3" s="1"/>
  <c r="BY22" i="3"/>
  <c r="BY7" i="3" s="1"/>
  <c r="CA22" i="3"/>
  <c r="CA7" i="3" s="1"/>
  <c r="BJ22" i="3"/>
  <c r="CR21" i="3"/>
  <c r="CK34" i="3"/>
  <c r="CR38" i="3"/>
  <c r="BX45" i="3"/>
  <c r="CR46" i="3"/>
  <c r="CO28" i="3"/>
  <c r="CR33" i="3"/>
  <c r="CO36" i="3"/>
  <c r="CO30" i="3"/>
  <c r="CB34" i="3"/>
  <c r="CB7" i="3" s="1"/>
  <c r="CO38" i="3"/>
  <c r="CH45" i="3"/>
  <c r="CO53" i="3"/>
  <c r="CO57" i="3"/>
  <c r="CS57" i="3" s="1"/>
  <c r="CO60" i="3"/>
  <c r="CA65" i="3"/>
  <c r="CR61" i="3"/>
  <c r="CR63" i="3"/>
  <c r="CO64" i="3"/>
  <c r="CO72" i="3"/>
  <c r="CR77" i="3"/>
  <c r="CR71" i="3"/>
  <c r="CR75" i="3"/>
  <c r="CR79" i="3"/>
  <c r="CC83" i="3"/>
  <c r="CR92" i="3"/>
  <c r="CR103" i="3"/>
  <c r="CR94" i="3"/>
  <c r="CO101" i="3"/>
  <c r="CR96" i="3"/>
  <c r="CR100" i="3"/>
  <c r="CL107" i="3"/>
  <c r="CM107" i="3"/>
  <c r="CO115" i="3"/>
  <c r="CO123" i="3"/>
  <c r="CO118" i="3"/>
  <c r="CR120" i="3"/>
  <c r="CO122" i="3"/>
  <c r="CR124" i="3"/>
  <c r="CO128" i="3"/>
  <c r="CO132" i="3"/>
  <c r="CE131" i="3"/>
  <c r="CO131" i="3" s="1"/>
  <c r="CL131" i="3"/>
  <c r="CB6" i="3"/>
  <c r="DF4" i="3" s="1"/>
  <c r="DG4" i="3" s="1"/>
  <c r="CQ36" i="3"/>
  <c r="CR32" i="3"/>
  <c r="BW30" i="3"/>
  <c r="BW28" i="3"/>
  <c r="CS28" i="3" s="1"/>
  <c r="CK22" i="3"/>
  <c r="CK7" i="3" s="1"/>
  <c r="CQ29" i="3"/>
  <c r="CQ33" i="3"/>
  <c r="BI34" i="3"/>
  <c r="CQ42" i="3"/>
  <c r="BS45" i="3"/>
  <c r="CQ46" i="3"/>
  <c r="AY45" i="3"/>
  <c r="CQ30" i="3"/>
  <c r="AZ34" i="3"/>
  <c r="BP34" i="3"/>
  <c r="CQ43" i="3"/>
  <c r="BL45" i="3"/>
  <c r="BW52" i="3"/>
  <c r="CS52" i="3" s="1"/>
  <c r="BW56" i="3"/>
  <c r="CS56" i="3" s="1"/>
  <c r="BW59" i="3"/>
  <c r="CS59" i="3" s="1"/>
  <c r="CQ61" i="3"/>
  <c r="BD65" i="3"/>
  <c r="BT65" i="3"/>
  <c r="BW67" i="3"/>
  <c r="CS67" i="3" s="1"/>
  <c r="BW71" i="3"/>
  <c r="CS71" i="3" s="1"/>
  <c r="BW75" i="3"/>
  <c r="CS75" i="3" s="1"/>
  <c r="BW79" i="3"/>
  <c r="CS79" i="3" s="1"/>
  <c r="BF83" i="3"/>
  <c r="BF7" i="3" s="1"/>
  <c r="CQ70" i="3"/>
  <c r="CQ74" i="3"/>
  <c r="CQ78" i="3"/>
  <c r="CQ82" i="3"/>
  <c r="BR83" i="3"/>
  <c r="CQ86" i="3"/>
  <c r="BW89" i="3"/>
  <c r="CQ89" i="3"/>
  <c r="CQ104" i="3"/>
  <c r="BR107" i="3"/>
  <c r="BG107" i="3"/>
  <c r="CQ113" i="3"/>
  <c r="BW115" i="3"/>
  <c r="BW121" i="3"/>
  <c r="CS121" i="3" s="1"/>
  <c r="BW124" i="3"/>
  <c r="CS124" i="3" s="1"/>
  <c r="BW127" i="3"/>
  <c r="CS127" i="3" s="1"/>
  <c r="BF131" i="3"/>
  <c r="BV131" i="3"/>
  <c r="CO11" i="3"/>
  <c r="CS11" i="3" s="1"/>
  <c r="BV45" i="3"/>
  <c r="BS34" i="3"/>
  <c r="BS7" i="3" s="1"/>
  <c r="BC34" i="3"/>
  <c r="CQ28" i="3"/>
  <c r="CQ24" i="3"/>
  <c r="BW23" i="3"/>
  <c r="CS23" i="3" s="1"/>
  <c r="BM22" i="3"/>
  <c r="BW22" i="3" s="1"/>
  <c r="CQ19" i="3"/>
  <c r="BZ15" i="3"/>
  <c r="BZ7" i="3" s="1"/>
  <c r="BJ15" i="3"/>
  <c r="BW13" i="3"/>
  <c r="CS13" i="3" s="1"/>
  <c r="AZ6" i="3"/>
  <c r="CE8" i="3"/>
  <c r="CR16" i="3"/>
  <c r="CR15" i="3" s="1"/>
  <c r="CN8" i="3"/>
  <c r="CN7" i="3" s="1"/>
  <c r="CO16" i="3"/>
  <c r="BB6" i="3"/>
  <c r="CR23" i="3"/>
  <c r="CR22" i="3" s="1"/>
  <c r="CS10" i="3"/>
  <c r="BJ7" i="3"/>
  <c r="D37" i="2"/>
  <c r="D43" i="2"/>
  <c r="D32" i="2"/>
  <c r="D50" i="2"/>
  <c r="D48" i="2"/>
  <c r="D46" i="2"/>
  <c r="D44" i="2"/>
  <c r="C52" i="2"/>
  <c r="D51" i="2"/>
  <c r="D49" i="2"/>
  <c r="D38" i="2"/>
  <c r="D33" i="2"/>
  <c r="D31" i="2"/>
  <c r="D28" i="2"/>
  <c r="H42" i="2"/>
  <c r="D42" i="2"/>
  <c r="D34" i="2"/>
  <c r="D29" i="2"/>
  <c r="D40" i="2"/>
  <c r="D35" i="2"/>
  <c r="R33" i="1"/>
  <c r="Q70" i="1"/>
  <c r="P40" i="1"/>
  <c r="G40" i="1"/>
  <c r="Q40" i="1" s="1"/>
  <c r="R40" i="1"/>
  <c r="P103" i="1"/>
  <c r="P106" i="1"/>
  <c r="Q85" i="1"/>
  <c r="Q80" i="1"/>
  <c r="Q67" i="1"/>
  <c r="Q38" i="1"/>
  <c r="J44" i="1"/>
  <c r="O44" i="1" s="1"/>
  <c r="Q44" i="1" s="1"/>
  <c r="J33" i="1"/>
  <c r="O33" i="1" s="1"/>
  <c r="O34" i="1"/>
  <c r="Q34" i="1" s="1"/>
  <c r="P34" i="1"/>
  <c r="P33" i="1" s="1"/>
  <c r="Q18" i="1"/>
  <c r="R106" i="1"/>
  <c r="O39" i="1"/>
  <c r="R39" i="1"/>
  <c r="P60" i="1"/>
  <c r="L6" i="1"/>
  <c r="J14" i="1"/>
  <c r="O14" i="1" s="1"/>
  <c r="Q14" i="1" s="1"/>
  <c r="O16" i="1"/>
  <c r="H6" i="1"/>
  <c r="I7" i="1"/>
  <c r="Q7" i="1" s="1"/>
  <c r="R28" i="1"/>
  <c r="R7" i="1"/>
  <c r="G65" i="1"/>
  <c r="Q65" i="1" s="1"/>
  <c r="P65" i="1"/>
  <c r="P64" i="1" s="1"/>
  <c r="Q39" i="1"/>
  <c r="Q45" i="1"/>
  <c r="E6" i="1"/>
  <c r="D6" i="1" s="1"/>
  <c r="R103" i="1"/>
  <c r="O84" i="1"/>
  <c r="Q84" i="1" s="1"/>
  <c r="P84" i="1"/>
  <c r="J82" i="1"/>
  <c r="O82" i="1" s="1"/>
  <c r="Q82" i="1" s="1"/>
  <c r="Q60" i="1"/>
  <c r="Q32" i="1"/>
  <c r="R60" i="1"/>
  <c r="Q24" i="1"/>
  <c r="P44" i="1"/>
  <c r="G33" i="1"/>
  <c r="Q33" i="1" s="1"/>
  <c r="I33" i="1"/>
  <c r="O26" i="1"/>
  <c r="Q26" i="1" s="1"/>
  <c r="J21" i="1"/>
  <c r="R21" i="1" s="1"/>
  <c r="G22" i="1"/>
  <c r="Q22" i="1" s="1"/>
  <c r="P22" i="1"/>
  <c r="Q16" i="1"/>
  <c r="P14" i="1"/>
  <c r="R65" i="1"/>
  <c r="Q122" i="1"/>
  <c r="P83" i="1"/>
  <c r="P82" i="1" s="1"/>
  <c r="G83" i="1"/>
  <c r="Q83" i="1" s="1"/>
  <c r="Q111" i="1"/>
  <c r="P104" i="1"/>
  <c r="Q107" i="1"/>
  <c r="Q89" i="1"/>
  <c r="R104" i="1"/>
  <c r="R82" i="1"/>
  <c r="Q56" i="1"/>
  <c r="Q42" i="1"/>
  <c r="P27" i="1"/>
  <c r="J64" i="1"/>
  <c r="O64" i="1" s="1"/>
  <c r="Q64" i="1" s="1"/>
  <c r="C6" i="1"/>
  <c r="R130" i="1"/>
  <c r="P26" i="1"/>
  <c r="R83" i="1"/>
  <c r="R26" i="1"/>
  <c r="P16" i="1"/>
  <c r="R14" i="1"/>
  <c r="CE7" i="3" l="1"/>
  <c r="CO8" i="3"/>
  <c r="CS89" i="3"/>
  <c r="CQ45" i="3"/>
  <c r="CS30" i="3"/>
  <c r="AY7" i="3"/>
  <c r="CJ7" i="3"/>
  <c r="BW83" i="3"/>
  <c r="CS72" i="3"/>
  <c r="CO22" i="3"/>
  <c r="BW45" i="3"/>
  <c r="CS60" i="3"/>
  <c r="BW65" i="3"/>
  <c r="CS101" i="3"/>
  <c r="CQ131" i="3"/>
  <c r="CS112" i="3"/>
  <c r="BD7" i="3"/>
  <c r="BU7" i="3"/>
  <c r="BX7" i="3"/>
  <c r="BW34" i="3"/>
  <c r="CS54" i="3"/>
  <c r="CS99" i="3"/>
  <c r="CS137" i="3"/>
  <c r="CS22" i="3"/>
  <c r="CR83" i="3"/>
  <c r="CS118" i="3"/>
  <c r="BQ7" i="3"/>
  <c r="CS84" i="3"/>
  <c r="CS25" i="3"/>
  <c r="CO45" i="3"/>
  <c r="CS46" i="3"/>
  <c r="BW107" i="3"/>
  <c r="CS135" i="3"/>
  <c r="CS44" i="3"/>
  <c r="CS16" i="3"/>
  <c r="CS104" i="3"/>
  <c r="CR107" i="3"/>
  <c r="CS114" i="3"/>
  <c r="CG7" i="3"/>
  <c r="CQ65" i="3"/>
  <c r="CO34" i="3"/>
  <c r="CQ83" i="3"/>
  <c r="CS119" i="3"/>
  <c r="CS115" i="3"/>
  <c r="CR45" i="3"/>
  <c r="CS92" i="3"/>
  <c r="CS128" i="3"/>
  <c r="CQ22" i="3"/>
  <c r="CS132" i="3"/>
  <c r="CS139" i="3"/>
  <c r="BO7" i="3"/>
  <c r="BP7" i="3"/>
  <c r="BW15" i="3"/>
  <c r="CS15" i="3" s="1"/>
  <c r="CS102" i="3"/>
  <c r="CQ34" i="3"/>
  <c r="CS40" i="3"/>
  <c r="CS53" i="3"/>
  <c r="CS74" i="3"/>
  <c r="CQ15" i="3"/>
  <c r="CQ7" i="3" s="1"/>
  <c r="CS38" i="3"/>
  <c r="CO83" i="3"/>
  <c r="CR34" i="3"/>
  <c r="CR7" i="3" s="1"/>
  <c r="BW131" i="3"/>
  <c r="CS131" i="3" s="1"/>
  <c r="BW8" i="3"/>
  <c r="CS8" i="3" s="1"/>
  <c r="BM7" i="3"/>
  <c r="BW7" i="3" s="1"/>
  <c r="CQ107" i="3"/>
  <c r="CS55" i="3"/>
  <c r="CO107" i="3"/>
  <c r="CO65" i="3"/>
  <c r="CS110" i="3"/>
  <c r="CS136" i="3"/>
  <c r="CH7" i="3"/>
  <c r="BA7" i="3"/>
  <c r="CS64" i="3"/>
  <c r="CS36" i="3"/>
  <c r="CS39" i="3"/>
  <c r="CS49" i="3"/>
  <c r="CR65" i="3"/>
  <c r="CS86" i="3"/>
  <c r="CS61" i="3"/>
  <c r="CS109" i="3"/>
  <c r="CS122" i="3"/>
  <c r="CR131" i="3"/>
  <c r="P21" i="1"/>
  <c r="R64" i="1"/>
  <c r="J6" i="1"/>
  <c r="O6" i="1" s="1"/>
  <c r="AG35" i="1" s="1"/>
  <c r="O21" i="1"/>
  <c r="Q21" i="1" s="1"/>
  <c r="P6" i="1"/>
  <c r="G6" i="1"/>
  <c r="I6" i="1"/>
  <c r="AG33" i="1" s="1"/>
  <c r="R44" i="1"/>
  <c r="CS7" i="3" l="1"/>
  <c r="CS65" i="3"/>
  <c r="CO7" i="3"/>
  <c r="CS107" i="3"/>
  <c r="CS34" i="3"/>
  <c r="CS83" i="3"/>
  <c r="CS45" i="3"/>
  <c r="AG34" i="1"/>
  <c r="AG36" i="1" s="1"/>
  <c r="Q6" i="1"/>
  <c r="R6" i="1"/>
</calcChain>
</file>

<file path=xl/sharedStrings.xml><?xml version="1.0" encoding="utf-8"?>
<sst xmlns="http://schemas.openxmlformats.org/spreadsheetml/2006/main" count="4060" uniqueCount="352">
  <si>
    <t>TOTAL POBLACIÓN CERTIFICADA SISBEN DNP</t>
  </si>
  <si>
    <t>COBERTURA DE AFILIACIÓN AL SGSSS EN EL DEPARTAMENTO DE ANTIOQUIA, POR SUBREGIÓN, MUNICIPIO Y RÉGIMEN . Según Población Proyectada DANE 2015.</t>
  </si>
  <si>
    <t xml:space="preserve">FECHA DE CORTE </t>
  </si>
  <si>
    <t>COD MPIO</t>
  </si>
  <si>
    <t>MUNICIPIO</t>
  </si>
  <si>
    <t>Población proyectada DANE 2015</t>
  </si>
  <si>
    <t>REGIMEN SUBSIDIADO</t>
  </si>
  <si>
    <t>REGIMEN CONTRIBUTIVO</t>
  </si>
  <si>
    <t>REGIMEN EXCEPCIÓN</t>
  </si>
  <si>
    <t xml:space="preserve">Total afiliados  al SGSSS </t>
  </si>
  <si>
    <t xml:space="preserve">% de Cobertura de Aseguramiento al SGSSS </t>
  </si>
  <si>
    <t>Poblacion pendiente por afiliar al SGSSS según DANE</t>
  </si>
  <si>
    <t>Total Afiliados Régimen Subsidiado + INPEC</t>
  </si>
  <si>
    <t xml:space="preserve"> Regimen Subsidiado  BDUA </t>
  </si>
  <si>
    <t>INPEC</t>
  </si>
  <si>
    <t xml:space="preserve">%  De cobertura al Regimen Subsidiado </t>
  </si>
  <si>
    <t>TOTAL AFILIADOS CONTRIBUTIVO BDUA</t>
  </si>
  <si>
    <t>%  De Cobertura al Regimen Contributivo</t>
  </si>
  <si>
    <t>TOTAL AFILIADOS RÉGIMEN DE EXCEPCIÓN</t>
  </si>
  <si>
    <t>F. Médico Preventiva</t>
  </si>
  <si>
    <t>Universidad de Antioquia</t>
  </si>
  <si>
    <t>Universidad Nacional</t>
  </si>
  <si>
    <t>Ecopetrol</t>
  </si>
  <si>
    <t>TOTAL DEPARTAMENTO</t>
  </si>
  <si>
    <t>Udea</t>
  </si>
  <si>
    <t>F:Medico preventiva</t>
  </si>
  <si>
    <t>Unal</t>
  </si>
  <si>
    <t>TOTAL MAGDALENA MEDIO</t>
  </si>
  <si>
    <t>Campo20</t>
  </si>
  <si>
    <t>CuentaDeCampo6</t>
  </si>
  <si>
    <t>Campo9</t>
  </si>
  <si>
    <t>CuentaDeCampo2</t>
  </si>
  <si>
    <t>BELLO</t>
  </si>
  <si>
    <t>CARACOLI</t>
  </si>
  <si>
    <t>CALDAS</t>
  </si>
  <si>
    <t>MACEO</t>
  </si>
  <si>
    <t>EL CARMEN DE VIBORAL</t>
  </si>
  <si>
    <t>PUERTO BERRIO</t>
  </si>
  <si>
    <t>COCORNA</t>
  </si>
  <si>
    <t>PUERTO NARE</t>
  </si>
  <si>
    <t>COPACABANA</t>
  </si>
  <si>
    <t>PUERTO TRIUNFO</t>
  </si>
  <si>
    <t>ENVIGADO</t>
  </si>
  <si>
    <t>YONDO</t>
  </si>
  <si>
    <t>FREDONIA</t>
  </si>
  <si>
    <t>TOTAL BAJO CAUCA</t>
  </si>
  <si>
    <t>GIRARDOTA</t>
  </si>
  <si>
    <t>CACERES</t>
  </si>
  <si>
    <t>GUARNE</t>
  </si>
  <si>
    <t>CAUCASIA</t>
  </si>
  <si>
    <t>ITAGÜI</t>
  </si>
  <si>
    <t>EL BAGRE</t>
  </si>
  <si>
    <t>LA CEJA</t>
  </si>
  <si>
    <t>NECHI</t>
  </si>
  <si>
    <t>LA ESTRELLA</t>
  </si>
  <si>
    <t>TARAZA</t>
  </si>
  <si>
    <t>MARINILLA</t>
  </si>
  <si>
    <t>ZARAGOZA</t>
  </si>
  <si>
    <t>MEDELLIN</t>
  </si>
  <si>
    <t>TOTAL URABA</t>
  </si>
  <si>
    <t>EL RETIRO</t>
  </si>
  <si>
    <t>APARTADO</t>
  </si>
  <si>
    <t>RIONEGRO</t>
  </si>
  <si>
    <t>ARBOLETES</t>
  </si>
  <si>
    <t>SABANETA</t>
  </si>
  <si>
    <t>CAREPA</t>
  </si>
  <si>
    <t>SAN RAFAEL</t>
  </si>
  <si>
    <t>CHIGORODO</t>
  </si>
  <si>
    <t>SAN VICENTE</t>
  </si>
  <si>
    <t>MURINDO</t>
  </si>
  <si>
    <t>SANTAFE DE ANTIOQUIA</t>
  </si>
  <si>
    <t>MUTATA</t>
  </si>
  <si>
    <t>SANTO DOMINGO</t>
  </si>
  <si>
    <t>NECOCLI</t>
  </si>
  <si>
    <t>EL SANTUARIO</t>
  </si>
  <si>
    <t>SAN JUAN DE URABA</t>
  </si>
  <si>
    <t>SOPETRAN</t>
  </si>
  <si>
    <t>SAN PEDRO DE URABA</t>
  </si>
  <si>
    <t>URRAO</t>
  </si>
  <si>
    <t>TURBO</t>
  </si>
  <si>
    <t>VEGACHI</t>
  </si>
  <si>
    <t>VIGIA DEL FUERTE</t>
  </si>
  <si>
    <t>TOTAL  NORDESTE</t>
  </si>
  <si>
    <t>Régimen Contributivo</t>
  </si>
  <si>
    <t>AMALFI</t>
  </si>
  <si>
    <t>Régimen Subsidiado</t>
  </si>
  <si>
    <t>ANORI</t>
  </si>
  <si>
    <t>Régimen de excepción</t>
  </si>
  <si>
    <t>CISNEROS</t>
  </si>
  <si>
    <t>PNA</t>
  </si>
  <si>
    <t>REMEDIOS</t>
  </si>
  <si>
    <t>SAN ROQUE</t>
  </si>
  <si>
    <t>SEGOVIA</t>
  </si>
  <si>
    <t>YALI</t>
  </si>
  <si>
    <t>YOLOMBO</t>
  </si>
  <si>
    <t>TOTAL  OCCIDENTE</t>
  </si>
  <si>
    <t>ABRIAQUI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</si>
  <si>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</si>
  <si>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</si>
  <si>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</si>
  <si>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</si>
  <si>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</si>
  <si>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</si>
  <si>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</si>
  <si>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</si>
  <si>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</si>
  <si>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</si>
  <si>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</si>
  <si>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</si>
  <si>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</si>
  <si>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</si>
  <si>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</si>
  <si>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URAMITA</t>
  </si>
  <si>
    <t>TOTAL NORTE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</si>
  <si>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</si>
  <si>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</si>
  <si>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</si>
  <si>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</si>
  <si>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</si>
  <si>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</si>
  <si>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</si>
  <si>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</si>
  <si>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</si>
  <si>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</si>
  <si>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</si>
  <si>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</si>
  <si>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</si>
  <si>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</si>
  <si>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</si>
  <si>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</si>
  <si>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</si>
  <si>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TOTAL  ORIENTE</t>
  </si>
  <si>
    <t>ABEJORRAL</t>
  </si>
  <si>
    <t>ALEJANDRIA</t>
  </si>
  <si>
    <t>ARGELIA</t>
  </si>
  <si>
    <t>CONCEPCION</t>
  </si>
  <si>
    <t>GRANADA</t>
  </si>
  <si>
    <t>GUATAPE</t>
  </si>
  <si>
    <t>LA UNION</t>
  </si>
  <si>
    <t>NARIÑO</t>
  </si>
  <si>
    <t>EL PEÑOL</t>
  </si>
  <si>
    <t>SAN CARLOS</t>
  </si>
  <si>
    <t>SAN FRANCISCO</t>
  </si>
  <si>
    <t>SAN LUIS</t>
  </si>
  <si>
    <t>SONSON</t>
  </si>
  <si>
    <t>TOTAL  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</si>
  <si>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</si>
  <si>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</si>
  <si>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</si>
  <si>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</si>
  <si>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</si>
  <si>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</si>
  <si>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</si>
  <si>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</si>
  <si>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</si>
  <si>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</si>
  <si>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</si>
  <si>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</si>
  <si>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</si>
  <si>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</si>
  <si>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</si>
  <si>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</si>
  <si>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</si>
  <si>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</si>
  <si>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</si>
  <si>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VALPARAISO</t>
  </si>
  <si>
    <t>VENECIA</t>
  </si>
  <si>
    <t xml:space="preserve">TOTAL  VALLE ABURRA </t>
  </si>
  <si>
    <t>BARBOSA</t>
  </si>
  <si>
    <t>Fuentes:</t>
  </si>
  <si>
    <t>BDUA FOSYFA Diciembre de 2015</t>
  </si>
  <si>
    <t>SISBEN DNP Octubre de 2015</t>
  </si>
  <si>
    <t>Realizado por Julio César Fabra Arrieta</t>
  </si>
  <si>
    <t>Total afiliados por EPS al Régimen Subsidiado</t>
  </si>
  <si>
    <t>CODIGO EPS-S</t>
  </si>
  <si>
    <t>NOMBRE EPS-S</t>
  </si>
  <si>
    <t>NRO. AFILIADOS</t>
  </si>
  <si>
    <t>% afiliados</t>
  </si>
  <si>
    <t>EPSS40</t>
  </si>
  <si>
    <t>Savia Salud</t>
  </si>
  <si>
    <t>ESS024</t>
  </si>
  <si>
    <t>Coosalud</t>
  </si>
  <si>
    <t>ESS002</t>
  </si>
  <si>
    <t>Emdisalud</t>
  </si>
  <si>
    <t>ESS091</t>
  </si>
  <si>
    <t>Ecoopsos</t>
  </si>
  <si>
    <t>EPSI03</t>
  </si>
  <si>
    <t>Asociación Indígena del Cauca</t>
  </si>
  <si>
    <t>RES006</t>
  </si>
  <si>
    <t>EPS020</t>
  </si>
  <si>
    <t>Caprecom</t>
  </si>
  <si>
    <t>Total Afiliados al Régimen Subsidiado</t>
  </si>
  <si>
    <t>EPSS10</t>
  </si>
  <si>
    <t>SURA.</t>
  </si>
  <si>
    <t>EPSS16</t>
  </si>
  <si>
    <t>Coomeva S.A.</t>
  </si>
  <si>
    <t>EPSS37</t>
  </si>
  <si>
    <t>La Nueva EPS</t>
  </si>
  <si>
    <t>EPSS02</t>
  </si>
  <si>
    <t xml:space="preserve">Salud Total </t>
  </si>
  <si>
    <t>EPSS23</t>
  </si>
  <si>
    <t xml:space="preserve">Cruz Blanca </t>
  </si>
  <si>
    <t>EPSM03</t>
  </si>
  <si>
    <t>Cafesalud EPS</t>
  </si>
  <si>
    <t>EPSS18</t>
  </si>
  <si>
    <t xml:space="preserve">Servicio Occidental </t>
  </si>
  <si>
    <t>EPSS05</t>
  </si>
  <si>
    <t>Sanitas S.A.</t>
  </si>
  <si>
    <t>EPSS17</t>
  </si>
  <si>
    <t xml:space="preserve">Famisanar </t>
  </si>
  <si>
    <t>EPSS33</t>
  </si>
  <si>
    <t>Salud Vida EPS</t>
  </si>
  <si>
    <t>Total Afiliados  en Regimen Subsidiado por Movilidad</t>
  </si>
  <si>
    <t>TOTAL GENERAL</t>
  </si>
  <si>
    <t>Fecha de corte:</t>
  </si>
  <si>
    <t xml:space="preserve">Total Afiliados por EPS Régimen Contributivo, </t>
  </si>
  <si>
    <t>CODIGO SNS</t>
  </si>
  <si>
    <t>NOMBRE EPS</t>
  </si>
  <si>
    <t>N° DE AFILIADOS</t>
  </si>
  <si>
    <t>%</t>
  </si>
  <si>
    <t>EPS010</t>
  </si>
  <si>
    <t>EPS016</t>
  </si>
  <si>
    <t>EPS013</t>
  </si>
  <si>
    <t>EPS Saludcoop</t>
  </si>
  <si>
    <t>EPS037</t>
  </si>
  <si>
    <t>EPS002</t>
  </si>
  <si>
    <t>EPS003</t>
  </si>
  <si>
    <t>EPS023</t>
  </si>
  <si>
    <t>EPS005</t>
  </si>
  <si>
    <t>EPS018</t>
  </si>
  <si>
    <t>EAS016</t>
  </si>
  <si>
    <t>EPM</t>
  </si>
  <si>
    <t>EAS027</t>
  </si>
  <si>
    <t>Fondo Ferrocarriles Nal</t>
  </si>
  <si>
    <t>EPS017</t>
  </si>
  <si>
    <t>EPS033</t>
  </si>
  <si>
    <t>SaludVida S.A.</t>
  </si>
  <si>
    <t>EPS001</t>
  </si>
  <si>
    <t>Aliansalud EPS</t>
  </si>
  <si>
    <t>Total Afiliados al Régimen Contributivo</t>
  </si>
  <si>
    <t>EPS040</t>
  </si>
  <si>
    <t>ESSC24</t>
  </si>
  <si>
    <t>ESSC02</t>
  </si>
  <si>
    <t>EPSC20</t>
  </si>
  <si>
    <t>ESSC91</t>
  </si>
  <si>
    <t>ESSC62</t>
  </si>
  <si>
    <t>ASMET SALUD-CM</t>
  </si>
  <si>
    <t>ESSC33</t>
  </si>
  <si>
    <t>COMPARTA-CM</t>
  </si>
  <si>
    <t>ESSC07</t>
  </si>
  <si>
    <t>Mutual SER</t>
  </si>
  <si>
    <t>Total Afiliados en Regimen Contributivo por movilidad</t>
  </si>
  <si>
    <t>Total Afiliados</t>
  </si>
  <si>
    <t xml:space="preserve">Total Afiliados por EPS Régimen Excepción, </t>
  </si>
  <si>
    <t>RES004</t>
  </si>
  <si>
    <t>RES011</t>
  </si>
  <si>
    <t>RES008</t>
  </si>
  <si>
    <t>RES002</t>
  </si>
  <si>
    <t>Campo2</t>
  </si>
  <si>
    <t>Campo17</t>
  </si>
  <si>
    <t>SECRETARIA SECCIONAL  DE SALUD Y PROTECCIÓN SOCIAL DE ANTIOQUIA-DIRECCIÓN DE ATENCIÓN A LAS PERSONAS-</t>
  </si>
  <si>
    <t>Municipios</t>
  </si>
  <si>
    <t>% Participación</t>
  </si>
  <si>
    <t>FECHA DE CORTE:</t>
  </si>
  <si>
    <t>Diciembre de 2015</t>
  </si>
  <si>
    <t>RÉGIMEN DE EXCEPCIÓN</t>
  </si>
  <si>
    <t>RÉGIMEN CONTRIBUTIVO</t>
  </si>
  <si>
    <t>CONTRIBUTIVO MOVILIDAD ASCENDENTE</t>
  </si>
  <si>
    <t>RÉGIMEN SUBSIDIADO</t>
  </si>
  <si>
    <t>SUBSIDIADO MOVILIDAD DESCENDENTE</t>
  </si>
  <si>
    <t>TOTALES</t>
  </si>
  <si>
    <t>Total Usuarios Movilidad</t>
  </si>
  <si>
    <t>SUBREGIÓN</t>
  </si>
  <si>
    <t>COD-MPIO</t>
  </si>
  <si>
    <t>Fundacion  Medico Preventiva</t>
  </si>
  <si>
    <t xml:space="preserve">SURA.
</t>
  </si>
  <si>
    <t xml:space="preserve">La Nueva EPS 
</t>
  </si>
  <si>
    <t xml:space="preserve">Salud Total
</t>
  </si>
  <si>
    <t xml:space="preserve">Cafesalud EPS
</t>
  </si>
  <si>
    <t xml:space="preserve">Cruz Blanca 
</t>
  </si>
  <si>
    <t xml:space="preserve">Sanitas S.A.
</t>
  </si>
  <si>
    <t xml:space="preserve">Servicio Occidental 
</t>
  </si>
  <si>
    <t xml:space="preserve">EPM 
</t>
  </si>
  <si>
    <t xml:space="preserve">Fondo Ferrocarriles Nal 
</t>
  </si>
  <si>
    <t xml:space="preserve">Famisanar 
</t>
  </si>
  <si>
    <t xml:space="preserve">SaludVida S.A. 
</t>
  </si>
  <si>
    <t>Aliansalud</t>
  </si>
  <si>
    <t>Compensar EPS</t>
  </si>
  <si>
    <t>Savia Salud
Contributivo</t>
  </si>
  <si>
    <t>Coosalud
Contributivo</t>
  </si>
  <si>
    <t>Caprecom
Contributivo</t>
  </si>
  <si>
    <t>Ecoopsos
Contributivo</t>
  </si>
  <si>
    <t>Emdisalud
Contributivo</t>
  </si>
  <si>
    <t>ASMET SALUD-CM
Contributivo</t>
  </si>
  <si>
    <t>Comfenalco Valle</t>
  </si>
  <si>
    <t>EPS CONVIDA-CM</t>
  </si>
  <si>
    <t>Mutual Ser
Contributivo</t>
  </si>
  <si>
    <t>COMPARTA-CMContributivo</t>
  </si>
  <si>
    <t>TOTAL MOVILIDAD ASECENDENTE</t>
  </si>
  <si>
    <t>AIC</t>
  </si>
  <si>
    <t>SURA.
Subsidiada</t>
  </si>
  <si>
    <t>Coomeva S.A.
Subsidiado</t>
  </si>
  <si>
    <t>La nueva EPS
Subsidiada</t>
  </si>
  <si>
    <t xml:space="preserve">Salud Total
Subsidiado </t>
  </si>
  <si>
    <t xml:space="preserve">Cruz Blanca
Subsidiado </t>
  </si>
  <si>
    <t>Cafesalud EPS Subsidiada</t>
  </si>
  <si>
    <t>Servicio Occidental 
Subsidiado</t>
  </si>
  <si>
    <t>Sanitas S.A.
Subsidiado</t>
  </si>
  <si>
    <t xml:space="preserve">Famisanar
Subsidiado </t>
  </si>
  <si>
    <t>SaludVida S.A. Subsidiada</t>
  </si>
  <si>
    <t>TOTAL MOVILIDAD DESCENDENTE</t>
  </si>
  <si>
    <t>Régimen Excepción</t>
  </si>
  <si>
    <t>EPS008</t>
  </si>
  <si>
    <t>EPS012</t>
  </si>
  <si>
    <t>EPSC22</t>
  </si>
  <si>
    <t>Participacion de EPS en  municipios</t>
  </si>
  <si>
    <t>Total  Afiliados  en Antioquia</t>
  </si>
  <si>
    <t>EPS026</t>
  </si>
  <si>
    <t>CCFC02</t>
  </si>
  <si>
    <t>CCF002</t>
  </si>
  <si>
    <t>EPSS13</t>
  </si>
  <si>
    <t>Total Magdalena Medio</t>
  </si>
  <si>
    <t>Concatenar</t>
  </si>
  <si>
    <t>Cod_sub</t>
  </si>
  <si>
    <t>Magdalena Medio</t>
  </si>
  <si>
    <t>1</t>
  </si>
  <si>
    <t>EPS Saludcoop
Subsidiado</t>
  </si>
  <si>
    <t>Total  Bajo Cauca</t>
  </si>
  <si>
    <t>Bajo Cauca</t>
  </si>
  <si>
    <t>Porcentaje de participación de las EPS Subsidiadas en los 125 municipios del departamento de Antioquia, corte 30 Abril de 2015.</t>
  </si>
  <si>
    <t>Total Uraba</t>
  </si>
  <si>
    <t>Urabá</t>
  </si>
  <si>
    <t>Total Nordeste</t>
  </si>
  <si>
    <t>Nordeste</t>
  </si>
  <si>
    <t>Total Occidente</t>
  </si>
  <si>
    <t>2</t>
  </si>
  <si>
    <t>Occidente</t>
  </si>
  <si>
    <t>Total Norte</t>
  </si>
  <si>
    <t>Norte</t>
  </si>
  <si>
    <t>Total Oriente</t>
  </si>
  <si>
    <t>Oriente</t>
  </si>
  <si>
    <t>3</t>
  </si>
  <si>
    <t>Total Suroeste</t>
  </si>
  <si>
    <t>Suroeste</t>
  </si>
  <si>
    <t>Total Valle de Aburra</t>
  </si>
  <si>
    <t>Valle de aburrá</t>
  </si>
  <si>
    <t>4</t>
  </si>
  <si>
    <t>5</t>
  </si>
  <si>
    <t>6</t>
  </si>
  <si>
    <t>7</t>
  </si>
  <si>
    <t>8</t>
  </si>
  <si>
    <t>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</si>
</sst>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_ * #,##0.00_ ;_ * \-#,##0.00_ ;_ * &quot;-&quot;??_ ;_ @_ "/>
    <numFmt numFmtId="167" formatCode="#."/>
    <numFmt numFmtId="168" formatCode="_-* #.##0.00_-;\-* #.##0.00_-;_-* &quot;-&quot;??_-;_-@_-"/>
    <numFmt numFmtId="169" formatCode="_ [$€-2]\ * #,##0.00_ ;_ [$€-2]\ * \-#,##0.00_ ;_ [$€-2]\ * &quot;-&quot;??_ "/>
    <numFmt numFmtId="170" formatCode="_-[$€-2]* #,##0.00_-;\-[$€-2]* #,##0.00_-;_-[$€-2]* &quot;-&quot;??_-"/>
    <numFmt numFmtId="171" formatCode="_-* #,##0.00\ _€_-;\-* #,##0.00\ _€_-;_-* &quot;-&quot;??\ _€_-;_-@_-"/>
    <numFmt numFmtId="172" formatCode="_-* #,##0.00\ &quot;€&quot;_-;\-* #,##0.00\ &quot;€&quot;_-;_-* &quot;-&quot;??\ &quot;€&quot;_-;_-@_-"/>
    <numFmt numFmtId="173" formatCode="_-&quot;$&quot;* #,##0.00_-;\-&quot;$&quot;* #,##0.00_-;_-&quot;$&quot;* &quot;-&quot;??_-;_-@_-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color theme="1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b/>
      <sz val="7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0"/>
      <color indexed="8"/>
      <name val="Arial"/>
    </font>
    <font>
      <sz val="11"/>
      <color indexed="8"/>
      <name val="Calibri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name val="Verdana"/>
      <family val="2"/>
    </font>
    <font>
      <sz val="8"/>
      <name val="Arial"/>
      <family val="2"/>
    </font>
    <font>
      <sz val="6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"/>
      <color indexed="16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name val="Arial Narrow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8"/>
      <color rgb="FF000000"/>
      <name val="Arial"/>
      <family val="2"/>
    </font>
    <font>
      <sz val="11"/>
      <color theme="0"/>
      <name val="Calibri"/>
      <family val="2"/>
    </font>
    <font>
      <b/>
      <sz val="8"/>
      <color theme="0"/>
      <name val="Arial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0"/>
      <name val="Arial"/>
      <family val="2"/>
    </font>
    <font>
      <sz val="12"/>
      <color theme="0"/>
      <name val="Arial"/>
      <family val="2"/>
    </font>
    <font>
      <b/>
      <sz val="10"/>
      <color theme="0"/>
      <name val="Calibri"/>
      <family val="2"/>
      <scheme val="minor"/>
    </font>
    <font>
      <sz val="11"/>
      <name val="Calibri"/>
      <family val="2"/>
    </font>
  </fonts>
  <fills count="6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FFFF66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3399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7030A0"/>
        <bgColor theme="4" tint="0.79998168889431442"/>
      </patternFill>
    </fill>
    <fill>
      <patternFill patternType="solid">
        <fgColor rgb="FFFF9900"/>
        <bgColor theme="4" tint="0.79998168889431442"/>
      </patternFill>
    </fill>
    <fill>
      <patternFill patternType="solid">
        <fgColor rgb="FF0000FF"/>
        <bgColor theme="4" tint="0.79998168889431442"/>
      </patternFill>
    </fill>
    <fill>
      <patternFill patternType="solid">
        <fgColor rgb="FF008000"/>
        <bgColor theme="4" tint="0.79998168889431442"/>
      </patternFill>
    </fill>
    <fill>
      <patternFill patternType="solid">
        <fgColor rgb="FF00CC00"/>
        <bgColor theme="4" tint="0.79998168889431442"/>
      </patternFill>
    </fill>
  </fills>
  <borders count="6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636">
    <xf numFmtId="0" fontId="0" fillId="0" borderId="0"/>
    <xf numFmtId="164" fontId="15" fillId="0" borderId="0" applyFont="0" applyFill="0" applyBorder="0" applyAlignment="0" applyProtection="0"/>
    <xf numFmtId="0" fontId="18" fillId="0" borderId="0"/>
    <xf numFmtId="0" fontId="20" fillId="0" borderId="0"/>
    <xf numFmtId="0" fontId="15" fillId="0" borderId="0"/>
    <xf numFmtId="0" fontId="23" fillId="0" borderId="0"/>
    <xf numFmtId="0" fontId="15" fillId="0" borderId="0"/>
    <xf numFmtId="3" fontId="26" fillId="0" borderId="48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7" fontId="27" fillId="0" borderId="0">
      <protection locked="0"/>
    </xf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29" borderId="0" applyNumberFormat="0" applyBorder="0" applyAlignment="0" applyProtection="0"/>
    <xf numFmtId="0" fontId="21" fillId="31" borderId="0" applyNumberFormat="0" applyBorder="0" applyAlignment="0" applyProtection="0"/>
    <xf numFmtId="0" fontId="2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" borderId="0" applyNumberFormat="0" applyBorder="0" applyAlignment="0" applyProtection="0"/>
    <xf numFmtId="0" fontId="2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5" borderId="0" applyNumberFormat="0" applyBorder="0" applyAlignment="0" applyProtection="0"/>
    <xf numFmtId="0" fontId="2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0" applyNumberFormat="0" applyBorder="0" applyAlignment="0" applyProtection="0"/>
    <xf numFmtId="0" fontId="2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0" applyNumberFormat="0" applyBorder="0" applyAlignment="0" applyProtection="0"/>
    <xf numFmtId="0" fontId="21" fillId="33" borderId="0" applyNumberFormat="0" applyBorder="0" applyAlignment="0" applyProtection="0"/>
    <xf numFmtId="0" fontId="1" fillId="11" borderId="0" applyNumberFormat="0" applyBorder="0" applyAlignment="0" applyProtection="0"/>
    <xf numFmtId="0" fontId="2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13" borderId="0" applyNumberFormat="0" applyBorder="0" applyAlignment="0" applyProtection="0"/>
    <xf numFmtId="0" fontId="21" fillId="33" borderId="0" applyNumberFormat="0" applyBorder="0" applyAlignment="0" applyProtection="0"/>
    <xf numFmtId="0" fontId="21" fillId="25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7" borderId="0" applyNumberFormat="0" applyBorder="0" applyAlignment="0" applyProtection="0"/>
    <xf numFmtId="0" fontId="2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" borderId="0" applyNumberFormat="0" applyBorder="0" applyAlignment="0" applyProtection="0"/>
    <xf numFmtId="0" fontId="21" fillId="27" borderId="0" applyNumberFormat="0" applyBorder="0" applyAlignment="0" applyProtection="0"/>
    <xf numFmtId="0" fontId="1" fillId="6" borderId="0" applyNumberFormat="0" applyBorder="0" applyAlignment="0" applyProtection="0"/>
    <xf numFmtId="0" fontId="2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8" borderId="0" applyNumberFormat="0" applyBorder="0" applyAlignment="0" applyProtection="0"/>
    <xf numFmtId="0" fontId="2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0" borderId="0" applyNumberFormat="0" applyBorder="0" applyAlignment="0" applyProtection="0"/>
    <xf numFmtId="0" fontId="2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2" borderId="0" applyNumberFormat="0" applyBorder="0" applyAlignment="0" applyProtection="0"/>
    <xf numFmtId="0" fontId="2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28" fillId="33" borderId="0" applyNumberFormat="0" applyBorder="0" applyAlignment="0" applyProtection="0"/>
    <xf numFmtId="0" fontId="28" fillId="38" borderId="0" applyNumberFormat="0" applyBorder="0" applyAlignment="0" applyProtection="0"/>
    <xf numFmtId="0" fontId="28" fillId="37" borderId="0" applyNumberFormat="0" applyBorder="0" applyAlignment="0" applyProtection="0"/>
    <xf numFmtId="0" fontId="28" fillId="28" borderId="0" applyNumberFormat="0" applyBorder="0" applyAlignment="0" applyProtection="0"/>
    <xf numFmtId="0" fontId="28" fillId="33" borderId="0" applyNumberFormat="0" applyBorder="0" applyAlignment="0" applyProtection="0"/>
    <xf numFmtId="0" fontId="28" fillId="27" borderId="0" applyNumberFormat="0" applyBorder="0" applyAlignment="0" applyProtection="0"/>
    <xf numFmtId="0" fontId="28" fillId="39" borderId="0" applyNumberFormat="0" applyBorder="0" applyAlignment="0" applyProtection="0"/>
    <xf numFmtId="0" fontId="28" fillId="27" borderId="0" applyNumberFormat="0" applyBorder="0" applyAlignment="0" applyProtection="0"/>
    <xf numFmtId="0" fontId="28" fillId="36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7" borderId="0" applyNumberFormat="0" applyBorder="0" applyAlignment="0" applyProtection="0"/>
    <xf numFmtId="0" fontId="28" fillId="44" borderId="0" applyNumberFormat="0" applyBorder="0" applyAlignment="0" applyProtection="0"/>
    <xf numFmtId="0" fontId="28" fillId="41" borderId="0" applyNumberFormat="0" applyBorder="0" applyAlignment="0" applyProtection="0"/>
    <xf numFmtId="0" fontId="28" fillId="45" borderId="0" applyNumberFormat="0" applyBorder="0" applyAlignment="0" applyProtection="0"/>
    <xf numFmtId="0" fontId="29" fillId="32" borderId="0" applyNumberFormat="0" applyBorder="0" applyAlignment="0" applyProtection="0"/>
    <xf numFmtId="0" fontId="30" fillId="30" borderId="0" applyNumberFormat="0" applyBorder="0" applyAlignment="0" applyProtection="0"/>
    <xf numFmtId="0" fontId="31" fillId="46" borderId="49" applyNumberFormat="0" applyAlignment="0" applyProtection="0"/>
    <xf numFmtId="0" fontId="32" fillId="34" borderId="49" applyNumberFormat="0" applyAlignment="0" applyProtection="0"/>
    <xf numFmtId="0" fontId="33" fillId="47" borderId="50" applyNumberFormat="0" applyAlignment="0" applyProtection="0"/>
    <xf numFmtId="0" fontId="34" fillId="0" borderId="51" applyNumberFormat="0" applyFill="0" applyAlignment="0" applyProtection="0"/>
    <xf numFmtId="0" fontId="33" fillId="47" borderId="50" applyNumberFormat="0" applyAlignment="0" applyProtection="0"/>
    <xf numFmtId="0" fontId="35" fillId="0" borderId="0" applyNumberFormat="0" applyFill="0" applyBorder="0" applyAlignment="0" applyProtection="0"/>
    <xf numFmtId="0" fontId="28" fillId="48" borderId="0" applyNumberFormat="0" applyBorder="0" applyAlignment="0" applyProtection="0"/>
    <xf numFmtId="0" fontId="28" fillId="45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38" borderId="0" applyNumberFormat="0" applyBorder="0" applyAlignment="0" applyProtection="0"/>
    <xf numFmtId="0" fontId="36" fillId="31" borderId="49" applyNumberFormat="0" applyAlignment="0" applyProtection="0"/>
    <xf numFmtId="164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37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3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0" fillId="33" borderId="0" applyNumberFormat="0" applyBorder="0" applyAlignment="0" applyProtection="0"/>
    <xf numFmtId="0" fontId="39" fillId="0" borderId="52" applyNumberFormat="0" applyFill="0" applyAlignment="0" applyProtection="0"/>
    <xf numFmtId="0" fontId="40" fillId="0" borderId="53" applyNumberFormat="0" applyFill="0" applyAlignment="0" applyProtection="0"/>
    <xf numFmtId="0" fontId="41" fillId="0" borderId="54" applyNumberFormat="0" applyFill="0" applyAlignment="0" applyProtection="0"/>
    <xf numFmtId="0" fontId="41" fillId="0" borderId="0" applyNumberFormat="0" applyFill="0" applyBorder="0" applyAlignment="0" applyProtection="0"/>
    <xf numFmtId="0" fontId="29" fillId="28" borderId="0" applyNumberFormat="0" applyBorder="0" applyAlignment="0" applyProtection="0"/>
    <xf numFmtId="0" fontId="36" fillId="35" borderId="49" applyNumberFormat="0" applyAlignment="0" applyProtection="0"/>
    <xf numFmtId="0" fontId="42" fillId="0" borderId="55" applyNumberFormat="0" applyFill="0" applyAlignment="0" applyProtection="0"/>
    <xf numFmtId="171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3" fontId="1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43" fillId="35" borderId="0" applyNumberFormat="0" applyBorder="0" applyAlignment="0" applyProtection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21" fillId="0" borderId="0"/>
    <xf numFmtId="0" fontId="15" fillId="0" borderId="0"/>
    <xf numFmtId="0" fontId="15" fillId="0" borderId="0"/>
    <xf numFmtId="0" fontId="2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2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21" fillId="0" borderId="0"/>
    <xf numFmtId="0" fontId="1" fillId="0" borderId="0"/>
    <xf numFmtId="0" fontId="15" fillId="0" borderId="0"/>
    <xf numFmtId="0" fontId="15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44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4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4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4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15" fillId="29" borderId="36" applyNumberFormat="0" applyFont="0" applyAlignment="0" applyProtection="0"/>
    <xf numFmtId="0" fontId="1" fillId="2" borderId="1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1" fillId="2" borderId="1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" borderId="1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1" fillId="2" borderId="1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21" fillId="29" borderId="36" applyNumberFormat="0" applyFont="0" applyAlignment="0" applyProtection="0"/>
    <xf numFmtId="0" fontId="15" fillId="29" borderId="36" applyNumberFormat="0" applyFont="0" applyAlignment="0" applyProtection="0"/>
    <xf numFmtId="0" fontId="48" fillId="46" borderId="56" applyNumberFormat="0" applyAlignment="0" applyProtection="0"/>
    <xf numFmtId="9" fontId="1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8" fillId="34" borderId="56" applyNumberFormat="0" applyAlignment="0" applyProtection="0"/>
    <xf numFmtId="0" fontId="42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57" applyNumberFormat="0" applyFill="0" applyAlignment="0" applyProtection="0"/>
    <xf numFmtId="0" fontId="51" fillId="0" borderId="58" applyNumberFormat="0" applyFill="0" applyAlignment="0" applyProtection="0"/>
    <xf numFmtId="0" fontId="35" fillId="0" borderId="59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60" applyNumberFormat="0" applyFill="0" applyAlignment="0" applyProtection="0"/>
    <xf numFmtId="0" fontId="42" fillId="0" borderId="0" applyNumberFormat="0" applyFill="0" applyBorder="0" applyAlignment="0" applyProtection="0"/>
  </cellStyleXfs>
  <cellXfs count="322">
    <xf numFmtId="0" fontId="0" fillId="0" borderId="0" xfId="0"/>
    <xf numFmtId="0" fontId="5" fillId="15" borderId="2" xfId="0" applyFont="1" applyFill="1" applyBorder="1"/>
    <xf numFmtId="0" fontId="5" fillId="15" borderId="3" xfId="0" applyFont="1" applyFill="1" applyBorder="1"/>
    <xf numFmtId="0" fontId="5" fillId="15" borderId="3" xfId="0" applyFont="1" applyFill="1" applyBorder="1" applyAlignment="1">
      <alignment horizontal="right" vertical="center"/>
    </xf>
    <xf numFmtId="3" fontId="5" fillId="15" borderId="3" xfId="0" applyNumberFormat="1" applyFont="1" applyFill="1" applyBorder="1" applyAlignment="1">
      <alignment horizontal="right" vertical="center"/>
    </xf>
    <xf numFmtId="0" fontId="5" fillId="15" borderId="4" xfId="0" applyFont="1" applyFill="1" applyBorder="1" applyAlignment="1">
      <alignment horizontal="right" vertical="center"/>
    </xf>
    <xf numFmtId="3" fontId="6" fillId="0" borderId="5" xfId="0" applyNumberFormat="1" applyFont="1" applyFill="1" applyBorder="1" applyAlignment="1">
      <alignment horizontal="center" vertical="center" wrapText="1"/>
    </xf>
    <xf numFmtId="0" fontId="5" fillId="0" borderId="0" xfId="0" applyFont="1"/>
    <xf numFmtId="49" fontId="7" fillId="0" borderId="0" xfId="0" applyNumberFormat="1" applyFont="1" applyFill="1" applyBorder="1"/>
    <xf numFmtId="49" fontId="5" fillId="16" borderId="0" xfId="0" applyNumberFormat="1" applyFont="1" applyFill="1"/>
    <xf numFmtId="0" fontId="5" fillId="0" borderId="0" xfId="0" applyFont="1" applyBorder="1"/>
    <xf numFmtId="0" fontId="8" fillId="15" borderId="6" xfId="0" applyFont="1" applyFill="1" applyBorder="1" applyAlignment="1">
      <alignment horizontal="centerContinuous"/>
    </xf>
    <xf numFmtId="0" fontId="9" fillId="17" borderId="7" xfId="0" applyFont="1" applyFill="1" applyBorder="1" applyAlignment="1">
      <alignment horizontal="center" vertical="center" wrapText="1"/>
    </xf>
    <xf numFmtId="0" fontId="9" fillId="17" borderId="8" xfId="0" applyFont="1" applyFill="1" applyBorder="1" applyAlignment="1">
      <alignment horizontal="center" vertical="center" wrapText="1"/>
    </xf>
    <xf numFmtId="0" fontId="9" fillId="17" borderId="9" xfId="0" applyFont="1" applyFill="1" applyBorder="1" applyAlignment="1">
      <alignment horizontal="center" vertical="center" wrapText="1"/>
    </xf>
    <xf numFmtId="3" fontId="6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/>
    <xf numFmtId="49" fontId="8" fillId="0" borderId="0" xfId="0" applyNumberFormat="1" applyFont="1" applyFill="1" applyBorder="1"/>
    <xf numFmtId="0" fontId="8" fillId="15" borderId="6" xfId="0" applyFont="1" applyFill="1" applyBorder="1"/>
    <xf numFmtId="0" fontId="10" fillId="15" borderId="0" xfId="0" applyFont="1" applyFill="1" applyBorder="1" applyAlignment="1">
      <alignment vertical="center" wrapText="1"/>
    </xf>
    <xf numFmtId="17" fontId="10" fillId="15" borderId="0" xfId="0" applyNumberFormat="1" applyFont="1" applyFill="1" applyBorder="1" applyAlignment="1">
      <alignment horizontal="right" vertical="center" wrapText="1"/>
    </xf>
    <xf numFmtId="0" fontId="10" fillId="15" borderId="0" xfId="0" applyFont="1" applyFill="1" applyBorder="1" applyAlignment="1">
      <alignment horizontal="right" vertical="center" wrapText="1"/>
    </xf>
    <xf numFmtId="49" fontId="10" fillId="15" borderId="0" xfId="0" applyNumberFormat="1" applyFont="1" applyFill="1" applyBorder="1" applyAlignment="1">
      <alignment horizontal="right" vertical="center" wrapText="1"/>
    </xf>
    <xf numFmtId="49" fontId="10" fillId="15" borderId="0" xfId="0" applyNumberFormat="1" applyFont="1" applyFill="1" applyBorder="1" applyAlignment="1">
      <alignment horizontal="right" vertical="center" wrapText="1"/>
    </xf>
    <xf numFmtId="0" fontId="10" fillId="15" borderId="11" xfId="0" applyFont="1" applyFill="1" applyBorder="1" applyAlignment="1">
      <alignment horizontal="right" vertical="center" wrapText="1"/>
    </xf>
    <xf numFmtId="3" fontId="11" fillId="0" borderId="12" xfId="0" applyNumberFormat="1" applyFont="1" applyFill="1" applyBorder="1" applyAlignment="1">
      <alignment horizontal="center" vertical="center" wrapText="1"/>
    </xf>
    <xf numFmtId="3" fontId="12" fillId="18" borderId="13" xfId="0" applyNumberFormat="1" applyFont="1" applyFill="1" applyBorder="1" applyAlignment="1">
      <alignment horizontal="center" vertical="center" wrapText="1"/>
    </xf>
    <xf numFmtId="3" fontId="11" fillId="0" borderId="14" xfId="0" applyNumberFormat="1" applyFont="1" applyFill="1" applyBorder="1" applyAlignment="1">
      <alignment horizontal="center" vertical="center" wrapText="1"/>
    </xf>
    <xf numFmtId="3" fontId="11" fillId="0" borderId="15" xfId="0" applyNumberFormat="1" applyFont="1" applyFill="1" applyBorder="1" applyAlignment="1">
      <alignment horizontal="center" vertical="center" wrapText="1"/>
    </xf>
    <xf numFmtId="3" fontId="11" fillId="0" borderId="16" xfId="0" applyNumberFormat="1" applyFont="1" applyFill="1" applyBorder="1" applyAlignment="1">
      <alignment horizontal="center" vertical="center" wrapText="1"/>
    </xf>
    <xf numFmtId="3" fontId="6" fillId="0" borderId="14" xfId="0" applyNumberFormat="1" applyFont="1" applyFill="1" applyBorder="1" applyAlignment="1">
      <alignment horizontal="center" vertical="center"/>
    </xf>
    <xf numFmtId="3" fontId="6" fillId="0" borderId="16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 applyAlignment="1">
      <alignment horizontal="center" vertical="center"/>
    </xf>
    <xf numFmtId="3" fontId="6" fillId="0" borderId="3" xfId="0" applyNumberFormat="1" applyFont="1" applyFill="1" applyBorder="1" applyAlignment="1">
      <alignment horizontal="center" vertical="center"/>
    </xf>
    <xf numFmtId="3" fontId="11" fillId="0" borderId="17" xfId="0" applyNumberFormat="1" applyFont="1" applyFill="1" applyBorder="1" applyAlignment="1">
      <alignment horizontal="center" vertical="center" wrapText="1"/>
    </xf>
    <xf numFmtId="3" fontId="12" fillId="18" borderId="18" xfId="0" applyNumberFormat="1" applyFont="1" applyFill="1" applyBorder="1" applyAlignment="1">
      <alignment horizontal="center" vertical="center" wrapText="1"/>
    </xf>
    <xf numFmtId="3" fontId="6" fillId="0" borderId="16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3" fontId="0" fillId="0" borderId="0" xfId="0" applyNumberFormat="1"/>
    <xf numFmtId="0" fontId="0" fillId="0" borderId="0" xfId="0" applyBorder="1"/>
    <xf numFmtId="3" fontId="12" fillId="18" borderId="19" xfId="0" applyNumberFormat="1" applyFont="1" applyFill="1" applyBorder="1" applyAlignment="1">
      <alignment horizontal="center" vertical="center" wrapText="1"/>
    </xf>
    <xf numFmtId="3" fontId="6" fillId="0" borderId="20" xfId="0" applyNumberFormat="1" applyFont="1" applyFill="1" applyBorder="1" applyAlignment="1">
      <alignment horizontal="center" vertical="center" wrapText="1"/>
    </xf>
    <xf numFmtId="3" fontId="6" fillId="19" borderId="21" xfId="0" applyNumberFormat="1" applyFont="1" applyFill="1" applyBorder="1" applyAlignment="1">
      <alignment horizontal="center" vertical="center" wrapText="1"/>
    </xf>
    <xf numFmtId="3" fontId="6" fillId="19" borderId="22" xfId="0" applyNumberFormat="1" applyFont="1" applyFill="1" applyBorder="1" applyAlignment="1">
      <alignment horizontal="center" vertical="center" wrapText="1"/>
    </xf>
    <xf numFmtId="3" fontId="12" fillId="18" borderId="23" xfId="0" applyNumberFormat="1" applyFont="1" applyFill="1" applyBorder="1" applyAlignment="1">
      <alignment horizontal="center" vertical="center" wrapText="1"/>
    </xf>
    <xf numFmtId="3" fontId="12" fillId="18" borderId="24" xfId="0" applyNumberFormat="1" applyFont="1" applyFill="1" applyBorder="1" applyAlignment="1">
      <alignment horizontal="center" vertical="center" wrapText="1"/>
    </xf>
    <xf numFmtId="3" fontId="6" fillId="0" borderId="17" xfId="0" applyNumberFormat="1" applyFont="1" applyFill="1" applyBorder="1" applyAlignment="1">
      <alignment horizontal="center" vertical="center" wrapText="1"/>
    </xf>
    <xf numFmtId="3" fontId="11" fillId="19" borderId="25" xfId="0" applyNumberFormat="1" applyFont="1" applyFill="1" applyBorder="1" applyAlignment="1">
      <alignment horizontal="center" vertical="center" wrapText="1"/>
    </xf>
    <xf numFmtId="3" fontId="12" fillId="18" borderId="26" xfId="0" applyNumberFormat="1" applyFont="1" applyFill="1" applyBorder="1" applyAlignment="1">
      <alignment horizontal="center" vertical="center" wrapText="1"/>
    </xf>
    <xf numFmtId="3" fontId="11" fillId="0" borderId="20" xfId="0" applyNumberFormat="1" applyFont="1" applyFill="1" applyBorder="1" applyAlignment="1">
      <alignment horizontal="center" vertical="center" wrapText="1"/>
    </xf>
    <xf numFmtId="3" fontId="12" fillId="18" borderId="23" xfId="0" applyNumberFormat="1" applyFont="1" applyFill="1" applyBorder="1" applyAlignment="1">
      <alignment horizontal="center" vertical="center" wrapText="1"/>
    </xf>
    <xf numFmtId="3" fontId="6" fillId="0" borderId="27" xfId="0" applyNumberFormat="1" applyFont="1" applyFill="1" applyBorder="1" applyAlignment="1">
      <alignment horizontal="center" vertical="center" wrapText="1"/>
    </xf>
    <xf numFmtId="3" fontId="6" fillId="0" borderId="28" xfId="0" applyNumberFormat="1" applyFont="1" applyFill="1" applyBorder="1" applyAlignment="1">
      <alignment horizontal="center" vertical="center" wrapText="1"/>
    </xf>
    <xf numFmtId="1" fontId="13" fillId="18" borderId="12" xfId="0" applyNumberFormat="1" applyFont="1" applyFill="1" applyBorder="1" applyAlignment="1">
      <alignment vertical="center" wrapText="1" shrinkToFit="1"/>
    </xf>
    <xf numFmtId="1" fontId="14" fillId="20" borderId="12" xfId="0" applyNumberFormat="1" applyFont="1" applyFill="1" applyBorder="1" applyAlignment="1">
      <alignment horizontal="center" vertical="center" wrapText="1" shrinkToFit="1"/>
    </xf>
    <xf numFmtId="3" fontId="14" fillId="20" borderId="24" xfId="0" applyNumberFormat="1" applyFont="1" applyFill="1" applyBorder="1" applyAlignment="1">
      <alignment horizontal="center" vertical="center"/>
    </xf>
    <xf numFmtId="3" fontId="14" fillId="0" borderId="29" xfId="0" applyNumberFormat="1" applyFont="1" applyFill="1" applyBorder="1" applyAlignment="1">
      <alignment horizontal="center" vertical="center"/>
    </xf>
    <xf numFmtId="3" fontId="14" fillId="20" borderId="20" xfId="0" applyNumberFormat="1" applyFont="1" applyFill="1" applyBorder="1" applyAlignment="1">
      <alignment horizontal="center" vertical="center"/>
    </xf>
    <xf numFmtId="10" fontId="14" fillId="15" borderId="23" xfId="1" applyNumberFormat="1" applyFont="1" applyFill="1" applyBorder="1" applyAlignment="1">
      <alignment horizontal="center" vertical="center"/>
    </xf>
    <xf numFmtId="3" fontId="14" fillId="0" borderId="20" xfId="0" applyNumberFormat="1" applyFont="1" applyFill="1" applyBorder="1" applyAlignment="1">
      <alignment horizontal="center" vertical="center"/>
    </xf>
    <xf numFmtId="10" fontId="14" fillId="15" borderId="24" xfId="0" applyNumberFormat="1" applyFont="1" applyFill="1" applyBorder="1" applyAlignment="1">
      <alignment horizontal="center" vertical="center" wrapText="1" shrinkToFit="1"/>
    </xf>
    <xf numFmtId="3" fontId="14" fillId="20" borderId="12" xfId="0" applyNumberFormat="1" applyFont="1" applyFill="1" applyBorder="1" applyAlignment="1">
      <alignment horizontal="center" vertical="center"/>
    </xf>
    <xf numFmtId="10" fontId="16" fillId="15" borderId="23" xfId="0" applyNumberFormat="1" applyFont="1" applyFill="1" applyBorder="1" applyAlignment="1">
      <alignment horizontal="center" vertical="center" wrapText="1" shrinkToFit="1"/>
    </xf>
    <xf numFmtId="3" fontId="17" fillId="20" borderId="27" xfId="0" applyNumberFormat="1" applyFont="1" applyFill="1" applyBorder="1" applyAlignment="1">
      <alignment horizontal="center" vertical="center"/>
    </xf>
    <xf numFmtId="3" fontId="14" fillId="20" borderId="3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9" fontId="0" fillId="21" borderId="0" xfId="0" applyNumberFormat="1" applyFill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Border="1" applyAlignment="1">
      <alignment vertical="center"/>
    </xf>
    <xf numFmtId="1" fontId="13" fillId="18" borderId="12" xfId="0" applyNumberFormat="1" applyFont="1" applyFill="1" applyBorder="1" applyAlignment="1">
      <alignment horizontal="center" vertical="center" wrapText="1" shrinkToFit="1"/>
    </xf>
    <xf numFmtId="3" fontId="13" fillId="18" borderId="20" xfId="0" applyNumberFormat="1" applyFont="1" applyFill="1" applyBorder="1" applyAlignment="1">
      <alignment horizontal="center" vertical="center"/>
    </xf>
    <xf numFmtId="3" fontId="13" fillId="18" borderId="21" xfId="0" applyNumberFormat="1" applyFont="1" applyFill="1" applyBorder="1" applyAlignment="1">
      <alignment horizontal="center" vertical="center"/>
    </xf>
    <xf numFmtId="2" fontId="13" fillId="18" borderId="23" xfId="0" applyNumberFormat="1" applyFont="1" applyFill="1" applyBorder="1" applyAlignment="1">
      <alignment horizontal="center" vertical="center" wrapText="1" shrinkToFit="1"/>
    </xf>
    <xf numFmtId="2" fontId="13" fillId="18" borderId="24" xfId="0" applyNumberFormat="1" applyFont="1" applyFill="1" applyBorder="1" applyAlignment="1">
      <alignment horizontal="center" vertical="center" wrapText="1" shrinkToFit="1"/>
    </xf>
    <xf numFmtId="2" fontId="13" fillId="18" borderId="24" xfId="0" applyNumberFormat="1" applyFont="1" applyFill="1" applyBorder="1" applyAlignment="1">
      <alignment horizontal="right" vertical="center" wrapText="1" shrinkToFit="1"/>
    </xf>
    <xf numFmtId="3" fontId="13" fillId="18" borderId="20" xfId="0" applyNumberFormat="1" applyFont="1" applyFill="1" applyBorder="1" applyAlignment="1">
      <alignment horizontal="right" vertical="center"/>
    </xf>
    <xf numFmtId="2" fontId="13" fillId="18" borderId="23" xfId="0" applyNumberFormat="1" applyFont="1" applyFill="1" applyBorder="1" applyAlignment="1">
      <alignment horizontal="right" vertical="center" wrapText="1" shrinkToFit="1"/>
    </xf>
    <xf numFmtId="3" fontId="13" fillId="18" borderId="27" xfId="0" applyNumberFormat="1" applyFont="1" applyFill="1" applyBorder="1" applyAlignment="1">
      <alignment horizontal="center" vertical="center"/>
    </xf>
    <xf numFmtId="3" fontId="13" fillId="18" borderId="30" xfId="0" applyNumberFormat="1" applyFont="1" applyFill="1" applyBorder="1" applyAlignment="1">
      <alignment horizontal="right" vertical="center"/>
    </xf>
    <xf numFmtId="0" fontId="19" fillId="22" borderId="31" xfId="2" applyFont="1" applyFill="1" applyBorder="1" applyAlignment="1">
      <alignment horizontal="center"/>
    </xf>
    <xf numFmtId="0" fontId="19" fillId="22" borderId="32" xfId="2" applyFont="1" applyFill="1" applyBorder="1" applyAlignment="1">
      <alignment horizontal="center"/>
    </xf>
    <xf numFmtId="0" fontId="21" fillId="22" borderId="32" xfId="3" applyFont="1" applyFill="1" applyBorder="1" applyAlignment="1">
      <alignment horizontal="center"/>
    </xf>
    <xf numFmtId="0" fontId="15" fillId="0" borderId="12" xfId="0" applyNumberFormat="1" applyFont="1" applyBorder="1" applyAlignment="1">
      <alignment horizontal="left"/>
    </xf>
    <xf numFmtId="0" fontId="0" fillId="0" borderId="33" xfId="0" applyNumberFormat="1" applyBorder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34" xfId="0" applyBorder="1"/>
    <xf numFmtId="0" fontId="0" fillId="0" borderId="0" xfId="0" applyNumberFormat="1" applyBorder="1"/>
    <xf numFmtId="0" fontId="0" fillId="0" borderId="12" xfId="0" applyBorder="1"/>
    <xf numFmtId="1" fontId="15" fillId="0" borderId="12" xfId="0" applyNumberFormat="1" applyFont="1" applyFill="1" applyBorder="1" applyAlignment="1">
      <alignment wrapText="1" shrinkToFit="1"/>
    </xf>
    <xf numFmtId="3" fontId="0" fillId="0" borderId="24" xfId="0" applyNumberFormat="1" applyBorder="1" applyAlignment="1">
      <alignment horizontal="right" vertical="center"/>
    </xf>
    <xf numFmtId="3" fontId="0" fillId="0" borderId="20" xfId="0" applyNumberFormat="1" applyBorder="1" applyAlignment="1">
      <alignment horizontal="right" vertical="center"/>
    </xf>
    <xf numFmtId="3" fontId="0" fillId="0" borderId="21" xfId="0" applyNumberFormat="1" applyBorder="1" applyAlignment="1">
      <alignment horizontal="right" vertical="center"/>
    </xf>
    <xf numFmtId="3" fontId="0" fillId="0" borderId="22" xfId="0" applyNumberFormat="1" applyBorder="1" applyAlignment="1">
      <alignment horizontal="right" vertical="center"/>
    </xf>
    <xf numFmtId="164" fontId="15" fillId="0" borderId="23" xfId="1" applyBorder="1" applyAlignment="1">
      <alignment horizontal="right" vertical="center"/>
    </xf>
    <xf numFmtId="165" fontId="15" fillId="0" borderId="20" xfId="1" applyNumberFormat="1" applyBorder="1" applyAlignment="1">
      <alignment horizontal="right" vertical="center"/>
    </xf>
    <xf numFmtId="164" fontId="15" fillId="0" borderId="24" xfId="1" applyBorder="1" applyAlignment="1">
      <alignment vertical="center"/>
    </xf>
    <xf numFmtId="1" fontId="15" fillId="0" borderId="20" xfId="1" applyNumberFormat="1" applyBorder="1" applyAlignment="1">
      <alignment vertical="center"/>
    </xf>
    <xf numFmtId="3" fontId="0" fillId="0" borderId="12" xfId="0" applyNumberFormat="1" applyBorder="1" applyAlignment="1">
      <alignment horizontal="right" vertical="center"/>
    </xf>
    <xf numFmtId="164" fontId="15" fillId="0" borderId="24" xfId="1" applyBorder="1" applyAlignment="1">
      <alignment horizontal="right" vertical="center"/>
    </xf>
    <xf numFmtId="1" fontId="0" fillId="0" borderId="20" xfId="0" applyNumberFormat="1" applyBorder="1" applyAlignment="1">
      <alignment horizontal="right" vertical="center"/>
    </xf>
    <xf numFmtId="2" fontId="0" fillId="0" borderId="23" xfId="0" applyNumberFormat="1" applyBorder="1" applyAlignment="1">
      <alignment horizontal="right" vertical="center"/>
    </xf>
    <xf numFmtId="3" fontId="15" fillId="15" borderId="27" xfId="0" applyNumberFormat="1" applyFont="1" applyFill="1" applyBorder="1" applyAlignment="1">
      <alignment horizontal="right" vertical="center"/>
    </xf>
    <xf numFmtId="3" fontId="15" fillId="15" borderId="30" xfId="0" applyNumberFormat="1" applyFont="1" applyFill="1" applyBorder="1" applyAlignment="1">
      <alignment horizontal="right" vertical="center"/>
    </xf>
    <xf numFmtId="0" fontId="19" fillId="0" borderId="35" xfId="2" applyNumberFormat="1" applyFont="1" applyFill="1" applyBorder="1" applyAlignment="1">
      <alignment wrapText="1"/>
    </xf>
    <xf numFmtId="0" fontId="19" fillId="0" borderId="36" xfId="2" applyFont="1" applyFill="1" applyBorder="1" applyAlignment="1">
      <alignment horizontal="right" wrapText="1"/>
    </xf>
    <xf numFmtId="0" fontId="21" fillId="0" borderId="36" xfId="3" applyNumberFormat="1" applyFont="1" applyFill="1" applyBorder="1" applyAlignment="1">
      <alignment wrapText="1"/>
    </xf>
    <xf numFmtId="0" fontId="21" fillId="0" borderId="36" xfId="3" applyFont="1" applyFill="1" applyBorder="1" applyAlignment="1">
      <alignment horizontal="right" wrapText="1"/>
    </xf>
    <xf numFmtId="0" fontId="0" fillId="0" borderId="37" xfId="0" applyNumberFormat="1" applyBorder="1"/>
    <xf numFmtId="0" fontId="0" fillId="0" borderId="38" xfId="0" applyBorder="1"/>
    <xf numFmtId="1" fontId="15" fillId="0" borderId="12" xfId="0" applyNumberFormat="1" applyFont="1" applyBorder="1" applyAlignment="1">
      <alignment wrapText="1" shrinkToFit="1"/>
    </xf>
    <xf numFmtId="3" fontId="13" fillId="18" borderId="24" xfId="0" applyNumberFormat="1" applyFont="1" applyFill="1" applyBorder="1" applyAlignment="1">
      <alignment horizontal="right" vertical="center"/>
    </xf>
    <xf numFmtId="3" fontId="13" fillId="18" borderId="21" xfId="0" applyNumberFormat="1" applyFont="1" applyFill="1" applyBorder="1" applyAlignment="1">
      <alignment horizontal="right" vertical="center"/>
    </xf>
    <xf numFmtId="164" fontId="13" fillId="18" borderId="23" xfId="1" applyFont="1" applyFill="1" applyBorder="1" applyAlignment="1">
      <alignment horizontal="right" vertical="center"/>
    </xf>
    <xf numFmtId="1" fontId="13" fillId="18" borderId="20" xfId="0" applyNumberFormat="1" applyFont="1" applyFill="1" applyBorder="1" applyAlignment="1">
      <alignment horizontal="center" vertical="center" wrapText="1" shrinkToFit="1"/>
    </xf>
    <xf numFmtId="3" fontId="13" fillId="18" borderId="12" xfId="0" applyNumberFormat="1" applyFont="1" applyFill="1" applyBorder="1" applyAlignment="1">
      <alignment horizontal="right" vertical="center"/>
    </xf>
    <xf numFmtId="3" fontId="13" fillId="18" borderId="27" xfId="0" applyNumberFormat="1" applyFont="1" applyFill="1" applyBorder="1" applyAlignment="1">
      <alignment horizontal="right" vertical="center"/>
    </xf>
    <xf numFmtId="49" fontId="0" fillId="0" borderId="12" xfId="0" applyNumberFormat="1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12" xfId="0" applyNumberFormat="1" applyBorder="1" applyAlignment="1">
      <alignment horizontal="left"/>
    </xf>
    <xf numFmtId="0" fontId="22" fillId="0" borderId="12" xfId="4" applyFont="1" applyFill="1" applyBorder="1"/>
    <xf numFmtId="0" fontId="5" fillId="0" borderId="0" xfId="0" applyNumberFormat="1" applyFont="1" applyBorder="1"/>
    <xf numFmtId="10" fontId="5" fillId="0" borderId="0" xfId="0" applyNumberFormat="1" applyFont="1" applyBorder="1"/>
    <xf numFmtId="0" fontId="5" fillId="0" borderId="0" xfId="0" applyNumberFormat="1" applyFont="1" applyFill="1" applyBorder="1"/>
    <xf numFmtId="0" fontId="0" fillId="0" borderId="0" xfId="0" applyBorder="1" applyAlignment="1">
      <alignment horizontal="left"/>
    </xf>
    <xf numFmtId="0" fontId="15" fillId="0" borderId="12" xfId="0" applyFont="1" applyBorder="1" applyAlignment="1">
      <alignment vertical="center"/>
    </xf>
    <xf numFmtId="1" fontId="15" fillId="23" borderId="12" xfId="5" applyNumberFormat="1" applyFont="1" applyFill="1" applyBorder="1" applyAlignment="1">
      <alignment horizontal="left" wrapText="1" shrinkToFit="1"/>
    </xf>
    <xf numFmtId="0" fontId="15" fillId="0" borderId="12" xfId="0" applyFont="1" applyBorder="1"/>
    <xf numFmtId="1" fontId="15" fillId="0" borderId="12" xfId="6" applyNumberFormat="1" applyFont="1" applyFill="1" applyBorder="1"/>
    <xf numFmtId="0" fontId="0" fillId="0" borderId="12" xfId="0" applyBorder="1" applyAlignment="1">
      <alignment horizontal="right" vertical="center"/>
    </xf>
    <xf numFmtId="0" fontId="3" fillId="24" borderId="39" xfId="0" applyFont="1" applyFill="1" applyBorder="1" applyAlignment="1">
      <alignment horizontal="left"/>
    </xf>
    <xf numFmtId="0" fontId="3" fillId="24" borderId="39" xfId="0" applyNumberFormat="1" applyFont="1" applyFill="1" applyBorder="1"/>
    <xf numFmtId="49" fontId="0" fillId="0" borderId="0" xfId="0" applyNumberFormat="1" applyAlignment="1">
      <alignment vertical="center"/>
    </xf>
    <xf numFmtId="3" fontId="0" fillId="0" borderId="40" xfId="0" applyNumberFormat="1" applyBorder="1" applyAlignment="1">
      <alignment horizontal="right" vertical="center"/>
    </xf>
    <xf numFmtId="3" fontId="0" fillId="0" borderId="41" xfId="0" applyNumberFormat="1" applyBorder="1" applyAlignment="1">
      <alignment horizontal="right" vertical="center"/>
    </xf>
    <xf numFmtId="3" fontId="0" fillId="0" borderId="42" xfId="0" applyNumberFormat="1" applyBorder="1" applyAlignment="1">
      <alignment horizontal="right" vertical="center"/>
    </xf>
    <xf numFmtId="164" fontId="15" fillId="0" borderId="43" xfId="1" applyBorder="1" applyAlignment="1">
      <alignment horizontal="right" vertical="center"/>
    </xf>
    <xf numFmtId="165" fontId="15" fillId="0" borderId="40" xfId="1" applyNumberFormat="1" applyBorder="1" applyAlignment="1">
      <alignment horizontal="right" vertical="center"/>
    </xf>
    <xf numFmtId="164" fontId="15" fillId="0" borderId="44" xfId="1" applyBorder="1" applyAlignment="1">
      <alignment vertical="center"/>
    </xf>
    <xf numFmtId="1" fontId="15" fillId="0" borderId="40" xfId="1" applyNumberFormat="1" applyBorder="1" applyAlignment="1">
      <alignment vertical="center"/>
    </xf>
    <xf numFmtId="3" fontId="0" fillId="0" borderId="45" xfId="0" applyNumberFormat="1" applyBorder="1" applyAlignment="1">
      <alignment horizontal="right" vertical="center"/>
    </xf>
    <xf numFmtId="0" fontId="0" fillId="0" borderId="45" xfId="0" applyBorder="1" applyAlignment="1">
      <alignment horizontal="right" vertical="center"/>
    </xf>
    <xf numFmtId="164" fontId="15" fillId="0" borderId="44" xfId="1" applyBorder="1" applyAlignment="1">
      <alignment horizontal="right" vertical="center"/>
    </xf>
    <xf numFmtId="2" fontId="0" fillId="0" borderId="43" xfId="0" applyNumberFormat="1" applyBorder="1" applyAlignment="1">
      <alignment horizontal="right" vertical="center"/>
    </xf>
    <xf numFmtId="3" fontId="15" fillId="15" borderId="46" xfId="0" applyNumberFormat="1" applyFont="1" applyFill="1" applyBorder="1" applyAlignment="1">
      <alignment horizontal="right" vertical="center"/>
    </xf>
    <xf numFmtId="3" fontId="15" fillId="15" borderId="47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5" fillId="0" borderId="0" xfId="0" applyFont="1"/>
    <xf numFmtId="1" fontId="15" fillId="0" borderId="0" xfId="0" applyNumberFormat="1" applyFont="1" applyFill="1" applyBorder="1" applyAlignment="1">
      <alignment shrinkToFit="1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wrapText="1"/>
    </xf>
    <xf numFmtId="0" fontId="25" fillId="0" borderId="0" xfId="0" applyFont="1"/>
    <xf numFmtId="49" fontId="0" fillId="0" borderId="0" xfId="0" applyNumberFormat="1" applyAlignment="1">
      <alignment horizontal="right" vertical="center"/>
    </xf>
    <xf numFmtId="0" fontId="15" fillId="0" borderId="0" xfId="0" applyFont="1" applyAlignment="1">
      <alignment wrapText="1"/>
    </xf>
    <xf numFmtId="0" fontId="0" fillId="0" borderId="0" xfId="0" applyAlignment="1">
      <alignment horizontal="right" vertical="center" wrapText="1"/>
    </xf>
    <xf numFmtId="0" fontId="54" fillId="17" borderId="12" xfId="0" applyFont="1" applyFill="1" applyBorder="1" applyAlignment="1">
      <alignment horizontal="center" vertical="center"/>
    </xf>
    <xf numFmtId="0" fontId="13" fillId="18" borderId="12" xfId="0" applyFont="1" applyFill="1" applyBorder="1" applyAlignment="1">
      <alignment horizontal="center" vertical="center"/>
    </xf>
    <xf numFmtId="0" fontId="13" fillId="18" borderId="12" xfId="0" applyFont="1" applyFill="1" applyBorder="1" applyAlignment="1">
      <alignment horizontal="center" vertical="center" wrapText="1"/>
    </xf>
    <xf numFmtId="0" fontId="9" fillId="0" borderId="0" xfId="0" applyFont="1"/>
    <xf numFmtId="0" fontId="15" fillId="0" borderId="12" xfId="0" applyFont="1" applyFill="1" applyBorder="1" applyAlignment="1">
      <alignment vertical="center"/>
    </xf>
    <xf numFmtId="0" fontId="15" fillId="0" borderId="12" xfId="0" applyFont="1" applyFill="1" applyBorder="1" applyAlignment="1">
      <alignment vertical="center" wrapText="1"/>
    </xf>
    <xf numFmtId="3" fontId="8" fillId="0" borderId="12" xfId="0" applyNumberFormat="1" applyFont="1" applyFill="1" applyBorder="1" applyAlignment="1">
      <alignment vertical="center"/>
    </xf>
    <xf numFmtId="2" fontId="15" fillId="0" borderId="12" xfId="0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horizontal="left"/>
    </xf>
    <xf numFmtId="0" fontId="23" fillId="0" borderId="12" xfId="0" applyFont="1" applyFill="1" applyBorder="1" applyAlignment="1">
      <alignment vertical="center" wrapText="1"/>
    </xf>
    <xf numFmtId="0" fontId="15" fillId="0" borderId="12" xfId="0" applyFont="1" applyFill="1" applyBorder="1" applyAlignment="1">
      <alignment horizontal="left" vertical="center" wrapText="1"/>
    </xf>
    <xf numFmtId="0" fontId="21" fillId="0" borderId="12" xfId="447" applyFont="1" applyFill="1" applyBorder="1" applyAlignment="1">
      <alignment wrapText="1"/>
    </xf>
    <xf numFmtId="0" fontId="23" fillId="0" borderId="36" xfId="0" applyFont="1" applyFill="1" applyBorder="1" applyAlignment="1">
      <alignment vertical="center" wrapText="1"/>
    </xf>
    <xf numFmtId="0" fontId="13" fillId="21" borderId="22" xfId="0" applyFont="1" applyFill="1" applyBorder="1" applyAlignment="1">
      <alignment horizontal="centerContinuous" vertical="center" wrapText="1"/>
    </xf>
    <xf numFmtId="0" fontId="13" fillId="21" borderId="21" xfId="0" applyFont="1" applyFill="1" applyBorder="1" applyAlignment="1">
      <alignment horizontal="centerContinuous" vertical="center" wrapText="1"/>
    </xf>
    <xf numFmtId="3" fontId="55" fillId="21" borderId="12" xfId="0" applyNumberFormat="1" applyFont="1" applyFill="1" applyBorder="1" applyAlignment="1">
      <alignment vertical="center"/>
    </xf>
    <xf numFmtId="2" fontId="13" fillId="21" borderId="12" xfId="0" applyNumberFormat="1" applyFont="1" applyFill="1" applyBorder="1" applyAlignment="1">
      <alignment horizontal="center" vertical="center"/>
    </xf>
    <xf numFmtId="0" fontId="56" fillId="0" borderId="12" xfId="0" applyFont="1" applyFill="1" applyBorder="1" applyAlignment="1">
      <alignment vertical="center" wrapText="1"/>
    </xf>
    <xf numFmtId="0" fontId="21" fillId="0" borderId="12" xfId="448" applyFont="1" applyFill="1" applyBorder="1" applyAlignment="1">
      <alignment wrapText="1"/>
    </xf>
    <xf numFmtId="2" fontId="13" fillId="21" borderId="61" xfId="0" applyNumberFormat="1" applyFont="1" applyFill="1" applyBorder="1" applyAlignment="1">
      <alignment horizontal="center" vertical="center"/>
    </xf>
    <xf numFmtId="0" fontId="13" fillId="18" borderId="62" xfId="0" applyFont="1" applyFill="1" applyBorder="1" applyAlignment="1">
      <alignment horizontal="center" vertical="center"/>
    </xf>
    <xf numFmtId="0" fontId="13" fillId="18" borderId="63" xfId="0" applyFont="1" applyFill="1" applyBorder="1" applyAlignment="1">
      <alignment horizontal="center" vertical="center"/>
    </xf>
    <xf numFmtId="3" fontId="55" fillId="18" borderId="24" xfId="0" applyNumberFormat="1" applyFont="1" applyFill="1" applyBorder="1" applyAlignment="1">
      <alignment horizontal="center" vertical="center"/>
    </xf>
    <xf numFmtId="3" fontId="55" fillId="18" borderId="21" xfId="0" applyNumberFormat="1" applyFont="1" applyFill="1" applyBorder="1" applyAlignment="1">
      <alignment horizontal="center" vertical="center"/>
    </xf>
    <xf numFmtId="49" fontId="23" fillId="0" borderId="0" xfId="0" applyNumberFormat="1" applyFont="1" applyFill="1" applyBorder="1" applyAlignment="1">
      <alignment vertical="center" wrapText="1"/>
    </xf>
    <xf numFmtId="17" fontId="23" fillId="0" borderId="0" xfId="0" applyNumberFormat="1" applyFont="1" applyFill="1" applyBorder="1" applyAlignment="1">
      <alignment vertical="center" wrapText="1"/>
    </xf>
    <xf numFmtId="3" fontId="55" fillId="0" borderId="12" xfId="0" applyNumberFormat="1" applyFont="1" applyFill="1" applyBorder="1" applyAlignment="1">
      <alignment vertical="center"/>
    </xf>
    <xf numFmtId="0" fontId="57" fillId="0" borderId="0" xfId="0" applyFont="1"/>
    <xf numFmtId="1" fontId="5" fillId="0" borderId="0" xfId="0" applyNumberFormat="1" applyFont="1"/>
    <xf numFmtId="0" fontId="58" fillId="18" borderId="12" xfId="0" applyFont="1" applyFill="1" applyBorder="1" applyAlignment="1">
      <alignment horizontal="center" vertical="center" wrapText="1"/>
    </xf>
    <xf numFmtId="3" fontId="8" fillId="0" borderId="12" xfId="0" applyNumberFormat="1" applyFont="1" applyFill="1" applyBorder="1"/>
    <xf numFmtId="2" fontId="56" fillId="0" borderId="12" xfId="0" applyNumberFormat="1" applyFont="1" applyFill="1" applyBorder="1" applyAlignment="1">
      <alignment horizontal="center" vertical="center" wrapText="1"/>
    </xf>
    <xf numFmtId="0" fontId="21" fillId="0" borderId="0" xfId="455" applyFont="1" applyFill="1" applyBorder="1" applyAlignment="1">
      <alignment horizontal="right" wrapText="1"/>
    </xf>
    <xf numFmtId="0" fontId="21" fillId="0" borderId="0" xfId="455" applyFont="1" applyFill="1" applyBorder="1" applyAlignment="1">
      <alignment wrapText="1"/>
    </xf>
    <xf numFmtId="3" fontId="55" fillId="21" borderId="12" xfId="0" applyNumberFormat="1" applyFont="1" applyFill="1" applyBorder="1"/>
    <xf numFmtId="2" fontId="58" fillId="21" borderId="12" xfId="0" applyNumberFormat="1" applyFont="1" applyFill="1" applyBorder="1" applyAlignment="1">
      <alignment horizontal="center" vertical="center" wrapText="1"/>
    </xf>
    <xf numFmtId="0" fontId="21" fillId="0" borderId="36" xfId="448" applyFont="1" applyFill="1" applyBorder="1" applyAlignment="1">
      <alignment wrapText="1"/>
    </xf>
    <xf numFmtId="0" fontId="13" fillId="21" borderId="24" xfId="0" applyFont="1" applyFill="1" applyBorder="1" applyAlignment="1">
      <alignment horizontal="centerContinuous" vertical="center" wrapText="1"/>
    </xf>
    <xf numFmtId="0" fontId="13" fillId="18" borderId="12" xfId="0" applyFont="1" applyFill="1" applyBorder="1" applyAlignment="1">
      <alignment horizontal="center" vertical="center" wrapText="1"/>
    </xf>
    <xf numFmtId="0" fontId="21" fillId="50" borderId="36" xfId="456" applyFont="1" applyFill="1" applyBorder="1" applyAlignment="1">
      <alignment horizontal="right" wrapText="1"/>
    </xf>
    <xf numFmtId="0" fontId="19" fillId="22" borderId="32" xfId="450" applyFont="1" applyFill="1" applyBorder="1" applyAlignment="1">
      <alignment horizontal="center"/>
    </xf>
    <xf numFmtId="0" fontId="21" fillId="22" borderId="32" xfId="448" applyFont="1" applyFill="1" applyBorder="1" applyAlignment="1">
      <alignment horizontal="center"/>
    </xf>
    <xf numFmtId="0" fontId="21" fillId="0" borderId="36" xfId="454" applyFont="1" applyFill="1" applyBorder="1" applyAlignment="1">
      <alignment wrapText="1"/>
    </xf>
    <xf numFmtId="0" fontId="19" fillId="0" borderId="36" xfId="450" applyFont="1" applyFill="1" applyBorder="1" applyAlignment="1">
      <alignment wrapText="1"/>
    </xf>
    <xf numFmtId="0" fontId="19" fillId="0" borderId="36" xfId="450" applyFont="1" applyFill="1" applyBorder="1" applyAlignment="1">
      <alignment horizontal="right" wrapText="1"/>
    </xf>
    <xf numFmtId="0" fontId="21" fillId="0" borderId="36" xfId="448" applyFont="1" applyFill="1" applyBorder="1" applyAlignment="1">
      <alignment horizontal="right" wrapText="1"/>
    </xf>
    <xf numFmtId="0" fontId="21" fillId="0" borderId="36" xfId="446" applyFont="1" applyFill="1" applyBorder="1" applyAlignment="1">
      <alignment wrapText="1"/>
    </xf>
    <xf numFmtId="0" fontId="21" fillId="0" borderId="36" xfId="449" applyFont="1" applyFill="1" applyBorder="1" applyAlignment="1">
      <alignment wrapText="1"/>
    </xf>
    <xf numFmtId="0" fontId="21" fillId="0" borderId="36" xfId="449" applyFont="1" applyFill="1" applyBorder="1" applyAlignment="1">
      <alignment horizontal="right" wrapText="1"/>
    </xf>
    <xf numFmtId="0" fontId="21" fillId="0" borderId="36" xfId="447" applyFont="1" applyFill="1" applyBorder="1" applyAlignment="1">
      <alignment wrapText="1"/>
    </xf>
    <xf numFmtId="0" fontId="21" fillId="0" borderId="36" xfId="447" applyFont="1" applyFill="1" applyBorder="1" applyAlignment="1">
      <alignment horizontal="right" wrapText="1"/>
    </xf>
    <xf numFmtId="0" fontId="0" fillId="16" borderId="0" xfId="0" applyFill="1"/>
    <xf numFmtId="3" fontId="21" fillId="0" borderId="36" xfId="446" applyNumberFormat="1" applyFont="1" applyFill="1" applyBorder="1" applyAlignment="1">
      <alignment wrapText="1"/>
    </xf>
    <xf numFmtId="0" fontId="1" fillId="50" borderId="0" xfId="333" applyFill="1"/>
    <xf numFmtId="0" fontId="1" fillId="0" borderId="0" xfId="333"/>
    <xf numFmtId="17" fontId="9" fillId="0" borderId="0" xfId="0" applyNumberFormat="1" applyFont="1" applyBorder="1" applyAlignment="1">
      <alignment horizontal="center" vertical="center" wrapText="1"/>
    </xf>
    <xf numFmtId="0" fontId="1" fillId="0" borderId="0" xfId="333" applyFont="1"/>
    <xf numFmtId="17" fontId="9" fillId="0" borderId="0" xfId="0" applyNumberFormat="1" applyFont="1" applyBorder="1" applyAlignment="1">
      <alignment horizontal="center" wrapText="1"/>
    </xf>
    <xf numFmtId="0" fontId="59" fillId="15" borderId="0" xfId="333" applyFont="1" applyFill="1"/>
    <xf numFmtId="0" fontId="59" fillId="15" borderId="0" xfId="333" applyFont="1" applyFill="1" applyAlignment="1">
      <alignment horizontal="center"/>
    </xf>
    <xf numFmtId="17" fontId="9" fillId="0" borderId="12" xfId="0" applyNumberFormat="1" applyFont="1" applyBorder="1" applyAlignment="1">
      <alignment wrapText="1"/>
    </xf>
    <xf numFmtId="49" fontId="9" fillId="0" borderId="24" xfId="0" applyNumberFormat="1" applyFont="1" applyBorder="1" applyAlignment="1">
      <alignment horizontal="center"/>
    </xf>
    <xf numFmtId="49" fontId="9" fillId="0" borderId="21" xfId="0" applyNumberFormat="1" applyFont="1" applyBorder="1" applyAlignment="1">
      <alignment horizontal="center"/>
    </xf>
    <xf numFmtId="49" fontId="13" fillId="51" borderId="64" xfId="0" applyNumberFormat="1" applyFont="1" applyFill="1" applyBorder="1" applyAlignment="1">
      <alignment horizontal="center" shrinkToFit="1"/>
    </xf>
    <xf numFmtId="49" fontId="13" fillId="51" borderId="25" xfId="0" applyNumberFormat="1" applyFont="1" applyFill="1" applyBorder="1" applyAlignment="1">
      <alignment horizontal="center" shrinkToFit="1"/>
    </xf>
    <xf numFmtId="49" fontId="13" fillId="51" borderId="18" xfId="0" applyNumberFormat="1" applyFont="1" applyFill="1" applyBorder="1" applyAlignment="1">
      <alignment horizontal="center" shrinkToFit="1"/>
    </xf>
    <xf numFmtId="0" fontId="3" fillId="52" borderId="17" xfId="333" applyFont="1" applyFill="1" applyBorder="1" applyAlignment="1">
      <alignment horizontal="center"/>
    </xf>
    <xf numFmtId="0" fontId="3" fillId="52" borderId="25" xfId="333" applyFont="1" applyFill="1" applyBorder="1" applyAlignment="1">
      <alignment horizontal="center"/>
    </xf>
    <xf numFmtId="0" fontId="3" fillId="52" borderId="18" xfId="333" applyFont="1" applyFill="1" applyBorder="1" applyAlignment="1">
      <alignment horizontal="center"/>
    </xf>
    <xf numFmtId="0" fontId="3" fillId="52" borderId="26" xfId="333" applyFont="1" applyFill="1" applyBorder="1" applyAlignment="1">
      <alignment horizontal="center"/>
    </xf>
    <xf numFmtId="0" fontId="60" fillId="52" borderId="5" xfId="333" applyFont="1" applyFill="1" applyBorder="1" applyAlignment="1">
      <alignment vertical="center" wrapText="1"/>
    </xf>
    <xf numFmtId="0" fontId="2" fillId="53" borderId="64" xfId="333" applyFont="1" applyFill="1" applyBorder="1" applyAlignment="1">
      <alignment horizontal="center"/>
    </xf>
    <xf numFmtId="0" fontId="2" fillId="53" borderId="25" xfId="333" applyFont="1" applyFill="1" applyBorder="1" applyAlignment="1">
      <alignment horizontal="center"/>
    </xf>
    <xf numFmtId="0" fontId="2" fillId="53" borderId="18" xfId="333" applyFont="1" applyFill="1" applyBorder="1" applyAlignment="1">
      <alignment horizontal="center"/>
    </xf>
    <xf numFmtId="0" fontId="2" fillId="53" borderId="17" xfId="333" applyFont="1" applyFill="1" applyBorder="1" applyAlignment="1">
      <alignment horizontal="center"/>
    </xf>
    <xf numFmtId="0" fontId="2" fillId="53" borderId="26" xfId="333" applyFont="1" applyFill="1" applyBorder="1" applyAlignment="1">
      <alignment horizontal="center"/>
    </xf>
    <xf numFmtId="0" fontId="2" fillId="53" borderId="5" xfId="333" applyFont="1" applyFill="1" applyBorder="1" applyAlignment="1">
      <alignment horizontal="center"/>
    </xf>
    <xf numFmtId="0" fontId="3" fillId="0" borderId="7" xfId="333" applyFont="1" applyBorder="1" applyAlignment="1">
      <alignment horizontal="center"/>
    </xf>
    <xf numFmtId="0" fontId="3" fillId="0" borderId="8" xfId="333" applyFont="1" applyBorder="1" applyAlignment="1">
      <alignment horizontal="center"/>
    </xf>
    <xf numFmtId="0" fontId="61" fillId="54" borderId="4" xfId="333" applyFont="1" applyFill="1" applyBorder="1" applyAlignment="1">
      <alignment horizontal="center" vertical="center" wrapText="1"/>
    </xf>
    <xf numFmtId="2" fontId="62" fillId="18" borderId="0" xfId="333" applyNumberFormat="1" applyFont="1" applyFill="1" applyBorder="1" applyAlignment="1">
      <alignment horizontal="center" vertical="center"/>
    </xf>
    <xf numFmtId="2" fontId="62" fillId="18" borderId="0" xfId="333" applyNumberFormat="1" applyFont="1" applyFill="1" applyBorder="1" applyAlignment="1">
      <alignment horizontal="center" vertical="center" wrapText="1"/>
    </xf>
    <xf numFmtId="3" fontId="60" fillId="55" borderId="20" xfId="0" applyNumberFormat="1" applyFont="1" applyFill="1" applyBorder="1" applyAlignment="1">
      <alignment horizontal="center" vertical="center" wrapText="1"/>
    </xf>
    <xf numFmtId="3" fontId="60" fillId="55" borderId="12" xfId="0" applyNumberFormat="1" applyFont="1" applyFill="1" applyBorder="1" applyAlignment="1">
      <alignment horizontal="center" vertical="center" wrapText="1"/>
    </xf>
    <xf numFmtId="3" fontId="60" fillId="55" borderId="23" xfId="0" applyNumberFormat="1" applyFont="1" applyFill="1" applyBorder="1" applyAlignment="1">
      <alignment horizontal="center" vertical="center" wrapText="1"/>
    </xf>
    <xf numFmtId="0" fontId="60" fillId="55" borderId="20" xfId="333" applyFont="1" applyFill="1" applyBorder="1" applyAlignment="1">
      <alignment horizontal="center" vertical="center" wrapText="1"/>
    </xf>
    <xf numFmtId="0" fontId="60" fillId="55" borderId="12" xfId="333" applyFont="1" applyFill="1" applyBorder="1" applyAlignment="1">
      <alignment horizontal="center" vertical="center" wrapText="1"/>
    </xf>
    <xf numFmtId="0" fontId="60" fillId="55" borderId="23" xfId="333" applyFont="1" applyFill="1" applyBorder="1" applyAlignment="1">
      <alignment horizontal="center" vertical="center" wrapText="1"/>
    </xf>
    <xf numFmtId="0" fontId="60" fillId="55" borderId="24" xfId="333" applyFont="1" applyFill="1" applyBorder="1" applyAlignment="1">
      <alignment horizontal="center" vertical="center" wrapText="1"/>
    </xf>
    <xf numFmtId="0" fontId="60" fillId="52" borderId="28" xfId="333" applyFont="1" applyFill="1" applyBorder="1" applyAlignment="1">
      <alignment horizontal="center" vertical="top" wrapText="1"/>
    </xf>
    <xf numFmtId="0" fontId="60" fillId="55" borderId="21" xfId="333" applyFont="1" applyFill="1" applyBorder="1" applyAlignment="1">
      <alignment horizontal="center" vertical="center" wrapText="1"/>
    </xf>
    <xf numFmtId="0" fontId="63" fillId="53" borderId="28" xfId="333" applyFont="1" applyFill="1" applyBorder="1" applyAlignment="1">
      <alignment horizontal="center" vertical="top" wrapText="1"/>
    </xf>
    <xf numFmtId="0" fontId="61" fillId="56" borderId="61" xfId="333" applyFont="1" applyFill="1" applyBorder="1" applyAlignment="1">
      <alignment horizontal="center" vertical="center" wrapText="1"/>
    </xf>
    <xf numFmtId="0" fontId="61" fillId="57" borderId="65" xfId="333" applyFont="1" applyFill="1" applyBorder="1" applyAlignment="1">
      <alignment horizontal="center" vertical="center" wrapText="1"/>
    </xf>
    <xf numFmtId="0" fontId="61" fillId="58" borderId="19" xfId="333" applyFont="1" applyFill="1" applyBorder="1" applyAlignment="1">
      <alignment horizontal="center" vertical="center" wrapText="1"/>
    </xf>
    <xf numFmtId="0" fontId="61" fillId="54" borderId="11" xfId="333" applyFont="1" applyFill="1" applyBorder="1" applyAlignment="1">
      <alignment horizontal="center" vertical="center" wrapText="1"/>
    </xf>
    <xf numFmtId="2" fontId="62" fillId="18" borderId="48" xfId="333" applyNumberFormat="1" applyFont="1" applyFill="1" applyBorder="1" applyAlignment="1">
      <alignment horizontal="center" vertical="center"/>
    </xf>
    <xf numFmtId="2" fontId="62" fillId="18" borderId="48" xfId="333" applyNumberFormat="1" applyFont="1" applyFill="1" applyBorder="1" applyAlignment="1">
      <alignment horizontal="center" vertical="center" wrapText="1"/>
    </xf>
    <xf numFmtId="0" fontId="15" fillId="0" borderId="20" xfId="333" applyFont="1" applyFill="1" applyBorder="1" applyAlignment="1">
      <alignment horizontal="center" vertical="center" wrapText="1"/>
    </xf>
    <xf numFmtId="0" fontId="15" fillId="0" borderId="12" xfId="333" applyFont="1" applyFill="1" applyBorder="1" applyAlignment="1">
      <alignment horizontal="center" vertical="center" wrapText="1"/>
    </xf>
    <xf numFmtId="0" fontId="15" fillId="0" borderId="23" xfId="333" applyFont="1" applyFill="1" applyBorder="1" applyAlignment="1">
      <alignment horizontal="center" vertical="center" wrapText="1"/>
    </xf>
    <xf numFmtId="0" fontId="15" fillId="0" borderId="48" xfId="333" applyFont="1" applyFill="1" applyBorder="1" applyAlignment="1">
      <alignment horizontal="center" vertical="center" wrapText="1"/>
    </xf>
    <xf numFmtId="0" fontId="61" fillId="56" borderId="20" xfId="333" applyFont="1" applyFill="1" applyBorder="1" applyAlignment="1">
      <alignment horizontal="center" vertical="center" wrapText="1"/>
    </xf>
    <xf numFmtId="0" fontId="61" fillId="57" borderId="12" xfId="333" applyFont="1" applyFill="1" applyBorder="1" applyAlignment="1">
      <alignment horizontal="center" vertical="center" wrapText="1"/>
    </xf>
    <xf numFmtId="0" fontId="61" fillId="58" borderId="23" xfId="333" applyFont="1" applyFill="1" applyBorder="1" applyAlignment="1">
      <alignment horizontal="center" vertical="center" wrapText="1"/>
    </xf>
    <xf numFmtId="2" fontId="62" fillId="18" borderId="24" xfId="333" applyNumberFormat="1" applyFont="1" applyFill="1" applyBorder="1" applyAlignment="1">
      <alignment vertical="top"/>
    </xf>
    <xf numFmtId="2" fontId="62" fillId="18" borderId="22" xfId="333" applyNumberFormat="1" applyFont="1" applyFill="1" applyBorder="1" applyAlignment="1">
      <alignment vertical="top"/>
    </xf>
    <xf numFmtId="0" fontId="55" fillId="59" borderId="20" xfId="333" applyFont="1" applyFill="1" applyBorder="1" applyAlignment="1">
      <alignment horizontal="center" vertical="center"/>
    </xf>
    <xf numFmtId="0" fontId="55" fillId="59" borderId="12" xfId="333" applyFont="1" applyFill="1" applyBorder="1" applyAlignment="1">
      <alignment horizontal="center" vertical="center"/>
    </xf>
    <xf numFmtId="0" fontId="55" fillId="59" borderId="23" xfId="333" applyFont="1" applyFill="1" applyBorder="1" applyAlignment="1">
      <alignment horizontal="center" vertical="center"/>
    </xf>
    <xf numFmtId="0" fontId="55" fillId="59" borderId="22" xfId="333" applyFont="1" applyFill="1" applyBorder="1" applyAlignment="1">
      <alignment horizontal="center" vertical="center"/>
    </xf>
    <xf numFmtId="0" fontId="61" fillId="54" borderId="66" xfId="333" applyFont="1" applyFill="1" applyBorder="1" applyAlignment="1">
      <alignment horizontal="center" vertical="center" wrapText="1"/>
    </xf>
    <xf numFmtId="2" fontId="62" fillId="21" borderId="24" xfId="333" applyNumberFormat="1" applyFont="1" applyFill="1" applyBorder="1" applyAlignment="1">
      <alignment vertical="top"/>
    </xf>
    <xf numFmtId="2" fontId="62" fillId="21" borderId="22" xfId="333" applyNumberFormat="1" applyFont="1" applyFill="1" applyBorder="1" applyAlignment="1">
      <alignment vertical="top"/>
    </xf>
    <xf numFmtId="3" fontId="2" fillId="60" borderId="20" xfId="333" applyNumberFormat="1" applyFont="1" applyFill="1" applyBorder="1" applyAlignment="1">
      <alignment horizontal="center"/>
    </xf>
    <xf numFmtId="3" fontId="2" fillId="60" borderId="12" xfId="333" applyNumberFormat="1" applyFont="1" applyFill="1" applyBorder="1" applyAlignment="1">
      <alignment horizontal="center"/>
    </xf>
    <xf numFmtId="3" fontId="2" fillId="60" borderId="23" xfId="333" applyNumberFormat="1" applyFont="1" applyFill="1" applyBorder="1" applyAlignment="1">
      <alignment horizontal="center"/>
    </xf>
    <xf numFmtId="3" fontId="2" fillId="60" borderId="22" xfId="333" applyNumberFormat="1" applyFont="1" applyFill="1" applyBorder="1" applyAlignment="1">
      <alignment horizontal="center"/>
    </xf>
    <xf numFmtId="3" fontId="4" fillId="59" borderId="20" xfId="333" applyNumberFormat="1" applyFont="1" applyFill="1" applyBorder="1" applyAlignment="1">
      <alignment horizontal="center"/>
    </xf>
    <xf numFmtId="3" fontId="4" fillId="59" borderId="12" xfId="333" applyNumberFormat="1" applyFont="1" applyFill="1" applyBorder="1" applyAlignment="1">
      <alignment horizontal="center"/>
    </xf>
    <xf numFmtId="3" fontId="4" fillId="59" borderId="23" xfId="333" applyNumberFormat="1" applyFont="1" applyFill="1" applyBorder="1" applyAlignment="1">
      <alignment horizontal="center"/>
    </xf>
    <xf numFmtId="3" fontId="4" fillId="59" borderId="22" xfId="333" applyNumberFormat="1" applyFont="1" applyFill="1" applyBorder="1" applyAlignment="1">
      <alignment horizontal="center"/>
    </xf>
    <xf numFmtId="3" fontId="4" fillId="59" borderId="20" xfId="333" applyNumberFormat="1" applyFont="1" applyFill="1" applyBorder="1"/>
    <xf numFmtId="3" fontId="4" fillId="59" borderId="12" xfId="333" applyNumberFormat="1" applyFont="1" applyFill="1" applyBorder="1"/>
    <xf numFmtId="3" fontId="4" fillId="59" borderId="23" xfId="333" applyNumberFormat="1" applyFont="1" applyFill="1" applyBorder="1"/>
    <xf numFmtId="3" fontId="4" fillId="59" borderId="23" xfId="333" applyNumberFormat="1" applyFont="1" applyFill="1" applyBorder="1" applyAlignment="1">
      <alignment horizontal="right"/>
    </xf>
    <xf numFmtId="0" fontId="21" fillId="22" borderId="32" xfId="451" applyFont="1" applyFill="1" applyBorder="1" applyAlignment="1">
      <alignment horizontal="center"/>
    </xf>
    <xf numFmtId="0" fontId="1" fillId="0" borderId="12" xfId="333" applyFont="1" applyBorder="1"/>
    <xf numFmtId="0" fontId="1" fillId="0" borderId="24" xfId="333" applyNumberFormat="1" applyBorder="1" applyAlignment="1">
      <alignment horizontal="left"/>
    </xf>
    <xf numFmtId="3" fontId="1" fillId="0" borderId="20" xfId="333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1" fillId="0" borderId="12" xfId="333" applyNumberFormat="1" applyBorder="1" applyAlignment="1">
      <alignment horizontal="center"/>
    </xf>
    <xf numFmtId="3" fontId="1" fillId="0" borderId="23" xfId="333" applyNumberFormat="1" applyBorder="1" applyAlignment="1">
      <alignment horizontal="center"/>
    </xf>
    <xf numFmtId="3" fontId="1" fillId="0" borderId="22" xfId="333" applyNumberFormat="1" applyBorder="1" applyAlignment="1">
      <alignment horizontal="center"/>
    </xf>
    <xf numFmtId="3" fontId="1" fillId="0" borderId="20" xfId="333" applyNumberFormat="1" applyBorder="1"/>
    <xf numFmtId="3" fontId="1" fillId="0" borderId="12" xfId="333" applyNumberFormat="1" applyBorder="1"/>
    <xf numFmtId="3" fontId="1" fillId="0" borderId="23" xfId="333" applyNumberFormat="1" applyBorder="1"/>
    <xf numFmtId="3" fontId="1" fillId="0" borderId="23" xfId="333" applyNumberFormat="1" applyBorder="1" applyAlignment="1">
      <alignment horizontal="right"/>
    </xf>
    <xf numFmtId="0" fontId="59" fillId="0" borderId="0" xfId="333" applyFont="1"/>
    <xf numFmtId="0" fontId="21" fillId="0" borderId="36" xfId="451" applyFont="1" applyFill="1" applyBorder="1" applyAlignment="1">
      <alignment wrapText="1"/>
    </xf>
    <xf numFmtId="0" fontId="21" fillId="0" borderId="36" xfId="451" applyNumberFormat="1" applyFont="1" applyFill="1" applyBorder="1" applyAlignment="1">
      <alignment wrapText="1"/>
    </xf>
    <xf numFmtId="0" fontId="21" fillId="0" borderId="36" xfId="451" applyFont="1" applyFill="1" applyBorder="1" applyAlignment="1">
      <alignment horizontal="right" wrapText="1"/>
    </xf>
    <xf numFmtId="0" fontId="4" fillId="15" borderId="0" xfId="333" applyFont="1" applyFill="1"/>
    <xf numFmtId="0" fontId="4" fillId="15" borderId="0" xfId="333" applyFont="1" applyFill="1" applyAlignment="1">
      <alignment horizontal="center"/>
    </xf>
    <xf numFmtId="2" fontId="62" fillId="18" borderId="24" xfId="333" applyNumberFormat="1" applyFont="1" applyFill="1" applyBorder="1" applyAlignment="1">
      <alignment vertical="center"/>
    </xf>
    <xf numFmtId="2" fontId="62" fillId="18" borderId="21" xfId="333" applyNumberFormat="1" applyFont="1" applyFill="1" applyBorder="1" applyAlignment="1">
      <alignment vertical="center"/>
    </xf>
    <xf numFmtId="2" fontId="62" fillId="18" borderId="24" xfId="333" applyNumberFormat="1" applyFont="1" applyFill="1" applyBorder="1" applyAlignment="1">
      <alignment horizontal="center" vertical="center" wrapText="1"/>
    </xf>
    <xf numFmtId="3" fontId="2" fillId="59" borderId="20" xfId="333" applyNumberFormat="1" applyFont="1" applyFill="1" applyBorder="1" applyAlignment="1">
      <alignment horizontal="center"/>
    </xf>
    <xf numFmtId="3" fontId="13" fillId="18" borderId="12" xfId="0" applyNumberFormat="1" applyFont="1" applyFill="1" applyBorder="1" applyAlignment="1">
      <alignment horizontal="center" vertical="center"/>
    </xf>
    <xf numFmtId="3" fontId="2" fillId="59" borderId="12" xfId="333" applyNumberFormat="1" applyFont="1" applyFill="1" applyBorder="1" applyAlignment="1">
      <alignment horizontal="center"/>
    </xf>
    <xf numFmtId="3" fontId="2" fillId="59" borderId="23" xfId="333" applyNumberFormat="1" applyFont="1" applyFill="1" applyBorder="1" applyAlignment="1">
      <alignment horizontal="center"/>
    </xf>
    <xf numFmtId="3" fontId="2" fillId="59" borderId="22" xfId="333" applyNumberFormat="1" applyFont="1" applyFill="1" applyBorder="1" applyAlignment="1">
      <alignment horizontal="center"/>
    </xf>
    <xf numFmtId="3" fontId="2" fillId="59" borderId="12" xfId="333" applyNumberFormat="1" applyFont="1" applyFill="1" applyBorder="1"/>
    <xf numFmtId="0" fontId="1" fillId="0" borderId="12" xfId="333" applyBorder="1"/>
    <xf numFmtId="3" fontId="1" fillId="0" borderId="40" xfId="333" applyNumberFormat="1" applyBorder="1" applyAlignment="1">
      <alignment horizontal="center"/>
    </xf>
    <xf numFmtId="3" fontId="0" fillId="0" borderId="45" xfId="0" applyNumberFormat="1" applyBorder="1" applyAlignment="1">
      <alignment horizontal="center"/>
    </xf>
    <xf numFmtId="3" fontId="1" fillId="0" borderId="45" xfId="333" applyNumberFormat="1" applyBorder="1" applyAlignment="1">
      <alignment horizontal="center"/>
    </xf>
    <xf numFmtId="3" fontId="1" fillId="0" borderId="43" xfId="333" applyNumberFormat="1" applyBorder="1" applyAlignment="1">
      <alignment horizontal="center"/>
    </xf>
    <xf numFmtId="3" fontId="1" fillId="0" borderId="42" xfId="333" applyNumberFormat="1" applyBorder="1" applyAlignment="1">
      <alignment horizontal="center"/>
    </xf>
    <xf numFmtId="3" fontId="1" fillId="0" borderId="45" xfId="333" applyNumberFormat="1" applyBorder="1"/>
    <xf numFmtId="3" fontId="1" fillId="0" borderId="43" xfId="333" applyNumberFormat="1" applyBorder="1" applyAlignment="1">
      <alignment horizontal="right"/>
    </xf>
    <xf numFmtId="0" fontId="21" fillId="0" borderId="36" xfId="452" applyFont="1" applyFill="1" applyBorder="1" applyAlignment="1">
      <alignment wrapText="1"/>
    </xf>
    <xf numFmtId="0" fontId="21" fillId="0" borderId="36" xfId="452" applyNumberFormat="1" applyFont="1" applyFill="1" applyBorder="1" applyAlignment="1">
      <alignment wrapText="1"/>
    </xf>
    <xf numFmtId="0" fontId="21" fillId="0" borderId="36" xfId="452" applyFont="1" applyFill="1" applyBorder="1" applyAlignment="1">
      <alignment horizontal="right" wrapText="1"/>
    </xf>
    <xf numFmtId="0" fontId="64" fillId="0" borderId="36" xfId="453" applyFont="1" applyFill="1" applyBorder="1" applyAlignment="1">
      <alignment wrapText="1"/>
    </xf>
    <xf numFmtId="0" fontId="64" fillId="0" borderId="36" xfId="453" applyNumberFormat="1" applyFont="1" applyFill="1" applyBorder="1" applyAlignment="1">
      <alignment wrapText="1"/>
    </xf>
    <xf numFmtId="0" fontId="64" fillId="0" borderId="36" xfId="453" applyFont="1" applyFill="1" applyBorder="1" applyAlignment="1">
      <alignment horizontal="right" wrapText="1"/>
    </xf>
  </cellXfs>
  <cellStyles count="636">
    <cellStyle name="#.##0,00" xfId="7"/>
    <cellStyle name="_CONTRATACION_ANTIOQUIA_14122009" xfId="8"/>
    <cellStyle name="_Estadistica_28042010" xfId="9"/>
    <cellStyle name="_ESTADISTICAS DE AGOSTO DE 2009" xfId="10"/>
    <cellStyle name="‡" xfId="11"/>
    <cellStyle name="20% - Accent1" xfId="12"/>
    <cellStyle name="20% - Accent1 2" xfId="13"/>
    <cellStyle name="20% - Accent2" xfId="14"/>
    <cellStyle name="20% - Accent2 2" xfId="15"/>
    <cellStyle name="20% - Accent3" xfId="16"/>
    <cellStyle name="20% - Accent3 2" xfId="17"/>
    <cellStyle name="20% - Accent4" xfId="18"/>
    <cellStyle name="20% - Accent4 2" xfId="19"/>
    <cellStyle name="20% - Accent5" xfId="20"/>
    <cellStyle name="20% - Accent5 2" xfId="21"/>
    <cellStyle name="20% - Accent6" xfId="22"/>
    <cellStyle name="20% - Accent6 2" xfId="23"/>
    <cellStyle name="20% - Énfasis1 2" xfId="24"/>
    <cellStyle name="20% - Énfasis1 3" xfId="25"/>
    <cellStyle name="20% - Énfasis1 4" xfId="26"/>
    <cellStyle name="20% - Énfasis2 2" xfId="27"/>
    <cellStyle name="20% - Énfasis2 3" xfId="28"/>
    <cellStyle name="20% - Énfasis2 4" xfId="29"/>
    <cellStyle name="20% - Énfasis3 2" xfId="30"/>
    <cellStyle name="20% - Énfasis3 3" xfId="31"/>
    <cellStyle name="20% - Énfasis3 4" xfId="32"/>
    <cellStyle name="20% - Énfasis4 2" xfId="33"/>
    <cellStyle name="20% - Énfasis4 3" xfId="34"/>
    <cellStyle name="20% - Énfasis4 4" xfId="35"/>
    <cellStyle name="20% - Énfasis5 2" xfId="36"/>
    <cellStyle name="20% - Énfasis5 3" xfId="37"/>
    <cellStyle name="20% - Énfasis6 2" xfId="38"/>
    <cellStyle name="20% - Énfasis6 3" xfId="39"/>
    <cellStyle name="20% - Énfasis6 4" xfId="40"/>
    <cellStyle name="40% - Accent1" xfId="41"/>
    <cellStyle name="40% - Accent1 2" xfId="42"/>
    <cellStyle name="40% - Accent2" xfId="43"/>
    <cellStyle name="40% - Accent2 2" xfId="44"/>
    <cellStyle name="40% - Accent3" xfId="45"/>
    <cellStyle name="40% - Accent3 2" xfId="46"/>
    <cellStyle name="40% - Accent4" xfId="47"/>
    <cellStyle name="40% - Accent4 2" xfId="48"/>
    <cellStyle name="40% - Accent5" xfId="49"/>
    <cellStyle name="40% - Accent5 2" xfId="50"/>
    <cellStyle name="40% - Accent6" xfId="51"/>
    <cellStyle name="40% - Accent6 2" xfId="52"/>
    <cellStyle name="40% - Énfasis1 2" xfId="53"/>
    <cellStyle name="40% - Énfasis1 3" xfId="54"/>
    <cellStyle name="40% - Énfasis1 4" xfId="55"/>
    <cellStyle name="40% - Énfasis2 2" xfId="56"/>
    <cellStyle name="40% - Énfasis2 3" xfId="57"/>
    <cellStyle name="40% - Énfasis3 2" xfId="58"/>
    <cellStyle name="40% - Énfasis3 3" xfId="59"/>
    <cellStyle name="40% - Énfasis3 4" xfId="60"/>
    <cellStyle name="40% - Énfasis4 2" xfId="61"/>
    <cellStyle name="40% - Énfasis4 3" xfId="62"/>
    <cellStyle name="40% - Énfasis4 4" xfId="63"/>
    <cellStyle name="40% - Énfasis5 2" xfId="64"/>
    <cellStyle name="40% - Énfasis5 3" xfId="65"/>
    <cellStyle name="40% - Énfasis5 4" xfId="66"/>
    <cellStyle name="40% - Énfasis6 2" xfId="67"/>
    <cellStyle name="40% - Énfasis6 3" xfId="68"/>
    <cellStyle name="40% - Énfasis6 4" xfId="69"/>
    <cellStyle name="60% - Accent1" xfId="70"/>
    <cellStyle name="60% - Accent2" xfId="71"/>
    <cellStyle name="60% - Accent3" xfId="72"/>
    <cellStyle name="60% - Accent4" xfId="73"/>
    <cellStyle name="60% - Accent5" xfId="74"/>
    <cellStyle name="60% - Accent6" xfId="75"/>
    <cellStyle name="60% - Énfasis1 2" xfId="76"/>
    <cellStyle name="60% - Énfasis2 2" xfId="77"/>
    <cellStyle name="60% - Énfasis3 2" xfId="78"/>
    <cellStyle name="60% - Énfasis4 2" xfId="79"/>
    <cellStyle name="60% - Énfasis5 2" xfId="80"/>
    <cellStyle name="60% - Énfasis6 2" xfId="81"/>
    <cellStyle name="Accent1" xfId="82"/>
    <cellStyle name="Accent2" xfId="83"/>
    <cellStyle name="Accent3" xfId="84"/>
    <cellStyle name="Accent4" xfId="85"/>
    <cellStyle name="Accent5" xfId="86"/>
    <cellStyle name="Accent6" xfId="87"/>
    <cellStyle name="Bad" xfId="88"/>
    <cellStyle name="Buena 2" xfId="89"/>
    <cellStyle name="Calculation" xfId="90"/>
    <cellStyle name="Cálculo 2" xfId="91"/>
    <cellStyle name="Celda de comprobación 2" xfId="92"/>
    <cellStyle name="Celda vinculada 2" xfId="93"/>
    <cellStyle name="Check Cell" xfId="94"/>
    <cellStyle name="Encabezado 4 2" xfId="95"/>
    <cellStyle name="Énfasis1 2" xfId="96"/>
    <cellStyle name="Énfasis2 2" xfId="97"/>
    <cellStyle name="Énfasis3 2" xfId="98"/>
    <cellStyle name="Énfasis4 2" xfId="99"/>
    <cellStyle name="Énfasis5 2" xfId="100"/>
    <cellStyle name="Énfasis6 2" xfId="101"/>
    <cellStyle name="Entrada 2" xfId="102"/>
    <cellStyle name="Estilo 1" xfId="103"/>
    <cellStyle name="Estilo 1 2" xfId="104"/>
    <cellStyle name="Euro" xfId="105"/>
    <cellStyle name="Euro 2" xfId="106"/>
    <cellStyle name="Euro 2 2" xfId="107"/>
    <cellStyle name="Euro 2 3" xfId="108"/>
    <cellStyle name="Euro 3" xfId="109"/>
    <cellStyle name="Explanatory Text" xfId="110"/>
    <cellStyle name="Good" xfId="111"/>
    <cellStyle name="Heading 1" xfId="112"/>
    <cellStyle name="Heading 2" xfId="113"/>
    <cellStyle name="Heading 3" xfId="114"/>
    <cellStyle name="Heading 4" xfId="115"/>
    <cellStyle name="Incorrecto 2" xfId="116"/>
    <cellStyle name="Input" xfId="117"/>
    <cellStyle name="Linked Cell" xfId="118"/>
    <cellStyle name="Millares 10" xfId="119"/>
    <cellStyle name="Millares 11" xfId="120"/>
    <cellStyle name="Millares 16" xfId="121"/>
    <cellStyle name="Millares 17" xfId="122"/>
    <cellStyle name="Millares 18" xfId="123"/>
    <cellStyle name="Millares 19" xfId="124"/>
    <cellStyle name="Millares 2" xfId="1"/>
    <cellStyle name="Millares 2 10" xfId="125"/>
    <cellStyle name="Millares 2 11" xfId="126"/>
    <cellStyle name="Millares 2 12" xfId="127"/>
    <cellStyle name="Millares 2 13" xfId="128"/>
    <cellStyle name="Millares 2 14" xfId="129"/>
    <cellStyle name="Millares 2 15" xfId="130"/>
    <cellStyle name="Millares 2 16" xfId="131"/>
    <cellStyle name="Millares 2 17" xfId="132"/>
    <cellStyle name="Millares 2 18" xfId="133"/>
    <cellStyle name="Millares 2 19" xfId="134"/>
    <cellStyle name="Millares 2 2" xfId="135"/>
    <cellStyle name="Millares 2 2 2" xfId="136"/>
    <cellStyle name="Millares 2 20" xfId="137"/>
    <cellStyle name="Millares 2 21" xfId="138"/>
    <cellStyle name="Millares 2 22" xfId="139"/>
    <cellStyle name="Millares 2 23" xfId="140"/>
    <cellStyle name="Millares 2 24" xfId="141"/>
    <cellStyle name="Millares 2 25" xfId="142"/>
    <cellStyle name="Millares 2 26" xfId="143"/>
    <cellStyle name="Millares 2 3" xfId="144"/>
    <cellStyle name="Millares 2 4" xfId="145"/>
    <cellStyle name="Millares 2 5" xfId="146"/>
    <cellStyle name="Millares 2 6" xfId="147"/>
    <cellStyle name="Millares 2 7" xfId="148"/>
    <cellStyle name="Millares 2 8" xfId="149"/>
    <cellStyle name="Millares 2 9" xfId="150"/>
    <cellStyle name="Millares 2_COMPARATIVO FACTURACION 2011 CORREGIDO" xfId="151"/>
    <cellStyle name="Millares 20" xfId="152"/>
    <cellStyle name="Millares 21" xfId="153"/>
    <cellStyle name="Millares 22" xfId="154"/>
    <cellStyle name="Millares 23" xfId="155"/>
    <cellStyle name="Millares 24" xfId="156"/>
    <cellStyle name="Millares 25" xfId="157"/>
    <cellStyle name="Millares 26" xfId="158"/>
    <cellStyle name="Millares 27" xfId="159"/>
    <cellStyle name="Millares 28" xfId="160"/>
    <cellStyle name="Millares 29" xfId="161"/>
    <cellStyle name="Millares 3" xfId="162"/>
    <cellStyle name="Millares 3 10" xfId="163"/>
    <cellStyle name="Millares 3 11" xfId="164"/>
    <cellStyle name="Millares 3 12" xfId="165"/>
    <cellStyle name="Millares 3 13" xfId="166"/>
    <cellStyle name="Millares 3 14" xfId="167"/>
    <cellStyle name="Millares 3 15" xfId="168"/>
    <cellStyle name="Millares 3 16" xfId="169"/>
    <cellStyle name="Millares 3 17" xfId="170"/>
    <cellStyle name="Millares 3 18" xfId="171"/>
    <cellStyle name="Millares 3 19" xfId="172"/>
    <cellStyle name="Millares 3 2" xfId="173"/>
    <cellStyle name="Millares 3 20" xfId="174"/>
    <cellStyle name="Millares 3 21" xfId="175"/>
    <cellStyle name="Millares 3 22" xfId="176"/>
    <cellStyle name="Millares 3 23" xfId="177"/>
    <cellStyle name="Millares 3 24" xfId="178"/>
    <cellStyle name="Millares 3 25" xfId="179"/>
    <cellStyle name="Millares 3 26" xfId="180"/>
    <cellStyle name="Millares 3 3" xfId="181"/>
    <cellStyle name="Millares 3 4" xfId="182"/>
    <cellStyle name="Millares 3 5" xfId="183"/>
    <cellStyle name="Millares 3 6" xfId="184"/>
    <cellStyle name="Millares 3 7" xfId="185"/>
    <cellStyle name="Millares 3 8" xfId="186"/>
    <cellStyle name="Millares 3 9" xfId="187"/>
    <cellStyle name="Millares 30" xfId="188"/>
    <cellStyle name="Millares 31" xfId="189"/>
    <cellStyle name="Millares 4" xfId="190"/>
    <cellStyle name="Millares 4 10" xfId="191"/>
    <cellStyle name="Millares 4 11" xfId="192"/>
    <cellStyle name="Millares 4 12" xfId="193"/>
    <cellStyle name="Millares 4 13" xfId="194"/>
    <cellStyle name="Millares 4 14" xfId="195"/>
    <cellStyle name="Millares 4 15" xfId="196"/>
    <cellStyle name="Millares 4 16" xfId="197"/>
    <cellStyle name="Millares 4 17" xfId="198"/>
    <cellStyle name="Millares 4 18" xfId="199"/>
    <cellStyle name="Millares 4 19" xfId="200"/>
    <cellStyle name="Millares 4 2" xfId="201"/>
    <cellStyle name="Millares 4 20" xfId="202"/>
    <cellStyle name="Millares 4 21" xfId="203"/>
    <cellStyle name="Millares 4 22" xfId="204"/>
    <cellStyle name="Millares 4 23" xfId="205"/>
    <cellStyle name="Millares 4 24" xfId="206"/>
    <cellStyle name="Millares 4 25" xfId="207"/>
    <cellStyle name="Millares 4 26" xfId="208"/>
    <cellStyle name="Millares 4 3" xfId="209"/>
    <cellStyle name="Millares 4 4" xfId="210"/>
    <cellStyle name="Millares 4 5" xfId="211"/>
    <cellStyle name="Millares 4 6" xfId="212"/>
    <cellStyle name="Millares 4 7" xfId="213"/>
    <cellStyle name="Millares 4 8" xfId="214"/>
    <cellStyle name="Millares 4 9" xfId="215"/>
    <cellStyle name="Millares 5" xfId="216"/>
    <cellStyle name="Millares 5 10" xfId="217"/>
    <cellStyle name="Millares 5 11" xfId="218"/>
    <cellStyle name="Millares 5 12" xfId="219"/>
    <cellStyle name="Millares 5 13" xfId="220"/>
    <cellStyle name="Millares 5 14" xfId="221"/>
    <cellStyle name="Millares 5 15" xfId="222"/>
    <cellStyle name="Millares 5 16" xfId="223"/>
    <cellStyle name="Millares 5 17" xfId="224"/>
    <cellStyle name="Millares 5 18" xfId="225"/>
    <cellStyle name="Millares 5 19" xfId="226"/>
    <cellStyle name="Millares 5 2" xfId="227"/>
    <cellStyle name="Millares 5 20" xfId="228"/>
    <cellStyle name="Millares 5 21" xfId="229"/>
    <cellStyle name="Millares 5 22" xfId="230"/>
    <cellStyle name="Millares 5 23" xfId="231"/>
    <cellStyle name="Millares 5 24" xfId="232"/>
    <cellStyle name="Millares 5 25" xfId="233"/>
    <cellStyle name="Millares 5 26" xfId="234"/>
    <cellStyle name="Millares 5 3" xfId="235"/>
    <cellStyle name="Millares 5 4" xfId="236"/>
    <cellStyle name="Millares 5 5" xfId="237"/>
    <cellStyle name="Millares 5 6" xfId="238"/>
    <cellStyle name="Millares 5 7" xfId="239"/>
    <cellStyle name="Millares 5 8" xfId="240"/>
    <cellStyle name="Millares 5 9" xfId="241"/>
    <cellStyle name="Millares 6" xfId="242"/>
    <cellStyle name="Millares 6 10" xfId="243"/>
    <cellStyle name="Millares 6 11" xfId="244"/>
    <cellStyle name="Millares 6 12" xfId="245"/>
    <cellStyle name="Millares 6 13" xfId="246"/>
    <cellStyle name="Millares 6 14" xfId="247"/>
    <cellStyle name="Millares 6 15" xfId="248"/>
    <cellStyle name="Millares 6 16" xfId="249"/>
    <cellStyle name="Millares 6 17" xfId="250"/>
    <cellStyle name="Millares 6 18" xfId="251"/>
    <cellStyle name="Millares 6 19" xfId="252"/>
    <cellStyle name="Millares 6 2" xfId="253"/>
    <cellStyle name="Millares 6 20" xfId="254"/>
    <cellStyle name="Millares 6 21" xfId="255"/>
    <cellStyle name="Millares 6 22" xfId="256"/>
    <cellStyle name="Millares 6 23" xfId="257"/>
    <cellStyle name="Millares 6 24" xfId="258"/>
    <cellStyle name="Millares 6 25" xfId="259"/>
    <cellStyle name="Millares 6 26" xfId="260"/>
    <cellStyle name="Millares 6 3" xfId="261"/>
    <cellStyle name="Millares 6 4" xfId="262"/>
    <cellStyle name="Millares 6 5" xfId="263"/>
    <cellStyle name="Millares 6 6" xfId="264"/>
    <cellStyle name="Millares 6 7" xfId="265"/>
    <cellStyle name="Millares 6 8" xfId="266"/>
    <cellStyle name="Millares 6 9" xfId="267"/>
    <cellStyle name="Millares 7" xfId="268"/>
    <cellStyle name="Millares 8" xfId="269"/>
    <cellStyle name="Millares 8 10" xfId="270"/>
    <cellStyle name="Millares 8 11" xfId="271"/>
    <cellStyle name="Millares 8 12" xfId="272"/>
    <cellStyle name="Millares 8 13" xfId="273"/>
    <cellStyle name="Millares 8 14" xfId="274"/>
    <cellStyle name="Millares 8 15" xfId="275"/>
    <cellStyle name="Millares 8 16" xfId="276"/>
    <cellStyle name="Millares 8 17" xfId="277"/>
    <cellStyle name="Millares 8 18" xfId="278"/>
    <cellStyle name="Millares 8 19" xfId="279"/>
    <cellStyle name="Millares 8 2" xfId="280"/>
    <cellStyle name="Millares 8 20" xfId="281"/>
    <cellStyle name="Millares 8 21" xfId="282"/>
    <cellStyle name="Millares 8 22" xfId="283"/>
    <cellStyle name="Millares 8 23" xfId="284"/>
    <cellStyle name="Millares 8 24" xfId="285"/>
    <cellStyle name="Millares 8 25" xfId="286"/>
    <cellStyle name="Millares 8 26" xfId="287"/>
    <cellStyle name="Millares 8 3" xfId="288"/>
    <cellStyle name="Millares 8 4" xfId="289"/>
    <cellStyle name="Millares 8 5" xfId="290"/>
    <cellStyle name="Millares 8 6" xfId="291"/>
    <cellStyle name="Millares 8 7" xfId="292"/>
    <cellStyle name="Millares 8 8" xfId="293"/>
    <cellStyle name="Millares 8 9" xfId="294"/>
    <cellStyle name="Millares 9" xfId="295"/>
    <cellStyle name="Moneda 10" xfId="296"/>
    <cellStyle name="Moneda 11" xfId="297"/>
    <cellStyle name="Moneda 12" xfId="298"/>
    <cellStyle name="Moneda 13" xfId="299"/>
    <cellStyle name="Moneda 14" xfId="300"/>
    <cellStyle name="Moneda 15" xfId="301"/>
    <cellStyle name="Moneda 16" xfId="302"/>
    <cellStyle name="Moneda 17" xfId="303"/>
    <cellStyle name="Moneda 18" xfId="304"/>
    <cellStyle name="Moneda 19" xfId="305"/>
    <cellStyle name="Moneda 2" xfId="306"/>
    <cellStyle name="Moneda 20" xfId="307"/>
    <cellStyle name="Moneda 21" xfId="308"/>
    <cellStyle name="Moneda 22" xfId="309"/>
    <cellStyle name="Moneda 23" xfId="310"/>
    <cellStyle name="Moneda 24" xfId="311"/>
    <cellStyle name="Moneda 25" xfId="312"/>
    <cellStyle name="Moneda 26" xfId="313"/>
    <cellStyle name="Moneda 27" xfId="314"/>
    <cellStyle name="Moneda 28" xfId="315"/>
    <cellStyle name="Moneda 29" xfId="316"/>
    <cellStyle name="Moneda 3" xfId="317"/>
    <cellStyle name="Moneda 30" xfId="318"/>
    <cellStyle name="Moneda 4" xfId="319"/>
    <cellStyle name="Moneda 5" xfId="320"/>
    <cellStyle name="Moneda 6" xfId="321"/>
    <cellStyle name="Moneda 7" xfId="322"/>
    <cellStyle name="Moneda 8" xfId="323"/>
    <cellStyle name="Moneda 9" xfId="324"/>
    <cellStyle name="Neutral 2" xfId="325"/>
    <cellStyle name="Normal" xfId="0" builtinId="0"/>
    <cellStyle name="Normal 10" xfId="326"/>
    <cellStyle name="Normal 10 2" xfId="327"/>
    <cellStyle name="Normal 10 3" xfId="328"/>
    <cellStyle name="Normal 10_ABRIL 2011 DEFUNCIONES (15-06-2011)" xfId="329"/>
    <cellStyle name="Normal 11" xfId="330"/>
    <cellStyle name="Normal 11 2" xfId="331"/>
    <cellStyle name="Normal 11_defunciones 2011(13-04-2011)" xfId="332"/>
    <cellStyle name="Normal 12" xfId="333"/>
    <cellStyle name="Normal 12 2" xfId="334"/>
    <cellStyle name="Normal 12 3" xfId="335"/>
    <cellStyle name="Normal 12 3 2" xfId="336"/>
    <cellStyle name="Normal 12_defunciones 2011(13-04-2011)" xfId="337"/>
    <cellStyle name="Normal 13" xfId="338"/>
    <cellStyle name="Normal 13 2" xfId="339"/>
    <cellStyle name="Normal 13_ABRIL 2011 DEFUNCIONES (15-06-2011)" xfId="340"/>
    <cellStyle name="Normal 14" xfId="341"/>
    <cellStyle name="Normal 14 2" xfId="342"/>
    <cellStyle name="Normal 14_defunciones 2011(13-04-2011)" xfId="343"/>
    <cellStyle name="Normal 15" xfId="344"/>
    <cellStyle name="Normal 15 2" xfId="345"/>
    <cellStyle name="Normal 15_defunciones 2011(13-04-2011)" xfId="346"/>
    <cellStyle name="Normal 16" xfId="347"/>
    <cellStyle name="Normal 16 2" xfId="348"/>
    <cellStyle name="Normal 16_defunciones 2011(13-04-2011)" xfId="349"/>
    <cellStyle name="Normal 17" xfId="350"/>
    <cellStyle name="Normal 17 2" xfId="351"/>
    <cellStyle name="Normal 17_defunciones 2011(13-04-2011)" xfId="352"/>
    <cellStyle name="Normal 18" xfId="353"/>
    <cellStyle name="Normal 18 2" xfId="354"/>
    <cellStyle name="Normal 18_defunciones 2011(13-04-2011)" xfId="355"/>
    <cellStyle name="Normal 19" xfId="356"/>
    <cellStyle name="Normal 19 2" xfId="357"/>
    <cellStyle name="Normal 19_defunciones 2011(13-04-2011)" xfId="358"/>
    <cellStyle name="Normal 2" xfId="359"/>
    <cellStyle name="Normal 2 2" xfId="4"/>
    <cellStyle name="Normal 2 2 2" xfId="360"/>
    <cellStyle name="Normal 2 2 3" xfId="361"/>
    <cellStyle name="Normal 2 3" xfId="362"/>
    <cellStyle name="Normal 2 4" xfId="363"/>
    <cellStyle name="Normal 2 4 2" xfId="364"/>
    <cellStyle name="Normal 2 4 3" xfId="365"/>
    <cellStyle name="Normal 2 5" xfId="366"/>
    <cellStyle name="Normal 2 6" xfId="367"/>
    <cellStyle name="Normal 2_ABRIL 2011 DEFUNCIONES (15-06-2011)" xfId="368"/>
    <cellStyle name="Normal 20" xfId="369"/>
    <cellStyle name="Normal 20 2" xfId="370"/>
    <cellStyle name="Normal 20_defunciones 2011(13-04-2011)" xfId="371"/>
    <cellStyle name="Normal 21" xfId="372"/>
    <cellStyle name="Normal 21 2" xfId="373"/>
    <cellStyle name="Normal 21_defunciones 2011(13-04-2011)" xfId="374"/>
    <cellStyle name="Normal 22" xfId="375"/>
    <cellStyle name="Normal 22 2" xfId="376"/>
    <cellStyle name="Normal 22_defunciones 2011(13-04-2011)" xfId="377"/>
    <cellStyle name="Normal 23" xfId="378"/>
    <cellStyle name="Normal 23 2" xfId="379"/>
    <cellStyle name="Normal 23_defunciones 2011(13-04-2011)" xfId="380"/>
    <cellStyle name="Normal 24" xfId="381"/>
    <cellStyle name="Normal 24 2" xfId="382"/>
    <cellStyle name="Normal 24 3" xfId="383"/>
    <cellStyle name="Normal 25" xfId="384"/>
    <cellStyle name="Normal 25 2" xfId="385"/>
    <cellStyle name="Normal 26" xfId="386"/>
    <cellStyle name="Normal 26 2" xfId="387"/>
    <cellStyle name="Normal 27" xfId="388"/>
    <cellStyle name="Normal 27 2" xfId="389"/>
    <cellStyle name="Normal 28" xfId="390"/>
    <cellStyle name="Normal 28 2" xfId="391"/>
    <cellStyle name="Normal 29" xfId="392"/>
    <cellStyle name="Normal 29 2" xfId="393"/>
    <cellStyle name="Normal 3" xfId="394"/>
    <cellStyle name="Normal 3 2" xfId="395"/>
    <cellStyle name="Normal 30" xfId="396"/>
    <cellStyle name="Normal 31" xfId="397"/>
    <cellStyle name="Normal 32" xfId="398"/>
    <cellStyle name="Normal 33" xfId="399"/>
    <cellStyle name="Normal 34" xfId="400"/>
    <cellStyle name="Normal 35" xfId="401"/>
    <cellStyle name="Normal 36" xfId="402"/>
    <cellStyle name="Normal 37" xfId="403"/>
    <cellStyle name="Normal 38" xfId="404"/>
    <cellStyle name="Normal 39" xfId="405"/>
    <cellStyle name="Normal 4" xfId="406"/>
    <cellStyle name="Normal 4 10" xfId="407"/>
    <cellStyle name="Normal 4 2" xfId="408"/>
    <cellStyle name="Normal 4 2 2" xfId="409"/>
    <cellStyle name="Normal 4 3" xfId="410"/>
    <cellStyle name="Normal 4 4" xfId="411"/>
    <cellStyle name="Normal 4 5" xfId="412"/>
    <cellStyle name="Normal 4 6" xfId="413"/>
    <cellStyle name="Normal 4 7" xfId="414"/>
    <cellStyle name="Normal 4 8" xfId="415"/>
    <cellStyle name="Normal 4 9" xfId="416"/>
    <cellStyle name="Normal 4_defunciones 2011(13-04-2011)" xfId="417"/>
    <cellStyle name="Normal 40" xfId="418"/>
    <cellStyle name="Normal 5" xfId="419"/>
    <cellStyle name="Normal 5 2" xfId="420"/>
    <cellStyle name="Normal 5_defunciones 2011(13-04-2011)" xfId="421"/>
    <cellStyle name="Normal 6" xfId="422"/>
    <cellStyle name="Normal 6 2" xfId="423"/>
    <cellStyle name="Normal 6_defunciones 2011(13-04-2011)" xfId="424"/>
    <cellStyle name="Normal 7" xfId="425"/>
    <cellStyle name="Normal 7 2" xfId="426"/>
    <cellStyle name="Normal 7 3" xfId="427"/>
    <cellStyle name="Normal 7 3 2" xfId="428"/>
    <cellStyle name="Normal 7 4" xfId="429"/>
    <cellStyle name="Normal 7 4 2" xfId="430"/>
    <cellStyle name="Normal 7 4 3" xfId="431"/>
    <cellStyle name="Normal 7 4 3 2" xfId="432"/>
    <cellStyle name="Normal 7 4 3 2 2" xfId="433"/>
    <cellStyle name="Normal 7 4 3 2 2 2" xfId="434"/>
    <cellStyle name="Normal 7 4 3 2 2 2 2" xfId="435"/>
    <cellStyle name="Normal 7 4 3 2 2 2 2 2" xfId="436"/>
    <cellStyle name="Normal 7 4 3 2 2 2 3" xfId="437"/>
    <cellStyle name="Normal 7_defunciones 2011(13-04-2011)" xfId="438"/>
    <cellStyle name="Normal 8" xfId="439"/>
    <cellStyle name="Normal 8 2" xfId="440"/>
    <cellStyle name="Normal 8 2 2" xfId="441"/>
    <cellStyle name="Normal 8_defunciones 2011(13-04-2011)" xfId="442"/>
    <cellStyle name="Normal 9" xfId="443"/>
    <cellStyle name="Normal 9 2" xfId="444"/>
    <cellStyle name="Normal 9_defunciones 2011(13-04-2011)" xfId="445"/>
    <cellStyle name="Normal_1.COBERTURA  DANE" xfId="3"/>
    <cellStyle name="Normal_1.COBERTURA  DANE_1" xfId="2"/>
    <cellStyle name="Normal_2.TOTAL EPS" xfId="446"/>
    <cellStyle name="Normal_2.TOTAL EPS_1" xfId="447"/>
    <cellStyle name="Normal_2.TOTAL EPS_2" xfId="448"/>
    <cellStyle name="Normal_2.TOTAL EPS_3" xfId="449"/>
    <cellStyle name="Normal_2.TOTAL EPS_4" xfId="450"/>
    <cellStyle name="Normal_3. Afiliados_ Mpio y EPS" xfId="451"/>
    <cellStyle name="Normal_3. Afiliados_ Mpio y EPS_1" xfId="452"/>
    <cellStyle name="Normal_4. Afiliados X EPS Contributivo_1" xfId="453"/>
    <cellStyle name="Normal_afiliados subsidiado y contributivo 1999-2009" xfId="5"/>
    <cellStyle name="Normal_INFORME AFILIADOS 2001-2006 ACTUALIZADOS enero 2007" xfId="6"/>
    <cellStyle name="Normal_TOTAL EPS_1" xfId="454"/>
    <cellStyle name="Normal_TOTAL EPSS" xfId="455"/>
    <cellStyle name="Normal_TOTAL EPSS_1" xfId="456"/>
    <cellStyle name="Notas 10" xfId="457"/>
    <cellStyle name="Notas 100" xfId="458"/>
    <cellStyle name="Notas 101" xfId="459"/>
    <cellStyle name="Notas 102" xfId="460"/>
    <cellStyle name="Notas 103" xfId="461"/>
    <cellStyle name="Notas 104" xfId="462"/>
    <cellStyle name="Notas 105" xfId="463"/>
    <cellStyle name="Notas 106" xfId="464"/>
    <cellStyle name="Notas 107" xfId="465"/>
    <cellStyle name="Notas 108" xfId="466"/>
    <cellStyle name="Notas 109" xfId="467"/>
    <cellStyle name="Notas 11" xfId="468"/>
    <cellStyle name="Notas 110" xfId="469"/>
    <cellStyle name="Notas 111" xfId="470"/>
    <cellStyle name="Notas 112" xfId="471"/>
    <cellStyle name="Notas 113" xfId="472"/>
    <cellStyle name="Notas 114" xfId="473"/>
    <cellStyle name="Notas 115" xfId="474"/>
    <cellStyle name="Notas 116" xfId="475"/>
    <cellStyle name="Notas 117" xfId="476"/>
    <cellStyle name="Notas 118" xfId="477"/>
    <cellStyle name="Notas 119" xfId="478"/>
    <cellStyle name="Notas 12" xfId="479"/>
    <cellStyle name="Notas 120" xfId="480"/>
    <cellStyle name="Notas 121" xfId="481"/>
    <cellStyle name="Notas 122" xfId="482"/>
    <cellStyle name="Notas 123" xfId="483"/>
    <cellStyle name="Notas 124" xfId="484"/>
    <cellStyle name="Notas 125" xfId="485"/>
    <cellStyle name="Notas 126" xfId="486"/>
    <cellStyle name="Notas 127" xfId="487"/>
    <cellStyle name="Notas 128" xfId="488"/>
    <cellStyle name="Notas 129" xfId="489"/>
    <cellStyle name="Notas 13" xfId="490"/>
    <cellStyle name="Notas 130" xfId="491"/>
    <cellStyle name="Notas 131" xfId="492"/>
    <cellStyle name="Notas 132" xfId="493"/>
    <cellStyle name="Notas 133" xfId="494"/>
    <cellStyle name="Notas 134" xfId="495"/>
    <cellStyle name="Notas 135" xfId="496"/>
    <cellStyle name="Notas 136" xfId="497"/>
    <cellStyle name="Notas 137" xfId="498"/>
    <cellStyle name="Notas 138" xfId="499"/>
    <cellStyle name="Notas 139" xfId="500"/>
    <cellStyle name="Notas 14" xfId="501"/>
    <cellStyle name="Notas 140" xfId="502"/>
    <cellStyle name="Notas 141" xfId="503"/>
    <cellStyle name="Notas 142" xfId="504"/>
    <cellStyle name="Notas 143" xfId="505"/>
    <cellStyle name="Notas 144" xfId="506"/>
    <cellStyle name="Notas 145" xfId="507"/>
    <cellStyle name="Notas 146" xfId="508"/>
    <cellStyle name="Notas 147" xfId="509"/>
    <cellStyle name="Notas 148" xfId="510"/>
    <cellStyle name="Notas 149" xfId="511"/>
    <cellStyle name="Notas 15" xfId="512"/>
    <cellStyle name="Notas 150" xfId="513"/>
    <cellStyle name="Notas 151" xfId="514"/>
    <cellStyle name="Notas 152" xfId="515"/>
    <cellStyle name="Notas 153" xfId="516"/>
    <cellStyle name="Notas 154" xfId="517"/>
    <cellStyle name="Notas 155" xfId="518"/>
    <cellStyle name="Notas 156" xfId="519"/>
    <cellStyle name="Notas 157" xfId="520"/>
    <cellStyle name="Notas 158" xfId="521"/>
    <cellStyle name="Notas 16" xfId="522"/>
    <cellStyle name="Notas 17" xfId="523"/>
    <cellStyle name="Notas 18" xfId="524"/>
    <cellStyle name="Notas 19" xfId="525"/>
    <cellStyle name="Notas 2" xfId="526"/>
    <cellStyle name="Notas 2 2" xfId="527"/>
    <cellStyle name="Notas 2 3" xfId="528"/>
    <cellStyle name="Notas 2_ENTREGA 10 primeras Antioquia a 105" xfId="529"/>
    <cellStyle name="Notas 20" xfId="530"/>
    <cellStyle name="Notas 21" xfId="531"/>
    <cellStyle name="Notas 22" xfId="532"/>
    <cellStyle name="Notas 23" xfId="533"/>
    <cellStyle name="Notas 24" xfId="534"/>
    <cellStyle name="Notas 25" xfId="535"/>
    <cellStyle name="Notas 26" xfId="536"/>
    <cellStyle name="Notas 27" xfId="537"/>
    <cellStyle name="Notas 28" xfId="538"/>
    <cellStyle name="Notas 29" xfId="539"/>
    <cellStyle name="Notas 3" xfId="540"/>
    <cellStyle name="Notas 3 2" xfId="541"/>
    <cellStyle name="Notas 30" xfId="542"/>
    <cellStyle name="Notas 31" xfId="543"/>
    <cellStyle name="Notas 32" xfId="544"/>
    <cellStyle name="Notas 33" xfId="545"/>
    <cellStyle name="Notas 34" xfId="546"/>
    <cellStyle name="Notas 35" xfId="547"/>
    <cellStyle name="Notas 36" xfId="548"/>
    <cellStyle name="Notas 37" xfId="549"/>
    <cellStyle name="Notas 38" xfId="550"/>
    <cellStyle name="Notas 39" xfId="551"/>
    <cellStyle name="Notas 4" xfId="552"/>
    <cellStyle name="Notas 40" xfId="553"/>
    <cellStyle name="Notas 41" xfId="554"/>
    <cellStyle name="Notas 42" xfId="555"/>
    <cellStyle name="Notas 43" xfId="556"/>
    <cellStyle name="Notas 44" xfId="557"/>
    <cellStyle name="Notas 45" xfId="558"/>
    <cellStyle name="Notas 46" xfId="559"/>
    <cellStyle name="Notas 47" xfId="560"/>
    <cellStyle name="Notas 48" xfId="561"/>
    <cellStyle name="Notas 49" xfId="562"/>
    <cellStyle name="Notas 5" xfId="563"/>
    <cellStyle name="Notas 50" xfId="564"/>
    <cellStyle name="Notas 51" xfId="565"/>
    <cellStyle name="Notas 52" xfId="566"/>
    <cellStyle name="Notas 53" xfId="567"/>
    <cellStyle name="Notas 54" xfId="568"/>
    <cellStyle name="Notas 55" xfId="569"/>
    <cellStyle name="Notas 56" xfId="570"/>
    <cellStyle name="Notas 57" xfId="571"/>
    <cellStyle name="Notas 58" xfId="572"/>
    <cellStyle name="Notas 59" xfId="573"/>
    <cellStyle name="Notas 6" xfId="574"/>
    <cellStyle name="Notas 60" xfId="575"/>
    <cellStyle name="Notas 61" xfId="576"/>
    <cellStyle name="Notas 62" xfId="577"/>
    <cellStyle name="Notas 63" xfId="578"/>
    <cellStyle name="Notas 64" xfId="579"/>
    <cellStyle name="Notas 65" xfId="580"/>
    <cellStyle name="Notas 66" xfId="581"/>
    <cellStyle name="Notas 67" xfId="582"/>
    <cellStyle name="Notas 68" xfId="583"/>
    <cellStyle name="Notas 69" xfId="584"/>
    <cellStyle name="Notas 7" xfId="585"/>
    <cellStyle name="Notas 70" xfId="586"/>
    <cellStyle name="Notas 71" xfId="587"/>
    <cellStyle name="Notas 72" xfId="588"/>
    <cellStyle name="Notas 73" xfId="589"/>
    <cellStyle name="Notas 74" xfId="590"/>
    <cellStyle name="Notas 75" xfId="591"/>
    <cellStyle name="Notas 76" xfId="592"/>
    <cellStyle name="Notas 77" xfId="593"/>
    <cellStyle name="Notas 78" xfId="594"/>
    <cellStyle name="Notas 79" xfId="595"/>
    <cellStyle name="Notas 8" xfId="596"/>
    <cellStyle name="Notas 80" xfId="597"/>
    <cellStyle name="Notas 81" xfId="598"/>
    <cellStyle name="Notas 82" xfId="599"/>
    <cellStyle name="Notas 83" xfId="600"/>
    <cellStyle name="Notas 84" xfId="601"/>
    <cellStyle name="Notas 85" xfId="602"/>
    <cellStyle name="Notas 86" xfId="603"/>
    <cellStyle name="Notas 87" xfId="604"/>
    <cellStyle name="Notas 88" xfId="605"/>
    <cellStyle name="Notas 89" xfId="606"/>
    <cellStyle name="Notas 9" xfId="607"/>
    <cellStyle name="Notas 90" xfId="608"/>
    <cellStyle name="Notas 91" xfId="609"/>
    <cellStyle name="Notas 92" xfId="610"/>
    <cellStyle name="Notas 93" xfId="611"/>
    <cellStyle name="Notas 94" xfId="612"/>
    <cellStyle name="Notas 95" xfId="613"/>
    <cellStyle name="Notas 96" xfId="614"/>
    <cellStyle name="Notas 97" xfId="615"/>
    <cellStyle name="Notas 98" xfId="616"/>
    <cellStyle name="Notas 99" xfId="617"/>
    <cellStyle name="Note" xfId="618"/>
    <cellStyle name="Output" xfId="619"/>
    <cellStyle name="Porcentaje 2" xfId="620"/>
    <cellStyle name="Porcentaje 3" xfId="621"/>
    <cellStyle name="Porcentual 2" xfId="622"/>
    <cellStyle name="Porcentual 2 2" xfId="623"/>
    <cellStyle name="Porcentual 3" xfId="624"/>
    <cellStyle name="Porcentual 33" xfId="625"/>
    <cellStyle name="Salida 2" xfId="626"/>
    <cellStyle name="Texto de advertencia 2" xfId="627"/>
    <cellStyle name="Texto explicativo 2" xfId="628"/>
    <cellStyle name="Title" xfId="629"/>
    <cellStyle name="Título 1 2" xfId="630"/>
    <cellStyle name="Título 2 2" xfId="631"/>
    <cellStyle name="Título 3 2" xfId="632"/>
    <cellStyle name="Título 4" xfId="633"/>
    <cellStyle name="Total 2" xfId="634"/>
    <cellStyle name="Warning Text" xfId="63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276672"/>
        <c:axId val="163226176"/>
      </c:barChart>
      <c:catAx>
        <c:axId val="13327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6322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3226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332766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8880868575454"/>
          <c:y val="2.3987994669754254E-2"/>
          <c:w val="0.49095038602860835"/>
          <c:h val="0.97601200533024579"/>
        </c:manualLayout>
      </c:layout>
      <c:pieChart>
        <c:varyColors val="1"/>
        <c:ser>
          <c:idx val="0"/>
          <c:order val="0"/>
          <c:spPr>
            <a:ln w="25400">
              <a:solidFill>
                <a:srgbClr val="008000"/>
              </a:solidFill>
            </a:ln>
          </c:spPr>
          <c:explosion val="25"/>
          <c:dPt>
            <c:idx val="0"/>
            <c:bubble3D val="0"/>
            <c:spPr>
              <a:solidFill>
                <a:srgbClr val="FFC000"/>
              </a:solidFill>
              <a:ln w="25400">
                <a:solidFill>
                  <a:srgbClr val="008000"/>
                </a:solidFill>
              </a:ln>
            </c:spPr>
          </c:dPt>
          <c:dPt>
            <c:idx val="1"/>
            <c:bubble3D val="0"/>
            <c:spPr>
              <a:solidFill>
                <a:srgbClr val="0000FF"/>
              </a:solidFill>
              <a:ln w="25400">
                <a:solidFill>
                  <a:srgbClr val="008000"/>
                </a:solidFill>
              </a:ln>
            </c:spPr>
          </c:dPt>
          <c:dPt>
            <c:idx val="2"/>
            <c:bubble3D val="0"/>
            <c:spPr>
              <a:solidFill>
                <a:srgbClr val="7030A0"/>
              </a:solidFill>
              <a:ln w="25400">
                <a:solidFill>
                  <a:srgbClr val="008000"/>
                </a:solidFill>
              </a:ln>
            </c:spPr>
          </c:dPt>
          <c:dPt>
            <c:idx val="3"/>
            <c:bubble3D val="0"/>
            <c:spPr>
              <a:solidFill>
                <a:srgbClr val="FF0000"/>
              </a:solidFill>
              <a:ln w="25400">
                <a:solidFill>
                  <a:srgbClr val="008000"/>
                </a:solidFill>
              </a:ln>
            </c:spPr>
          </c:dPt>
          <c:dLbls>
            <c:dLbl>
              <c:idx val="0"/>
              <c:layout>
                <c:manualLayout>
                  <c:x val="3.0165907742044595E-2"/>
                  <c:y val="-6.796598489763705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26545238727134E-2"/>
                  <c:y val="-8.781469981336627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243331354998736E-2"/>
                  <c:y val="-2.398799466975426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232270838862433E-2"/>
                  <c:y val="1.7912039032818455E-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'1.COBERTURA  DANE'!$AF$33:$AF$36</c:f>
              <c:strCache>
                <c:ptCount val="4"/>
                <c:pt idx="0">
                  <c:v>Régimen Contributivo</c:v>
                </c:pt>
                <c:pt idx="1">
                  <c:v>Régimen Subsidiado</c:v>
                </c:pt>
                <c:pt idx="2">
                  <c:v>Régimen de excepción</c:v>
                </c:pt>
                <c:pt idx="3">
                  <c:v>PNA</c:v>
                </c:pt>
              </c:strCache>
            </c:strRef>
          </c:cat>
          <c:val>
            <c:numRef>
              <c:f>'1.COBERTURA  DANE'!$AG$33:$AG$36</c:f>
              <c:numCache>
                <c:formatCode>0.00%</c:formatCode>
                <c:ptCount val="4"/>
                <c:pt idx="0">
                  <c:v>0.53768962682800159</c:v>
                </c:pt>
                <c:pt idx="1">
                  <c:v>0.37144995917939982</c:v>
                </c:pt>
                <c:pt idx="2">
                  <c:v>1.7939070046167318E-2</c:v>
                </c:pt>
                <c:pt idx="3">
                  <c:v>7.2921343946431239E-2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/>
      <c:overlay val="0"/>
      <c:spPr>
        <a:noFill/>
        <a:ln>
          <a:noFill/>
        </a:ln>
      </c:spPr>
      <c:txPr>
        <a:bodyPr/>
        <a:lstStyle/>
        <a:p>
          <a:pPr>
            <a:defRPr sz="105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SUBSIDIADO SEGÚN LA  EMPRESA PROMOTORA DE SALUD SUBSIDIADA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FECHA DE CORTE DICIEMBRE  2015</a:t>
            </a:r>
            <a:endParaRPr lang="es-CO" sz="9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CC000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EPS'!$B$3:$B$9</c:f>
              <c:strCache>
                <c:ptCount val="7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INPEC</c:v>
                </c:pt>
                <c:pt idx="6">
                  <c:v>Caprecom</c:v>
                </c:pt>
              </c:strCache>
            </c:strRef>
          </c:cat>
          <c:val>
            <c:numRef>
              <c:f>'2.TOTAL EPS'!$C$3:$C$9</c:f>
              <c:numCache>
                <c:formatCode>#,##0</c:formatCode>
                <c:ptCount val="7"/>
                <c:pt idx="0">
                  <c:v>1661844</c:v>
                </c:pt>
                <c:pt idx="1">
                  <c:v>338709</c:v>
                </c:pt>
                <c:pt idx="2">
                  <c:v>85053</c:v>
                </c:pt>
                <c:pt idx="3">
                  <c:v>51637</c:v>
                </c:pt>
                <c:pt idx="4">
                  <c:v>43044</c:v>
                </c:pt>
                <c:pt idx="5">
                  <c:v>16330</c:v>
                </c:pt>
                <c:pt idx="6">
                  <c:v>4730</c:v>
                </c:pt>
              </c:numCache>
            </c:numRef>
          </c:val>
        </c:ser>
        <c:ser>
          <c:idx val="1"/>
          <c:order val="1"/>
          <c:tx>
            <c:v>%</c:v>
          </c:tx>
          <c:invertIfNegative val="0"/>
          <c:dLbls>
            <c:delete val="1"/>
          </c:dLbls>
          <c:cat>
            <c:strRef>
              <c:f>'2.TOTAL EPS'!$B$3:$B$9</c:f>
              <c:strCache>
                <c:ptCount val="7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Ecoopsos</c:v>
                </c:pt>
                <c:pt idx="4">
                  <c:v>Asociación Indígena del Cauca</c:v>
                </c:pt>
                <c:pt idx="5">
                  <c:v>INPEC</c:v>
                </c:pt>
                <c:pt idx="6">
                  <c:v>Caprecom</c:v>
                </c:pt>
              </c:strCache>
            </c:strRef>
          </c:cat>
          <c:val>
            <c:numRef>
              <c:f>'2.TOTAL EPS'!$D$3:$D$9</c:f>
              <c:numCache>
                <c:formatCode>0.00</c:formatCode>
                <c:ptCount val="7"/>
                <c:pt idx="0">
                  <c:v>75.49214185678133</c:v>
                </c:pt>
                <c:pt idx="1">
                  <c:v>15.386442936983583</c:v>
                </c:pt>
                <c:pt idx="2">
                  <c:v>3.8636798287593912</c:v>
                </c:pt>
                <c:pt idx="3">
                  <c:v>2.3457001554048498</c:v>
                </c:pt>
                <c:pt idx="4">
                  <c:v>1.9553482481407973</c:v>
                </c:pt>
                <c:pt idx="5">
                  <c:v>0.74181853201698778</c:v>
                </c:pt>
                <c:pt idx="6">
                  <c:v>0.21486844191306503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6775680"/>
        <c:axId val="87108992"/>
      </c:barChart>
      <c:catAx>
        <c:axId val="13677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87108992"/>
        <c:crosses val="autoZero"/>
        <c:auto val="1"/>
        <c:lblAlgn val="ctr"/>
        <c:lblOffset val="100"/>
        <c:noMultiLvlLbl val="0"/>
      </c:catAx>
      <c:valAx>
        <c:axId val="871089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136775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  <c:spPr>
        <a:gradFill>
          <a:gsLst>
            <a:gs pos="25000">
              <a:schemeClr val="bg1"/>
            </a:gs>
            <a:gs pos="96000">
              <a:schemeClr val="tx2">
                <a:lumMod val="20000"/>
                <a:lumOff val="80000"/>
              </a:schemeClr>
            </a:gs>
            <a:gs pos="80000">
              <a:schemeClr val="accent5">
                <a:lumMod val="20000"/>
                <a:lumOff val="80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spPr>
    <a:gradFill>
      <a:gsLst>
        <a:gs pos="25000">
          <a:schemeClr val="bg1"/>
        </a:gs>
        <a:gs pos="96000">
          <a:srgbClr val="FFFF99"/>
        </a:gs>
        <a:gs pos="80000">
          <a:srgbClr val="FFFF66"/>
        </a:gs>
      </a:gsLst>
      <a:lin ang="5400000" scaled="0"/>
    </a:gra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CONTRIBUTIVO SEGÚN LA  EMPRESA PROMOTORA DE SALUD DEPARTAMENTO DE  ANTIOQUIA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FECHA DE CORTE DICIEMBRE 2015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0066FF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2.92000831599538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EPS'!$B$28:$B$41</c:f>
              <c:strCache>
                <c:ptCount val="14"/>
                <c:pt idx="0">
                  <c:v>SURA.</c:v>
                </c:pt>
                <c:pt idx="1">
                  <c:v>Coomeva S.A.</c:v>
                </c:pt>
                <c:pt idx="2">
                  <c:v>EPS Saludcoop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Cafesalud EPS</c:v>
                </c:pt>
                <c:pt idx="6">
                  <c:v>Cruz Blanca </c:v>
                </c:pt>
                <c:pt idx="7">
                  <c:v>Sanitas S.A.</c:v>
                </c:pt>
                <c:pt idx="8">
                  <c:v>Servicio Occidental </c:v>
                </c:pt>
                <c:pt idx="9">
                  <c:v>EPM</c:v>
                </c:pt>
                <c:pt idx="10">
                  <c:v>Fondo Ferrocarriles Nal</c:v>
                </c:pt>
                <c:pt idx="11">
                  <c:v>Famisanar </c:v>
                </c:pt>
                <c:pt idx="12">
                  <c:v>SaludVida S.A.</c:v>
                </c:pt>
                <c:pt idx="13">
                  <c:v>Aliansalud EPS</c:v>
                </c:pt>
              </c:strCache>
            </c:strRef>
          </c:cat>
          <c:val>
            <c:numRef>
              <c:f>'2.TOTAL EPS'!$C$28:$C$41</c:f>
              <c:numCache>
                <c:formatCode>#,##0</c:formatCode>
                <c:ptCount val="14"/>
                <c:pt idx="0">
                  <c:v>1373212</c:v>
                </c:pt>
                <c:pt idx="1">
                  <c:v>649269</c:v>
                </c:pt>
                <c:pt idx="2">
                  <c:v>0</c:v>
                </c:pt>
                <c:pt idx="3">
                  <c:v>397245</c:v>
                </c:pt>
                <c:pt idx="4">
                  <c:v>250843</c:v>
                </c:pt>
                <c:pt idx="5">
                  <c:v>600479</c:v>
                </c:pt>
                <c:pt idx="6">
                  <c:v>79347</c:v>
                </c:pt>
                <c:pt idx="7">
                  <c:v>63352</c:v>
                </c:pt>
                <c:pt idx="8">
                  <c:v>11939</c:v>
                </c:pt>
                <c:pt idx="9">
                  <c:v>10782</c:v>
                </c:pt>
                <c:pt idx="10">
                  <c:v>2939</c:v>
                </c:pt>
                <c:pt idx="11">
                  <c:v>881</c:v>
                </c:pt>
                <c:pt idx="12">
                  <c:v>6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v>%</c:v>
          </c:tx>
          <c:spPr>
            <a:noFill/>
          </c:spPr>
          <c:invertIfNegative val="0"/>
          <c:dLbls>
            <c:delete val="1"/>
          </c:dLbls>
          <c:cat>
            <c:strRef>
              <c:f>'2.TOTAL EPS'!$B$28:$B$41</c:f>
              <c:strCache>
                <c:ptCount val="14"/>
                <c:pt idx="0">
                  <c:v>SURA.</c:v>
                </c:pt>
                <c:pt idx="1">
                  <c:v>Coomeva S.A.</c:v>
                </c:pt>
                <c:pt idx="2">
                  <c:v>EPS Saludcoop</c:v>
                </c:pt>
                <c:pt idx="3">
                  <c:v>La Nueva EPS</c:v>
                </c:pt>
                <c:pt idx="4">
                  <c:v>Salud Total </c:v>
                </c:pt>
                <c:pt idx="5">
                  <c:v>Cafesalud EPS</c:v>
                </c:pt>
                <c:pt idx="6">
                  <c:v>Cruz Blanca </c:v>
                </c:pt>
                <c:pt idx="7">
                  <c:v>Sanitas S.A.</c:v>
                </c:pt>
                <c:pt idx="8">
                  <c:v>Servicio Occidental </c:v>
                </c:pt>
                <c:pt idx="9">
                  <c:v>EPM</c:v>
                </c:pt>
                <c:pt idx="10">
                  <c:v>Fondo Ferrocarriles Nal</c:v>
                </c:pt>
                <c:pt idx="11">
                  <c:v>Famisanar </c:v>
                </c:pt>
                <c:pt idx="12">
                  <c:v>SaludVida S.A.</c:v>
                </c:pt>
                <c:pt idx="13">
                  <c:v>Aliansalud EPS</c:v>
                </c:pt>
              </c:strCache>
            </c:strRef>
          </c:cat>
          <c:val>
            <c:numRef>
              <c:f>'2.TOTAL EPS'!$D$28:$D$41</c:f>
              <c:numCache>
                <c:formatCode>0.00</c:formatCode>
                <c:ptCount val="14"/>
                <c:pt idx="0">
                  <c:v>39.915542101925013</c:v>
                </c:pt>
                <c:pt idx="1">
                  <c:v>18.872485898007554</c:v>
                </c:pt>
                <c:pt idx="2">
                  <c:v>0</c:v>
                </c:pt>
                <c:pt idx="3">
                  <c:v>11.546832916024037</c:v>
                </c:pt>
                <c:pt idx="4">
                  <c:v>7.2913245205206296</c:v>
                </c:pt>
                <c:pt idx="5">
                  <c:v>17.454293150527249</c:v>
                </c:pt>
                <c:pt idx="6">
                  <c:v>2.3064017203180893</c:v>
                </c:pt>
                <c:pt idx="7">
                  <c:v>1.8414705254841592</c:v>
                </c:pt>
                <c:pt idx="8">
                  <c:v>0.34703429416206871</c:v>
                </c:pt>
                <c:pt idx="9">
                  <c:v>0.31340344749605703</c:v>
                </c:pt>
                <c:pt idx="10">
                  <c:v>8.5428745333974362E-2</c:v>
                </c:pt>
                <c:pt idx="11">
                  <c:v>2.5608276501950123E-2</c:v>
                </c:pt>
                <c:pt idx="12">
                  <c:v>1.7440369921872955E-4</c:v>
                </c:pt>
                <c:pt idx="13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4894464"/>
        <c:axId val="87111296"/>
      </c:barChart>
      <c:catAx>
        <c:axId val="6489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87111296"/>
        <c:crosses val="autoZero"/>
        <c:auto val="1"/>
        <c:lblAlgn val="ctr"/>
        <c:lblOffset val="100"/>
        <c:noMultiLvlLbl val="0"/>
      </c:catAx>
      <c:valAx>
        <c:axId val="87111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648944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gradFill>
          <a:gsLst>
            <a:gs pos="0">
              <a:schemeClr val="accent1">
                <a:lumMod val="40000"/>
                <a:lumOff val="60000"/>
              </a:schemeClr>
            </a:gs>
            <a:gs pos="50000">
              <a:schemeClr val="bg1"/>
            </a:gs>
            <a:gs pos="100000">
              <a:schemeClr val="bg1"/>
            </a:gs>
          </a:gsLst>
          <a:lin ang="5400000" scaled="0"/>
        </a:gradFill>
      </c:spPr>
    </c:plotArea>
    <c:plotVisOnly val="1"/>
    <c:dispBlanksAs val="gap"/>
    <c:showDLblsOverMax val="0"/>
  </c:chart>
  <c:spPr>
    <a:gradFill>
      <a:gsLst>
        <a:gs pos="0">
          <a:schemeClr val="bg1"/>
        </a:gs>
        <a:gs pos="50000">
          <a:srgbClr val="FFFF99"/>
        </a:gs>
        <a:gs pos="100000">
          <a:srgbClr val="FFFF66"/>
        </a:gs>
      </a:gsLst>
      <a:lin ang="5400000" scaled="0"/>
    </a:gra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EN MOVILIDAD  AL REGIMÉN SUBSIDIADO SEGÚN EPS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DEPARTAMENTO DE  ANTIOQUIA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FECHA DE CORTE DICIEMBRE 2015</a:t>
            </a:r>
            <a:endParaRPr lang="es-CO" sz="90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00206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EPS'!$B$11:$B$20</c:f>
              <c:strCache>
                <c:ptCount val="10"/>
                <c:pt idx="0">
                  <c:v>SURA.</c:v>
                </c:pt>
                <c:pt idx="1">
                  <c:v>Coomeva S.A.</c:v>
                </c:pt>
                <c:pt idx="2">
                  <c:v>La Nueva EPS</c:v>
                </c:pt>
                <c:pt idx="3">
                  <c:v>Salud Total </c:v>
                </c:pt>
                <c:pt idx="4">
                  <c:v>Cruz Blanca </c:v>
                </c:pt>
                <c:pt idx="5">
                  <c:v>Cafesalud EPS</c:v>
                </c:pt>
                <c:pt idx="6">
                  <c:v>Servicio Occidental </c:v>
                </c:pt>
                <c:pt idx="7">
                  <c:v>Sanitas S.A.</c:v>
                </c:pt>
                <c:pt idx="8">
                  <c:v>Famisanar </c:v>
                </c:pt>
                <c:pt idx="9">
                  <c:v>Salud Vida EPS</c:v>
                </c:pt>
              </c:strCache>
            </c:strRef>
          </c:cat>
          <c:val>
            <c:numRef>
              <c:f>'2.TOTAL EPS'!$C$11:$C$20</c:f>
              <c:numCache>
                <c:formatCode>#,##0</c:formatCode>
                <c:ptCount val="10"/>
                <c:pt idx="0">
                  <c:v>57457</c:v>
                </c:pt>
                <c:pt idx="1">
                  <c:v>38310</c:v>
                </c:pt>
                <c:pt idx="2">
                  <c:v>21670</c:v>
                </c:pt>
                <c:pt idx="3">
                  <c:v>19673</c:v>
                </c:pt>
                <c:pt idx="4">
                  <c:v>4362</c:v>
                </c:pt>
                <c:pt idx="5">
                  <c:v>53840</c:v>
                </c:pt>
                <c:pt idx="6">
                  <c:v>526</c:v>
                </c:pt>
                <c:pt idx="7">
                  <c:v>919</c:v>
                </c:pt>
                <c:pt idx="8">
                  <c:v>83</c:v>
                </c:pt>
                <c:pt idx="9">
                  <c:v>5</c:v>
                </c:pt>
              </c:numCache>
            </c:numRef>
          </c:val>
        </c:ser>
        <c:ser>
          <c:idx val="1"/>
          <c:order val="1"/>
          <c:tx>
            <c:v>%</c:v>
          </c:tx>
          <c:spPr>
            <a:noFill/>
          </c:spPr>
          <c:invertIfNegative val="0"/>
          <c:dLbls>
            <c:delete val="1"/>
          </c:dLbls>
          <c:cat>
            <c:strRef>
              <c:f>'2.TOTAL EPS'!$B$11:$B$20</c:f>
              <c:strCache>
                <c:ptCount val="10"/>
                <c:pt idx="0">
                  <c:v>SURA.</c:v>
                </c:pt>
                <c:pt idx="1">
                  <c:v>Coomeva S.A.</c:v>
                </c:pt>
                <c:pt idx="2">
                  <c:v>La Nueva EPS</c:v>
                </c:pt>
                <c:pt idx="3">
                  <c:v>Salud Total </c:v>
                </c:pt>
                <c:pt idx="4">
                  <c:v>Cruz Blanca </c:v>
                </c:pt>
                <c:pt idx="5">
                  <c:v>Cafesalud EPS</c:v>
                </c:pt>
                <c:pt idx="6">
                  <c:v>Servicio Occidental </c:v>
                </c:pt>
                <c:pt idx="7">
                  <c:v>Sanitas S.A.</c:v>
                </c:pt>
                <c:pt idx="8">
                  <c:v>Famisanar </c:v>
                </c:pt>
                <c:pt idx="9">
                  <c:v>Salud Vida EPS</c:v>
                </c:pt>
              </c:strCache>
            </c:strRef>
          </c:cat>
          <c:val>
            <c:numRef>
              <c:f>'2.TOTAL EPS'!$D$11:$D$20</c:f>
              <c:numCache>
                <c:formatCode>0.00</c:formatCode>
                <c:ptCount val="10"/>
                <c:pt idx="0">
                  <c:v>29.188955777388298</c:v>
                </c:pt>
                <c:pt idx="1">
                  <c:v>19.462013259163303</c:v>
                </c:pt>
                <c:pt idx="2">
                  <c:v>11.008661637328863</c:v>
                </c:pt>
                <c:pt idx="3">
                  <c:v>9.9941578399248137</c:v>
                </c:pt>
                <c:pt idx="4">
                  <c:v>2.2159567172140515</c:v>
                </c:pt>
                <c:pt idx="5">
                  <c:v>27.351469430262387</c:v>
                </c:pt>
                <c:pt idx="6">
                  <c:v>0.26721532169981455</c:v>
                </c:pt>
                <c:pt idx="7">
                  <c:v>0.4668647920953034</c:v>
                </c:pt>
                <c:pt idx="8">
                  <c:v>4.2165155325255908E-2</c:v>
                </c:pt>
                <c:pt idx="9">
                  <c:v>2.5400695979069829E-3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4894976"/>
        <c:axId val="89268224"/>
      </c:barChart>
      <c:catAx>
        <c:axId val="64894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89268224"/>
        <c:crosses val="autoZero"/>
        <c:auto val="1"/>
        <c:lblAlgn val="ctr"/>
        <c:lblOffset val="100"/>
        <c:noMultiLvlLbl val="0"/>
      </c:catAx>
      <c:valAx>
        <c:axId val="892682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EPS-S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648949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b="1"/>
            </a:pPr>
            <a:endParaRPr lang="es-CO"/>
          </a:p>
        </c:txPr>
      </c:dTable>
      <c:spPr>
        <a:gradFill>
          <a:gsLst>
            <a:gs pos="25000">
              <a:schemeClr val="bg1"/>
            </a:gs>
            <a:gs pos="96000">
              <a:schemeClr val="tx2">
                <a:lumMod val="20000"/>
                <a:lumOff val="80000"/>
              </a:schemeClr>
            </a:gs>
            <a:gs pos="80000">
              <a:schemeClr val="accent5">
                <a:lumMod val="20000"/>
                <a:lumOff val="80000"/>
              </a:schemeClr>
            </a:gs>
          </a:gsLst>
          <a:lin ang="5400000" scaled="0"/>
        </a:gradFill>
      </c:spPr>
    </c:plotArea>
    <c:plotVisOnly val="1"/>
    <c:dispBlanksAs val="gap"/>
    <c:showDLblsOverMax val="0"/>
  </c:chart>
  <c:spPr>
    <a:gradFill>
      <a:gsLst>
        <a:gs pos="25000">
          <a:schemeClr val="bg1"/>
        </a:gs>
        <a:gs pos="96000">
          <a:srgbClr val="FFFF99"/>
        </a:gs>
        <a:gs pos="80000">
          <a:srgbClr val="FFFF66"/>
        </a:gs>
      </a:gsLst>
      <a:lin ang="5400000" scaled="0"/>
    </a:gra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EN MOVILIDD AL REGIMÉN CONTRIBUTIVO SEGÚN EPS DEPARTAMENTO DE  ANTIOQUIA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FECHA DE CORTE DICIEMBRE 2015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FF0000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7.1863505599050601E-17"/>
                  <c:y val="5.402948792474766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2.92000831599538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EPS'!$B$43:$B$50</c:f>
              <c:strCache>
                <c:ptCount val="8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Caprecom</c:v>
                </c:pt>
                <c:pt idx="4">
                  <c:v>Ecoopsos</c:v>
                </c:pt>
                <c:pt idx="5">
                  <c:v>ASMET SALUD-CM</c:v>
                </c:pt>
                <c:pt idx="6">
                  <c:v>COMPARTA-CM</c:v>
                </c:pt>
                <c:pt idx="7">
                  <c:v>Mutual SER</c:v>
                </c:pt>
              </c:strCache>
            </c:strRef>
          </c:cat>
          <c:val>
            <c:numRef>
              <c:f>'2.TOTAL EPS'!$C$43:$C$50</c:f>
              <c:numCache>
                <c:formatCode>#,##0</c:formatCode>
                <c:ptCount val="8"/>
                <c:pt idx="0">
                  <c:v>28491</c:v>
                </c:pt>
                <c:pt idx="1">
                  <c:v>2355</c:v>
                </c:pt>
                <c:pt idx="2">
                  <c:v>138</c:v>
                </c:pt>
                <c:pt idx="3">
                  <c:v>138</c:v>
                </c:pt>
                <c:pt idx="4">
                  <c:v>43</c:v>
                </c:pt>
                <c:pt idx="5">
                  <c:v>26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v>%</c:v>
          </c:tx>
          <c:spPr>
            <a:noFill/>
          </c:spPr>
          <c:invertIfNegative val="0"/>
          <c:dLbls>
            <c:delete val="1"/>
          </c:dLbls>
          <c:cat>
            <c:strRef>
              <c:f>'2.TOTAL EPS'!$B$43:$B$50</c:f>
              <c:strCache>
                <c:ptCount val="8"/>
                <c:pt idx="0">
                  <c:v>Savia Salud</c:v>
                </c:pt>
                <c:pt idx="1">
                  <c:v>Coosalud</c:v>
                </c:pt>
                <c:pt idx="2">
                  <c:v>Emdisalud</c:v>
                </c:pt>
                <c:pt idx="3">
                  <c:v>Caprecom</c:v>
                </c:pt>
                <c:pt idx="4">
                  <c:v>Ecoopsos</c:v>
                </c:pt>
                <c:pt idx="5">
                  <c:v>ASMET SALUD-CM</c:v>
                </c:pt>
                <c:pt idx="6">
                  <c:v>COMPARTA-CM</c:v>
                </c:pt>
                <c:pt idx="7">
                  <c:v>Mutual SER</c:v>
                </c:pt>
              </c:strCache>
            </c:strRef>
          </c:cat>
          <c:val>
            <c:numRef>
              <c:f>'2.TOTAL EPS'!$D$43:$D$50</c:f>
              <c:numCache>
                <c:formatCode>0.00</c:formatCode>
                <c:ptCount val="8"/>
                <c:pt idx="0">
                  <c:v>91.34365682408388</c:v>
                </c:pt>
                <c:pt idx="1">
                  <c:v>7.5502548812157357</c:v>
                </c:pt>
                <c:pt idx="2">
                  <c:v>0.44243531788015777</c:v>
                </c:pt>
                <c:pt idx="3">
                  <c:v>0.44243531788015777</c:v>
                </c:pt>
                <c:pt idx="4">
                  <c:v>0.13786028020903465</c:v>
                </c:pt>
                <c:pt idx="5">
                  <c:v>8.3357378731044207E-2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1179392"/>
        <c:axId val="89270528"/>
      </c:barChart>
      <c:catAx>
        <c:axId val="6117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89270528"/>
        <c:crosses val="autoZero"/>
        <c:auto val="1"/>
        <c:lblAlgn val="ctr"/>
        <c:lblOffset val="100"/>
        <c:noMultiLvlLbl val="0"/>
      </c:catAx>
      <c:valAx>
        <c:axId val="89270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611793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gradFill>
          <a:gsLst>
            <a:gs pos="0">
              <a:schemeClr val="accent1">
                <a:lumMod val="40000"/>
                <a:lumOff val="60000"/>
              </a:schemeClr>
            </a:gs>
            <a:gs pos="50000">
              <a:schemeClr val="bg1"/>
            </a:gs>
            <a:gs pos="100000">
              <a:schemeClr val="bg1"/>
            </a:gs>
          </a:gsLst>
          <a:lin ang="5400000" scaled="0"/>
        </a:gradFill>
      </c:spPr>
    </c:plotArea>
    <c:plotVisOnly val="1"/>
    <c:dispBlanksAs val="gap"/>
    <c:showDLblsOverMax val="0"/>
  </c:chart>
  <c:spPr>
    <a:gradFill>
      <a:gsLst>
        <a:gs pos="0">
          <a:schemeClr val="bg1"/>
        </a:gs>
        <a:gs pos="50000">
          <a:srgbClr val="FFFF99"/>
        </a:gs>
        <a:gs pos="100000">
          <a:srgbClr val="FFFF66"/>
        </a:gs>
      </a:gsLst>
      <a:lin ang="5400000" scaled="0"/>
    </a:gra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s-CO" sz="900"/>
              <a:t>DISTRIBUCIÓN</a:t>
            </a:r>
            <a:r>
              <a:rPr lang="es-CO" sz="900" baseline="0"/>
              <a:t> DE AFILIADOS  AL REGIMÉN EXCEPCIÓN  SEGÚN LA  EMPRESA PROMOTORA DE SALUD DEPARTAMENTO DE  ANTIOQUIA</a:t>
            </a:r>
            <a:endParaRPr lang="es-CO" sz="900"/>
          </a:p>
          <a:p>
            <a:pPr algn="ctr">
              <a:defRPr/>
            </a:pPr>
            <a:r>
              <a:rPr lang="es-CO" sz="900" baseline="0"/>
              <a:t>FECHA DE CORTE DICIEMBRE 2015</a:t>
            </a:r>
            <a:endParaRPr lang="es-CO" sz="900"/>
          </a:p>
        </c:rich>
      </c:tx>
      <c:layout>
        <c:manualLayout>
          <c:xMode val="edge"/>
          <c:yMode val="edge"/>
          <c:x val="0.16859366548812632"/>
          <c:y val="7.899936385746056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10548789861137"/>
          <c:y val="0.13545104151266271"/>
          <c:w val="0.87198706452365904"/>
          <c:h val="0.65925680975393774"/>
        </c:manualLayout>
      </c:layout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0066FF"/>
            </a:solidFill>
            <a:ln w="25400">
              <a:solidFill>
                <a:schemeClr val="tx1"/>
              </a:solidFill>
            </a:ln>
          </c:spPr>
          <c:invertIfNegative val="0"/>
          <c:dLbls>
            <c:dLbl>
              <c:idx val="3"/>
              <c:layout>
                <c:manualLayout>
                  <c:x val="0"/>
                  <c:y val="-1.2882444398178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8922631959508315E-3"/>
                  <c:y val="6.0117284568280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2.92000831599538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-9.6618332986335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6.441222199089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1.4461315979754157E-3"/>
                  <c:y val="3.14908702917286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922631959508315E-3"/>
                  <c:y val="6.29791483155702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"/>
                  <c:y val="6.58436043307464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'2.TOTAL EPS'!$B$58:$B$61</c:f>
              <c:strCache>
                <c:ptCount val="4"/>
                <c:pt idx="0">
                  <c:v>F. Médico Preventiva</c:v>
                </c:pt>
                <c:pt idx="1">
                  <c:v>Universidad de Antioquia</c:v>
                </c:pt>
                <c:pt idx="2">
                  <c:v>Universidad Nacional</c:v>
                </c:pt>
                <c:pt idx="3">
                  <c:v>Ecopetrol</c:v>
                </c:pt>
              </c:strCache>
            </c:strRef>
          </c:cat>
          <c:val>
            <c:numRef>
              <c:f>'2.TOTAL EPS'!$C$58:$C$61</c:f>
              <c:numCache>
                <c:formatCode>#,##0</c:formatCode>
                <c:ptCount val="4"/>
                <c:pt idx="0">
                  <c:v>102221</c:v>
                </c:pt>
                <c:pt idx="1">
                  <c:v>7756</c:v>
                </c:pt>
                <c:pt idx="2">
                  <c:v>3740</c:v>
                </c:pt>
                <c:pt idx="3">
                  <c:v>2103</c:v>
                </c:pt>
              </c:numCache>
            </c:numRef>
          </c:val>
        </c:ser>
        <c:ser>
          <c:idx val="1"/>
          <c:order val="1"/>
          <c:tx>
            <c:v>%</c:v>
          </c:tx>
          <c:spPr>
            <a:noFill/>
          </c:spPr>
          <c:invertIfNegative val="0"/>
          <c:dLbls>
            <c:delete val="1"/>
          </c:dLbls>
          <c:cat>
            <c:strRef>
              <c:f>'2.TOTAL EPS'!$B$58:$B$61</c:f>
              <c:strCache>
                <c:ptCount val="4"/>
                <c:pt idx="0">
                  <c:v>F. Médico Preventiva</c:v>
                </c:pt>
                <c:pt idx="1">
                  <c:v>Universidad de Antioquia</c:v>
                </c:pt>
                <c:pt idx="2">
                  <c:v>Universidad Nacional</c:v>
                </c:pt>
                <c:pt idx="3">
                  <c:v>Ecopetrol</c:v>
                </c:pt>
              </c:strCache>
            </c:strRef>
          </c:cat>
          <c:val>
            <c:numRef>
              <c:f>'2.TOTAL EPS'!$D$58:$D$61</c:f>
              <c:numCache>
                <c:formatCode>0.00</c:formatCode>
                <c:ptCount val="4"/>
                <c:pt idx="0">
                  <c:v>88.258504576066315</c:v>
                </c:pt>
                <c:pt idx="1">
                  <c:v>6.6965981695734751</c:v>
                </c:pt>
                <c:pt idx="2">
                  <c:v>3.2291486789846315</c:v>
                </c:pt>
                <c:pt idx="3">
                  <c:v>1.8157485753755829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1180416"/>
        <c:axId val="89272832"/>
      </c:barChart>
      <c:catAx>
        <c:axId val="61180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/>
          <a:lstStyle/>
          <a:p>
            <a:pPr>
              <a:defRPr lang="es-CO"/>
            </a:pPr>
            <a:endParaRPr lang="es-CO"/>
          </a:p>
        </c:txPr>
        <c:crossAx val="89272832"/>
        <c:crosses val="autoZero"/>
        <c:auto val="1"/>
        <c:lblAlgn val="ctr"/>
        <c:lblOffset val="100"/>
        <c:noMultiLvlLbl val="0"/>
      </c:catAx>
      <c:valAx>
        <c:axId val="892728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 de Afiliados por EPS-C</a:t>
                </a:r>
              </a:p>
            </c:rich>
          </c:tx>
          <c:layout/>
          <c:overlay val="0"/>
        </c:title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lang="es-CO"/>
            </a:pPr>
            <a:endParaRPr lang="es-CO"/>
          </a:p>
        </c:txPr>
        <c:crossAx val="611804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 b="1"/>
            </a:pPr>
            <a:endParaRPr lang="es-CO"/>
          </a:p>
        </c:txPr>
      </c:dTable>
      <c:spPr>
        <a:gradFill>
          <a:gsLst>
            <a:gs pos="0">
              <a:schemeClr val="accent1">
                <a:lumMod val="40000"/>
                <a:lumOff val="60000"/>
              </a:schemeClr>
            </a:gs>
            <a:gs pos="50000">
              <a:schemeClr val="bg1"/>
            </a:gs>
            <a:gs pos="100000">
              <a:schemeClr val="bg1"/>
            </a:gs>
          </a:gsLst>
          <a:lin ang="5400000" scaled="0"/>
        </a:gradFill>
      </c:spPr>
    </c:plotArea>
    <c:plotVisOnly val="1"/>
    <c:dispBlanksAs val="gap"/>
    <c:showDLblsOverMax val="0"/>
  </c:chart>
  <c:spPr>
    <a:gradFill>
      <a:gsLst>
        <a:gs pos="0">
          <a:schemeClr val="bg1"/>
        </a:gs>
        <a:gs pos="50000">
          <a:srgbClr val="FFFF99"/>
        </a:gs>
        <a:gs pos="100000">
          <a:srgbClr val="FFFF66"/>
        </a:gs>
      </a:gsLst>
      <a:lin ang="5400000" scaled="0"/>
    </a:gradFill>
  </c:spPr>
  <c:printSettings>
    <c:headerFooter/>
    <c:pageMargins b="0.75000000000000377" l="0.70000000000000062" r="0.70000000000000062" t="0.75000000000000377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01718902784211"/>
          <c:y val="2.704729969641699E-2"/>
          <c:w val="0.82398281097215786"/>
          <c:h val="0.72997667278264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'3. Afiliados_ Mpio y EPS '!$DF$1</c:f>
              <c:strCache>
                <c:ptCount val="1"/>
                <c:pt idx="0">
                  <c:v>Municipios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FF0066"/>
              </a:solidFill>
            </c:spPr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2"/>
            <c:invertIfNegative val="0"/>
            <c:bubble3D val="0"/>
            <c:spPr>
              <a:solidFill>
                <a:srgbClr val="008000"/>
              </a:solidFill>
            </c:spPr>
          </c:dPt>
          <c:dPt>
            <c:idx val="3"/>
            <c:invertIfNegative val="0"/>
            <c:bubble3D val="0"/>
            <c:spPr>
              <a:solidFill>
                <a:srgbClr val="FFC000"/>
              </a:solidFill>
            </c:spPr>
          </c:dPt>
          <c:dPt>
            <c:idx val="4"/>
            <c:invertIfNegative val="0"/>
            <c:bubble3D val="0"/>
            <c:spPr>
              <a:solidFill>
                <a:srgbClr val="00B0F0"/>
              </a:solidFill>
            </c:spPr>
          </c:dPt>
          <c:dPt>
            <c:idx val="5"/>
            <c:invertIfNegative val="0"/>
            <c:bubble3D val="0"/>
            <c:spPr>
              <a:solidFill>
                <a:srgbClr val="0066FF"/>
              </a:soli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Afiliados_ Mpio y EPS '!$DE$2:$DE$8</c:f>
              <c:strCache>
                <c:ptCount val="7"/>
                <c:pt idx="0">
                  <c:v>Savia Salud</c:v>
                </c:pt>
                <c:pt idx="1">
                  <c:v>Caprecom</c:v>
                </c:pt>
                <c:pt idx="2">
                  <c:v>Coosalud</c:v>
                </c:pt>
                <c:pt idx="3">
                  <c:v>Ecoopsos</c:v>
                </c:pt>
                <c:pt idx="4">
                  <c:v>AIC</c:v>
                </c:pt>
                <c:pt idx="5">
                  <c:v>INPEC</c:v>
                </c:pt>
                <c:pt idx="6">
                  <c:v>Emdisalud</c:v>
                </c:pt>
              </c:strCache>
            </c:strRef>
          </c:cat>
          <c:val>
            <c:numRef>
              <c:f>'3. Afiliados_ Mpio y EPS '!$DF$2:$DF$8</c:f>
              <c:numCache>
                <c:formatCode>General</c:formatCode>
                <c:ptCount val="7"/>
                <c:pt idx="0">
                  <c:v>116</c:v>
                </c:pt>
                <c:pt idx="1">
                  <c:v>76</c:v>
                </c:pt>
                <c:pt idx="2">
                  <c:v>29</c:v>
                </c:pt>
                <c:pt idx="3">
                  <c:v>26</c:v>
                </c:pt>
                <c:pt idx="4">
                  <c:v>19</c:v>
                </c:pt>
                <c:pt idx="5">
                  <c:v>19</c:v>
                </c:pt>
                <c:pt idx="6">
                  <c:v>12</c:v>
                </c:pt>
              </c:numCache>
            </c:numRef>
          </c:val>
        </c:ser>
        <c:ser>
          <c:idx val="1"/>
          <c:order val="1"/>
          <c:tx>
            <c:strRef>
              <c:f>'3. Afiliados_ Mpio y EPS '!$DG$1</c:f>
              <c:strCache>
                <c:ptCount val="1"/>
                <c:pt idx="0">
                  <c:v>% Participación</c:v>
                </c:pt>
              </c:strCache>
            </c:strRef>
          </c:tx>
          <c:spPr>
            <a:noFill/>
          </c:spPr>
          <c:invertIfNegative val="0"/>
          <c:dLbls>
            <c:delete val="1"/>
          </c:dLbls>
          <c:cat>
            <c:strRef>
              <c:f>'3. Afiliados_ Mpio y EPS '!$DE$2:$DE$8</c:f>
              <c:strCache>
                <c:ptCount val="7"/>
                <c:pt idx="0">
                  <c:v>Savia Salud</c:v>
                </c:pt>
                <c:pt idx="1">
                  <c:v>Caprecom</c:v>
                </c:pt>
                <c:pt idx="2">
                  <c:v>Coosalud</c:v>
                </c:pt>
                <c:pt idx="3">
                  <c:v>Ecoopsos</c:v>
                </c:pt>
                <c:pt idx="4">
                  <c:v>AIC</c:v>
                </c:pt>
                <c:pt idx="5">
                  <c:v>INPEC</c:v>
                </c:pt>
                <c:pt idx="6">
                  <c:v>Emdisalud</c:v>
                </c:pt>
              </c:strCache>
            </c:strRef>
          </c:cat>
          <c:val>
            <c:numRef>
              <c:f>'3. Afiliados_ Mpio y EPS '!$DG$2:$DG$8</c:f>
              <c:numCache>
                <c:formatCode>General</c:formatCode>
                <c:ptCount val="7"/>
                <c:pt idx="0">
                  <c:v>92.800000000000011</c:v>
                </c:pt>
                <c:pt idx="1">
                  <c:v>60.8</c:v>
                </c:pt>
                <c:pt idx="2">
                  <c:v>23.200000000000003</c:v>
                </c:pt>
                <c:pt idx="3">
                  <c:v>20.8</c:v>
                </c:pt>
                <c:pt idx="4">
                  <c:v>15.2</c:v>
                </c:pt>
                <c:pt idx="5">
                  <c:v>15.2</c:v>
                </c:pt>
                <c:pt idx="6">
                  <c:v>9.6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28512512"/>
        <c:axId val="116662272"/>
        <c:axId val="0"/>
      </c:bar3DChart>
      <c:catAx>
        <c:axId val="12851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16662272"/>
        <c:crosses val="autoZero"/>
        <c:auto val="1"/>
        <c:lblAlgn val="ctr"/>
        <c:lblOffset val="100"/>
        <c:noMultiLvlLbl val="0"/>
      </c:catAx>
      <c:valAx>
        <c:axId val="1166622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Municipios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3.2951469301631411E-2"/>
              <c:y val="0.2220144501548915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285125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700"/>
            </a:pPr>
            <a:endParaRPr lang="es-CO"/>
          </a:p>
        </c:txPr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148</xdr:row>
      <xdr:rowOff>0</xdr:rowOff>
    </xdr:from>
    <xdr:to>
      <xdr:col>18</xdr:col>
      <xdr:colOff>0</xdr:colOff>
      <xdr:row>148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171450</xdr:colOff>
      <xdr:row>6</xdr:row>
      <xdr:rowOff>166687</xdr:rowOff>
    </xdr:from>
    <xdr:to>
      <xdr:col>36</xdr:col>
      <xdr:colOff>57150</xdr:colOff>
      <xdr:row>22</xdr:row>
      <xdr:rowOff>76201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152400</xdr:colOff>
      <xdr:row>22</xdr:row>
      <xdr:rowOff>171450</xdr:rowOff>
    </xdr:from>
    <xdr:to>
      <xdr:col>37</xdr:col>
      <xdr:colOff>38100</xdr:colOff>
      <xdr:row>24</xdr:row>
      <xdr:rowOff>120648</xdr:rowOff>
    </xdr:to>
    <xdr:sp macro="" textlink="">
      <xdr:nvSpPr>
        <xdr:cNvPr id="4" name="1 CuadroTexto"/>
        <xdr:cNvSpPr txBox="1"/>
      </xdr:nvSpPr>
      <xdr:spPr>
        <a:xfrm>
          <a:off x="15525750" y="5210175"/>
          <a:ext cx="6153150" cy="3301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a Agosto 2015. </a:t>
          </a:r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352425</xdr:colOff>
      <xdr:row>0</xdr:row>
      <xdr:rowOff>133349</xdr:rowOff>
    </xdr:from>
    <xdr:to>
      <xdr:col>12</xdr:col>
      <xdr:colOff>571500</xdr:colOff>
      <xdr:row>22</xdr:row>
      <xdr:rowOff>116417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295275</xdr:colOff>
      <xdr:row>23</xdr:row>
      <xdr:rowOff>104775</xdr:rowOff>
    </xdr:from>
    <xdr:to>
      <xdr:col>10</xdr:col>
      <xdr:colOff>685800</xdr:colOff>
      <xdr:row>24</xdr:row>
      <xdr:rowOff>139698</xdr:rowOff>
    </xdr:to>
    <xdr:sp macro="" textlink="">
      <xdr:nvSpPr>
        <xdr:cNvPr id="3" name="1 CuadroTexto"/>
        <xdr:cNvSpPr txBox="1"/>
      </xdr:nvSpPr>
      <xdr:spPr>
        <a:xfrm>
          <a:off x="5819775" y="5057775"/>
          <a:ext cx="6153150" cy="3301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a Diciembre 2015. </a:t>
          </a:r>
          <a:endParaRPr lang="es-CO" sz="1100"/>
        </a:p>
      </xdr:txBody>
    </xdr:sp>
    <xdr:clientData/>
  </xdr:twoCellAnchor>
  <xdr:twoCellAnchor>
    <xdr:from>
      <xdr:col>4</xdr:col>
      <xdr:colOff>317872</xdr:colOff>
      <xdr:row>27</xdr:row>
      <xdr:rowOff>0</xdr:rowOff>
    </xdr:from>
    <xdr:to>
      <xdr:col>12</xdr:col>
      <xdr:colOff>645583</xdr:colOff>
      <xdr:row>49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687918</xdr:colOff>
      <xdr:row>0</xdr:row>
      <xdr:rowOff>148168</xdr:rowOff>
    </xdr:from>
    <xdr:to>
      <xdr:col>21</xdr:col>
      <xdr:colOff>582083</xdr:colOff>
      <xdr:row>22</xdr:row>
      <xdr:rowOff>127000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123887</xdr:colOff>
      <xdr:row>26</xdr:row>
      <xdr:rowOff>233454</xdr:rowOff>
    </xdr:from>
    <xdr:to>
      <xdr:col>21</xdr:col>
      <xdr:colOff>507689</xdr:colOff>
      <xdr:row>49</xdr:row>
      <xdr:rowOff>42332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354541</xdr:colOff>
      <xdr:row>49</xdr:row>
      <xdr:rowOff>89958</xdr:rowOff>
    </xdr:from>
    <xdr:to>
      <xdr:col>10</xdr:col>
      <xdr:colOff>745066</xdr:colOff>
      <xdr:row>50</xdr:row>
      <xdr:rowOff>142875</xdr:rowOff>
    </xdr:to>
    <xdr:sp macro="" textlink="">
      <xdr:nvSpPr>
        <xdr:cNvPr id="7" name="1 CuadroTexto"/>
        <xdr:cNvSpPr txBox="1"/>
      </xdr:nvSpPr>
      <xdr:spPr>
        <a:xfrm>
          <a:off x="5879041" y="10300758"/>
          <a:ext cx="6153150" cy="25294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en Sayp  a Diciembre  2015. </a:t>
          </a:r>
          <a:endParaRPr lang="es-CO" sz="1100"/>
        </a:p>
      </xdr:txBody>
    </xdr:sp>
    <xdr:clientData/>
  </xdr:twoCellAnchor>
  <xdr:twoCellAnchor>
    <xdr:from>
      <xdr:col>4</xdr:col>
      <xdr:colOff>468842</xdr:colOff>
      <xdr:row>51</xdr:row>
      <xdr:rowOff>97366</xdr:rowOff>
    </xdr:from>
    <xdr:to>
      <xdr:col>11</xdr:col>
      <xdr:colOff>532343</xdr:colOff>
      <xdr:row>67</xdr:row>
      <xdr:rowOff>57150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463550</xdr:colOff>
      <xdr:row>67</xdr:row>
      <xdr:rowOff>105833</xdr:rowOff>
    </xdr:from>
    <xdr:to>
      <xdr:col>11</xdr:col>
      <xdr:colOff>92075</xdr:colOff>
      <xdr:row>69</xdr:row>
      <xdr:rowOff>123823</xdr:rowOff>
    </xdr:to>
    <xdr:sp macro="" textlink="">
      <xdr:nvSpPr>
        <xdr:cNvPr id="9" name="1 CuadroTexto"/>
        <xdr:cNvSpPr txBox="1"/>
      </xdr:nvSpPr>
      <xdr:spPr>
        <a:xfrm>
          <a:off x="5988050" y="13821833"/>
          <a:ext cx="6153150" cy="34184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SSSA ,  Diciembre  2015. </a:t>
          </a:r>
          <a:endParaRPr lang="es-CO" sz="1100"/>
        </a:p>
      </xdr:txBody>
    </xdr:sp>
    <xdr:clientData/>
  </xdr:twoCellAnchor>
  <xdr:twoCellAnchor>
    <xdr:from>
      <xdr:col>13</xdr:col>
      <xdr:colOff>0</xdr:colOff>
      <xdr:row>50</xdr:row>
      <xdr:rowOff>0</xdr:rowOff>
    </xdr:from>
    <xdr:to>
      <xdr:col>21</xdr:col>
      <xdr:colOff>57150</xdr:colOff>
      <xdr:row>51</xdr:row>
      <xdr:rowOff>71967</xdr:rowOff>
    </xdr:to>
    <xdr:sp macro="" textlink="">
      <xdr:nvSpPr>
        <xdr:cNvPr id="10" name="1 CuadroTexto"/>
        <xdr:cNvSpPr txBox="1"/>
      </xdr:nvSpPr>
      <xdr:spPr>
        <a:xfrm>
          <a:off x="13687425" y="10410825"/>
          <a:ext cx="6153150" cy="26246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contributivo  en Sayp  a Diciembre 2015. </a:t>
          </a:r>
          <a:endParaRPr lang="es-CO" sz="1100"/>
        </a:p>
      </xdr:txBody>
    </xdr:sp>
    <xdr:clientData/>
  </xdr:twoCellAnchor>
  <xdr:twoCellAnchor>
    <xdr:from>
      <xdr:col>13</xdr:col>
      <xdr:colOff>0</xdr:colOff>
      <xdr:row>23</xdr:row>
      <xdr:rowOff>0</xdr:rowOff>
    </xdr:from>
    <xdr:to>
      <xdr:col>21</xdr:col>
      <xdr:colOff>57150</xdr:colOff>
      <xdr:row>24</xdr:row>
      <xdr:rowOff>34923</xdr:rowOff>
    </xdr:to>
    <xdr:sp macro="" textlink="">
      <xdr:nvSpPr>
        <xdr:cNvPr id="11" name="1 CuadroTexto"/>
        <xdr:cNvSpPr txBox="1"/>
      </xdr:nvSpPr>
      <xdr:spPr>
        <a:xfrm>
          <a:off x="13687425" y="4953000"/>
          <a:ext cx="6153150" cy="3301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en Sayp  a Diciembre 2015. </a:t>
          </a:r>
          <a:endParaRPr lang="es-CO" sz="1100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0.04873</cdr:x>
      <cdr:y>0.38578</cdr:y>
    </cdr:from>
    <cdr:to>
      <cdr:x>0.92778</cdr:x>
      <cdr:y>0.55405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420114" y="1363980"/>
          <a:ext cx="7579197" cy="5949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endParaRPr lang="es-CO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108</xdr:col>
      <xdr:colOff>9525</xdr:colOff>
      <xdr:row>0</xdr:row>
      <xdr:rowOff>95250</xdr:rowOff>
    </xdr:from>
    <xdr:to>
      <xdr:col>116</xdr:col>
      <xdr:colOff>219075</xdr:colOff>
      <xdr:row>19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STADISTICAS\2015\ESTADISTICAS%20Diciembre%202015%20(1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1_ECV-2005_Personas-Estrato-Viviend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defabr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"/>
      <sheetName val="1.COBERTURA  DANE"/>
      <sheetName val="Sisben_Cert"/>
      <sheetName val="2.TOTAL EPS"/>
      <sheetName val="3. Afiliados_ Mpio y EPS "/>
      <sheetName val="4. Tendencia RS"/>
      <sheetName val="5. Tendencia RC+RE"/>
      <sheetName val="6. Tendencia_Subregiones"/>
      <sheetName val="7. Tendencia_Valores_Años"/>
      <sheetName val="8. %Cobertura_años "/>
      <sheetName val="9. Cobertura_Meses"/>
      <sheetName val="10. Cobertura RS  según DNP "/>
      <sheetName val="10. NIVEL-ZONA-GENERO"/>
      <sheetName val="11. RS_GRUPOS_EDAD"/>
      <sheetName val="DICIEMBRE CONT Y SUB 1999-2012"/>
      <sheetName val="11a. RC_GRUPOS_EDAD"/>
      <sheetName val="12. TIPO_POBLACION_RS"/>
      <sheetName val="TD"/>
      <sheetName val="DATOS TD"/>
      <sheetName val="13. POBLACION_VICTIMAS_EPS"/>
      <sheetName val="14. PPNA"/>
      <sheetName val="15. Cobertura Nacional"/>
      <sheetName val="A. Codigos_Municipio"/>
      <sheetName val="B. NUEVOS CODIGO EPS"/>
      <sheetName val="Notas"/>
    </sheetNames>
    <sheetDataSet>
      <sheetData sheetId="0">
        <row r="2">
          <cell r="A2">
            <v>1</v>
          </cell>
          <cell r="B2" t="str">
            <v>05001</v>
          </cell>
          <cell r="C2" t="str">
            <v>Medellín</v>
          </cell>
          <cell r="D2">
            <v>2464322</v>
          </cell>
        </row>
        <row r="3">
          <cell r="A3">
            <v>2</v>
          </cell>
          <cell r="B3" t="str">
            <v>05002</v>
          </cell>
          <cell r="C3" t="str">
            <v>Abejorral</v>
          </cell>
          <cell r="D3">
            <v>19290</v>
          </cell>
        </row>
        <row r="4">
          <cell r="A4">
            <v>4</v>
          </cell>
          <cell r="B4" t="str">
            <v>05004</v>
          </cell>
          <cell r="C4" t="str">
            <v>Abriaquí</v>
          </cell>
          <cell r="D4">
            <v>2128</v>
          </cell>
        </row>
        <row r="5">
          <cell r="A5">
            <v>21</v>
          </cell>
          <cell r="B5" t="str">
            <v>05021</v>
          </cell>
          <cell r="C5" t="str">
            <v>Alejandría</v>
          </cell>
          <cell r="D5">
            <v>3466</v>
          </cell>
        </row>
        <row r="6">
          <cell r="A6">
            <v>30</v>
          </cell>
          <cell r="B6" t="str">
            <v>05030</v>
          </cell>
          <cell r="C6" t="str">
            <v>Amagá</v>
          </cell>
          <cell r="D6">
            <v>29555</v>
          </cell>
        </row>
        <row r="7">
          <cell r="A7">
            <v>31</v>
          </cell>
          <cell r="B7" t="str">
            <v>05031</v>
          </cell>
          <cell r="C7" t="str">
            <v>Amalfi</v>
          </cell>
          <cell r="D7">
            <v>22088</v>
          </cell>
        </row>
        <row r="8">
          <cell r="A8">
            <v>34</v>
          </cell>
          <cell r="B8" t="str">
            <v>05034</v>
          </cell>
          <cell r="C8" t="str">
            <v>Andes</v>
          </cell>
          <cell r="D8">
            <v>45814</v>
          </cell>
        </row>
        <row r="9">
          <cell r="A9">
            <v>36</v>
          </cell>
          <cell r="B9" t="str">
            <v>05036</v>
          </cell>
          <cell r="C9" t="str">
            <v>Angelópolis</v>
          </cell>
          <cell r="D9">
            <v>8946</v>
          </cell>
        </row>
        <row r="10">
          <cell r="A10">
            <v>38</v>
          </cell>
          <cell r="B10" t="str">
            <v>05038</v>
          </cell>
          <cell r="C10" t="str">
            <v>Angostura</v>
          </cell>
          <cell r="D10">
            <v>11354</v>
          </cell>
        </row>
        <row r="11">
          <cell r="A11">
            <v>40</v>
          </cell>
          <cell r="B11" t="str">
            <v>05040</v>
          </cell>
          <cell r="C11" t="str">
            <v>Anorí</v>
          </cell>
          <cell r="D11">
            <v>17086</v>
          </cell>
        </row>
        <row r="12">
          <cell r="A12">
            <v>42</v>
          </cell>
          <cell r="B12" t="str">
            <v>05042</v>
          </cell>
          <cell r="C12" t="str">
            <v>Santafé de Antioquia</v>
          </cell>
          <cell r="D12">
            <v>24549</v>
          </cell>
        </row>
        <row r="13">
          <cell r="A13">
            <v>44</v>
          </cell>
          <cell r="B13" t="str">
            <v>05044</v>
          </cell>
          <cell r="C13" t="str">
            <v>Anza</v>
          </cell>
          <cell r="D13">
            <v>7568</v>
          </cell>
        </row>
        <row r="14">
          <cell r="A14">
            <v>45</v>
          </cell>
          <cell r="B14" t="str">
            <v>05045</v>
          </cell>
          <cell r="C14" t="str">
            <v>Apartadó</v>
          </cell>
          <cell r="D14">
            <v>178257</v>
          </cell>
        </row>
        <row r="15">
          <cell r="A15">
            <v>51</v>
          </cell>
          <cell r="B15" t="str">
            <v>05051</v>
          </cell>
          <cell r="C15" t="str">
            <v>Arboletes  (3)</v>
          </cell>
          <cell r="D15">
            <v>40147</v>
          </cell>
        </row>
        <row r="16">
          <cell r="A16">
            <v>55</v>
          </cell>
          <cell r="B16" t="str">
            <v>05055</v>
          </cell>
          <cell r="C16" t="str">
            <v>Argelia</v>
          </cell>
          <cell r="D16">
            <v>8699</v>
          </cell>
        </row>
        <row r="17">
          <cell r="A17">
            <v>59</v>
          </cell>
          <cell r="B17" t="str">
            <v>05059</v>
          </cell>
          <cell r="C17" t="str">
            <v>Armenia</v>
          </cell>
          <cell r="D17">
            <v>4210</v>
          </cell>
        </row>
        <row r="18">
          <cell r="A18">
            <v>79</v>
          </cell>
          <cell r="B18" t="str">
            <v>05079</v>
          </cell>
          <cell r="C18" t="str">
            <v>Barbosa</v>
          </cell>
          <cell r="D18">
            <v>50052</v>
          </cell>
        </row>
        <row r="19">
          <cell r="A19">
            <v>86</v>
          </cell>
          <cell r="B19" t="str">
            <v>05086</v>
          </cell>
          <cell r="C19" t="str">
            <v>Belmira</v>
          </cell>
          <cell r="D19">
            <v>6760</v>
          </cell>
        </row>
        <row r="20">
          <cell r="A20">
            <v>88</v>
          </cell>
          <cell r="B20" t="str">
            <v>05088</v>
          </cell>
          <cell r="C20" t="str">
            <v>Bello</v>
          </cell>
          <cell r="D20">
            <v>455865</v>
          </cell>
        </row>
        <row r="21">
          <cell r="A21">
            <v>91</v>
          </cell>
          <cell r="B21" t="str">
            <v>05091</v>
          </cell>
          <cell r="C21" t="str">
            <v>Betania</v>
          </cell>
          <cell r="D21">
            <v>9286</v>
          </cell>
        </row>
        <row r="22">
          <cell r="A22">
            <v>93</v>
          </cell>
          <cell r="B22" t="str">
            <v>05093</v>
          </cell>
          <cell r="C22" t="str">
            <v>Betulia</v>
          </cell>
          <cell r="D22">
            <v>17542</v>
          </cell>
        </row>
        <row r="23">
          <cell r="A23">
            <v>101</v>
          </cell>
          <cell r="B23" t="str">
            <v>05101</v>
          </cell>
          <cell r="C23" t="str">
            <v>Ciudad Bolívar</v>
          </cell>
          <cell r="D23">
            <v>27084</v>
          </cell>
        </row>
        <row r="24">
          <cell r="A24">
            <v>107</v>
          </cell>
          <cell r="B24" t="str">
            <v>05107</v>
          </cell>
          <cell r="C24" t="str">
            <v>Briceño</v>
          </cell>
          <cell r="D24">
            <v>8702</v>
          </cell>
        </row>
        <row r="25">
          <cell r="A25">
            <v>113</v>
          </cell>
          <cell r="B25" t="str">
            <v>05113</v>
          </cell>
          <cell r="C25" t="str">
            <v>Buriticá</v>
          </cell>
          <cell r="D25">
            <v>6601</v>
          </cell>
        </row>
        <row r="26">
          <cell r="A26">
            <v>120</v>
          </cell>
          <cell r="B26" t="str">
            <v>05120</v>
          </cell>
          <cell r="C26" t="str">
            <v>Cáceres</v>
          </cell>
          <cell r="D26">
            <v>37806</v>
          </cell>
        </row>
        <row r="27">
          <cell r="A27">
            <v>125</v>
          </cell>
          <cell r="B27" t="str">
            <v>05125</v>
          </cell>
          <cell r="C27" t="str">
            <v>Caicedo</v>
          </cell>
          <cell r="D27">
            <v>8205</v>
          </cell>
        </row>
        <row r="28">
          <cell r="A28">
            <v>129</v>
          </cell>
          <cell r="B28" t="str">
            <v>05129</v>
          </cell>
          <cell r="C28" t="str">
            <v>Caldas</v>
          </cell>
          <cell r="D28">
            <v>77847</v>
          </cell>
        </row>
        <row r="29">
          <cell r="A29">
            <v>134</v>
          </cell>
          <cell r="B29" t="str">
            <v>05134</v>
          </cell>
          <cell r="C29" t="str">
            <v>Campamento</v>
          </cell>
          <cell r="D29">
            <v>9091</v>
          </cell>
        </row>
        <row r="30">
          <cell r="A30">
            <v>138</v>
          </cell>
          <cell r="B30" t="str">
            <v>05138</v>
          </cell>
          <cell r="C30" t="str">
            <v>Cañasgordas</v>
          </cell>
          <cell r="D30">
            <v>16763</v>
          </cell>
        </row>
        <row r="31">
          <cell r="A31">
            <v>142</v>
          </cell>
          <cell r="B31" t="str">
            <v>05142</v>
          </cell>
          <cell r="C31" t="str">
            <v>Caracolí</v>
          </cell>
          <cell r="D31">
            <v>4595</v>
          </cell>
        </row>
        <row r="32">
          <cell r="A32">
            <v>145</v>
          </cell>
          <cell r="B32" t="str">
            <v>05145</v>
          </cell>
          <cell r="C32" t="str">
            <v>Caramanta</v>
          </cell>
          <cell r="D32">
            <v>5362</v>
          </cell>
        </row>
        <row r="33">
          <cell r="A33">
            <v>147</v>
          </cell>
          <cell r="B33" t="str">
            <v>05147</v>
          </cell>
          <cell r="C33" t="str">
            <v>Carepa</v>
          </cell>
          <cell r="D33">
            <v>55788</v>
          </cell>
        </row>
        <row r="34">
          <cell r="A34">
            <v>148</v>
          </cell>
          <cell r="B34" t="str">
            <v>05148</v>
          </cell>
          <cell r="C34" t="str">
            <v>El Carmen de Viboral</v>
          </cell>
          <cell r="D34">
            <v>46751</v>
          </cell>
        </row>
        <row r="35">
          <cell r="A35">
            <v>150</v>
          </cell>
          <cell r="B35" t="str">
            <v>05150</v>
          </cell>
          <cell r="C35" t="str">
            <v>Carolina</v>
          </cell>
          <cell r="D35">
            <v>3629</v>
          </cell>
        </row>
        <row r="36">
          <cell r="A36">
            <v>154</v>
          </cell>
          <cell r="B36" t="str">
            <v>05154</v>
          </cell>
          <cell r="C36" t="str">
            <v>Caucasia</v>
          </cell>
          <cell r="D36">
            <v>112168</v>
          </cell>
        </row>
        <row r="37">
          <cell r="A37">
            <v>172</v>
          </cell>
          <cell r="B37" t="str">
            <v>05172</v>
          </cell>
          <cell r="C37" t="str">
            <v>Chigorodó</v>
          </cell>
          <cell r="D37">
            <v>76202</v>
          </cell>
        </row>
        <row r="38">
          <cell r="A38">
            <v>190</v>
          </cell>
          <cell r="B38" t="str">
            <v>05190</v>
          </cell>
          <cell r="C38" t="str">
            <v>Cisneros</v>
          </cell>
          <cell r="D38">
            <v>9058</v>
          </cell>
        </row>
        <row r="39">
          <cell r="A39">
            <v>197</v>
          </cell>
          <cell r="B39" t="str">
            <v>05197</v>
          </cell>
          <cell r="C39" t="str">
            <v>Cocorná  (3)</v>
          </cell>
          <cell r="D39">
            <v>14972</v>
          </cell>
        </row>
        <row r="40">
          <cell r="A40">
            <v>206</v>
          </cell>
          <cell r="B40" t="str">
            <v>05206</v>
          </cell>
          <cell r="C40" t="str">
            <v>Concepción</v>
          </cell>
          <cell r="D40">
            <v>3463</v>
          </cell>
        </row>
        <row r="41">
          <cell r="A41">
            <v>209</v>
          </cell>
          <cell r="B41" t="str">
            <v>05209</v>
          </cell>
          <cell r="C41" t="str">
            <v>Concordia</v>
          </cell>
          <cell r="D41">
            <v>20653</v>
          </cell>
        </row>
        <row r="42">
          <cell r="A42">
            <v>212</v>
          </cell>
          <cell r="B42" t="str">
            <v>05212</v>
          </cell>
          <cell r="C42" t="str">
            <v>Copacabana</v>
          </cell>
          <cell r="D42">
            <v>70169</v>
          </cell>
        </row>
        <row r="43">
          <cell r="A43">
            <v>234</v>
          </cell>
          <cell r="B43" t="str">
            <v>05234</v>
          </cell>
          <cell r="C43" t="str">
            <v>Dabeiba</v>
          </cell>
          <cell r="D43">
            <v>23378</v>
          </cell>
        </row>
        <row r="44">
          <cell r="A44">
            <v>237</v>
          </cell>
          <cell r="B44" t="str">
            <v>05237</v>
          </cell>
          <cell r="C44" t="str">
            <v>Don Matías</v>
          </cell>
          <cell r="D44">
            <v>22243</v>
          </cell>
        </row>
        <row r="45">
          <cell r="A45">
            <v>240</v>
          </cell>
          <cell r="B45" t="str">
            <v>05240</v>
          </cell>
          <cell r="C45" t="str">
            <v>Ebéjico</v>
          </cell>
          <cell r="D45">
            <v>12515</v>
          </cell>
        </row>
        <row r="46">
          <cell r="A46">
            <v>250</v>
          </cell>
          <cell r="B46" t="str">
            <v>05250</v>
          </cell>
          <cell r="C46" t="str">
            <v>El Bagre</v>
          </cell>
          <cell r="D46">
            <v>49583</v>
          </cell>
        </row>
        <row r="47">
          <cell r="A47">
            <v>264</v>
          </cell>
          <cell r="B47" t="str">
            <v>05264</v>
          </cell>
          <cell r="C47" t="str">
            <v>Entrerrios</v>
          </cell>
          <cell r="D47">
            <v>9950</v>
          </cell>
        </row>
        <row r="48">
          <cell r="A48">
            <v>266</v>
          </cell>
          <cell r="B48" t="str">
            <v>05266</v>
          </cell>
          <cell r="C48" t="str">
            <v>Envigado</v>
          </cell>
          <cell r="D48">
            <v>222455</v>
          </cell>
        </row>
        <row r="49">
          <cell r="A49">
            <v>282</v>
          </cell>
          <cell r="B49" t="str">
            <v>05282</v>
          </cell>
          <cell r="C49" t="str">
            <v>Fredonia</v>
          </cell>
          <cell r="D49">
            <v>21561</v>
          </cell>
        </row>
        <row r="50">
          <cell r="A50">
            <v>284</v>
          </cell>
          <cell r="B50" t="str">
            <v>05284</v>
          </cell>
          <cell r="C50" t="str">
            <v>Frontino</v>
          </cell>
          <cell r="D50">
            <v>16615</v>
          </cell>
        </row>
        <row r="51">
          <cell r="A51">
            <v>306</v>
          </cell>
          <cell r="B51" t="str">
            <v>05306</v>
          </cell>
          <cell r="C51" t="str">
            <v>Giraldo</v>
          </cell>
          <cell r="D51">
            <v>4029</v>
          </cell>
        </row>
        <row r="52">
          <cell r="A52">
            <v>308</v>
          </cell>
          <cell r="B52" t="str">
            <v>05308</v>
          </cell>
          <cell r="C52" t="str">
            <v>Girardota</v>
          </cell>
          <cell r="D52">
            <v>54240</v>
          </cell>
        </row>
        <row r="53">
          <cell r="A53">
            <v>310</v>
          </cell>
          <cell r="B53" t="str">
            <v>05310</v>
          </cell>
          <cell r="C53" t="str">
            <v>Gómez Plata</v>
          </cell>
          <cell r="D53">
            <v>12810</v>
          </cell>
        </row>
        <row r="54">
          <cell r="A54">
            <v>313</v>
          </cell>
          <cell r="B54" t="str">
            <v>05313</v>
          </cell>
          <cell r="C54" t="str">
            <v>Granada</v>
          </cell>
          <cell r="D54">
            <v>9859</v>
          </cell>
        </row>
        <row r="55">
          <cell r="A55">
            <v>315</v>
          </cell>
          <cell r="B55" t="str">
            <v>05315</v>
          </cell>
          <cell r="C55" t="str">
            <v>Guadalupe</v>
          </cell>
          <cell r="D55">
            <v>6300</v>
          </cell>
        </row>
        <row r="56">
          <cell r="A56">
            <v>318</v>
          </cell>
          <cell r="B56" t="str">
            <v>05318</v>
          </cell>
          <cell r="C56" t="str">
            <v>Guarne</v>
          </cell>
          <cell r="D56">
            <v>47797</v>
          </cell>
        </row>
        <row r="57">
          <cell r="A57">
            <v>321</v>
          </cell>
          <cell r="B57" t="str">
            <v>05321</v>
          </cell>
          <cell r="C57" t="str">
            <v>Guatapé</v>
          </cell>
          <cell r="D57">
            <v>5279</v>
          </cell>
        </row>
        <row r="58">
          <cell r="A58">
            <v>347</v>
          </cell>
          <cell r="B58" t="str">
            <v>05347</v>
          </cell>
          <cell r="C58" t="str">
            <v>Heliconia</v>
          </cell>
          <cell r="D58">
            <v>5906</v>
          </cell>
        </row>
        <row r="59">
          <cell r="A59">
            <v>353</v>
          </cell>
          <cell r="B59" t="str">
            <v>05353</v>
          </cell>
          <cell r="C59" t="str">
            <v>Hispania</v>
          </cell>
          <cell r="D59">
            <v>4869</v>
          </cell>
        </row>
        <row r="60">
          <cell r="A60">
            <v>360</v>
          </cell>
          <cell r="B60" t="str">
            <v>05360</v>
          </cell>
          <cell r="C60" t="str">
            <v>Itagui</v>
          </cell>
          <cell r="D60">
            <v>267851</v>
          </cell>
        </row>
        <row r="61">
          <cell r="A61">
            <v>361</v>
          </cell>
          <cell r="B61" t="str">
            <v>05361</v>
          </cell>
          <cell r="C61" t="str">
            <v>Ituango</v>
          </cell>
          <cell r="D61">
            <v>20996</v>
          </cell>
        </row>
        <row r="62">
          <cell r="A62">
            <v>364</v>
          </cell>
          <cell r="B62" t="str">
            <v>05364</v>
          </cell>
          <cell r="C62" t="str">
            <v>Jardín</v>
          </cell>
          <cell r="D62">
            <v>13748</v>
          </cell>
        </row>
        <row r="63">
          <cell r="A63">
            <v>368</v>
          </cell>
          <cell r="B63" t="str">
            <v>05368</v>
          </cell>
          <cell r="C63" t="str">
            <v>Jericó</v>
          </cell>
          <cell r="D63">
            <v>12103</v>
          </cell>
        </row>
        <row r="64">
          <cell r="A64">
            <v>376</v>
          </cell>
          <cell r="B64" t="str">
            <v>05376</v>
          </cell>
          <cell r="C64" t="str">
            <v>La Ceja</v>
          </cell>
          <cell r="D64">
            <v>52723</v>
          </cell>
        </row>
        <row r="65">
          <cell r="A65">
            <v>380</v>
          </cell>
          <cell r="B65" t="str">
            <v>05380</v>
          </cell>
          <cell r="C65" t="str">
            <v>La Estrella</v>
          </cell>
          <cell r="D65">
            <v>62348</v>
          </cell>
        </row>
        <row r="66">
          <cell r="A66">
            <v>390</v>
          </cell>
          <cell r="B66" t="str">
            <v>05390</v>
          </cell>
          <cell r="C66" t="str">
            <v>La Pintada</v>
          </cell>
          <cell r="D66">
            <v>6558</v>
          </cell>
        </row>
        <row r="67">
          <cell r="A67">
            <v>400</v>
          </cell>
          <cell r="B67" t="str">
            <v>05400</v>
          </cell>
          <cell r="C67" t="str">
            <v>La Unión</v>
          </cell>
          <cell r="D67">
            <v>19119</v>
          </cell>
        </row>
        <row r="68">
          <cell r="A68">
            <v>411</v>
          </cell>
          <cell r="B68" t="str">
            <v>05411</v>
          </cell>
          <cell r="C68" t="str">
            <v>Liborina</v>
          </cell>
          <cell r="D68">
            <v>9535</v>
          </cell>
        </row>
        <row r="69">
          <cell r="A69">
            <v>425</v>
          </cell>
          <cell r="B69" t="str">
            <v>05425</v>
          </cell>
          <cell r="C69" t="str">
            <v>Maceo</v>
          </cell>
          <cell r="D69">
            <v>6855</v>
          </cell>
        </row>
        <row r="70">
          <cell r="A70">
            <v>440</v>
          </cell>
          <cell r="B70" t="str">
            <v>05440</v>
          </cell>
          <cell r="C70" t="str">
            <v>Marinilla</v>
          </cell>
          <cell r="D70">
            <v>53374</v>
          </cell>
        </row>
        <row r="71">
          <cell r="A71">
            <v>467</v>
          </cell>
          <cell r="B71" t="str">
            <v>05467</v>
          </cell>
          <cell r="C71" t="str">
            <v>Montebello</v>
          </cell>
          <cell r="D71">
            <v>6197</v>
          </cell>
        </row>
        <row r="72">
          <cell r="A72">
            <v>475</v>
          </cell>
          <cell r="B72" t="str">
            <v>05475</v>
          </cell>
          <cell r="C72" t="str">
            <v>Murindó</v>
          </cell>
          <cell r="D72">
            <v>4593</v>
          </cell>
        </row>
        <row r="73">
          <cell r="A73">
            <v>480</v>
          </cell>
          <cell r="B73" t="str">
            <v>05480</v>
          </cell>
          <cell r="C73" t="str">
            <v>Mutatá</v>
          </cell>
          <cell r="D73">
            <v>20612</v>
          </cell>
        </row>
        <row r="74">
          <cell r="A74">
            <v>483</v>
          </cell>
          <cell r="B74" t="str">
            <v>05483</v>
          </cell>
          <cell r="C74" t="str">
            <v>Nariño</v>
          </cell>
          <cell r="D74">
            <v>17291</v>
          </cell>
        </row>
        <row r="75">
          <cell r="A75">
            <v>490</v>
          </cell>
          <cell r="B75" t="str">
            <v>05490</v>
          </cell>
          <cell r="C75" t="str">
            <v>Necoclí</v>
          </cell>
          <cell r="D75">
            <v>62365</v>
          </cell>
        </row>
        <row r="76">
          <cell r="A76">
            <v>495</v>
          </cell>
          <cell r="B76" t="str">
            <v>05495</v>
          </cell>
          <cell r="C76" t="str">
            <v>Nechí</v>
          </cell>
          <cell r="D76">
            <v>26591</v>
          </cell>
        </row>
        <row r="77">
          <cell r="A77">
            <v>501</v>
          </cell>
          <cell r="B77" t="str">
            <v>05501</v>
          </cell>
          <cell r="C77" t="str">
            <v>Olaya</v>
          </cell>
          <cell r="D77">
            <v>3237</v>
          </cell>
        </row>
        <row r="78">
          <cell r="A78">
            <v>541</v>
          </cell>
          <cell r="B78" t="str">
            <v>05541</v>
          </cell>
          <cell r="C78" t="str">
            <v>Peñol</v>
          </cell>
          <cell r="D78">
            <v>15889</v>
          </cell>
        </row>
        <row r="79">
          <cell r="A79">
            <v>543</v>
          </cell>
          <cell r="B79" t="str">
            <v>05543</v>
          </cell>
          <cell r="C79" t="str">
            <v>Peque</v>
          </cell>
          <cell r="D79">
            <v>10925</v>
          </cell>
        </row>
        <row r="80">
          <cell r="A80">
            <v>576</v>
          </cell>
          <cell r="B80" t="str">
            <v>05576</v>
          </cell>
          <cell r="C80" t="str">
            <v>Pueblorrico</v>
          </cell>
          <cell r="D80">
            <v>7030</v>
          </cell>
        </row>
        <row r="81">
          <cell r="A81">
            <v>579</v>
          </cell>
          <cell r="B81" t="str">
            <v>05579</v>
          </cell>
          <cell r="C81" t="str">
            <v>Puerto Berrío</v>
          </cell>
          <cell r="D81">
            <v>46883</v>
          </cell>
        </row>
        <row r="82">
          <cell r="A82">
            <v>585</v>
          </cell>
          <cell r="B82" t="str">
            <v>05585</v>
          </cell>
          <cell r="C82" t="str">
            <v>Puerto Nare</v>
          </cell>
          <cell r="D82">
            <v>18654</v>
          </cell>
        </row>
        <row r="83">
          <cell r="A83">
            <v>591</v>
          </cell>
          <cell r="B83" t="str">
            <v>05591</v>
          </cell>
          <cell r="C83" t="str">
            <v>Puerto Triunfo</v>
          </cell>
          <cell r="D83">
            <v>20062</v>
          </cell>
        </row>
        <row r="84">
          <cell r="A84">
            <v>604</v>
          </cell>
          <cell r="B84" t="str">
            <v>05604</v>
          </cell>
          <cell r="C84" t="str">
            <v>Remedios</v>
          </cell>
          <cell r="D84">
            <v>29199</v>
          </cell>
        </row>
        <row r="85">
          <cell r="A85">
            <v>607</v>
          </cell>
          <cell r="B85" t="str">
            <v>05607</v>
          </cell>
          <cell r="C85" t="str">
            <v>Retiro</v>
          </cell>
          <cell r="D85">
            <v>19108</v>
          </cell>
        </row>
        <row r="86">
          <cell r="A86">
            <v>615</v>
          </cell>
          <cell r="B86" t="str">
            <v>05615</v>
          </cell>
          <cell r="C86" t="str">
            <v>Rionegro</v>
          </cell>
          <cell r="D86">
            <v>120249</v>
          </cell>
        </row>
        <row r="87">
          <cell r="A87">
            <v>628</v>
          </cell>
          <cell r="B87" t="str">
            <v>05628</v>
          </cell>
          <cell r="C87" t="str">
            <v>Sabanalarga</v>
          </cell>
          <cell r="D87">
            <v>8191</v>
          </cell>
        </row>
        <row r="88">
          <cell r="A88">
            <v>631</v>
          </cell>
          <cell r="B88" t="str">
            <v>05631</v>
          </cell>
          <cell r="C88" t="str">
            <v>Sabaneta</v>
          </cell>
          <cell r="D88">
            <v>51860</v>
          </cell>
        </row>
        <row r="89">
          <cell r="A89">
            <v>642</v>
          </cell>
          <cell r="B89" t="str">
            <v>05642</v>
          </cell>
          <cell r="C89" t="str">
            <v>Salgar</v>
          </cell>
          <cell r="D89">
            <v>17608</v>
          </cell>
        </row>
        <row r="90">
          <cell r="A90">
            <v>647</v>
          </cell>
          <cell r="B90" t="str">
            <v>05647</v>
          </cell>
          <cell r="C90" t="str">
            <v>San Andrés de Cuerquía</v>
          </cell>
          <cell r="D90">
            <v>6226</v>
          </cell>
        </row>
        <row r="91">
          <cell r="A91">
            <v>649</v>
          </cell>
          <cell r="B91" t="str">
            <v>05649</v>
          </cell>
          <cell r="C91" t="str">
            <v>San Carlos</v>
          </cell>
          <cell r="D91">
            <v>16064</v>
          </cell>
        </row>
        <row r="92">
          <cell r="A92">
            <v>652</v>
          </cell>
          <cell r="B92" t="str">
            <v>05652</v>
          </cell>
          <cell r="C92" t="str">
            <v>San Francisco</v>
          </cell>
          <cell r="D92">
            <v>5318</v>
          </cell>
        </row>
        <row r="93">
          <cell r="A93">
            <v>656</v>
          </cell>
          <cell r="B93" t="str">
            <v>05656</v>
          </cell>
          <cell r="C93" t="str">
            <v>San Jerónimo</v>
          </cell>
          <cell r="D93">
            <v>12635</v>
          </cell>
        </row>
        <row r="94">
          <cell r="A94">
            <v>658</v>
          </cell>
          <cell r="B94" t="str">
            <v>05658</v>
          </cell>
          <cell r="C94" t="str">
            <v>San José de La Montaña</v>
          </cell>
          <cell r="D94">
            <v>3336</v>
          </cell>
        </row>
        <row r="95">
          <cell r="A95">
            <v>659</v>
          </cell>
          <cell r="B95" t="str">
            <v>05659</v>
          </cell>
          <cell r="C95" t="str">
            <v>San Juan de Urabá</v>
          </cell>
          <cell r="D95">
            <v>25168</v>
          </cell>
        </row>
        <row r="96">
          <cell r="A96">
            <v>660</v>
          </cell>
          <cell r="B96" t="str">
            <v>05660</v>
          </cell>
          <cell r="C96" t="str">
            <v>San Luis</v>
          </cell>
          <cell r="D96">
            <v>10939</v>
          </cell>
        </row>
        <row r="97">
          <cell r="A97">
            <v>664</v>
          </cell>
          <cell r="B97" t="str">
            <v>05664</v>
          </cell>
          <cell r="C97" t="str">
            <v>San Pedro</v>
          </cell>
          <cell r="D97">
            <v>26592</v>
          </cell>
        </row>
        <row r="98">
          <cell r="A98">
            <v>665</v>
          </cell>
          <cell r="B98" t="str">
            <v>05665</v>
          </cell>
          <cell r="C98" t="str">
            <v>San Pedro de Uraba</v>
          </cell>
          <cell r="D98">
            <v>31280</v>
          </cell>
        </row>
        <row r="99">
          <cell r="A99">
            <v>667</v>
          </cell>
          <cell r="B99" t="str">
            <v>05667</v>
          </cell>
          <cell r="C99" t="str">
            <v>San Rafael</v>
          </cell>
          <cell r="D99">
            <v>12980</v>
          </cell>
        </row>
        <row r="100">
          <cell r="A100">
            <v>670</v>
          </cell>
          <cell r="B100" t="str">
            <v>05670</v>
          </cell>
          <cell r="C100" t="str">
            <v>San Roque</v>
          </cell>
          <cell r="D100">
            <v>16789</v>
          </cell>
        </row>
        <row r="101">
          <cell r="A101">
            <v>674</v>
          </cell>
          <cell r="B101" t="str">
            <v>05674</v>
          </cell>
          <cell r="C101" t="str">
            <v>San Vicente</v>
          </cell>
          <cell r="D101">
            <v>17197</v>
          </cell>
        </row>
        <row r="102">
          <cell r="A102">
            <v>679</v>
          </cell>
          <cell r="B102" t="str">
            <v>05679</v>
          </cell>
          <cell r="C102" t="str">
            <v>Santa Bárbara (3)</v>
          </cell>
          <cell r="D102">
            <v>22076</v>
          </cell>
        </row>
        <row r="103">
          <cell r="A103">
            <v>686</v>
          </cell>
          <cell r="B103" t="str">
            <v>05686</v>
          </cell>
          <cell r="C103" t="str">
            <v>Santa Rosa de Osos</v>
          </cell>
          <cell r="D103">
            <v>35650</v>
          </cell>
        </row>
        <row r="104">
          <cell r="A104">
            <v>690</v>
          </cell>
          <cell r="B104" t="str">
            <v>05690</v>
          </cell>
          <cell r="C104" t="str">
            <v>Santo Domingo</v>
          </cell>
          <cell r="D104">
            <v>10416</v>
          </cell>
        </row>
        <row r="105">
          <cell r="A105">
            <v>697</v>
          </cell>
          <cell r="B105" t="str">
            <v>05697</v>
          </cell>
          <cell r="C105" t="str">
            <v>El Santuario</v>
          </cell>
          <cell r="D105">
            <v>27120</v>
          </cell>
        </row>
        <row r="106">
          <cell r="A106">
            <v>736</v>
          </cell>
          <cell r="B106" t="str">
            <v>05736</v>
          </cell>
          <cell r="C106" t="str">
            <v>Segovia</v>
          </cell>
          <cell r="D106">
            <v>40174</v>
          </cell>
        </row>
        <row r="107">
          <cell r="A107">
            <v>756</v>
          </cell>
          <cell r="B107" t="str">
            <v>05756</v>
          </cell>
          <cell r="C107" t="str">
            <v>Sonson</v>
          </cell>
          <cell r="D107">
            <v>35405</v>
          </cell>
        </row>
        <row r="108">
          <cell r="A108">
            <v>761</v>
          </cell>
          <cell r="B108" t="str">
            <v>05761</v>
          </cell>
          <cell r="C108" t="str">
            <v>Sopetrán</v>
          </cell>
          <cell r="D108">
            <v>14696</v>
          </cell>
        </row>
        <row r="109">
          <cell r="A109">
            <v>789</v>
          </cell>
          <cell r="B109" t="str">
            <v>05789</v>
          </cell>
          <cell r="C109" t="str">
            <v>Támesis</v>
          </cell>
          <cell r="D109">
            <v>14732</v>
          </cell>
        </row>
        <row r="110">
          <cell r="A110">
            <v>790</v>
          </cell>
          <cell r="B110" t="str">
            <v>05790</v>
          </cell>
          <cell r="C110" t="str">
            <v>Tarazá</v>
          </cell>
          <cell r="D110">
            <v>42641</v>
          </cell>
        </row>
        <row r="111">
          <cell r="A111">
            <v>792</v>
          </cell>
          <cell r="B111" t="str">
            <v>05792</v>
          </cell>
          <cell r="C111" t="str">
            <v>Tarso</v>
          </cell>
          <cell r="D111">
            <v>7776</v>
          </cell>
        </row>
        <row r="112">
          <cell r="A112">
            <v>809</v>
          </cell>
          <cell r="B112" t="str">
            <v>05809</v>
          </cell>
          <cell r="C112" t="str">
            <v>Titiribí</v>
          </cell>
          <cell r="D112">
            <v>14393</v>
          </cell>
        </row>
        <row r="113">
          <cell r="A113">
            <v>819</v>
          </cell>
          <cell r="B113" t="str">
            <v>05819</v>
          </cell>
          <cell r="C113" t="str">
            <v>Toledo</v>
          </cell>
          <cell r="D113">
            <v>6374</v>
          </cell>
        </row>
        <row r="114">
          <cell r="A114">
            <v>837</v>
          </cell>
          <cell r="B114" t="str">
            <v>05837</v>
          </cell>
          <cell r="C114" t="str">
            <v>Turbo</v>
          </cell>
          <cell r="D114">
            <v>159268</v>
          </cell>
        </row>
        <row r="115">
          <cell r="A115">
            <v>842</v>
          </cell>
          <cell r="B115" t="str">
            <v>05842</v>
          </cell>
          <cell r="C115" t="str">
            <v>Uramita</v>
          </cell>
          <cell r="D115">
            <v>8238</v>
          </cell>
        </row>
        <row r="116">
          <cell r="A116">
            <v>847</v>
          </cell>
          <cell r="B116" t="str">
            <v>05847</v>
          </cell>
          <cell r="C116" t="str">
            <v>Urrao</v>
          </cell>
          <cell r="D116">
            <v>44648</v>
          </cell>
        </row>
        <row r="117">
          <cell r="A117">
            <v>854</v>
          </cell>
          <cell r="B117" t="str">
            <v>05854</v>
          </cell>
          <cell r="C117" t="str">
            <v>Valdivia</v>
          </cell>
          <cell r="D117">
            <v>22179</v>
          </cell>
        </row>
        <row r="118">
          <cell r="A118">
            <v>856</v>
          </cell>
          <cell r="B118" t="str">
            <v>05856</v>
          </cell>
          <cell r="C118" t="str">
            <v>Valparaíso  (3)</v>
          </cell>
          <cell r="D118">
            <v>6174</v>
          </cell>
        </row>
        <row r="119">
          <cell r="A119">
            <v>858</v>
          </cell>
          <cell r="B119" t="str">
            <v>05858</v>
          </cell>
          <cell r="C119" t="str">
            <v>Vegachí</v>
          </cell>
          <cell r="D119">
            <v>9448</v>
          </cell>
        </row>
        <row r="120">
          <cell r="A120">
            <v>861</v>
          </cell>
          <cell r="B120" t="str">
            <v>05861</v>
          </cell>
          <cell r="C120" t="str">
            <v>Venecia</v>
          </cell>
          <cell r="D120">
            <v>13253</v>
          </cell>
        </row>
        <row r="121">
          <cell r="A121">
            <v>873</v>
          </cell>
          <cell r="B121" t="str">
            <v>05873</v>
          </cell>
          <cell r="C121" t="str">
            <v>Vigía del Fuerte</v>
          </cell>
          <cell r="D121">
            <v>5586</v>
          </cell>
        </row>
        <row r="122">
          <cell r="A122">
            <v>885</v>
          </cell>
          <cell r="B122" t="str">
            <v>05885</v>
          </cell>
          <cell r="C122" t="str">
            <v>Yalí</v>
          </cell>
          <cell r="D122">
            <v>8318</v>
          </cell>
        </row>
        <row r="123">
          <cell r="A123">
            <v>887</v>
          </cell>
          <cell r="B123" t="str">
            <v>05887</v>
          </cell>
          <cell r="C123" t="str">
            <v>Yarumal</v>
          </cell>
          <cell r="D123">
            <v>46865</v>
          </cell>
        </row>
        <row r="124">
          <cell r="A124">
            <v>890</v>
          </cell>
          <cell r="B124" t="str">
            <v>05890</v>
          </cell>
          <cell r="C124" t="str">
            <v>Yolombó</v>
          </cell>
          <cell r="D124">
            <v>23958</v>
          </cell>
        </row>
        <row r="125">
          <cell r="A125">
            <v>893</v>
          </cell>
          <cell r="B125" t="str">
            <v>05893</v>
          </cell>
          <cell r="C125" t="str">
            <v>Yondó</v>
          </cell>
          <cell r="D125">
            <v>18613</v>
          </cell>
        </row>
        <row r="126">
          <cell r="A126">
            <v>895</v>
          </cell>
          <cell r="B126" t="str">
            <v>05895</v>
          </cell>
          <cell r="C126" t="str">
            <v>Zaragoza</v>
          </cell>
          <cell r="D126">
            <v>30738</v>
          </cell>
        </row>
      </sheetData>
      <sheetData sheetId="1">
        <row r="6">
          <cell r="F6">
            <v>16330</v>
          </cell>
          <cell r="K6">
            <v>102221</v>
          </cell>
          <cell r="L6">
            <v>7756</v>
          </cell>
          <cell r="M6">
            <v>3740</v>
          </cell>
          <cell r="N6">
            <v>2103</v>
          </cell>
        </row>
        <row r="8">
          <cell r="F8">
            <v>0</v>
          </cell>
          <cell r="K8">
            <v>92</v>
          </cell>
          <cell r="L8">
            <v>0</v>
          </cell>
          <cell r="M8">
            <v>0</v>
          </cell>
          <cell r="N8">
            <v>0</v>
          </cell>
        </row>
        <row r="9">
          <cell r="F9">
            <v>0</v>
          </cell>
          <cell r="K9">
            <v>149</v>
          </cell>
          <cell r="L9">
            <v>0</v>
          </cell>
          <cell r="M9">
            <v>0</v>
          </cell>
          <cell r="N9">
            <v>0</v>
          </cell>
        </row>
        <row r="10">
          <cell r="F10">
            <v>303</v>
          </cell>
          <cell r="K10">
            <v>722</v>
          </cell>
          <cell r="L10">
            <v>0</v>
          </cell>
          <cell r="M10">
            <v>0</v>
          </cell>
          <cell r="N10">
            <v>59</v>
          </cell>
        </row>
        <row r="11">
          <cell r="F11">
            <v>0</v>
          </cell>
          <cell r="K11">
            <v>264</v>
          </cell>
          <cell r="L11">
            <v>0</v>
          </cell>
          <cell r="M11">
            <v>0</v>
          </cell>
          <cell r="N11">
            <v>0</v>
          </cell>
        </row>
        <row r="12">
          <cell r="F12">
            <v>1186</v>
          </cell>
          <cell r="K12">
            <v>272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K13">
            <v>154</v>
          </cell>
          <cell r="L13">
            <v>0</v>
          </cell>
          <cell r="M13">
            <v>0</v>
          </cell>
          <cell r="N13">
            <v>0</v>
          </cell>
        </row>
        <row r="15">
          <cell r="F15">
            <v>0</v>
          </cell>
          <cell r="K15">
            <v>338</v>
          </cell>
          <cell r="L15">
            <v>0</v>
          </cell>
          <cell r="M15">
            <v>0</v>
          </cell>
          <cell r="N15">
            <v>0</v>
          </cell>
        </row>
        <row r="16">
          <cell r="F16">
            <v>219</v>
          </cell>
          <cell r="K16">
            <v>2133</v>
          </cell>
          <cell r="L16">
            <v>11</v>
          </cell>
          <cell r="M16">
            <v>0</v>
          </cell>
          <cell r="N16">
            <v>10</v>
          </cell>
        </row>
        <row r="17">
          <cell r="F17">
            <v>0</v>
          </cell>
          <cell r="K17">
            <v>779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K18">
            <v>414</v>
          </cell>
          <cell r="L18">
            <v>0</v>
          </cell>
          <cell r="M18">
            <v>0</v>
          </cell>
          <cell r="N18">
            <v>0</v>
          </cell>
        </row>
        <row r="19">
          <cell r="F19">
            <v>0</v>
          </cell>
          <cell r="K19">
            <v>438</v>
          </cell>
          <cell r="L19">
            <v>0</v>
          </cell>
          <cell r="M19">
            <v>0</v>
          </cell>
          <cell r="N19">
            <v>0</v>
          </cell>
        </row>
        <row r="20">
          <cell r="F20">
            <v>0</v>
          </cell>
          <cell r="K20">
            <v>443</v>
          </cell>
          <cell r="L20">
            <v>0</v>
          </cell>
          <cell r="M20">
            <v>0</v>
          </cell>
          <cell r="N20">
            <v>0</v>
          </cell>
        </row>
        <row r="22">
          <cell r="F22">
            <v>989</v>
          </cell>
          <cell r="K22">
            <v>2383</v>
          </cell>
          <cell r="L22">
            <v>4</v>
          </cell>
          <cell r="M22">
            <v>0</v>
          </cell>
          <cell r="N22">
            <v>0</v>
          </cell>
        </row>
        <row r="23">
          <cell r="F23">
            <v>0</v>
          </cell>
          <cell r="K23">
            <v>711</v>
          </cell>
          <cell r="L23">
            <v>0</v>
          </cell>
          <cell r="M23">
            <v>0</v>
          </cell>
          <cell r="N23">
            <v>0</v>
          </cell>
        </row>
        <row r="24">
          <cell r="F24">
            <v>0</v>
          </cell>
          <cell r="K24">
            <v>613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K25">
            <v>867</v>
          </cell>
          <cell r="L25">
            <v>0</v>
          </cell>
          <cell r="M25">
            <v>0</v>
          </cell>
          <cell r="N25">
            <v>0</v>
          </cell>
        </row>
        <row r="26">
          <cell r="F26">
            <v>0</v>
          </cell>
          <cell r="K26">
            <v>88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K27">
            <v>279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K28">
            <v>932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K29">
            <v>433</v>
          </cell>
          <cell r="L29">
            <v>0</v>
          </cell>
          <cell r="M29">
            <v>0</v>
          </cell>
          <cell r="N29">
            <v>0</v>
          </cell>
        </row>
        <row r="30">
          <cell r="F30">
            <v>0</v>
          </cell>
          <cell r="K30">
            <v>607</v>
          </cell>
          <cell r="L30">
            <v>0</v>
          </cell>
          <cell r="M30">
            <v>0</v>
          </cell>
          <cell r="N30">
            <v>0</v>
          </cell>
        </row>
        <row r="31">
          <cell r="F31">
            <v>0</v>
          </cell>
          <cell r="K31">
            <v>3386</v>
          </cell>
          <cell r="L31">
            <v>1</v>
          </cell>
          <cell r="M31">
            <v>0</v>
          </cell>
          <cell r="N31">
            <v>0</v>
          </cell>
        </row>
        <row r="32">
          <cell r="F32">
            <v>0</v>
          </cell>
          <cell r="K32">
            <v>221</v>
          </cell>
          <cell r="L32">
            <v>0</v>
          </cell>
          <cell r="M32">
            <v>0</v>
          </cell>
          <cell r="N32">
            <v>0</v>
          </cell>
        </row>
        <row r="33">
          <cell r="AF33" t="str">
            <v>Régimen Contributivo</v>
          </cell>
          <cell r="AG33">
            <v>0.53768962682800159</v>
          </cell>
        </row>
        <row r="34">
          <cell r="F34">
            <v>0</v>
          </cell>
          <cell r="K34">
            <v>447</v>
          </cell>
          <cell r="L34">
            <v>1</v>
          </cell>
          <cell r="M34">
            <v>0</v>
          </cell>
          <cell r="N34">
            <v>0</v>
          </cell>
          <cell r="AF34" t="str">
            <v>Régimen Subsidiado</v>
          </cell>
          <cell r="AG34">
            <v>0.37144995917939982</v>
          </cell>
        </row>
        <row r="35">
          <cell r="F35">
            <v>0</v>
          </cell>
          <cell r="K35">
            <v>243</v>
          </cell>
          <cell r="L35">
            <v>0</v>
          </cell>
          <cell r="M35">
            <v>0</v>
          </cell>
          <cell r="N35">
            <v>0</v>
          </cell>
          <cell r="AF35" t="str">
            <v>Régimen de excepción</v>
          </cell>
          <cell r="AG35">
            <v>1.7939070046167318E-2</v>
          </cell>
        </row>
        <row r="36">
          <cell r="F36">
            <v>0</v>
          </cell>
          <cell r="K36">
            <v>230</v>
          </cell>
          <cell r="L36">
            <v>1</v>
          </cell>
          <cell r="M36">
            <v>0</v>
          </cell>
          <cell r="N36">
            <v>17</v>
          </cell>
          <cell r="AF36" t="str">
            <v>PNA</v>
          </cell>
          <cell r="AG36">
            <v>7.2921343946431239E-2</v>
          </cell>
        </row>
        <row r="37">
          <cell r="F37">
            <v>0</v>
          </cell>
          <cell r="K37">
            <v>464</v>
          </cell>
          <cell r="L37">
            <v>0</v>
          </cell>
          <cell r="M37">
            <v>0</v>
          </cell>
          <cell r="N37">
            <v>0</v>
          </cell>
        </row>
        <row r="38">
          <cell r="F38">
            <v>0</v>
          </cell>
          <cell r="K38">
            <v>483</v>
          </cell>
          <cell r="L38">
            <v>0</v>
          </cell>
          <cell r="M38">
            <v>0</v>
          </cell>
          <cell r="N38">
            <v>0</v>
          </cell>
        </row>
        <row r="39">
          <cell r="F39">
            <v>281</v>
          </cell>
          <cell r="K39">
            <v>169</v>
          </cell>
          <cell r="L39">
            <v>0</v>
          </cell>
          <cell r="M39">
            <v>1</v>
          </cell>
          <cell r="N39">
            <v>0</v>
          </cell>
        </row>
        <row r="40">
          <cell r="F40">
            <v>0</v>
          </cell>
          <cell r="K40">
            <v>500</v>
          </cell>
          <cell r="L40">
            <v>0</v>
          </cell>
          <cell r="M40">
            <v>0</v>
          </cell>
          <cell r="N40">
            <v>0</v>
          </cell>
        </row>
        <row r="41">
          <cell r="F41">
            <v>0</v>
          </cell>
          <cell r="K41">
            <v>215</v>
          </cell>
          <cell r="L41">
            <v>0</v>
          </cell>
          <cell r="M41">
            <v>1</v>
          </cell>
          <cell r="N41">
            <v>0</v>
          </cell>
        </row>
        <row r="42">
          <cell r="F42">
            <v>0</v>
          </cell>
          <cell r="K42">
            <v>113</v>
          </cell>
          <cell r="L42">
            <v>0</v>
          </cell>
          <cell r="M42">
            <v>0</v>
          </cell>
          <cell r="N42">
            <v>0</v>
          </cell>
        </row>
        <row r="43">
          <cell r="F43">
            <v>0</v>
          </cell>
          <cell r="K43">
            <v>496</v>
          </cell>
          <cell r="L43">
            <v>0</v>
          </cell>
          <cell r="M43">
            <v>0</v>
          </cell>
          <cell r="N43">
            <v>0</v>
          </cell>
        </row>
        <row r="45">
          <cell r="F45">
            <v>0</v>
          </cell>
          <cell r="K45">
            <v>48</v>
          </cell>
          <cell r="L45">
            <v>0</v>
          </cell>
          <cell r="M45">
            <v>0</v>
          </cell>
          <cell r="N45">
            <v>0</v>
          </cell>
        </row>
        <row r="46">
          <cell r="F46">
            <v>116</v>
          </cell>
          <cell r="K46">
            <v>488</v>
          </cell>
          <cell r="L46">
            <v>3</v>
          </cell>
          <cell r="M46">
            <v>48</v>
          </cell>
          <cell r="N46">
            <v>0</v>
          </cell>
        </row>
        <row r="47">
          <cell r="F47">
            <v>0</v>
          </cell>
          <cell r="K47">
            <v>92</v>
          </cell>
          <cell r="L47">
            <v>1</v>
          </cell>
          <cell r="M47">
            <v>0</v>
          </cell>
          <cell r="N47">
            <v>0</v>
          </cell>
        </row>
        <row r="48">
          <cell r="F48">
            <v>0</v>
          </cell>
          <cell r="K48">
            <v>76</v>
          </cell>
          <cell r="L48">
            <v>0</v>
          </cell>
          <cell r="M48">
            <v>0</v>
          </cell>
          <cell r="N48">
            <v>0</v>
          </cell>
        </row>
        <row r="49">
          <cell r="F49">
            <v>0</v>
          </cell>
          <cell r="K49">
            <v>107</v>
          </cell>
          <cell r="L49">
            <v>0</v>
          </cell>
          <cell r="M49">
            <v>0</v>
          </cell>
          <cell r="N49">
            <v>0</v>
          </cell>
        </row>
        <row r="50">
          <cell r="F50">
            <v>0</v>
          </cell>
          <cell r="K50">
            <v>121</v>
          </cell>
          <cell r="L50">
            <v>0</v>
          </cell>
          <cell r="M50">
            <v>0</v>
          </cell>
          <cell r="N50">
            <v>0</v>
          </cell>
        </row>
        <row r="51">
          <cell r="F51">
            <v>0</v>
          </cell>
          <cell r="K51">
            <v>390</v>
          </cell>
          <cell r="L51">
            <v>0</v>
          </cell>
          <cell r="M51">
            <v>0</v>
          </cell>
          <cell r="N51">
            <v>0</v>
          </cell>
        </row>
        <row r="52">
          <cell r="F52">
            <v>0</v>
          </cell>
          <cell r="K52">
            <v>445</v>
          </cell>
          <cell r="L52">
            <v>0</v>
          </cell>
          <cell r="M52">
            <v>0</v>
          </cell>
          <cell r="N52">
            <v>0</v>
          </cell>
        </row>
        <row r="53">
          <cell r="F53">
            <v>0</v>
          </cell>
          <cell r="K53">
            <v>281</v>
          </cell>
          <cell r="L53">
            <v>0</v>
          </cell>
          <cell r="M53">
            <v>0</v>
          </cell>
          <cell r="N53">
            <v>0</v>
          </cell>
        </row>
        <row r="54">
          <cell r="F54">
            <v>0</v>
          </cell>
          <cell r="K54">
            <v>705</v>
          </cell>
          <cell r="L54">
            <v>0</v>
          </cell>
          <cell r="M54">
            <v>0</v>
          </cell>
          <cell r="N54">
            <v>0</v>
          </cell>
        </row>
        <row r="55">
          <cell r="F55">
            <v>0</v>
          </cell>
          <cell r="K55">
            <v>108</v>
          </cell>
          <cell r="L55">
            <v>0</v>
          </cell>
          <cell r="M55">
            <v>0</v>
          </cell>
          <cell r="N55">
            <v>0</v>
          </cell>
        </row>
        <row r="56">
          <cell r="F56">
            <v>0</v>
          </cell>
          <cell r="K56">
            <v>96</v>
          </cell>
          <cell r="L56">
            <v>0</v>
          </cell>
          <cell r="M56">
            <v>0</v>
          </cell>
          <cell r="N56">
            <v>0</v>
          </cell>
        </row>
        <row r="57">
          <cell r="F57">
            <v>0</v>
          </cell>
          <cell r="K57">
            <v>220</v>
          </cell>
          <cell r="L57">
            <v>0</v>
          </cell>
          <cell r="M57">
            <v>0</v>
          </cell>
          <cell r="N57">
            <v>0</v>
          </cell>
        </row>
        <row r="58">
          <cell r="F58">
            <v>0</v>
          </cell>
          <cell r="K58">
            <v>61</v>
          </cell>
          <cell r="L58">
            <v>0</v>
          </cell>
          <cell r="M58">
            <v>0</v>
          </cell>
          <cell r="N58">
            <v>0</v>
          </cell>
        </row>
        <row r="59">
          <cell r="F59">
            <v>0</v>
          </cell>
          <cell r="K59">
            <v>172</v>
          </cell>
          <cell r="L59">
            <v>0</v>
          </cell>
          <cell r="M59">
            <v>0</v>
          </cell>
          <cell r="N59">
            <v>0</v>
          </cell>
        </row>
        <row r="60">
          <cell r="F60">
            <v>0</v>
          </cell>
          <cell r="K60">
            <v>179</v>
          </cell>
          <cell r="L60">
            <v>0</v>
          </cell>
          <cell r="M60">
            <v>0</v>
          </cell>
          <cell r="N60">
            <v>0</v>
          </cell>
        </row>
        <row r="61">
          <cell r="F61">
            <v>0</v>
          </cell>
          <cell r="K61">
            <v>315</v>
          </cell>
          <cell r="L61">
            <v>2</v>
          </cell>
          <cell r="M61">
            <v>0</v>
          </cell>
          <cell r="N61">
            <v>0</v>
          </cell>
        </row>
        <row r="62">
          <cell r="F62">
            <v>0</v>
          </cell>
          <cell r="K62">
            <v>551</v>
          </cell>
          <cell r="L62">
            <v>3</v>
          </cell>
          <cell r="M62">
            <v>2</v>
          </cell>
          <cell r="N62">
            <v>0</v>
          </cell>
        </row>
        <row r="63">
          <cell r="F63">
            <v>0</v>
          </cell>
          <cell r="K63">
            <v>98</v>
          </cell>
          <cell r="L63">
            <v>0</v>
          </cell>
          <cell r="M63">
            <v>0</v>
          </cell>
          <cell r="N63">
            <v>0</v>
          </cell>
        </row>
        <row r="65">
          <cell r="F65">
            <v>0</v>
          </cell>
          <cell r="K65">
            <v>155</v>
          </cell>
          <cell r="L65">
            <v>0</v>
          </cell>
          <cell r="M65">
            <v>0</v>
          </cell>
          <cell r="N65">
            <v>0</v>
          </cell>
        </row>
        <row r="66">
          <cell r="F66">
            <v>0</v>
          </cell>
          <cell r="K66">
            <v>104</v>
          </cell>
          <cell r="L66">
            <v>0</v>
          </cell>
          <cell r="M66">
            <v>0</v>
          </cell>
          <cell r="N66">
            <v>0</v>
          </cell>
        </row>
        <row r="67">
          <cell r="F67">
            <v>0</v>
          </cell>
          <cell r="K67">
            <v>184</v>
          </cell>
          <cell r="L67">
            <v>0</v>
          </cell>
          <cell r="M67">
            <v>0</v>
          </cell>
          <cell r="N67">
            <v>0</v>
          </cell>
        </row>
        <row r="68">
          <cell r="F68">
            <v>0</v>
          </cell>
          <cell r="K68">
            <v>117</v>
          </cell>
          <cell r="L68">
            <v>0</v>
          </cell>
          <cell r="M68">
            <v>0</v>
          </cell>
          <cell r="N68">
            <v>0</v>
          </cell>
        </row>
        <row r="69">
          <cell r="F69">
            <v>0</v>
          </cell>
          <cell r="K69">
            <v>160</v>
          </cell>
          <cell r="L69">
            <v>0</v>
          </cell>
          <cell r="M69">
            <v>0</v>
          </cell>
          <cell r="N69">
            <v>0</v>
          </cell>
        </row>
        <row r="70">
          <cell r="F70">
            <v>0</v>
          </cell>
          <cell r="K70">
            <v>246</v>
          </cell>
          <cell r="L70">
            <v>0</v>
          </cell>
          <cell r="M70">
            <v>0</v>
          </cell>
          <cell r="N70">
            <v>0</v>
          </cell>
        </row>
        <row r="71">
          <cell r="F71">
            <v>0</v>
          </cell>
          <cell r="K71">
            <v>121</v>
          </cell>
          <cell r="L71">
            <v>0</v>
          </cell>
          <cell r="M71">
            <v>0</v>
          </cell>
          <cell r="N71">
            <v>0</v>
          </cell>
        </row>
        <row r="72">
          <cell r="F72">
            <v>0</v>
          </cell>
          <cell r="K72">
            <v>143</v>
          </cell>
          <cell r="L72">
            <v>0</v>
          </cell>
          <cell r="M72">
            <v>0</v>
          </cell>
          <cell r="N72">
            <v>0</v>
          </cell>
        </row>
        <row r="73">
          <cell r="F73">
            <v>0</v>
          </cell>
          <cell r="K73">
            <v>82</v>
          </cell>
          <cell r="L73">
            <v>0</v>
          </cell>
          <cell r="M73">
            <v>0</v>
          </cell>
          <cell r="N73">
            <v>0</v>
          </cell>
        </row>
        <row r="74">
          <cell r="F74">
            <v>0</v>
          </cell>
          <cell r="K74">
            <v>615</v>
          </cell>
          <cell r="L74">
            <v>0</v>
          </cell>
          <cell r="M74">
            <v>0</v>
          </cell>
          <cell r="N74">
            <v>0</v>
          </cell>
        </row>
        <row r="75">
          <cell r="F75">
            <v>0</v>
          </cell>
          <cell r="K75">
            <v>138</v>
          </cell>
          <cell r="L75">
            <v>0</v>
          </cell>
          <cell r="M75">
            <v>0</v>
          </cell>
          <cell r="N75">
            <v>0</v>
          </cell>
        </row>
        <row r="76">
          <cell r="F76">
            <v>0</v>
          </cell>
          <cell r="K76">
            <v>118</v>
          </cell>
          <cell r="L76">
            <v>0</v>
          </cell>
          <cell r="M76">
            <v>0</v>
          </cell>
          <cell r="N76">
            <v>0</v>
          </cell>
        </row>
        <row r="77">
          <cell r="F77">
            <v>0</v>
          </cell>
          <cell r="K77">
            <v>497</v>
          </cell>
          <cell r="L77">
            <v>0</v>
          </cell>
          <cell r="M77">
            <v>0</v>
          </cell>
          <cell r="N77">
            <v>0</v>
          </cell>
        </row>
        <row r="78">
          <cell r="F78">
            <v>204</v>
          </cell>
          <cell r="K78">
            <v>678</v>
          </cell>
          <cell r="L78">
            <v>0</v>
          </cell>
          <cell r="M78">
            <v>0</v>
          </cell>
          <cell r="N78">
            <v>0</v>
          </cell>
        </row>
        <row r="79">
          <cell r="F79">
            <v>0</v>
          </cell>
          <cell r="K79">
            <v>100</v>
          </cell>
          <cell r="L79">
            <v>0</v>
          </cell>
          <cell r="M79">
            <v>0</v>
          </cell>
          <cell r="N79">
            <v>0</v>
          </cell>
        </row>
        <row r="80">
          <cell r="F80">
            <v>0</v>
          </cell>
          <cell r="K80">
            <v>196</v>
          </cell>
          <cell r="L80">
            <v>0</v>
          </cell>
          <cell r="M80">
            <v>0</v>
          </cell>
          <cell r="N80">
            <v>0</v>
          </cell>
        </row>
        <row r="81">
          <cell r="F81">
            <v>241</v>
          </cell>
          <cell r="K81">
            <v>944</v>
          </cell>
          <cell r="L81">
            <v>5</v>
          </cell>
          <cell r="M81">
            <v>0</v>
          </cell>
          <cell r="N81">
            <v>0</v>
          </cell>
        </row>
        <row r="83">
          <cell r="F83">
            <v>0</v>
          </cell>
          <cell r="K83">
            <v>530</v>
          </cell>
          <cell r="L83">
            <v>0</v>
          </cell>
          <cell r="M83">
            <v>0</v>
          </cell>
          <cell r="N83">
            <v>0</v>
          </cell>
        </row>
        <row r="84">
          <cell r="F84">
            <v>0</v>
          </cell>
          <cell r="K84">
            <v>51</v>
          </cell>
          <cell r="L84">
            <v>0</v>
          </cell>
          <cell r="M84">
            <v>0</v>
          </cell>
          <cell r="N84">
            <v>0</v>
          </cell>
        </row>
        <row r="85">
          <cell r="F85">
            <v>0</v>
          </cell>
          <cell r="K85">
            <v>198</v>
          </cell>
          <cell r="L85">
            <v>0</v>
          </cell>
          <cell r="M85">
            <v>0</v>
          </cell>
          <cell r="N85">
            <v>0</v>
          </cell>
        </row>
        <row r="86">
          <cell r="F86">
            <v>0</v>
          </cell>
          <cell r="K86">
            <v>885</v>
          </cell>
          <cell r="L86">
            <v>8</v>
          </cell>
          <cell r="M86">
            <v>6</v>
          </cell>
          <cell r="N86">
            <v>0</v>
          </cell>
        </row>
        <row r="87">
          <cell r="F87">
            <v>0</v>
          </cell>
          <cell r="K87">
            <v>306</v>
          </cell>
          <cell r="L87">
            <v>0</v>
          </cell>
          <cell r="M87">
            <v>1</v>
          </cell>
          <cell r="N87">
            <v>0</v>
          </cell>
        </row>
        <row r="88">
          <cell r="F88">
            <v>0</v>
          </cell>
          <cell r="K88">
            <v>71</v>
          </cell>
          <cell r="L88">
            <v>1</v>
          </cell>
          <cell r="M88">
            <v>0</v>
          </cell>
          <cell r="N88">
            <v>0</v>
          </cell>
        </row>
        <row r="89">
          <cell r="F89">
            <v>0</v>
          </cell>
          <cell r="K89">
            <v>220</v>
          </cell>
          <cell r="L89">
            <v>0</v>
          </cell>
          <cell r="M89">
            <v>0</v>
          </cell>
          <cell r="N89">
            <v>0</v>
          </cell>
        </row>
        <row r="90">
          <cell r="F90">
            <v>0</v>
          </cell>
          <cell r="K90">
            <v>479</v>
          </cell>
          <cell r="L90">
            <v>13</v>
          </cell>
          <cell r="M90">
            <v>20</v>
          </cell>
          <cell r="N90">
            <v>0</v>
          </cell>
        </row>
        <row r="91">
          <cell r="F91">
            <v>0</v>
          </cell>
          <cell r="K91">
            <v>107</v>
          </cell>
          <cell r="L91">
            <v>0</v>
          </cell>
          <cell r="M91">
            <v>0</v>
          </cell>
          <cell r="N91">
            <v>0</v>
          </cell>
        </row>
        <row r="92">
          <cell r="F92">
            <v>408</v>
          </cell>
          <cell r="K92">
            <v>857</v>
          </cell>
          <cell r="L92">
            <v>13</v>
          </cell>
          <cell r="M92">
            <v>6</v>
          </cell>
          <cell r="N92">
            <v>0</v>
          </cell>
        </row>
        <row r="93">
          <cell r="F93">
            <v>0</v>
          </cell>
          <cell r="K93">
            <v>281</v>
          </cell>
          <cell r="L93">
            <v>0</v>
          </cell>
          <cell r="M93">
            <v>0</v>
          </cell>
          <cell r="N93">
            <v>0</v>
          </cell>
        </row>
        <row r="94">
          <cell r="F94">
            <v>0</v>
          </cell>
          <cell r="K94">
            <v>1072</v>
          </cell>
          <cell r="L94">
            <v>14</v>
          </cell>
          <cell r="M94">
            <v>4</v>
          </cell>
          <cell r="N94">
            <v>0</v>
          </cell>
        </row>
        <row r="95">
          <cell r="F95">
            <v>0</v>
          </cell>
          <cell r="K95">
            <v>173</v>
          </cell>
          <cell r="L95">
            <v>0</v>
          </cell>
          <cell r="M95">
            <v>0</v>
          </cell>
          <cell r="N95">
            <v>0</v>
          </cell>
        </row>
        <row r="96">
          <cell r="F96">
            <v>0</v>
          </cell>
          <cell r="K96">
            <v>324</v>
          </cell>
          <cell r="L96">
            <v>1</v>
          </cell>
          <cell r="M96">
            <v>0</v>
          </cell>
          <cell r="N96">
            <v>0</v>
          </cell>
        </row>
        <row r="97">
          <cell r="F97">
            <v>0</v>
          </cell>
          <cell r="K97">
            <v>159</v>
          </cell>
          <cell r="L97">
            <v>20</v>
          </cell>
          <cell r="M97">
            <v>8</v>
          </cell>
          <cell r="N97">
            <v>0</v>
          </cell>
        </row>
        <row r="98">
          <cell r="F98">
            <v>0</v>
          </cell>
          <cell r="K98">
            <v>2304</v>
          </cell>
          <cell r="L98">
            <v>42</v>
          </cell>
          <cell r="M98">
            <v>60</v>
          </cell>
          <cell r="N98">
            <v>0</v>
          </cell>
        </row>
        <row r="99">
          <cell r="F99">
            <v>0</v>
          </cell>
          <cell r="K99">
            <v>291</v>
          </cell>
          <cell r="L99">
            <v>0</v>
          </cell>
          <cell r="M99">
            <v>0</v>
          </cell>
          <cell r="N99">
            <v>0</v>
          </cell>
        </row>
        <row r="100">
          <cell r="F100">
            <v>0</v>
          </cell>
          <cell r="K100">
            <v>97</v>
          </cell>
          <cell r="L100">
            <v>0</v>
          </cell>
          <cell r="M100">
            <v>0</v>
          </cell>
          <cell r="N100">
            <v>0</v>
          </cell>
        </row>
        <row r="101">
          <cell r="F101">
            <v>0</v>
          </cell>
          <cell r="K101">
            <v>240</v>
          </cell>
          <cell r="L101">
            <v>0</v>
          </cell>
          <cell r="M101">
            <v>0</v>
          </cell>
          <cell r="N101">
            <v>0</v>
          </cell>
        </row>
        <row r="102">
          <cell r="F102">
            <v>0</v>
          </cell>
          <cell r="K102">
            <v>284</v>
          </cell>
          <cell r="L102">
            <v>0</v>
          </cell>
          <cell r="M102">
            <v>2</v>
          </cell>
          <cell r="N102">
            <v>0</v>
          </cell>
        </row>
        <row r="103">
          <cell r="F103">
            <v>0</v>
          </cell>
          <cell r="K103">
            <v>313</v>
          </cell>
          <cell r="L103">
            <v>0</v>
          </cell>
          <cell r="M103">
            <v>1</v>
          </cell>
          <cell r="N103">
            <v>0</v>
          </cell>
        </row>
        <row r="104">
          <cell r="F104">
            <v>0</v>
          </cell>
          <cell r="K104">
            <v>480</v>
          </cell>
          <cell r="L104">
            <v>2</v>
          </cell>
          <cell r="M104">
            <v>4</v>
          </cell>
          <cell r="N104">
            <v>0</v>
          </cell>
        </row>
        <row r="105">
          <cell r="F105">
            <v>219</v>
          </cell>
          <cell r="K105">
            <v>828</v>
          </cell>
          <cell r="L105">
            <v>0</v>
          </cell>
          <cell r="M105">
            <v>0</v>
          </cell>
          <cell r="N105">
            <v>0</v>
          </cell>
        </row>
        <row r="107">
          <cell r="F107">
            <v>0</v>
          </cell>
          <cell r="K107">
            <v>566</v>
          </cell>
          <cell r="L107">
            <v>1</v>
          </cell>
          <cell r="M107">
            <v>0</v>
          </cell>
          <cell r="N107">
            <v>0</v>
          </cell>
        </row>
        <row r="108">
          <cell r="F108">
            <v>592</v>
          </cell>
          <cell r="K108">
            <v>747</v>
          </cell>
          <cell r="L108">
            <v>4</v>
          </cell>
          <cell r="M108">
            <v>0</v>
          </cell>
          <cell r="N108">
            <v>0</v>
          </cell>
        </row>
        <row r="109">
          <cell r="F109">
            <v>0</v>
          </cell>
          <cell r="K109">
            <v>92</v>
          </cell>
          <cell r="L109">
            <v>0</v>
          </cell>
          <cell r="M109">
            <v>0</v>
          </cell>
          <cell r="N109">
            <v>0</v>
          </cell>
        </row>
        <row r="110">
          <cell r="F110">
            <v>0</v>
          </cell>
          <cell r="K110">
            <v>133</v>
          </cell>
          <cell r="L110">
            <v>0</v>
          </cell>
          <cell r="M110">
            <v>0</v>
          </cell>
          <cell r="N110">
            <v>0</v>
          </cell>
        </row>
        <row r="111">
          <cell r="F111">
            <v>0</v>
          </cell>
          <cell r="K111">
            <v>307</v>
          </cell>
          <cell r="L111">
            <v>0</v>
          </cell>
          <cell r="M111">
            <v>0</v>
          </cell>
          <cell r="N111">
            <v>0</v>
          </cell>
        </row>
        <row r="112">
          <cell r="F112">
            <v>238</v>
          </cell>
          <cell r="K112">
            <v>472</v>
          </cell>
          <cell r="L112">
            <v>0</v>
          </cell>
          <cell r="M112">
            <v>0</v>
          </cell>
          <cell r="N112">
            <v>0</v>
          </cell>
        </row>
        <row r="113">
          <cell r="F113">
            <v>0</v>
          </cell>
          <cell r="K113">
            <v>155</v>
          </cell>
          <cell r="L113">
            <v>0</v>
          </cell>
          <cell r="M113">
            <v>0</v>
          </cell>
          <cell r="N113">
            <v>0</v>
          </cell>
        </row>
        <row r="114">
          <cell r="F114">
            <v>0</v>
          </cell>
          <cell r="K114">
            <v>283</v>
          </cell>
          <cell r="L114">
            <v>2</v>
          </cell>
          <cell r="M114">
            <v>0</v>
          </cell>
          <cell r="N114">
            <v>0</v>
          </cell>
        </row>
        <row r="115">
          <cell r="F115">
            <v>0</v>
          </cell>
          <cell r="K115">
            <v>640</v>
          </cell>
          <cell r="L115">
            <v>0</v>
          </cell>
          <cell r="M115">
            <v>2</v>
          </cell>
          <cell r="N115">
            <v>0</v>
          </cell>
        </row>
        <row r="116">
          <cell r="F116">
            <v>0</v>
          </cell>
          <cell r="K116">
            <v>89</v>
          </cell>
          <cell r="L116">
            <v>0</v>
          </cell>
          <cell r="M116">
            <v>0</v>
          </cell>
          <cell r="N116">
            <v>0</v>
          </cell>
        </row>
        <row r="117">
          <cell r="F117">
            <v>0</v>
          </cell>
          <cell r="K117">
            <v>326</v>
          </cell>
          <cell r="L117">
            <v>0</v>
          </cell>
          <cell r="M117">
            <v>0</v>
          </cell>
          <cell r="N117">
            <v>0</v>
          </cell>
        </row>
        <row r="118">
          <cell r="F118">
            <v>100</v>
          </cell>
          <cell r="K118">
            <v>405</v>
          </cell>
          <cell r="L118">
            <v>1</v>
          </cell>
          <cell r="M118">
            <v>0</v>
          </cell>
          <cell r="N118">
            <v>0</v>
          </cell>
        </row>
        <row r="119">
          <cell r="F119">
            <v>0</v>
          </cell>
          <cell r="K119">
            <v>106</v>
          </cell>
          <cell r="L119">
            <v>0</v>
          </cell>
          <cell r="M119">
            <v>0</v>
          </cell>
          <cell r="N119">
            <v>0</v>
          </cell>
        </row>
        <row r="120">
          <cell r="F120">
            <v>0</v>
          </cell>
          <cell r="K120">
            <v>92</v>
          </cell>
          <cell r="L120">
            <v>0</v>
          </cell>
          <cell r="M120">
            <v>0</v>
          </cell>
          <cell r="N120">
            <v>0</v>
          </cell>
        </row>
        <row r="121">
          <cell r="F121">
            <v>0</v>
          </cell>
          <cell r="K121">
            <v>109</v>
          </cell>
          <cell r="L121">
            <v>0</v>
          </cell>
          <cell r="M121">
            <v>0</v>
          </cell>
          <cell r="N121">
            <v>0</v>
          </cell>
        </row>
        <row r="122">
          <cell r="F122">
            <v>0</v>
          </cell>
          <cell r="K122">
            <v>215</v>
          </cell>
          <cell r="L122">
            <v>1</v>
          </cell>
          <cell r="M122">
            <v>0</v>
          </cell>
          <cell r="N122">
            <v>0</v>
          </cell>
        </row>
        <row r="123">
          <cell r="F123">
            <v>129</v>
          </cell>
          <cell r="K123">
            <v>330</v>
          </cell>
          <cell r="L123">
            <v>0</v>
          </cell>
          <cell r="M123">
            <v>0</v>
          </cell>
          <cell r="N123">
            <v>0</v>
          </cell>
        </row>
        <row r="124">
          <cell r="F124">
            <v>102</v>
          </cell>
          <cell r="K124">
            <v>321</v>
          </cell>
          <cell r="L124">
            <v>1</v>
          </cell>
          <cell r="M124">
            <v>0</v>
          </cell>
          <cell r="N124">
            <v>0</v>
          </cell>
        </row>
        <row r="125">
          <cell r="F125">
            <v>0</v>
          </cell>
          <cell r="K125">
            <v>89</v>
          </cell>
          <cell r="L125">
            <v>0</v>
          </cell>
          <cell r="M125">
            <v>0</v>
          </cell>
          <cell r="N125">
            <v>0</v>
          </cell>
        </row>
        <row r="126">
          <cell r="F126">
            <v>137</v>
          </cell>
          <cell r="K126">
            <v>128</v>
          </cell>
          <cell r="L126">
            <v>2</v>
          </cell>
          <cell r="M126">
            <v>0</v>
          </cell>
          <cell r="N126">
            <v>0</v>
          </cell>
        </row>
        <row r="127">
          <cell r="F127">
            <v>0</v>
          </cell>
          <cell r="K127">
            <v>781</v>
          </cell>
          <cell r="L127">
            <v>1</v>
          </cell>
          <cell r="M127">
            <v>1</v>
          </cell>
          <cell r="N127">
            <v>0</v>
          </cell>
        </row>
        <row r="128">
          <cell r="F128">
            <v>0</v>
          </cell>
          <cell r="K128">
            <v>119</v>
          </cell>
          <cell r="L128">
            <v>0</v>
          </cell>
          <cell r="M128">
            <v>0</v>
          </cell>
          <cell r="N128">
            <v>0</v>
          </cell>
        </row>
        <row r="129">
          <cell r="F129">
            <v>0</v>
          </cell>
          <cell r="K129">
            <v>147</v>
          </cell>
          <cell r="L129">
            <v>1</v>
          </cell>
          <cell r="M129">
            <v>0</v>
          </cell>
          <cell r="N129">
            <v>0</v>
          </cell>
        </row>
        <row r="131">
          <cell r="F131">
            <v>9473</v>
          </cell>
          <cell r="K131">
            <v>41313</v>
          </cell>
          <cell r="L131">
            <v>6052</v>
          </cell>
          <cell r="M131">
            <v>2919</v>
          </cell>
          <cell r="N131">
            <v>2016</v>
          </cell>
        </row>
        <row r="132">
          <cell r="F132">
            <v>0</v>
          </cell>
          <cell r="K132">
            <v>484</v>
          </cell>
          <cell r="L132">
            <v>46</v>
          </cell>
          <cell r="M132">
            <v>0</v>
          </cell>
          <cell r="N132">
            <v>0</v>
          </cell>
        </row>
        <row r="133">
          <cell r="F133">
            <v>270</v>
          </cell>
          <cell r="K133">
            <v>4562</v>
          </cell>
          <cell r="L133">
            <v>467</v>
          </cell>
          <cell r="M133">
            <v>220</v>
          </cell>
          <cell r="N133">
            <v>0</v>
          </cell>
        </row>
        <row r="134">
          <cell r="F134">
            <v>0</v>
          </cell>
          <cell r="K134">
            <v>699</v>
          </cell>
          <cell r="L134">
            <v>23</v>
          </cell>
          <cell r="M134">
            <v>29</v>
          </cell>
          <cell r="N134">
            <v>0</v>
          </cell>
        </row>
        <row r="135">
          <cell r="F135">
            <v>0</v>
          </cell>
          <cell r="K135">
            <v>1176</v>
          </cell>
          <cell r="L135">
            <v>94</v>
          </cell>
          <cell r="M135">
            <v>46</v>
          </cell>
          <cell r="N135">
            <v>0</v>
          </cell>
        </row>
        <row r="136">
          <cell r="F136">
            <v>0</v>
          </cell>
          <cell r="K136">
            <v>2818</v>
          </cell>
          <cell r="L136">
            <v>579</v>
          </cell>
          <cell r="M136">
            <v>229</v>
          </cell>
          <cell r="N136">
            <v>1</v>
          </cell>
        </row>
        <row r="137">
          <cell r="F137">
            <v>0</v>
          </cell>
          <cell r="K137">
            <v>430</v>
          </cell>
          <cell r="L137">
            <v>33</v>
          </cell>
          <cell r="M137">
            <v>11</v>
          </cell>
          <cell r="N137">
            <v>0</v>
          </cell>
        </row>
        <row r="138">
          <cell r="F138">
            <v>1123</v>
          </cell>
          <cell r="K138">
            <v>3465</v>
          </cell>
          <cell r="L138">
            <v>154</v>
          </cell>
          <cell r="M138">
            <v>70</v>
          </cell>
          <cell r="N138">
            <v>0</v>
          </cell>
        </row>
        <row r="139">
          <cell r="F139">
            <v>0</v>
          </cell>
          <cell r="K139">
            <v>285</v>
          </cell>
          <cell r="L139">
            <v>61</v>
          </cell>
          <cell r="M139">
            <v>24</v>
          </cell>
          <cell r="N139">
            <v>0</v>
          </cell>
        </row>
        <row r="140">
          <cell r="F140">
            <v>0</v>
          </cell>
          <cell r="K140">
            <v>558</v>
          </cell>
          <cell r="L140">
            <v>87</v>
          </cell>
          <cell r="M140">
            <v>25</v>
          </cell>
          <cell r="N140">
            <v>0</v>
          </cell>
        </row>
      </sheetData>
      <sheetData sheetId="2">
        <row r="2">
          <cell r="A2">
            <v>1</v>
          </cell>
          <cell r="B2" t="str">
            <v>MEDELLÍN</v>
          </cell>
          <cell r="C2">
            <v>482490</v>
          </cell>
          <cell r="D2">
            <v>490726</v>
          </cell>
          <cell r="E2">
            <v>1859455</v>
          </cell>
        </row>
        <row r="3">
          <cell r="A3">
            <v>2</v>
          </cell>
          <cell r="B3" t="str">
            <v>ABEJORRAL</v>
          </cell>
          <cell r="C3">
            <v>4991</v>
          </cell>
          <cell r="D3">
            <v>5078</v>
          </cell>
          <cell r="E3">
            <v>17305</v>
          </cell>
        </row>
        <row r="4">
          <cell r="A4">
            <v>4</v>
          </cell>
          <cell r="B4" t="str">
            <v>ABRIAQUÍ</v>
          </cell>
          <cell r="C4">
            <v>544</v>
          </cell>
          <cell r="D4">
            <v>551</v>
          </cell>
          <cell r="E4">
            <v>1933</v>
          </cell>
        </row>
        <row r="5">
          <cell r="A5">
            <v>21</v>
          </cell>
          <cell r="B5" t="str">
            <v>ALEJANDRÍA</v>
          </cell>
          <cell r="C5">
            <v>1253</v>
          </cell>
          <cell r="D5">
            <v>1303</v>
          </cell>
          <cell r="E5">
            <v>4195</v>
          </cell>
        </row>
        <row r="6">
          <cell r="A6">
            <v>30</v>
          </cell>
          <cell r="B6" t="str">
            <v>AMAGÁ</v>
          </cell>
          <cell r="C6">
            <v>7351</v>
          </cell>
          <cell r="D6">
            <v>7452</v>
          </cell>
          <cell r="E6">
            <v>25930</v>
          </cell>
        </row>
        <row r="7">
          <cell r="A7">
            <v>31</v>
          </cell>
          <cell r="B7" t="str">
            <v>AMALFI</v>
          </cell>
          <cell r="C7">
            <v>5937</v>
          </cell>
          <cell r="D7">
            <v>6060</v>
          </cell>
          <cell r="E7">
            <v>23320</v>
          </cell>
        </row>
        <row r="8">
          <cell r="A8">
            <v>34</v>
          </cell>
          <cell r="B8" t="str">
            <v>ANDES</v>
          </cell>
          <cell r="C8">
            <v>11915</v>
          </cell>
          <cell r="D8">
            <v>12111</v>
          </cell>
          <cell r="E8">
            <v>40304</v>
          </cell>
        </row>
        <row r="9">
          <cell r="A9">
            <v>36</v>
          </cell>
          <cell r="B9" t="str">
            <v>ANGELÓPOLIS</v>
          </cell>
          <cell r="C9">
            <v>1600</v>
          </cell>
          <cell r="D9">
            <v>1638</v>
          </cell>
          <cell r="E9">
            <v>5737</v>
          </cell>
        </row>
        <row r="10">
          <cell r="A10">
            <v>38</v>
          </cell>
          <cell r="B10" t="str">
            <v>ANGOSTURA</v>
          </cell>
          <cell r="C10">
            <v>2752</v>
          </cell>
          <cell r="D10">
            <v>2767</v>
          </cell>
          <cell r="E10">
            <v>11841</v>
          </cell>
        </row>
        <row r="11">
          <cell r="A11">
            <v>40</v>
          </cell>
          <cell r="B11" t="str">
            <v>ANORÍ</v>
          </cell>
          <cell r="C11">
            <v>3833</v>
          </cell>
          <cell r="D11">
            <v>3844</v>
          </cell>
          <cell r="E11">
            <v>15962</v>
          </cell>
        </row>
        <row r="12">
          <cell r="A12">
            <v>42</v>
          </cell>
          <cell r="B12" t="str">
            <v>SANTA FÉ DE ANTIOQUIA</v>
          </cell>
          <cell r="C12">
            <v>6575</v>
          </cell>
          <cell r="D12">
            <v>6726</v>
          </cell>
          <cell r="E12">
            <v>25432</v>
          </cell>
        </row>
        <row r="13">
          <cell r="A13">
            <v>44</v>
          </cell>
          <cell r="B13" t="str">
            <v>ANZÁ</v>
          </cell>
          <cell r="C13">
            <v>1983</v>
          </cell>
          <cell r="D13">
            <v>2034</v>
          </cell>
          <cell r="E13">
            <v>7498</v>
          </cell>
        </row>
        <row r="14">
          <cell r="A14">
            <v>45</v>
          </cell>
          <cell r="B14" t="str">
            <v>APARTADÓ</v>
          </cell>
          <cell r="C14">
            <v>31730</v>
          </cell>
          <cell r="D14">
            <v>33092</v>
          </cell>
          <cell r="E14">
            <v>116999</v>
          </cell>
        </row>
        <row r="15">
          <cell r="A15">
            <v>51</v>
          </cell>
          <cell r="B15" t="str">
            <v>ARBOLETES</v>
          </cell>
          <cell r="C15">
            <v>7329</v>
          </cell>
          <cell r="D15">
            <v>8218</v>
          </cell>
          <cell r="E15">
            <v>32238</v>
          </cell>
        </row>
        <row r="16">
          <cell r="A16">
            <v>55</v>
          </cell>
          <cell r="B16" t="str">
            <v>ARGELIA</v>
          </cell>
          <cell r="C16">
            <v>2241</v>
          </cell>
          <cell r="D16">
            <v>2264</v>
          </cell>
          <cell r="E16">
            <v>8170</v>
          </cell>
        </row>
        <row r="17">
          <cell r="A17">
            <v>59</v>
          </cell>
          <cell r="B17" t="str">
            <v>ARMENIA</v>
          </cell>
          <cell r="C17">
            <v>1289</v>
          </cell>
          <cell r="D17">
            <v>1346</v>
          </cell>
          <cell r="E17">
            <v>4250</v>
          </cell>
        </row>
        <row r="18">
          <cell r="A18">
            <v>79</v>
          </cell>
          <cell r="B18" t="str">
            <v>BARBOSA</v>
          </cell>
          <cell r="C18">
            <v>10181</v>
          </cell>
          <cell r="D18">
            <v>10274</v>
          </cell>
          <cell r="E18">
            <v>38525</v>
          </cell>
        </row>
        <row r="19">
          <cell r="A19">
            <v>86</v>
          </cell>
          <cell r="B19" t="str">
            <v>BELMIRA</v>
          </cell>
          <cell r="C19">
            <v>1423</v>
          </cell>
          <cell r="D19">
            <v>1465</v>
          </cell>
          <cell r="E19">
            <v>5686</v>
          </cell>
        </row>
        <row r="20">
          <cell r="A20">
            <v>88</v>
          </cell>
          <cell r="B20" t="str">
            <v>BELLO</v>
          </cell>
          <cell r="C20">
            <v>77711</v>
          </cell>
          <cell r="D20">
            <v>79873</v>
          </cell>
          <cell r="E20">
            <v>296855</v>
          </cell>
        </row>
        <row r="21">
          <cell r="A21">
            <v>91</v>
          </cell>
          <cell r="B21" t="str">
            <v>BETANIA</v>
          </cell>
          <cell r="C21">
            <v>2438</v>
          </cell>
          <cell r="D21">
            <v>2536</v>
          </cell>
          <cell r="E21">
            <v>9005</v>
          </cell>
        </row>
        <row r="22">
          <cell r="A22">
            <v>93</v>
          </cell>
          <cell r="B22" t="str">
            <v>BETULIA</v>
          </cell>
          <cell r="C22">
            <v>4566</v>
          </cell>
          <cell r="D22">
            <v>4621</v>
          </cell>
          <cell r="E22">
            <v>16658</v>
          </cell>
        </row>
        <row r="23">
          <cell r="A23">
            <v>101</v>
          </cell>
          <cell r="B23" t="str">
            <v>CIUDAD BOLÍVAR</v>
          </cell>
          <cell r="C23">
            <v>7299</v>
          </cell>
          <cell r="D23">
            <v>7415</v>
          </cell>
          <cell r="E23">
            <v>27677</v>
          </cell>
        </row>
        <row r="24">
          <cell r="A24">
            <v>107</v>
          </cell>
          <cell r="B24" t="str">
            <v>BRICEÑO</v>
          </cell>
          <cell r="C24">
            <v>2010</v>
          </cell>
          <cell r="D24">
            <v>2010</v>
          </cell>
          <cell r="E24">
            <v>7395</v>
          </cell>
        </row>
        <row r="25">
          <cell r="A25">
            <v>113</v>
          </cell>
          <cell r="B25" t="str">
            <v>BURITICÁ</v>
          </cell>
          <cell r="C25">
            <v>1657</v>
          </cell>
          <cell r="D25">
            <v>1748</v>
          </cell>
          <cell r="E25">
            <v>7217</v>
          </cell>
        </row>
        <row r="26">
          <cell r="A26">
            <v>120</v>
          </cell>
          <cell r="B26" t="str">
            <v>CÁCERES</v>
          </cell>
          <cell r="C26">
            <v>5987</v>
          </cell>
          <cell r="D26">
            <v>6114</v>
          </cell>
          <cell r="E26">
            <v>28985</v>
          </cell>
        </row>
        <row r="27">
          <cell r="A27">
            <v>125</v>
          </cell>
          <cell r="B27" t="str">
            <v>CAICEDO</v>
          </cell>
          <cell r="C27">
            <v>1919</v>
          </cell>
          <cell r="D27">
            <v>1934</v>
          </cell>
          <cell r="E27">
            <v>7620</v>
          </cell>
        </row>
        <row r="28">
          <cell r="A28">
            <v>129</v>
          </cell>
          <cell r="B28" t="str">
            <v>CALDAS</v>
          </cell>
          <cell r="C28">
            <v>13836</v>
          </cell>
          <cell r="D28">
            <v>14008</v>
          </cell>
          <cell r="E28">
            <v>54288</v>
          </cell>
        </row>
        <row r="29">
          <cell r="A29">
            <v>134</v>
          </cell>
          <cell r="B29" t="str">
            <v>CAMPAMENTO</v>
          </cell>
          <cell r="C29">
            <v>1855</v>
          </cell>
          <cell r="D29">
            <v>1866</v>
          </cell>
          <cell r="E29">
            <v>7601</v>
          </cell>
        </row>
        <row r="30">
          <cell r="A30">
            <v>138</v>
          </cell>
          <cell r="B30" t="str">
            <v>CAÑASGORDAS</v>
          </cell>
          <cell r="C30">
            <v>4486</v>
          </cell>
          <cell r="D30">
            <v>4671</v>
          </cell>
          <cell r="E30">
            <v>15831</v>
          </cell>
        </row>
        <row r="31">
          <cell r="A31">
            <v>142</v>
          </cell>
          <cell r="B31" t="str">
            <v>CARACOLÍ</v>
          </cell>
          <cell r="C31">
            <v>1408</v>
          </cell>
          <cell r="D31">
            <v>1429</v>
          </cell>
          <cell r="E31">
            <v>4708</v>
          </cell>
        </row>
        <row r="32">
          <cell r="A32">
            <v>145</v>
          </cell>
          <cell r="B32" t="str">
            <v>CARAMANTA</v>
          </cell>
          <cell r="C32">
            <v>1472</v>
          </cell>
          <cell r="D32">
            <v>1502</v>
          </cell>
          <cell r="E32">
            <v>5115</v>
          </cell>
        </row>
        <row r="33">
          <cell r="A33">
            <v>147</v>
          </cell>
          <cell r="B33" t="str">
            <v>CAREPA</v>
          </cell>
          <cell r="C33">
            <v>11986</v>
          </cell>
          <cell r="D33">
            <v>13669</v>
          </cell>
          <cell r="E33">
            <v>53802</v>
          </cell>
        </row>
        <row r="34">
          <cell r="A34">
            <v>148</v>
          </cell>
          <cell r="B34" t="str">
            <v>EL CARMEN DE VIBORAL</v>
          </cell>
          <cell r="C34">
            <v>11752</v>
          </cell>
          <cell r="D34">
            <v>12237</v>
          </cell>
          <cell r="E34">
            <v>46026</v>
          </cell>
        </row>
        <row r="35">
          <cell r="A35">
            <v>150</v>
          </cell>
          <cell r="B35" t="str">
            <v>CAROLINA</v>
          </cell>
          <cell r="C35">
            <v>1071</v>
          </cell>
          <cell r="D35">
            <v>1091</v>
          </cell>
          <cell r="E35">
            <v>3443</v>
          </cell>
        </row>
        <row r="36">
          <cell r="A36">
            <v>154</v>
          </cell>
          <cell r="B36" t="str">
            <v>CAUCASIA</v>
          </cell>
          <cell r="C36">
            <v>22026</v>
          </cell>
          <cell r="D36">
            <v>22534</v>
          </cell>
          <cell r="E36">
            <v>96528</v>
          </cell>
        </row>
        <row r="37">
          <cell r="A37">
            <v>172</v>
          </cell>
          <cell r="B37" t="str">
            <v>CHIGORODÓ</v>
          </cell>
          <cell r="C37">
            <v>12672</v>
          </cell>
          <cell r="D37">
            <v>13072</v>
          </cell>
          <cell r="E37">
            <v>58692</v>
          </cell>
        </row>
        <row r="38">
          <cell r="A38">
            <v>190</v>
          </cell>
          <cell r="B38" t="str">
            <v>CISNEROS</v>
          </cell>
          <cell r="C38">
            <v>3504</v>
          </cell>
          <cell r="D38">
            <v>3604</v>
          </cell>
          <cell r="E38">
            <v>10957</v>
          </cell>
        </row>
        <row r="39">
          <cell r="A39">
            <v>197</v>
          </cell>
          <cell r="B39" t="str">
            <v>COCORNÁ</v>
          </cell>
          <cell r="C39">
            <v>4319</v>
          </cell>
          <cell r="D39">
            <v>4335</v>
          </cell>
          <cell r="E39">
            <v>15481</v>
          </cell>
        </row>
        <row r="40">
          <cell r="A40">
            <v>206</v>
          </cell>
          <cell r="B40" t="str">
            <v>CONCEPCIÓN</v>
          </cell>
          <cell r="C40">
            <v>1290</v>
          </cell>
          <cell r="D40">
            <v>1315</v>
          </cell>
          <cell r="E40">
            <v>4257</v>
          </cell>
        </row>
        <row r="41">
          <cell r="A41">
            <v>209</v>
          </cell>
          <cell r="B41" t="str">
            <v>CONCORDIA</v>
          </cell>
          <cell r="C41">
            <v>5463</v>
          </cell>
          <cell r="D41">
            <v>5583</v>
          </cell>
          <cell r="E41">
            <v>20024</v>
          </cell>
        </row>
        <row r="42">
          <cell r="A42">
            <v>212</v>
          </cell>
          <cell r="B42" t="str">
            <v>COPACABANA</v>
          </cell>
          <cell r="C42">
            <v>17929</v>
          </cell>
          <cell r="D42">
            <v>18267</v>
          </cell>
          <cell r="E42">
            <v>63473</v>
          </cell>
        </row>
        <row r="43">
          <cell r="A43">
            <v>234</v>
          </cell>
          <cell r="B43" t="str">
            <v>DABEIBA</v>
          </cell>
          <cell r="C43">
            <v>4508</v>
          </cell>
          <cell r="D43">
            <v>4606</v>
          </cell>
          <cell r="E43">
            <v>18661</v>
          </cell>
        </row>
        <row r="44">
          <cell r="A44">
            <v>237</v>
          </cell>
          <cell r="B44" t="str">
            <v>DONMATÍAS</v>
          </cell>
          <cell r="C44">
            <v>4900</v>
          </cell>
          <cell r="D44">
            <v>4986</v>
          </cell>
          <cell r="E44">
            <v>16699</v>
          </cell>
        </row>
        <row r="45">
          <cell r="A45">
            <v>240</v>
          </cell>
          <cell r="B45" t="str">
            <v>EBÉJICO</v>
          </cell>
          <cell r="C45">
            <v>3202</v>
          </cell>
          <cell r="D45">
            <v>3224</v>
          </cell>
          <cell r="E45">
            <v>10400</v>
          </cell>
        </row>
        <row r="46">
          <cell r="A46">
            <v>250</v>
          </cell>
          <cell r="B46" t="str">
            <v>EL BAGRE</v>
          </cell>
          <cell r="C46">
            <v>14415</v>
          </cell>
          <cell r="D46">
            <v>14424</v>
          </cell>
          <cell r="E46">
            <v>56100</v>
          </cell>
        </row>
        <row r="47">
          <cell r="A47">
            <v>264</v>
          </cell>
          <cell r="B47" t="str">
            <v>ENTRERRÍOS</v>
          </cell>
          <cell r="C47">
            <v>2564</v>
          </cell>
          <cell r="D47">
            <v>2572</v>
          </cell>
          <cell r="E47">
            <v>8787</v>
          </cell>
        </row>
        <row r="48">
          <cell r="A48">
            <v>266</v>
          </cell>
          <cell r="B48" t="str">
            <v>ENVIGADO</v>
          </cell>
          <cell r="C48">
            <v>33331</v>
          </cell>
          <cell r="D48">
            <v>33703</v>
          </cell>
          <cell r="E48">
            <v>118095</v>
          </cell>
        </row>
        <row r="49">
          <cell r="A49">
            <v>282</v>
          </cell>
          <cell r="B49" t="str">
            <v>FREDONIA</v>
          </cell>
          <cell r="C49">
            <v>5424</v>
          </cell>
          <cell r="D49">
            <v>5510</v>
          </cell>
          <cell r="E49">
            <v>18673</v>
          </cell>
        </row>
        <row r="50">
          <cell r="A50">
            <v>284</v>
          </cell>
          <cell r="B50" t="str">
            <v>FRONTINO</v>
          </cell>
          <cell r="C50">
            <v>4480</v>
          </cell>
          <cell r="D50">
            <v>4587</v>
          </cell>
          <cell r="E50">
            <v>18715</v>
          </cell>
        </row>
        <row r="51">
          <cell r="A51">
            <v>306</v>
          </cell>
          <cell r="B51" t="str">
            <v>GIRALDO</v>
          </cell>
          <cell r="C51">
            <v>1223</v>
          </cell>
          <cell r="D51">
            <v>1355</v>
          </cell>
          <cell r="E51">
            <v>4802</v>
          </cell>
        </row>
        <row r="52">
          <cell r="A52">
            <v>308</v>
          </cell>
          <cell r="B52" t="str">
            <v>GIRARDOTA</v>
          </cell>
          <cell r="C52">
            <v>10246</v>
          </cell>
          <cell r="D52">
            <v>12953</v>
          </cell>
          <cell r="E52">
            <v>41478</v>
          </cell>
        </row>
        <row r="53">
          <cell r="A53">
            <v>310</v>
          </cell>
          <cell r="B53" t="str">
            <v>GÓMEZ PLATA</v>
          </cell>
          <cell r="C53">
            <v>2563</v>
          </cell>
          <cell r="D53">
            <v>2610</v>
          </cell>
          <cell r="E53">
            <v>8603</v>
          </cell>
        </row>
        <row r="54">
          <cell r="A54">
            <v>313</v>
          </cell>
          <cell r="B54" t="str">
            <v>GRANADA</v>
          </cell>
          <cell r="C54">
            <v>2687</v>
          </cell>
          <cell r="D54">
            <v>2697</v>
          </cell>
          <cell r="E54">
            <v>9179</v>
          </cell>
        </row>
        <row r="55">
          <cell r="A55">
            <v>315</v>
          </cell>
          <cell r="B55" t="str">
            <v>GUADALUPE</v>
          </cell>
          <cell r="C55">
            <v>1611</v>
          </cell>
          <cell r="D55">
            <v>1624</v>
          </cell>
          <cell r="E55">
            <v>6185</v>
          </cell>
        </row>
        <row r="56">
          <cell r="A56">
            <v>318</v>
          </cell>
          <cell r="B56" t="str">
            <v>GUARNE</v>
          </cell>
          <cell r="C56">
            <v>10095</v>
          </cell>
          <cell r="D56">
            <v>10162</v>
          </cell>
          <cell r="E56">
            <v>36858</v>
          </cell>
        </row>
        <row r="57">
          <cell r="A57">
            <v>321</v>
          </cell>
          <cell r="B57" t="str">
            <v>GUATAPÉ</v>
          </cell>
          <cell r="C57">
            <v>1821</v>
          </cell>
          <cell r="D57">
            <v>2163</v>
          </cell>
          <cell r="E57">
            <v>6895</v>
          </cell>
        </row>
        <row r="58">
          <cell r="A58">
            <v>347</v>
          </cell>
          <cell r="B58" t="str">
            <v>HELICONIA</v>
          </cell>
          <cell r="C58">
            <v>1690</v>
          </cell>
          <cell r="D58">
            <v>1698</v>
          </cell>
          <cell r="E58">
            <v>5719</v>
          </cell>
        </row>
        <row r="59">
          <cell r="A59">
            <v>353</v>
          </cell>
          <cell r="B59" t="str">
            <v>HISPANIA</v>
          </cell>
          <cell r="C59">
            <v>1307</v>
          </cell>
          <cell r="D59">
            <v>1326</v>
          </cell>
          <cell r="E59">
            <v>4587</v>
          </cell>
        </row>
        <row r="60">
          <cell r="A60">
            <v>360</v>
          </cell>
          <cell r="B60" t="str">
            <v>ITAGÜÍ</v>
          </cell>
          <cell r="C60">
            <v>50272</v>
          </cell>
          <cell r="D60">
            <v>50766</v>
          </cell>
          <cell r="E60">
            <v>185181</v>
          </cell>
        </row>
        <row r="61">
          <cell r="A61">
            <v>361</v>
          </cell>
          <cell r="B61" t="str">
            <v>ITUANGO</v>
          </cell>
          <cell r="C61">
            <v>6329</v>
          </cell>
          <cell r="D61">
            <v>6336</v>
          </cell>
          <cell r="E61">
            <v>22989</v>
          </cell>
        </row>
        <row r="62">
          <cell r="A62">
            <v>364</v>
          </cell>
          <cell r="B62" t="str">
            <v>JARDÍN</v>
          </cell>
          <cell r="C62">
            <v>3707</v>
          </cell>
          <cell r="D62">
            <v>3796</v>
          </cell>
          <cell r="E62">
            <v>13278</v>
          </cell>
        </row>
        <row r="63">
          <cell r="A63">
            <v>368</v>
          </cell>
          <cell r="B63" t="str">
            <v>JERICÓ</v>
          </cell>
          <cell r="C63">
            <v>4267</v>
          </cell>
          <cell r="D63">
            <v>4369</v>
          </cell>
          <cell r="E63">
            <v>12770</v>
          </cell>
        </row>
        <row r="64">
          <cell r="A64">
            <v>376</v>
          </cell>
          <cell r="B64" t="str">
            <v>LA CEJA</v>
          </cell>
          <cell r="C64">
            <v>11087</v>
          </cell>
          <cell r="D64">
            <v>11759</v>
          </cell>
          <cell r="E64">
            <v>46015</v>
          </cell>
        </row>
        <row r="65">
          <cell r="A65">
            <v>380</v>
          </cell>
          <cell r="B65" t="str">
            <v>LA ESTRELLA</v>
          </cell>
          <cell r="C65">
            <v>11773</v>
          </cell>
          <cell r="D65">
            <v>11863</v>
          </cell>
          <cell r="E65">
            <v>43012</v>
          </cell>
        </row>
        <row r="66">
          <cell r="A66">
            <v>390</v>
          </cell>
          <cell r="B66" t="str">
            <v>LA PINTADA</v>
          </cell>
          <cell r="C66">
            <v>2113</v>
          </cell>
          <cell r="D66">
            <v>2176</v>
          </cell>
          <cell r="E66">
            <v>7609</v>
          </cell>
        </row>
        <row r="67">
          <cell r="A67">
            <v>400</v>
          </cell>
          <cell r="B67" t="str">
            <v>LA UNIÓN</v>
          </cell>
          <cell r="C67">
            <v>5051</v>
          </cell>
          <cell r="D67">
            <v>5210</v>
          </cell>
          <cell r="E67">
            <v>19720</v>
          </cell>
        </row>
        <row r="68">
          <cell r="A68">
            <v>411</v>
          </cell>
          <cell r="B68" t="str">
            <v>LIBORINA</v>
          </cell>
          <cell r="C68">
            <v>2687</v>
          </cell>
          <cell r="D68">
            <v>2710</v>
          </cell>
          <cell r="E68">
            <v>9658</v>
          </cell>
        </row>
        <row r="69">
          <cell r="A69">
            <v>425</v>
          </cell>
          <cell r="B69" t="str">
            <v>MACEO</v>
          </cell>
          <cell r="C69">
            <v>2313</v>
          </cell>
          <cell r="D69">
            <v>2325</v>
          </cell>
          <cell r="E69">
            <v>8479</v>
          </cell>
        </row>
        <row r="70">
          <cell r="A70">
            <v>440</v>
          </cell>
          <cell r="B70" t="str">
            <v>MARINILLA</v>
          </cell>
          <cell r="C70">
            <v>13324</v>
          </cell>
          <cell r="D70">
            <v>13415</v>
          </cell>
          <cell r="E70">
            <v>49345</v>
          </cell>
        </row>
        <row r="71">
          <cell r="A71">
            <v>467</v>
          </cell>
          <cell r="B71" t="str">
            <v>MONTEBELLO</v>
          </cell>
          <cell r="C71">
            <v>1901</v>
          </cell>
          <cell r="D71">
            <v>1924</v>
          </cell>
          <cell r="E71">
            <v>6789</v>
          </cell>
        </row>
        <row r="72">
          <cell r="A72">
            <v>475</v>
          </cell>
          <cell r="B72" t="str">
            <v>MURINDÓ</v>
          </cell>
          <cell r="C72">
            <v>649</v>
          </cell>
          <cell r="D72">
            <v>678</v>
          </cell>
          <cell r="E72">
            <v>2597</v>
          </cell>
        </row>
        <row r="73">
          <cell r="A73">
            <v>480</v>
          </cell>
          <cell r="B73" t="str">
            <v>MUTATÁ</v>
          </cell>
          <cell r="C73">
            <v>5098</v>
          </cell>
          <cell r="D73">
            <v>5167</v>
          </cell>
          <cell r="E73">
            <v>19976</v>
          </cell>
        </row>
        <row r="74">
          <cell r="A74">
            <v>483</v>
          </cell>
          <cell r="B74" t="str">
            <v>NARIÑO</v>
          </cell>
          <cell r="C74">
            <v>2649</v>
          </cell>
          <cell r="D74">
            <v>2665</v>
          </cell>
          <cell r="E74">
            <v>10281</v>
          </cell>
        </row>
        <row r="75">
          <cell r="A75">
            <v>490</v>
          </cell>
          <cell r="B75" t="str">
            <v>NECOCLÍ</v>
          </cell>
          <cell r="C75">
            <v>12377</v>
          </cell>
          <cell r="D75">
            <v>12579</v>
          </cell>
          <cell r="E75">
            <v>52449</v>
          </cell>
        </row>
        <row r="76">
          <cell r="A76">
            <v>495</v>
          </cell>
          <cell r="B76" t="str">
            <v>NECHÍ</v>
          </cell>
          <cell r="C76">
            <v>6047</v>
          </cell>
          <cell r="D76">
            <v>6419</v>
          </cell>
          <cell r="E76">
            <v>27014</v>
          </cell>
        </row>
        <row r="77">
          <cell r="A77">
            <v>501</v>
          </cell>
          <cell r="B77" t="str">
            <v>OLAYA</v>
          </cell>
          <cell r="C77">
            <v>823</v>
          </cell>
          <cell r="D77">
            <v>877</v>
          </cell>
          <cell r="E77">
            <v>2803</v>
          </cell>
        </row>
        <row r="78">
          <cell r="A78">
            <v>541</v>
          </cell>
          <cell r="B78" t="str">
            <v>PEÑOL</v>
          </cell>
          <cell r="C78">
            <v>4851</v>
          </cell>
          <cell r="D78">
            <v>5005</v>
          </cell>
          <cell r="E78">
            <v>17666</v>
          </cell>
        </row>
        <row r="79">
          <cell r="A79">
            <v>543</v>
          </cell>
          <cell r="B79" t="str">
            <v>PEQUE</v>
          </cell>
          <cell r="C79">
            <v>2024</v>
          </cell>
          <cell r="D79">
            <v>2057</v>
          </cell>
          <cell r="E79">
            <v>7682</v>
          </cell>
        </row>
        <row r="80">
          <cell r="A80">
            <v>576</v>
          </cell>
          <cell r="B80" t="str">
            <v>PUEBLORRICO</v>
          </cell>
          <cell r="C80">
            <v>2189</v>
          </cell>
          <cell r="D80">
            <v>2234</v>
          </cell>
          <cell r="E80">
            <v>7792</v>
          </cell>
        </row>
        <row r="81">
          <cell r="A81">
            <v>579</v>
          </cell>
          <cell r="B81" t="str">
            <v>PUERTO BERRÍO</v>
          </cell>
          <cell r="C81">
            <v>8666</v>
          </cell>
          <cell r="D81">
            <v>8897</v>
          </cell>
          <cell r="E81">
            <v>45664</v>
          </cell>
        </row>
        <row r="82">
          <cell r="A82">
            <v>585</v>
          </cell>
          <cell r="B82" t="str">
            <v>PUERTO NARE</v>
          </cell>
          <cell r="C82">
            <v>4046</v>
          </cell>
          <cell r="D82">
            <v>4119</v>
          </cell>
          <cell r="E82">
            <v>14125</v>
          </cell>
        </row>
        <row r="83">
          <cell r="A83">
            <v>591</v>
          </cell>
          <cell r="B83" t="str">
            <v>PUERTO TRIUNFO</v>
          </cell>
          <cell r="C83">
            <v>5135</v>
          </cell>
          <cell r="D83">
            <v>5228</v>
          </cell>
          <cell r="E83">
            <v>16061</v>
          </cell>
        </row>
        <row r="84">
          <cell r="A84">
            <v>604</v>
          </cell>
          <cell r="B84" t="str">
            <v>REMEDIOS</v>
          </cell>
          <cell r="C84">
            <v>7451</v>
          </cell>
          <cell r="D84">
            <v>7608</v>
          </cell>
          <cell r="E84">
            <v>26068</v>
          </cell>
        </row>
        <row r="85">
          <cell r="A85">
            <v>607</v>
          </cell>
          <cell r="B85" t="str">
            <v>RETIRO</v>
          </cell>
          <cell r="C85">
            <v>4290</v>
          </cell>
          <cell r="D85">
            <v>4362</v>
          </cell>
          <cell r="E85">
            <v>15770</v>
          </cell>
        </row>
        <row r="86">
          <cell r="A86">
            <v>615</v>
          </cell>
          <cell r="B86" t="str">
            <v>RIONEGRO</v>
          </cell>
          <cell r="C86">
            <v>22843</v>
          </cell>
          <cell r="D86">
            <v>24363</v>
          </cell>
          <cell r="E86">
            <v>84127</v>
          </cell>
        </row>
        <row r="87">
          <cell r="A87">
            <v>628</v>
          </cell>
          <cell r="B87" t="str">
            <v>SABANALARGA</v>
          </cell>
          <cell r="C87">
            <v>2117</v>
          </cell>
          <cell r="D87">
            <v>2122</v>
          </cell>
          <cell r="E87">
            <v>8856</v>
          </cell>
        </row>
        <row r="88">
          <cell r="A88">
            <v>631</v>
          </cell>
          <cell r="B88" t="str">
            <v>SABANETA</v>
          </cell>
          <cell r="C88">
            <v>12969</v>
          </cell>
          <cell r="D88">
            <v>13153</v>
          </cell>
          <cell r="E88">
            <v>43776</v>
          </cell>
        </row>
        <row r="89">
          <cell r="A89">
            <v>642</v>
          </cell>
          <cell r="B89" t="str">
            <v>SALGAR</v>
          </cell>
          <cell r="C89">
            <v>4916</v>
          </cell>
          <cell r="D89">
            <v>4988</v>
          </cell>
          <cell r="E89">
            <v>17769</v>
          </cell>
        </row>
        <row r="90">
          <cell r="A90">
            <v>647</v>
          </cell>
          <cell r="B90" t="str">
            <v>SAN ANDRÉS DE CUERQUÍA</v>
          </cell>
          <cell r="C90">
            <v>1712</v>
          </cell>
          <cell r="D90">
            <v>1736</v>
          </cell>
          <cell r="E90">
            <v>6513</v>
          </cell>
        </row>
        <row r="91">
          <cell r="A91">
            <v>649</v>
          </cell>
          <cell r="B91" t="str">
            <v>SAN CARLOS</v>
          </cell>
          <cell r="C91">
            <v>5049</v>
          </cell>
          <cell r="D91">
            <v>5087</v>
          </cell>
          <cell r="E91">
            <v>14565</v>
          </cell>
        </row>
        <row r="92">
          <cell r="A92">
            <v>652</v>
          </cell>
          <cell r="B92" t="str">
            <v>SAN FRANCISCO</v>
          </cell>
          <cell r="C92">
            <v>1729</v>
          </cell>
          <cell r="D92">
            <v>1743</v>
          </cell>
          <cell r="E92">
            <v>6394</v>
          </cell>
        </row>
        <row r="93">
          <cell r="A93">
            <v>656</v>
          </cell>
          <cell r="B93" t="str">
            <v>SAN JERÓNIMO</v>
          </cell>
          <cell r="C93">
            <v>3661</v>
          </cell>
          <cell r="D93">
            <v>3721</v>
          </cell>
          <cell r="E93">
            <v>12366</v>
          </cell>
        </row>
        <row r="94">
          <cell r="A94">
            <v>658</v>
          </cell>
          <cell r="B94" t="str">
            <v>SAN JOSÉ DE LA MONTAÑA</v>
          </cell>
          <cell r="C94">
            <v>1042</v>
          </cell>
          <cell r="D94">
            <v>1061</v>
          </cell>
          <cell r="E94">
            <v>3509</v>
          </cell>
        </row>
        <row r="95">
          <cell r="A95">
            <v>659</v>
          </cell>
          <cell r="B95" t="str">
            <v>SAN JUAN DE URABÁ</v>
          </cell>
          <cell r="C95">
            <v>5121</v>
          </cell>
          <cell r="D95">
            <v>5320</v>
          </cell>
          <cell r="E95">
            <v>24184</v>
          </cell>
        </row>
        <row r="96">
          <cell r="A96">
            <v>660</v>
          </cell>
          <cell r="B96" t="str">
            <v>SAN LUIS</v>
          </cell>
          <cell r="C96">
            <v>3985</v>
          </cell>
          <cell r="D96">
            <v>4107</v>
          </cell>
          <cell r="E96">
            <v>13770</v>
          </cell>
        </row>
        <row r="97">
          <cell r="A97">
            <v>664</v>
          </cell>
          <cell r="B97" t="str">
            <v>SAN PEDRO DE LOS MILAGROS</v>
          </cell>
          <cell r="C97">
            <v>6638</v>
          </cell>
          <cell r="D97">
            <v>6887</v>
          </cell>
          <cell r="E97">
            <v>24699</v>
          </cell>
        </row>
        <row r="98">
          <cell r="A98">
            <v>665</v>
          </cell>
          <cell r="B98" t="str">
            <v>SAN PEDRO DE URABÁ</v>
          </cell>
          <cell r="C98">
            <v>7626</v>
          </cell>
          <cell r="D98">
            <v>8112</v>
          </cell>
          <cell r="E98">
            <v>34497</v>
          </cell>
        </row>
        <row r="99">
          <cell r="A99">
            <v>667</v>
          </cell>
          <cell r="B99" t="str">
            <v>SAN RAFAEL</v>
          </cell>
          <cell r="C99">
            <v>3732</v>
          </cell>
          <cell r="D99">
            <v>3788</v>
          </cell>
          <cell r="E99">
            <v>13729</v>
          </cell>
        </row>
        <row r="100">
          <cell r="A100">
            <v>670</v>
          </cell>
          <cell r="B100" t="str">
            <v>SAN ROQUE</v>
          </cell>
          <cell r="C100">
            <v>5347</v>
          </cell>
          <cell r="D100">
            <v>5429</v>
          </cell>
          <cell r="E100">
            <v>18870</v>
          </cell>
        </row>
        <row r="101">
          <cell r="A101">
            <v>674</v>
          </cell>
          <cell r="B101" t="str">
            <v>SAN VICENTE FERRER</v>
          </cell>
          <cell r="C101">
            <v>4755</v>
          </cell>
          <cell r="D101">
            <v>4864</v>
          </cell>
          <cell r="E101">
            <v>17511</v>
          </cell>
        </row>
        <row r="102">
          <cell r="A102">
            <v>679</v>
          </cell>
          <cell r="B102" t="str">
            <v>SANTA BÁRBARA</v>
          </cell>
          <cell r="C102">
            <v>6409</v>
          </cell>
          <cell r="D102">
            <v>6454</v>
          </cell>
          <cell r="E102">
            <v>22493</v>
          </cell>
        </row>
        <row r="103">
          <cell r="A103">
            <v>686</v>
          </cell>
          <cell r="B103" t="str">
            <v>SANTA ROSA DE OSOS</v>
          </cell>
          <cell r="C103">
            <v>9579</v>
          </cell>
          <cell r="D103">
            <v>9646</v>
          </cell>
          <cell r="E103">
            <v>34778</v>
          </cell>
        </row>
        <row r="104">
          <cell r="A104">
            <v>690</v>
          </cell>
          <cell r="B104" t="str">
            <v>SANTO DOMINGO</v>
          </cell>
          <cell r="C104">
            <v>3121</v>
          </cell>
          <cell r="D104">
            <v>3151</v>
          </cell>
          <cell r="E104">
            <v>10050</v>
          </cell>
        </row>
        <row r="105">
          <cell r="A105">
            <v>697</v>
          </cell>
          <cell r="B105" t="str">
            <v>EL SANTUARIO</v>
          </cell>
          <cell r="C105">
            <v>7037</v>
          </cell>
          <cell r="D105">
            <v>7049</v>
          </cell>
          <cell r="E105">
            <v>28820</v>
          </cell>
        </row>
        <row r="106">
          <cell r="A106">
            <v>736</v>
          </cell>
          <cell r="B106" t="str">
            <v>SEGOVIA</v>
          </cell>
          <cell r="C106">
            <v>9865</v>
          </cell>
          <cell r="D106">
            <v>9954</v>
          </cell>
          <cell r="E106">
            <v>37156</v>
          </cell>
        </row>
        <row r="107">
          <cell r="A107">
            <v>756</v>
          </cell>
          <cell r="B107" t="str">
            <v>SONSÓN</v>
          </cell>
          <cell r="C107">
            <v>9347</v>
          </cell>
          <cell r="D107">
            <v>10032</v>
          </cell>
          <cell r="E107">
            <v>33605</v>
          </cell>
        </row>
        <row r="108">
          <cell r="A108">
            <v>761</v>
          </cell>
          <cell r="B108" t="str">
            <v>SOPETRÁN</v>
          </cell>
          <cell r="C108">
            <v>3967</v>
          </cell>
          <cell r="D108">
            <v>4065</v>
          </cell>
          <cell r="E108">
            <v>13890</v>
          </cell>
        </row>
        <row r="109">
          <cell r="A109">
            <v>789</v>
          </cell>
          <cell r="B109" t="str">
            <v>TÁMESIS</v>
          </cell>
          <cell r="C109">
            <v>4570</v>
          </cell>
          <cell r="D109">
            <v>4613</v>
          </cell>
          <cell r="E109">
            <v>15495</v>
          </cell>
        </row>
        <row r="110">
          <cell r="A110">
            <v>790</v>
          </cell>
          <cell r="B110" t="str">
            <v>TARAZÁ</v>
          </cell>
          <cell r="C110">
            <v>9713</v>
          </cell>
          <cell r="D110">
            <v>9872</v>
          </cell>
          <cell r="E110">
            <v>35941</v>
          </cell>
        </row>
        <row r="111">
          <cell r="A111">
            <v>792</v>
          </cell>
          <cell r="B111" t="str">
            <v>TARSO</v>
          </cell>
          <cell r="C111">
            <v>1509</v>
          </cell>
          <cell r="D111">
            <v>1543</v>
          </cell>
          <cell r="E111">
            <v>5839</v>
          </cell>
        </row>
        <row r="112">
          <cell r="A112">
            <v>809</v>
          </cell>
          <cell r="B112" t="str">
            <v>TITIRIBÍ</v>
          </cell>
          <cell r="C112">
            <v>2558</v>
          </cell>
          <cell r="D112">
            <v>2644</v>
          </cell>
          <cell r="E112">
            <v>8823</v>
          </cell>
        </row>
        <row r="113">
          <cell r="A113">
            <v>819</v>
          </cell>
          <cell r="B113" t="str">
            <v>TOLEDO</v>
          </cell>
          <cell r="C113">
            <v>1432</v>
          </cell>
          <cell r="D113">
            <v>1579</v>
          </cell>
          <cell r="E113">
            <v>5292</v>
          </cell>
        </row>
        <row r="114">
          <cell r="A114">
            <v>837</v>
          </cell>
          <cell r="B114" t="str">
            <v>TURBO</v>
          </cell>
          <cell r="C114">
            <v>29881</v>
          </cell>
          <cell r="D114">
            <v>33247</v>
          </cell>
          <cell r="E114">
            <v>143201</v>
          </cell>
        </row>
        <row r="115">
          <cell r="A115">
            <v>842</v>
          </cell>
          <cell r="B115" t="str">
            <v>URAMITA</v>
          </cell>
          <cell r="C115">
            <v>1852</v>
          </cell>
          <cell r="D115">
            <v>1861</v>
          </cell>
          <cell r="E115">
            <v>6530</v>
          </cell>
        </row>
        <row r="116">
          <cell r="A116">
            <v>847</v>
          </cell>
          <cell r="B116" t="str">
            <v>URRAO</v>
          </cell>
          <cell r="C116">
            <v>7652</v>
          </cell>
          <cell r="D116">
            <v>7791</v>
          </cell>
          <cell r="E116">
            <v>29273</v>
          </cell>
        </row>
        <row r="117">
          <cell r="A117">
            <v>854</v>
          </cell>
          <cell r="B117" t="str">
            <v>VALDIVIA</v>
          </cell>
          <cell r="C117">
            <v>4118</v>
          </cell>
          <cell r="D117">
            <v>4191</v>
          </cell>
          <cell r="E117">
            <v>15256</v>
          </cell>
        </row>
        <row r="118">
          <cell r="A118">
            <v>856</v>
          </cell>
          <cell r="B118" t="str">
            <v>VALPARAÍSO</v>
          </cell>
          <cell r="C118">
            <v>1592</v>
          </cell>
          <cell r="D118">
            <v>1621</v>
          </cell>
          <cell r="E118">
            <v>5490</v>
          </cell>
        </row>
        <row r="119">
          <cell r="A119">
            <v>858</v>
          </cell>
          <cell r="B119" t="str">
            <v>VEGACHÍ</v>
          </cell>
          <cell r="C119">
            <v>3413</v>
          </cell>
          <cell r="D119">
            <v>3497</v>
          </cell>
          <cell r="E119">
            <v>12973</v>
          </cell>
        </row>
        <row r="120">
          <cell r="A120">
            <v>861</v>
          </cell>
          <cell r="B120" t="str">
            <v>VENECIA</v>
          </cell>
          <cell r="C120">
            <v>3483</v>
          </cell>
          <cell r="D120">
            <v>3562</v>
          </cell>
          <cell r="E120">
            <v>12046</v>
          </cell>
        </row>
        <row r="121">
          <cell r="A121">
            <v>873</v>
          </cell>
          <cell r="B121" t="str">
            <v>VIGÍA DEL FUERTE</v>
          </cell>
          <cell r="C121">
            <v>1864</v>
          </cell>
          <cell r="D121">
            <v>1980</v>
          </cell>
          <cell r="E121">
            <v>7883</v>
          </cell>
        </row>
        <row r="122">
          <cell r="A122">
            <v>885</v>
          </cell>
          <cell r="B122" t="str">
            <v>YALÍ</v>
          </cell>
          <cell r="C122">
            <v>1910</v>
          </cell>
          <cell r="D122">
            <v>2066</v>
          </cell>
          <cell r="E122">
            <v>6800</v>
          </cell>
        </row>
        <row r="123">
          <cell r="A123">
            <v>887</v>
          </cell>
          <cell r="B123" t="str">
            <v>YARUMAL</v>
          </cell>
          <cell r="C123">
            <v>12050</v>
          </cell>
          <cell r="D123">
            <v>12224</v>
          </cell>
          <cell r="E123">
            <v>45958</v>
          </cell>
        </row>
        <row r="124">
          <cell r="A124">
            <v>890</v>
          </cell>
          <cell r="B124" t="str">
            <v>YOLOMBÓ</v>
          </cell>
          <cell r="C124">
            <v>5866</v>
          </cell>
          <cell r="D124">
            <v>5926</v>
          </cell>
          <cell r="E124">
            <v>20186</v>
          </cell>
        </row>
        <row r="125">
          <cell r="A125">
            <v>893</v>
          </cell>
          <cell r="B125" t="str">
            <v>YONDÓ</v>
          </cell>
          <cell r="C125">
            <v>4739</v>
          </cell>
          <cell r="D125">
            <v>4860</v>
          </cell>
          <cell r="E125">
            <v>16450</v>
          </cell>
        </row>
        <row r="126">
          <cell r="A126">
            <v>895</v>
          </cell>
          <cell r="B126" t="str">
            <v>ZARAGOZA</v>
          </cell>
          <cell r="C126">
            <v>6567</v>
          </cell>
          <cell r="D126">
            <v>6757</v>
          </cell>
          <cell r="E126">
            <v>26856</v>
          </cell>
        </row>
      </sheetData>
      <sheetData sheetId="3">
        <row r="3">
          <cell r="B3" t="str">
            <v>Savia Salud</v>
          </cell>
          <cell r="C3">
            <v>1661844</v>
          </cell>
          <cell r="D3">
            <v>75.49214185678133</v>
          </cell>
        </row>
        <row r="4">
          <cell r="B4" t="str">
            <v>Coosalud</v>
          </cell>
          <cell r="C4">
            <v>338709</v>
          </cell>
          <cell r="D4">
            <v>15.386442936983583</v>
          </cell>
        </row>
        <row r="5">
          <cell r="B5" t="str">
            <v>Emdisalud</v>
          </cell>
          <cell r="C5">
            <v>85053</v>
          </cell>
          <cell r="D5">
            <v>3.8636798287593912</v>
          </cell>
        </row>
        <row r="6">
          <cell r="B6" t="str">
            <v>Ecoopsos</v>
          </cell>
          <cell r="C6">
            <v>51637</v>
          </cell>
          <cell r="D6">
            <v>2.3457001554048498</v>
          </cell>
        </row>
        <row r="7">
          <cell r="B7" t="str">
            <v>Asociación Indígena del Cauca</v>
          </cell>
          <cell r="C7">
            <v>43044</v>
          </cell>
          <cell r="D7">
            <v>1.9553482481407973</v>
          </cell>
        </row>
        <row r="8">
          <cell r="B8" t="str">
            <v>INPEC</v>
          </cell>
          <cell r="C8">
            <v>16330</v>
          </cell>
          <cell r="D8">
            <v>0.74181853201698778</v>
          </cell>
        </row>
        <row r="9">
          <cell r="B9" t="str">
            <v>Caprecom</v>
          </cell>
          <cell r="C9">
            <v>4730</v>
          </cell>
          <cell r="D9">
            <v>0.21486844191306503</v>
          </cell>
        </row>
        <row r="11">
          <cell r="B11" t="str">
            <v>SURA.</v>
          </cell>
          <cell r="C11">
            <v>57457</v>
          </cell>
          <cell r="D11">
            <v>29.188955777388298</v>
          </cell>
        </row>
        <row r="12">
          <cell r="B12" t="str">
            <v>Coomeva S.A.</v>
          </cell>
          <cell r="C12">
            <v>38310</v>
          </cell>
          <cell r="D12">
            <v>19.462013259163303</v>
          </cell>
        </row>
        <row r="13">
          <cell r="B13" t="str">
            <v>La Nueva EPS</v>
          </cell>
          <cell r="C13">
            <v>21670</v>
          </cell>
          <cell r="D13">
            <v>11.008661637328863</v>
          </cell>
        </row>
        <row r="14">
          <cell r="B14" t="str">
            <v xml:space="preserve">Salud Total </v>
          </cell>
          <cell r="C14">
            <v>19673</v>
          </cell>
          <cell r="D14">
            <v>9.9941578399248137</v>
          </cell>
        </row>
        <row r="15">
          <cell r="B15" t="str">
            <v xml:space="preserve">Cruz Blanca </v>
          </cell>
          <cell r="C15">
            <v>4362</v>
          </cell>
          <cell r="D15">
            <v>2.2159567172140515</v>
          </cell>
        </row>
        <row r="16">
          <cell r="B16" t="str">
            <v>Cafesalud EPS</v>
          </cell>
          <cell r="C16">
            <v>53840</v>
          </cell>
          <cell r="D16">
            <v>27.351469430262387</v>
          </cell>
        </row>
        <row r="17">
          <cell r="B17" t="str">
            <v xml:space="preserve">Servicio Occidental </v>
          </cell>
          <cell r="C17">
            <v>526</v>
          </cell>
          <cell r="D17">
            <v>0.26721532169981455</v>
          </cell>
        </row>
        <row r="18">
          <cell r="B18" t="str">
            <v>Sanitas S.A.</v>
          </cell>
          <cell r="C18">
            <v>919</v>
          </cell>
          <cell r="D18">
            <v>0.4668647920953034</v>
          </cell>
        </row>
        <row r="19">
          <cell r="B19" t="str">
            <v xml:space="preserve">Famisanar </v>
          </cell>
          <cell r="C19">
            <v>83</v>
          </cell>
          <cell r="D19">
            <v>4.2165155325255908E-2</v>
          </cell>
        </row>
        <row r="20">
          <cell r="B20" t="str">
            <v>Salud Vida EPS</v>
          </cell>
          <cell r="C20">
            <v>5</v>
          </cell>
          <cell r="D20">
            <v>2.5400695979069829E-3</v>
          </cell>
        </row>
        <row r="28">
          <cell r="B28" t="str">
            <v>SURA.</v>
          </cell>
          <cell r="C28">
            <v>1373212</v>
          </cell>
          <cell r="D28">
            <v>39.915542101925013</v>
          </cell>
        </row>
        <row r="29">
          <cell r="B29" t="str">
            <v>Coomeva S.A.</v>
          </cell>
          <cell r="C29">
            <v>649269</v>
          </cell>
          <cell r="D29">
            <v>18.872485898007554</v>
          </cell>
        </row>
        <row r="30">
          <cell r="B30" t="str">
            <v>EPS Saludcoop</v>
          </cell>
          <cell r="C30">
            <v>0</v>
          </cell>
          <cell r="D30">
            <v>0</v>
          </cell>
        </row>
        <row r="31">
          <cell r="B31" t="str">
            <v>La Nueva EPS</v>
          </cell>
          <cell r="C31">
            <v>397245</v>
          </cell>
          <cell r="D31">
            <v>11.546832916024037</v>
          </cell>
        </row>
        <row r="32">
          <cell r="B32" t="str">
            <v xml:space="preserve">Salud Total </v>
          </cell>
          <cell r="C32">
            <v>250843</v>
          </cell>
          <cell r="D32">
            <v>7.2913245205206296</v>
          </cell>
        </row>
        <row r="33">
          <cell r="B33" t="str">
            <v>Cafesalud EPS</v>
          </cell>
          <cell r="C33">
            <v>600479</v>
          </cell>
          <cell r="D33">
            <v>17.454293150527249</v>
          </cell>
        </row>
        <row r="34">
          <cell r="B34" t="str">
            <v xml:space="preserve">Cruz Blanca </v>
          </cell>
          <cell r="C34">
            <v>79347</v>
          </cell>
          <cell r="D34">
            <v>2.3064017203180893</v>
          </cell>
        </row>
        <row r="35">
          <cell r="B35" t="str">
            <v>Sanitas S.A.</v>
          </cell>
          <cell r="C35">
            <v>63352</v>
          </cell>
          <cell r="D35">
            <v>1.8414705254841592</v>
          </cell>
        </row>
        <row r="36">
          <cell r="B36" t="str">
            <v xml:space="preserve">Servicio Occidental </v>
          </cell>
          <cell r="C36">
            <v>11939</v>
          </cell>
          <cell r="D36">
            <v>0.34703429416206871</v>
          </cell>
        </row>
        <row r="37">
          <cell r="B37" t="str">
            <v>EPM</v>
          </cell>
          <cell r="C37">
            <v>10782</v>
          </cell>
          <cell r="D37">
            <v>0.31340344749605703</v>
          </cell>
        </row>
        <row r="38">
          <cell r="B38" t="str">
            <v>Fondo Ferrocarriles Nal</v>
          </cell>
          <cell r="C38">
            <v>2939</v>
          </cell>
          <cell r="D38">
            <v>8.5428745333974362E-2</v>
          </cell>
        </row>
        <row r="39">
          <cell r="B39" t="str">
            <v xml:space="preserve">Famisanar </v>
          </cell>
          <cell r="C39">
            <v>881</v>
          </cell>
          <cell r="D39">
            <v>2.5608276501950123E-2</v>
          </cell>
        </row>
        <row r="40">
          <cell r="B40" t="str">
            <v>SaludVida S.A.</v>
          </cell>
          <cell r="C40">
            <v>6</v>
          </cell>
          <cell r="D40">
            <v>1.7440369921872955E-4</v>
          </cell>
        </row>
        <row r="41">
          <cell r="B41" t="str">
            <v>Aliansalud EPS</v>
          </cell>
          <cell r="C41">
            <v>0</v>
          </cell>
          <cell r="D41">
            <v>0</v>
          </cell>
        </row>
        <row r="43">
          <cell r="B43" t="str">
            <v>Savia Salud</v>
          </cell>
          <cell r="C43">
            <v>28491</v>
          </cell>
          <cell r="D43">
            <v>91.34365682408388</v>
          </cell>
        </row>
        <row r="44">
          <cell r="B44" t="str">
            <v>Coosalud</v>
          </cell>
          <cell r="C44">
            <v>2355</v>
          </cell>
          <cell r="D44">
            <v>7.5502548812157357</v>
          </cell>
        </row>
        <row r="45">
          <cell r="B45" t="str">
            <v>Emdisalud</v>
          </cell>
          <cell r="C45">
            <v>138</v>
          </cell>
          <cell r="D45">
            <v>0.44243531788015777</v>
          </cell>
        </row>
        <row r="46">
          <cell r="B46" t="str">
            <v>Caprecom</v>
          </cell>
          <cell r="C46">
            <v>138</v>
          </cell>
          <cell r="D46">
            <v>0.44243531788015777</v>
          </cell>
        </row>
        <row r="47">
          <cell r="B47" t="str">
            <v>Ecoopsos</v>
          </cell>
          <cell r="C47">
            <v>43</v>
          </cell>
          <cell r="D47">
            <v>0.13786028020903465</v>
          </cell>
        </row>
        <row r="48">
          <cell r="B48" t="str">
            <v>ASMET SALUD-CM</v>
          </cell>
          <cell r="C48">
            <v>26</v>
          </cell>
          <cell r="D48">
            <v>8.3357378731044207E-2</v>
          </cell>
        </row>
        <row r="49">
          <cell r="B49" t="str">
            <v>COMPARTA-CM</v>
          </cell>
          <cell r="C49">
            <v>0</v>
          </cell>
          <cell r="D49">
            <v>0</v>
          </cell>
        </row>
        <row r="50">
          <cell r="B50" t="str">
            <v>Mutual SER</v>
          </cell>
          <cell r="C50">
            <v>0</v>
          </cell>
          <cell r="D50">
            <v>0</v>
          </cell>
        </row>
        <row r="58">
          <cell r="B58" t="str">
            <v>F. Médico Preventiva</v>
          </cell>
          <cell r="C58">
            <v>102221</v>
          </cell>
          <cell r="D58">
            <v>88.258504576066315</v>
          </cell>
        </row>
        <row r="59">
          <cell r="B59" t="str">
            <v>Universidad de Antioquia</v>
          </cell>
          <cell r="C59">
            <v>7756</v>
          </cell>
          <cell r="D59">
            <v>6.6965981695734751</v>
          </cell>
        </row>
        <row r="60">
          <cell r="B60" t="str">
            <v>Universidad Nacional</v>
          </cell>
          <cell r="C60">
            <v>3740</v>
          </cell>
          <cell r="D60">
            <v>3.2291486789846315</v>
          </cell>
        </row>
        <row r="61">
          <cell r="B61" t="str">
            <v>Ecopetrol</v>
          </cell>
          <cell r="C61">
            <v>2103</v>
          </cell>
          <cell r="D61">
            <v>1.8157485753755829</v>
          </cell>
        </row>
      </sheetData>
      <sheetData sheetId="4">
        <row r="1">
          <cell r="DF1" t="str">
            <v>Municipios</v>
          </cell>
          <cell r="DG1" t="str">
            <v>% Participación</v>
          </cell>
        </row>
        <row r="2">
          <cell r="DE2" t="str">
            <v>Savia Salud</v>
          </cell>
          <cell r="DF2">
            <v>116</v>
          </cell>
          <cell r="DG2">
            <v>92.800000000000011</v>
          </cell>
        </row>
        <row r="3">
          <cell r="DE3" t="str">
            <v>Caprecom</v>
          </cell>
          <cell r="DF3">
            <v>76</v>
          </cell>
          <cell r="DG3">
            <v>60.8</v>
          </cell>
        </row>
        <row r="4">
          <cell r="DE4" t="str">
            <v>Coosalud</v>
          </cell>
          <cell r="DF4">
            <v>29</v>
          </cell>
          <cell r="DG4">
            <v>23.200000000000003</v>
          </cell>
        </row>
        <row r="5">
          <cell r="DE5" t="str">
            <v>Ecoopsos</v>
          </cell>
          <cell r="DF5">
            <v>26</v>
          </cell>
          <cell r="DG5">
            <v>20.8</v>
          </cell>
        </row>
        <row r="6">
          <cell r="DE6" t="str">
            <v>AIC</v>
          </cell>
          <cell r="DF6">
            <v>19</v>
          </cell>
          <cell r="DG6">
            <v>15.2</v>
          </cell>
        </row>
        <row r="7">
          <cell r="DE7" t="str">
            <v>INPEC</v>
          </cell>
          <cell r="DF7">
            <v>19</v>
          </cell>
          <cell r="DG7">
            <v>15.2</v>
          </cell>
        </row>
        <row r="8">
          <cell r="DE8" t="str">
            <v>Emdisalud</v>
          </cell>
          <cell r="DF8">
            <v>12</v>
          </cell>
          <cell r="DG8">
            <v>9.6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I146"/>
  <sheetViews>
    <sheetView zoomScaleNormal="100" zoomScaleSheetLayoutView="90" workbookViewId="0">
      <pane xSplit="3" ySplit="6" topLeftCell="G7" activePane="bottomRight" state="frozen"/>
      <selection pane="topRight" activeCell="D1" sqref="D1"/>
      <selection pane="bottomLeft" activeCell="A7" sqref="A7"/>
      <selection pane="bottomRight" activeCell="Q14" sqref="Q14"/>
    </sheetView>
  </sheetViews>
  <sheetFormatPr baseColWidth="10" defaultColWidth="11.42578125" defaultRowHeight="15" customHeight="1" outlineLevelRow="2" x14ac:dyDescent="0.2"/>
  <cols>
    <col min="1" max="1" width="10.7109375" customWidth="1"/>
    <col min="2" max="2" width="26.140625" customWidth="1"/>
    <col min="3" max="3" width="9.85546875" style="146" customWidth="1"/>
    <col min="4" max="4" width="14.5703125" style="146" customWidth="1"/>
    <col min="5" max="5" width="10.85546875" style="146" customWidth="1"/>
    <col min="6" max="6" width="9.28515625" style="146" customWidth="1"/>
    <col min="7" max="7" width="12.5703125" style="146" customWidth="1"/>
    <col min="8" max="8" width="13.7109375" style="146" customWidth="1"/>
    <col min="9" max="9" width="11.7109375" style="146" customWidth="1"/>
    <col min="10" max="10" width="12.140625" style="146" customWidth="1"/>
    <col min="11" max="14" width="9.7109375" style="146" customWidth="1"/>
    <col min="15" max="15" width="10.7109375" style="146" customWidth="1"/>
    <col min="16" max="17" width="12.5703125" style="146" customWidth="1"/>
    <col min="18" max="18" width="11" style="146" customWidth="1"/>
    <col min="19" max="19" width="13.28515625" style="146" customWidth="1"/>
    <col min="20" max="23" width="11.42578125" hidden="1" customWidth="1"/>
    <col min="24" max="24" width="11.42578125" style="37" hidden="1" customWidth="1"/>
    <col min="25" max="27" width="11.42578125" hidden="1" customWidth="1"/>
    <col min="28" max="28" width="14" hidden="1" customWidth="1"/>
    <col min="29" max="29" width="11.42578125" hidden="1" customWidth="1"/>
    <col min="30" max="30" width="12.7109375" bestFit="1" customWidth="1"/>
    <col min="31" max="31" width="11.42578125" style="39"/>
    <col min="32" max="32" width="12.7109375" style="39" bestFit="1" customWidth="1"/>
    <col min="33" max="35" width="11.42578125" style="39"/>
  </cols>
  <sheetData>
    <row r="1" spans="1:35" s="7" customFormat="1" ht="15" customHeight="1" thickBot="1" x14ac:dyDescent="0.25">
      <c r="A1" s="1"/>
      <c r="B1" s="2"/>
      <c r="C1" s="3"/>
      <c r="D1" s="3"/>
      <c r="E1" s="3">
        <v>6378132</v>
      </c>
      <c r="F1" s="3">
        <v>2410996</v>
      </c>
      <c r="G1" s="3"/>
      <c r="H1" s="4">
        <v>5871352</v>
      </c>
      <c r="I1" s="3"/>
      <c r="J1" s="3"/>
      <c r="K1" s="3"/>
      <c r="L1" s="3"/>
      <c r="M1" s="3"/>
      <c r="N1" s="3"/>
      <c r="O1" s="3"/>
      <c r="P1" s="3"/>
      <c r="Q1" s="3"/>
      <c r="R1" s="5"/>
      <c r="S1" s="6" t="s">
        <v>0</v>
      </c>
      <c r="X1" s="8"/>
      <c r="AD1" s="9"/>
      <c r="AE1" s="10"/>
      <c r="AF1" s="10"/>
      <c r="AG1" s="10"/>
      <c r="AH1" s="10"/>
      <c r="AI1" s="10"/>
    </row>
    <row r="2" spans="1:35" s="16" customFormat="1" ht="15" customHeight="1" thickBot="1" x14ac:dyDescent="0.25">
      <c r="A2" s="11"/>
      <c r="B2" s="12" t="s">
        <v>1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4"/>
      <c r="S2" s="15"/>
      <c r="X2" s="17"/>
    </row>
    <row r="3" spans="1:35" s="16" customFormat="1" ht="15" customHeight="1" thickBot="1" x14ac:dyDescent="0.25">
      <c r="A3" s="18"/>
      <c r="B3" s="19" t="s">
        <v>2</v>
      </c>
      <c r="C3" s="20">
        <v>42369</v>
      </c>
      <c r="D3" s="21"/>
      <c r="E3" s="22"/>
      <c r="F3" s="22"/>
      <c r="G3" s="22"/>
      <c r="H3" s="23"/>
      <c r="I3" s="21"/>
      <c r="J3" s="21"/>
      <c r="K3" s="21"/>
      <c r="L3" s="21"/>
      <c r="M3" s="21"/>
      <c r="N3" s="21"/>
      <c r="O3" s="21"/>
      <c r="P3" s="21"/>
      <c r="Q3" s="21"/>
      <c r="R3" s="24"/>
      <c r="S3" s="15"/>
      <c r="X3" s="17"/>
    </row>
    <row r="4" spans="1:35" ht="21" customHeight="1" thickBot="1" x14ac:dyDescent="0.25">
      <c r="A4" s="25" t="s">
        <v>3</v>
      </c>
      <c r="B4" s="25" t="s">
        <v>4</v>
      </c>
      <c r="C4" s="26" t="s">
        <v>5</v>
      </c>
      <c r="D4" s="27" t="s">
        <v>6</v>
      </c>
      <c r="E4" s="28"/>
      <c r="F4" s="28"/>
      <c r="G4" s="29"/>
      <c r="H4" s="30" t="s">
        <v>7</v>
      </c>
      <c r="I4" s="31"/>
      <c r="J4" s="32" t="s">
        <v>8</v>
      </c>
      <c r="K4" s="33"/>
      <c r="L4" s="33"/>
      <c r="M4" s="33"/>
      <c r="N4" s="33"/>
      <c r="O4" s="33"/>
      <c r="P4" s="34" t="s">
        <v>9</v>
      </c>
      <c r="Q4" s="35" t="s">
        <v>10</v>
      </c>
      <c r="R4" s="36" t="s">
        <v>11</v>
      </c>
      <c r="S4" s="15"/>
      <c r="Z4" s="16"/>
      <c r="AD4" s="38"/>
    </row>
    <row r="5" spans="1:35" ht="64.5" customHeight="1" outlineLevel="1" thickBot="1" x14ac:dyDescent="0.25">
      <c r="A5" s="25"/>
      <c r="B5" s="25"/>
      <c r="C5" s="40"/>
      <c r="D5" s="41" t="s">
        <v>12</v>
      </c>
      <c r="E5" s="42" t="s">
        <v>13</v>
      </c>
      <c r="F5" s="43" t="s">
        <v>14</v>
      </c>
      <c r="G5" s="44" t="s">
        <v>15</v>
      </c>
      <c r="H5" s="41" t="s">
        <v>16</v>
      </c>
      <c r="I5" s="45" t="s">
        <v>17</v>
      </c>
      <c r="J5" s="46" t="s">
        <v>18</v>
      </c>
      <c r="K5" s="47" t="s">
        <v>19</v>
      </c>
      <c r="L5" s="47" t="s">
        <v>20</v>
      </c>
      <c r="M5" s="47" t="s">
        <v>21</v>
      </c>
      <c r="N5" s="47" t="s">
        <v>22</v>
      </c>
      <c r="O5" s="48" t="s">
        <v>17</v>
      </c>
      <c r="P5" s="49"/>
      <c r="Q5" s="50"/>
      <c r="R5" s="51"/>
      <c r="S5" s="52"/>
    </row>
    <row r="6" spans="1:35" s="65" customFormat="1" ht="26.25" customHeight="1" outlineLevel="1" x14ac:dyDescent="0.2">
      <c r="A6" s="53"/>
      <c r="B6" s="54" t="s">
        <v>23</v>
      </c>
      <c r="C6" s="55">
        <f>+C130+C21+C106+C82+C44+C64+C33+C7+C14</f>
        <v>6456299</v>
      </c>
      <c r="D6" s="56">
        <f>E6+F6</f>
        <v>2398192</v>
      </c>
      <c r="E6" s="57">
        <f>E7+E14+E21+E33+E44+E64+E82+E106+E130</f>
        <v>2381862</v>
      </c>
      <c r="F6" s="57">
        <f>F7+F14+F21+F33+F44+F64+F82+F106+F130</f>
        <v>16330</v>
      </c>
      <c r="G6" s="58">
        <f>(D6/C6)</f>
        <v>0.37144995917939982</v>
      </c>
      <c r="H6" s="59">
        <f>H7+H14+H21+H33+H44+H64+H82+H106+H130</f>
        <v>3471485</v>
      </c>
      <c r="I6" s="60">
        <f>(H6/C6)</f>
        <v>0.53768962682800159</v>
      </c>
      <c r="J6" s="59">
        <f>+J21+J106+J82+J44+J64+J33+J7+J14+J130</f>
        <v>115820</v>
      </c>
      <c r="K6" s="61">
        <f>+K21+K106+K82+K44+K64+K33+K7+K14+K130</f>
        <v>102221</v>
      </c>
      <c r="L6" s="61">
        <f>+L21+L106+L82+L44+L64+L33+L7+L14+L130</f>
        <v>7756</v>
      </c>
      <c r="M6" s="61">
        <f>+M21+M106+M82+M44+M64+M33+M7+M14+M130</f>
        <v>3740</v>
      </c>
      <c r="N6" s="61">
        <f>+N21+N106+N82+N44+N64+N33+N7+N14+N130</f>
        <v>2103</v>
      </c>
      <c r="O6" s="60">
        <f>(J6/C6)</f>
        <v>1.7939070046167318E-2</v>
      </c>
      <c r="P6" s="59">
        <f>D6+H6+J6</f>
        <v>5985497</v>
      </c>
      <c r="Q6" s="62">
        <f>G6+I6+O6</f>
        <v>0.92707865605356876</v>
      </c>
      <c r="R6" s="63">
        <f>C6-D6-H6-J6</f>
        <v>470802</v>
      </c>
      <c r="S6" s="64">
        <f>+S21+S106+S82+S44+S64+S33+S7+S14+S130</f>
        <v>5133866</v>
      </c>
      <c r="X6" s="66" t="s">
        <v>24</v>
      </c>
      <c r="Y6"/>
      <c r="Z6" s="67" t="s">
        <v>25</v>
      </c>
      <c r="AB6" s="65" t="s">
        <v>26</v>
      </c>
      <c r="AE6" s="68"/>
      <c r="AF6" s="68"/>
      <c r="AG6" s="68"/>
      <c r="AH6" s="68"/>
      <c r="AI6" s="68"/>
    </row>
    <row r="7" spans="1:35" ht="15" customHeight="1" outlineLevel="2" x14ac:dyDescent="0.25">
      <c r="A7" s="53"/>
      <c r="B7" s="69" t="s">
        <v>27</v>
      </c>
      <c r="C7" s="70">
        <f>SUM(C8:C13)</f>
        <v>115662</v>
      </c>
      <c r="D7" s="70">
        <f t="shared" ref="D7:D70" si="0">E7+F7</f>
        <v>64758</v>
      </c>
      <c r="E7" s="71">
        <f>SUBTOTAL(9,E8:E13)</f>
        <v>63269</v>
      </c>
      <c r="F7" s="70">
        <f>SUBTOTAL(9,F8:F13)</f>
        <v>1489</v>
      </c>
      <c r="G7" s="72">
        <f>(D7/C7)*100</f>
        <v>55.989002438138712</v>
      </c>
      <c r="H7" s="70">
        <f>SUM(H8:H13)</f>
        <v>26489</v>
      </c>
      <c r="I7" s="73">
        <f>H7/C7*100</f>
        <v>22.902076740848333</v>
      </c>
      <c r="J7" s="70">
        <f>SUM(J8:J13)</f>
        <v>1712</v>
      </c>
      <c r="K7" s="70">
        <f>SUM(K8:K13)</f>
        <v>1653</v>
      </c>
      <c r="L7" s="69">
        <f>SUM(L8:L13)</f>
        <v>0</v>
      </c>
      <c r="M7" s="69">
        <f>SUM(M8:M13)</f>
        <v>0</v>
      </c>
      <c r="N7" s="69">
        <f>SUM(N8:N13)</f>
        <v>59</v>
      </c>
      <c r="O7" s="74">
        <f>J7/C7*100</f>
        <v>1.4801749926510004</v>
      </c>
      <c r="P7" s="75">
        <f>SUM(P8:P13)</f>
        <v>92959</v>
      </c>
      <c r="Q7" s="76">
        <f t="shared" ref="Q7:Q70" si="1">G7+I7+O7</f>
        <v>80.371254171638043</v>
      </c>
      <c r="R7" s="77">
        <f t="shared" ref="R7:R70" si="2">C7-D7-H7-J7</f>
        <v>22703</v>
      </c>
      <c r="S7" s="78">
        <f>SUM(S8:S13)</f>
        <v>105487</v>
      </c>
      <c r="T7" s="79" t="s">
        <v>28</v>
      </c>
      <c r="U7" s="80" t="s">
        <v>29</v>
      </c>
      <c r="V7" s="81" t="s">
        <v>30</v>
      </c>
      <c r="W7" s="81" t="s">
        <v>31</v>
      </c>
      <c r="X7" s="82">
        <v>1</v>
      </c>
      <c r="Y7" s="83">
        <v>6052</v>
      </c>
      <c r="Z7" s="84">
        <v>1</v>
      </c>
      <c r="AA7" s="85">
        <v>41313</v>
      </c>
      <c r="AB7" s="86" t="s">
        <v>32</v>
      </c>
      <c r="AC7" s="85">
        <v>220</v>
      </c>
      <c r="AD7" s="39"/>
      <c r="AE7" s="87"/>
      <c r="AF7" s="87"/>
    </row>
    <row r="8" spans="1:35" ht="15" customHeight="1" outlineLevel="2" x14ac:dyDescent="0.25">
      <c r="A8" s="88">
        <v>142</v>
      </c>
      <c r="B8" s="89" t="s">
        <v>33</v>
      </c>
      <c r="C8" s="90">
        <f>VLOOKUP(A8,[1]DANE!$A$2:$D$126,4,0)</f>
        <v>4595</v>
      </c>
      <c r="D8" s="91">
        <f t="shared" si="0"/>
        <v>3047</v>
      </c>
      <c r="E8" s="92">
        <f t="shared" ref="E8:E13" si="3">VLOOKUP(A8,$T$8:$U$132,2,0)</f>
        <v>3047</v>
      </c>
      <c r="F8" s="93">
        <v>0</v>
      </c>
      <c r="G8" s="94">
        <f t="shared" ref="G8:G71" si="4">(D8/C8)*100</f>
        <v>66.311207834602826</v>
      </c>
      <c r="H8" s="95">
        <f t="shared" ref="H8:H13" si="5">VLOOKUP(A8,$V$8:$W$132,2,0)</f>
        <v>1028</v>
      </c>
      <c r="I8" s="96">
        <f t="shared" ref="I8:I13" si="6">(H8/C8)*100</f>
        <v>22.372143634385203</v>
      </c>
      <c r="J8" s="97">
        <f>SUM(K8:N8)</f>
        <v>92</v>
      </c>
      <c r="K8" s="98">
        <f t="shared" ref="K8:K13" si="7">IFERROR(VLOOKUP(A8,$Z$7:$AA$131,2,0),0)</f>
        <v>92</v>
      </c>
      <c r="L8" s="98">
        <f t="shared" ref="L8:L13" si="8">IFERROR(VLOOKUP(A8,$X$7:$Y$139,2,0),0)</f>
        <v>0</v>
      </c>
      <c r="M8" s="98">
        <f t="shared" ref="M8:M13" si="9">IFERROR(VLOOKUP(B8,$AB$7:$AC$131,2,0),0)</f>
        <v>0</v>
      </c>
      <c r="N8" s="98">
        <v>0</v>
      </c>
      <c r="O8" s="99">
        <f t="shared" ref="O8:O13" si="10">(J8/C8)*100</f>
        <v>2.0021762785636561</v>
      </c>
      <c r="P8" s="100">
        <f t="shared" ref="P8:P13" si="11">D8+H8+J8</f>
        <v>4167</v>
      </c>
      <c r="Q8" s="101">
        <f t="shared" si="1"/>
        <v>90.685527747551689</v>
      </c>
      <c r="R8" s="102">
        <f t="shared" si="2"/>
        <v>428</v>
      </c>
      <c r="S8" s="103">
        <f>VLOOKUP(A8,[1]Sisben_Cert!$A$2:$E$126,5,0)</f>
        <v>4708</v>
      </c>
      <c r="T8" s="104">
        <v>1</v>
      </c>
      <c r="U8" s="105">
        <v>615389</v>
      </c>
      <c r="V8" s="106">
        <v>1</v>
      </c>
      <c r="W8" s="107">
        <v>1797215</v>
      </c>
      <c r="X8" s="82">
        <v>30</v>
      </c>
      <c r="Y8" s="108">
        <v>1</v>
      </c>
      <c r="Z8" s="84">
        <v>2</v>
      </c>
      <c r="AA8" s="85">
        <v>530</v>
      </c>
      <c r="AB8" s="109" t="s">
        <v>34</v>
      </c>
      <c r="AC8" s="85">
        <v>29</v>
      </c>
      <c r="AD8" s="39"/>
      <c r="AE8" s="87"/>
      <c r="AF8" s="87"/>
    </row>
    <row r="9" spans="1:35" ht="15" customHeight="1" outlineLevel="2" x14ac:dyDescent="0.25">
      <c r="A9" s="88">
        <v>425</v>
      </c>
      <c r="B9" s="110" t="s">
        <v>35</v>
      </c>
      <c r="C9" s="90">
        <f>VLOOKUP(A9,[1]DANE!$A$2:$D$126,4,0)</f>
        <v>6855</v>
      </c>
      <c r="D9" s="91">
        <f t="shared" si="0"/>
        <v>6064</v>
      </c>
      <c r="E9" s="92">
        <f t="shared" si="3"/>
        <v>6064</v>
      </c>
      <c r="F9" s="93">
        <v>0</v>
      </c>
      <c r="G9" s="94">
        <f t="shared" si="4"/>
        <v>88.460977388767333</v>
      </c>
      <c r="H9" s="95">
        <f t="shared" si="5"/>
        <v>1986</v>
      </c>
      <c r="I9" s="96">
        <f t="shared" si="6"/>
        <v>28.971553610503282</v>
      </c>
      <c r="J9" s="97">
        <f t="shared" ref="J9:J72" si="12">SUM(K9:N9)</f>
        <v>149</v>
      </c>
      <c r="K9" s="98">
        <f t="shared" si="7"/>
        <v>149</v>
      </c>
      <c r="L9" s="98">
        <f t="shared" si="8"/>
        <v>0</v>
      </c>
      <c r="M9" s="98">
        <f t="shared" si="9"/>
        <v>0</v>
      </c>
      <c r="N9" s="98">
        <v>0</v>
      </c>
      <c r="O9" s="99">
        <f t="shared" si="10"/>
        <v>2.173595915390226</v>
      </c>
      <c r="P9" s="100">
        <f t="shared" si="11"/>
        <v>8199</v>
      </c>
      <c r="Q9" s="101">
        <f t="shared" si="1"/>
        <v>119.60612691466083</v>
      </c>
      <c r="R9" s="102">
        <f t="shared" si="2"/>
        <v>-1344</v>
      </c>
      <c r="S9" s="103">
        <f>VLOOKUP(A9,[1]Sisben_Cert!$A$2:$E$126,5,0)</f>
        <v>8479</v>
      </c>
      <c r="T9" s="104">
        <v>2</v>
      </c>
      <c r="U9" s="105">
        <v>13866</v>
      </c>
      <c r="V9" s="106">
        <v>2</v>
      </c>
      <c r="W9" s="107">
        <v>2654</v>
      </c>
      <c r="X9" s="82">
        <v>31</v>
      </c>
      <c r="Y9" s="108">
        <v>1</v>
      </c>
      <c r="Z9" s="84">
        <v>4</v>
      </c>
      <c r="AA9" s="85">
        <v>48</v>
      </c>
      <c r="AB9" s="109" t="s">
        <v>36</v>
      </c>
      <c r="AC9" s="85">
        <v>6</v>
      </c>
      <c r="AD9" s="39"/>
      <c r="AE9" s="87"/>
      <c r="AF9" s="87"/>
    </row>
    <row r="10" spans="1:35" ht="15" customHeight="1" outlineLevel="2" x14ac:dyDescent="0.25">
      <c r="A10" s="88">
        <v>579</v>
      </c>
      <c r="B10" s="88" t="s">
        <v>37</v>
      </c>
      <c r="C10" s="90">
        <f>VLOOKUP(A10,[1]DANE!$A$2:$D$126,4,0)</f>
        <v>46883</v>
      </c>
      <c r="D10" s="91">
        <f t="shared" si="0"/>
        <v>27382</v>
      </c>
      <c r="E10" s="92">
        <f t="shared" si="3"/>
        <v>27079</v>
      </c>
      <c r="F10" s="93">
        <v>303</v>
      </c>
      <c r="G10" s="94">
        <f t="shared" si="4"/>
        <v>58.404965552545697</v>
      </c>
      <c r="H10" s="95">
        <f t="shared" si="5"/>
        <v>17056</v>
      </c>
      <c r="I10" s="96">
        <f t="shared" si="6"/>
        <v>36.379924492886545</v>
      </c>
      <c r="J10" s="97">
        <f t="shared" si="12"/>
        <v>781</v>
      </c>
      <c r="K10" s="98">
        <f t="shared" si="7"/>
        <v>722</v>
      </c>
      <c r="L10" s="98">
        <f t="shared" si="8"/>
        <v>0</v>
      </c>
      <c r="M10" s="98">
        <f t="shared" si="9"/>
        <v>0</v>
      </c>
      <c r="N10" s="98">
        <v>59</v>
      </c>
      <c r="O10" s="99">
        <f t="shared" si="10"/>
        <v>1.6658490284324807</v>
      </c>
      <c r="P10" s="100">
        <f t="shared" si="11"/>
        <v>45219</v>
      </c>
      <c r="Q10" s="101">
        <f t="shared" si="1"/>
        <v>96.45073907386471</v>
      </c>
      <c r="R10" s="102">
        <f t="shared" si="2"/>
        <v>1664</v>
      </c>
      <c r="S10" s="103">
        <f>VLOOKUP(A10,[1]Sisben_Cert!$A$2:$E$126,5,0)</f>
        <v>45664</v>
      </c>
      <c r="T10" s="104">
        <v>4</v>
      </c>
      <c r="U10" s="105">
        <v>1427</v>
      </c>
      <c r="V10" s="106">
        <v>4</v>
      </c>
      <c r="W10" s="107">
        <v>296</v>
      </c>
      <c r="X10" s="82">
        <v>34</v>
      </c>
      <c r="Y10" s="108">
        <v>4</v>
      </c>
      <c r="Z10" s="84">
        <v>21</v>
      </c>
      <c r="AA10" s="85">
        <v>51</v>
      </c>
      <c r="AB10" s="109" t="s">
        <v>38</v>
      </c>
      <c r="AC10" s="85">
        <v>1</v>
      </c>
      <c r="AD10" s="39"/>
      <c r="AE10" s="87"/>
      <c r="AF10" s="87"/>
    </row>
    <row r="11" spans="1:35" ht="15" customHeight="1" outlineLevel="1" x14ac:dyDescent="0.25">
      <c r="A11" s="88">
        <v>585</v>
      </c>
      <c r="B11" s="89" t="s">
        <v>39</v>
      </c>
      <c r="C11" s="90">
        <f>VLOOKUP(A11,[1]DANE!$A$2:$D$126,4,0)</f>
        <v>18654</v>
      </c>
      <c r="D11" s="91">
        <f t="shared" si="0"/>
        <v>7828</v>
      </c>
      <c r="E11" s="92">
        <f t="shared" si="3"/>
        <v>7828</v>
      </c>
      <c r="F11" s="93">
        <v>0</v>
      </c>
      <c r="G11" s="94">
        <f t="shared" si="4"/>
        <v>41.964189986061974</v>
      </c>
      <c r="H11" s="95">
        <f t="shared" si="5"/>
        <v>4076</v>
      </c>
      <c r="I11" s="96">
        <f t="shared" si="6"/>
        <v>21.850541438833492</v>
      </c>
      <c r="J11" s="97">
        <f t="shared" si="12"/>
        <v>264</v>
      </c>
      <c r="K11" s="98">
        <f t="shared" si="7"/>
        <v>264</v>
      </c>
      <c r="L11" s="98">
        <f t="shared" si="8"/>
        <v>0</v>
      </c>
      <c r="M11" s="98">
        <f t="shared" si="9"/>
        <v>0</v>
      </c>
      <c r="N11" s="98">
        <v>0</v>
      </c>
      <c r="O11" s="99">
        <f t="shared" si="10"/>
        <v>1.4152460598263108</v>
      </c>
      <c r="P11" s="95">
        <f t="shared" si="11"/>
        <v>12168</v>
      </c>
      <c r="Q11" s="101">
        <f t="shared" si="1"/>
        <v>65.229977484721786</v>
      </c>
      <c r="R11" s="102">
        <f t="shared" si="2"/>
        <v>6486</v>
      </c>
      <c r="S11" s="103">
        <f>VLOOKUP(A11,[1]Sisben_Cert!$A$2:$E$126,5,0)</f>
        <v>14125</v>
      </c>
      <c r="T11" s="104">
        <v>21</v>
      </c>
      <c r="U11" s="105">
        <v>2837</v>
      </c>
      <c r="V11" s="106">
        <v>21</v>
      </c>
      <c r="W11" s="107">
        <v>741</v>
      </c>
      <c r="X11" s="82">
        <v>42</v>
      </c>
      <c r="Y11" s="108">
        <v>3</v>
      </c>
      <c r="Z11" s="84">
        <v>30</v>
      </c>
      <c r="AA11" s="85">
        <v>566</v>
      </c>
      <c r="AB11" s="109" t="s">
        <v>40</v>
      </c>
      <c r="AC11" s="85">
        <v>46</v>
      </c>
      <c r="AD11" s="39"/>
      <c r="AE11" s="87"/>
      <c r="AF11" s="87"/>
    </row>
    <row r="12" spans="1:35" ht="15" customHeight="1" outlineLevel="2" x14ac:dyDescent="0.25">
      <c r="A12" s="88">
        <v>591</v>
      </c>
      <c r="B12" s="89" t="s">
        <v>41</v>
      </c>
      <c r="C12" s="90">
        <f>VLOOKUP(A12,[1]DANE!$A$2:$D$126,4,0)</f>
        <v>20062</v>
      </c>
      <c r="D12" s="91">
        <f t="shared" si="0"/>
        <v>9938</v>
      </c>
      <c r="E12" s="92">
        <f t="shared" si="3"/>
        <v>8752</v>
      </c>
      <c r="F12" s="93">
        <v>1186</v>
      </c>
      <c r="G12" s="94">
        <f t="shared" si="4"/>
        <v>49.536437045160007</v>
      </c>
      <c r="H12" s="95">
        <f t="shared" si="5"/>
        <v>1375</v>
      </c>
      <c r="I12" s="96">
        <f t="shared" si="6"/>
        <v>6.8537533645698341</v>
      </c>
      <c r="J12" s="97">
        <f t="shared" si="12"/>
        <v>272</v>
      </c>
      <c r="K12" s="98">
        <f t="shared" si="7"/>
        <v>272</v>
      </c>
      <c r="L12" s="98">
        <f t="shared" si="8"/>
        <v>0</v>
      </c>
      <c r="M12" s="98">
        <f t="shared" si="9"/>
        <v>0</v>
      </c>
      <c r="N12" s="98">
        <v>0</v>
      </c>
      <c r="O12" s="99">
        <f t="shared" si="10"/>
        <v>1.3557970292094508</v>
      </c>
      <c r="P12" s="95">
        <f t="shared" si="11"/>
        <v>11585</v>
      </c>
      <c r="Q12" s="101">
        <f t="shared" si="1"/>
        <v>57.745987438939288</v>
      </c>
      <c r="R12" s="102">
        <f t="shared" si="2"/>
        <v>8477</v>
      </c>
      <c r="S12" s="103">
        <f>VLOOKUP(A12,[1]Sisben_Cert!$A$2:$E$126,5,0)</f>
        <v>16061</v>
      </c>
      <c r="T12" s="104">
        <v>30</v>
      </c>
      <c r="U12" s="105">
        <v>11011</v>
      </c>
      <c r="V12" s="106">
        <v>30</v>
      </c>
      <c r="W12" s="107">
        <v>12503</v>
      </c>
      <c r="X12" s="82">
        <v>44</v>
      </c>
      <c r="Y12" s="108">
        <v>1</v>
      </c>
      <c r="Z12" s="84">
        <v>31</v>
      </c>
      <c r="AA12" s="85">
        <v>447</v>
      </c>
      <c r="AB12" s="109" t="s">
        <v>42</v>
      </c>
      <c r="AC12" s="85">
        <v>229</v>
      </c>
      <c r="AD12" s="39"/>
      <c r="AE12" s="87"/>
      <c r="AF12" s="87"/>
    </row>
    <row r="13" spans="1:35" ht="15" customHeight="1" outlineLevel="2" x14ac:dyDescent="0.25">
      <c r="A13" s="88">
        <v>893</v>
      </c>
      <c r="B13" s="110" t="s">
        <v>43</v>
      </c>
      <c r="C13" s="90">
        <f>VLOOKUP(A13,[1]DANE!$A$2:$D$126,4,0)</f>
        <v>18613</v>
      </c>
      <c r="D13" s="91">
        <f t="shared" si="0"/>
        <v>10499</v>
      </c>
      <c r="E13" s="92">
        <f t="shared" si="3"/>
        <v>10499</v>
      </c>
      <c r="F13" s="93">
        <v>0</v>
      </c>
      <c r="G13" s="94">
        <f t="shared" si="4"/>
        <v>56.406812442916241</v>
      </c>
      <c r="H13" s="95">
        <f t="shared" si="5"/>
        <v>968</v>
      </c>
      <c r="I13" s="96">
        <f t="shared" si="6"/>
        <v>5.2006662010422824</v>
      </c>
      <c r="J13" s="97">
        <f t="shared" si="12"/>
        <v>154</v>
      </c>
      <c r="K13" s="98">
        <f t="shared" si="7"/>
        <v>154</v>
      </c>
      <c r="L13" s="98">
        <f t="shared" si="8"/>
        <v>0</v>
      </c>
      <c r="M13" s="98">
        <f t="shared" si="9"/>
        <v>0</v>
      </c>
      <c r="N13" s="98">
        <v>0</v>
      </c>
      <c r="O13" s="99">
        <f t="shared" si="10"/>
        <v>0.8273787138021812</v>
      </c>
      <c r="P13" s="95">
        <f t="shared" si="11"/>
        <v>11621</v>
      </c>
      <c r="Q13" s="101">
        <f t="shared" si="1"/>
        <v>62.434857357760706</v>
      </c>
      <c r="R13" s="102">
        <f t="shared" si="2"/>
        <v>6992</v>
      </c>
      <c r="S13" s="103">
        <f>VLOOKUP(A13,[1]Sisben_Cert!$A$2:$E$126,5,0)</f>
        <v>16450</v>
      </c>
      <c r="T13" s="104">
        <v>31</v>
      </c>
      <c r="U13" s="105">
        <v>17263</v>
      </c>
      <c r="V13" s="106">
        <v>31</v>
      </c>
      <c r="W13" s="107">
        <v>4239</v>
      </c>
      <c r="X13" s="82">
        <v>45</v>
      </c>
      <c r="Y13" s="108">
        <v>4</v>
      </c>
      <c r="Z13" s="84">
        <v>34</v>
      </c>
      <c r="AA13" s="85">
        <v>747</v>
      </c>
      <c r="AB13" s="109" t="s">
        <v>44</v>
      </c>
      <c r="AC13" s="85">
        <v>2</v>
      </c>
      <c r="AD13" s="39"/>
      <c r="AE13" s="87"/>
      <c r="AF13" s="87"/>
    </row>
    <row r="14" spans="1:35" ht="15" customHeight="1" outlineLevel="2" x14ac:dyDescent="0.25">
      <c r="A14" s="53"/>
      <c r="B14" s="53" t="s">
        <v>45</v>
      </c>
      <c r="C14" s="111">
        <f>SUM(C15:C20)</f>
        <v>299527</v>
      </c>
      <c r="D14" s="75">
        <f t="shared" si="0"/>
        <v>221033</v>
      </c>
      <c r="E14" s="112">
        <f>SUBTOTAL(9,E15:E20)</f>
        <v>220814</v>
      </c>
      <c r="F14" s="75">
        <f>SUBTOTAL(9,F15:F20)</f>
        <v>219</v>
      </c>
      <c r="G14" s="113">
        <f t="shared" si="4"/>
        <v>73.794015230680372</v>
      </c>
      <c r="H14" s="75">
        <f t="shared" ref="H14:N14" si="13">SUM(H15:H20)</f>
        <v>41189</v>
      </c>
      <c r="I14" s="73">
        <f>H14/C14*100</f>
        <v>13.751347958614749</v>
      </c>
      <c r="J14" s="114">
        <f>SUM(J15:J20)</f>
        <v>4566</v>
      </c>
      <c r="K14" s="115">
        <f t="shared" si="13"/>
        <v>4545</v>
      </c>
      <c r="L14" s="115">
        <f t="shared" si="13"/>
        <v>11</v>
      </c>
      <c r="M14" s="115">
        <f t="shared" si="13"/>
        <v>0</v>
      </c>
      <c r="N14" s="115">
        <f t="shared" si="13"/>
        <v>10</v>
      </c>
      <c r="O14" s="74">
        <f>J14/C14*100</f>
        <v>1.5244034761473924</v>
      </c>
      <c r="P14" s="75">
        <f>SUM(P15:P20)</f>
        <v>266788</v>
      </c>
      <c r="Q14" s="76">
        <f t="shared" si="1"/>
        <v>89.069766665442515</v>
      </c>
      <c r="R14" s="116">
        <f t="shared" si="2"/>
        <v>32739</v>
      </c>
      <c r="S14" s="78">
        <f>SUM(S15:S20)</f>
        <v>271424</v>
      </c>
      <c r="T14" s="104">
        <v>34</v>
      </c>
      <c r="U14" s="105">
        <v>29561</v>
      </c>
      <c r="V14" s="106">
        <v>34</v>
      </c>
      <c r="W14" s="107">
        <v>8390</v>
      </c>
      <c r="X14" s="82">
        <v>79</v>
      </c>
      <c r="Y14" s="108">
        <v>46</v>
      </c>
      <c r="Z14" s="84">
        <v>36</v>
      </c>
      <c r="AA14" s="85">
        <v>92</v>
      </c>
      <c r="AB14" s="109" t="s">
        <v>46</v>
      </c>
      <c r="AC14" s="85">
        <v>11</v>
      </c>
      <c r="AD14" s="39"/>
      <c r="AE14" s="87"/>
      <c r="AF14" s="87"/>
    </row>
    <row r="15" spans="1:35" ht="15" customHeight="1" outlineLevel="2" x14ac:dyDescent="0.25">
      <c r="A15" s="88">
        <v>120</v>
      </c>
      <c r="B15" s="110" t="s">
        <v>47</v>
      </c>
      <c r="C15" s="90">
        <f>VLOOKUP(A15,[1]DANE!$A$2:$D$126,4,0)</f>
        <v>37806</v>
      </c>
      <c r="D15" s="91">
        <f t="shared" si="0"/>
        <v>25555</v>
      </c>
      <c r="E15" s="92">
        <f t="shared" ref="E15:E20" si="14">VLOOKUP(A15,$T$8:$U$132,2,0)</f>
        <v>25555</v>
      </c>
      <c r="F15" s="93">
        <v>0</v>
      </c>
      <c r="G15" s="94">
        <f t="shared" si="4"/>
        <v>67.595090726339734</v>
      </c>
      <c r="H15" s="95">
        <f t="shared" ref="H15:H20" si="15">VLOOKUP(A15,$V$8:$W$132,2,0)</f>
        <v>632</v>
      </c>
      <c r="I15" s="96">
        <f t="shared" ref="I15:I20" si="16">(H15/C15)*100</f>
        <v>1.6716923239697403</v>
      </c>
      <c r="J15" s="97">
        <f t="shared" si="12"/>
        <v>338</v>
      </c>
      <c r="K15" s="98">
        <f t="shared" ref="K15:K20" si="17">IFERROR(VLOOKUP(A15,$Z$7:$AA$131,2,0),0)</f>
        <v>338</v>
      </c>
      <c r="L15" s="98">
        <f t="shared" ref="L15:L20" si="18">IFERROR(VLOOKUP(A15,$X$7:$Y$139,2,0),0)</f>
        <v>0</v>
      </c>
      <c r="M15" s="98">
        <f t="shared" ref="M15:M20" si="19">IFERROR(VLOOKUP(B15,$AB$7:$AC$131,2,0),0)</f>
        <v>0</v>
      </c>
      <c r="N15" s="98">
        <v>0</v>
      </c>
      <c r="O15" s="99">
        <f t="shared" ref="O15:O20" si="20">(J15/C15)*100</f>
        <v>0.89403798338887996</v>
      </c>
      <c r="P15" s="95">
        <f t="shared" ref="P15:P20" si="21">D15+H15+J15</f>
        <v>26525</v>
      </c>
      <c r="Q15" s="101">
        <f t="shared" si="1"/>
        <v>70.160821033698355</v>
      </c>
      <c r="R15" s="102">
        <f t="shared" si="2"/>
        <v>11281</v>
      </c>
      <c r="S15" s="103">
        <f>VLOOKUP(A15,[1]Sisben_Cert!$A$2:$E$126,5,0)</f>
        <v>28985</v>
      </c>
      <c r="T15" s="104">
        <v>36</v>
      </c>
      <c r="U15" s="105">
        <v>3121</v>
      </c>
      <c r="V15" s="106">
        <v>36</v>
      </c>
      <c r="W15" s="107">
        <v>1479</v>
      </c>
      <c r="X15" s="82">
        <v>88</v>
      </c>
      <c r="Y15" s="108">
        <v>467</v>
      </c>
      <c r="Z15" s="84">
        <v>38</v>
      </c>
      <c r="AA15" s="85">
        <v>155</v>
      </c>
      <c r="AB15" s="109" t="s">
        <v>48</v>
      </c>
      <c r="AC15" s="85">
        <v>20</v>
      </c>
      <c r="AD15" s="39"/>
      <c r="AE15" s="87"/>
      <c r="AF15" s="87"/>
    </row>
    <row r="16" spans="1:35" ht="15" customHeight="1" outlineLevel="2" x14ac:dyDescent="0.25">
      <c r="A16" s="88">
        <v>154</v>
      </c>
      <c r="B16" s="89" t="s">
        <v>49</v>
      </c>
      <c r="C16" s="90">
        <f>VLOOKUP(A16,[1]DANE!$A$2:$D$126,4,0)</f>
        <v>112168</v>
      </c>
      <c r="D16" s="91">
        <f t="shared" si="0"/>
        <v>70279</v>
      </c>
      <c r="E16" s="92">
        <f t="shared" si="14"/>
        <v>70060</v>
      </c>
      <c r="F16" s="93">
        <v>219</v>
      </c>
      <c r="G16" s="94">
        <f t="shared" si="4"/>
        <v>62.655124456172885</v>
      </c>
      <c r="H16" s="95">
        <f t="shared" si="15"/>
        <v>26812</v>
      </c>
      <c r="I16" s="96">
        <f t="shared" si="16"/>
        <v>23.903430568433066</v>
      </c>
      <c r="J16" s="97">
        <f t="shared" si="12"/>
        <v>2154</v>
      </c>
      <c r="K16" s="98">
        <f t="shared" si="17"/>
        <v>2133</v>
      </c>
      <c r="L16" s="98">
        <f t="shared" si="18"/>
        <v>11</v>
      </c>
      <c r="M16" s="98">
        <f t="shared" si="19"/>
        <v>0</v>
      </c>
      <c r="N16" s="98">
        <v>10</v>
      </c>
      <c r="O16" s="99">
        <f t="shared" si="20"/>
        <v>1.9203337850367306</v>
      </c>
      <c r="P16" s="95">
        <f t="shared" si="21"/>
        <v>99245</v>
      </c>
      <c r="Q16" s="101">
        <f t="shared" si="1"/>
        <v>88.478888809642683</v>
      </c>
      <c r="R16" s="102">
        <f t="shared" si="2"/>
        <v>12923</v>
      </c>
      <c r="S16" s="103">
        <f>VLOOKUP(A16,[1]Sisben_Cert!$A$2:$E$126,5,0)</f>
        <v>96528</v>
      </c>
      <c r="T16" s="104">
        <v>38</v>
      </c>
      <c r="U16" s="105">
        <v>9456</v>
      </c>
      <c r="V16" s="106">
        <v>38</v>
      </c>
      <c r="W16" s="107">
        <v>846</v>
      </c>
      <c r="X16" s="117">
        <v>129</v>
      </c>
      <c r="Y16" s="108">
        <v>23</v>
      </c>
      <c r="Z16" s="84">
        <v>40</v>
      </c>
      <c r="AA16" s="85">
        <v>243</v>
      </c>
      <c r="AB16" s="118" t="s">
        <v>50</v>
      </c>
      <c r="AC16" s="85">
        <v>70</v>
      </c>
      <c r="AD16" s="39"/>
      <c r="AE16" s="87"/>
      <c r="AF16" s="87"/>
    </row>
    <row r="17" spans="1:32" ht="15" customHeight="1" outlineLevel="2" x14ac:dyDescent="0.25">
      <c r="A17" s="88">
        <v>250</v>
      </c>
      <c r="B17" s="89" t="s">
        <v>51</v>
      </c>
      <c r="C17" s="90">
        <f>VLOOKUP(A17,[1]DANE!$A$2:$D$126,4,0)</f>
        <v>49583</v>
      </c>
      <c r="D17" s="91">
        <f t="shared" si="0"/>
        <v>46648</v>
      </c>
      <c r="E17" s="92">
        <f t="shared" si="14"/>
        <v>46648</v>
      </c>
      <c r="F17" s="93">
        <v>0</v>
      </c>
      <c r="G17" s="94">
        <f t="shared" si="4"/>
        <v>94.080632474840158</v>
      </c>
      <c r="H17" s="95">
        <f t="shared" si="15"/>
        <v>8574</v>
      </c>
      <c r="I17" s="96">
        <f t="shared" si="16"/>
        <v>17.292217090535061</v>
      </c>
      <c r="J17" s="97">
        <f t="shared" si="12"/>
        <v>779</v>
      </c>
      <c r="K17" s="98">
        <f t="shared" si="17"/>
        <v>779</v>
      </c>
      <c r="L17" s="98">
        <f t="shared" si="18"/>
        <v>0</v>
      </c>
      <c r="M17" s="98">
        <f t="shared" si="19"/>
        <v>0</v>
      </c>
      <c r="N17" s="98">
        <v>0</v>
      </c>
      <c r="O17" s="99">
        <f t="shared" si="20"/>
        <v>1.571102999011758</v>
      </c>
      <c r="P17" s="95">
        <f t="shared" si="21"/>
        <v>56001</v>
      </c>
      <c r="Q17" s="101">
        <f t="shared" si="1"/>
        <v>112.94395256438698</v>
      </c>
      <c r="R17" s="102">
        <f t="shared" si="2"/>
        <v>-6418</v>
      </c>
      <c r="S17" s="103">
        <f>VLOOKUP(A17,[1]Sisben_Cert!$A$2:$E$126,5,0)</f>
        <v>56100</v>
      </c>
      <c r="T17" s="104">
        <v>40</v>
      </c>
      <c r="U17" s="105">
        <v>14132</v>
      </c>
      <c r="V17" s="106">
        <v>40</v>
      </c>
      <c r="W17" s="107">
        <v>1133</v>
      </c>
      <c r="X17" s="117">
        <v>148</v>
      </c>
      <c r="Y17" s="108">
        <v>8</v>
      </c>
      <c r="Z17" s="84">
        <v>42</v>
      </c>
      <c r="AA17" s="85">
        <v>488</v>
      </c>
      <c r="AB17" s="109" t="s">
        <v>52</v>
      </c>
      <c r="AC17" s="85">
        <v>6</v>
      </c>
      <c r="AD17" s="39"/>
      <c r="AE17" s="87"/>
      <c r="AF17" s="87"/>
    </row>
    <row r="18" spans="1:32" ht="15" customHeight="1" outlineLevel="2" x14ac:dyDescent="0.25">
      <c r="A18" s="88">
        <v>495</v>
      </c>
      <c r="B18" s="89" t="s">
        <v>53</v>
      </c>
      <c r="C18" s="90">
        <f>VLOOKUP(A18,[1]DANE!$A$2:$D$126,4,0)</f>
        <v>26591</v>
      </c>
      <c r="D18" s="91">
        <f t="shared" si="0"/>
        <v>23554</v>
      </c>
      <c r="E18" s="92">
        <f t="shared" si="14"/>
        <v>23554</v>
      </c>
      <c r="F18" s="93">
        <v>0</v>
      </c>
      <c r="G18" s="94">
        <f t="shared" si="4"/>
        <v>88.578842465495839</v>
      </c>
      <c r="H18" s="95">
        <f t="shared" si="15"/>
        <v>983</v>
      </c>
      <c r="I18" s="96">
        <f t="shared" si="16"/>
        <v>3.696739498326501</v>
      </c>
      <c r="J18" s="97">
        <f t="shared" si="12"/>
        <v>414</v>
      </c>
      <c r="K18" s="98">
        <f t="shared" si="17"/>
        <v>414</v>
      </c>
      <c r="L18" s="98">
        <f t="shared" si="18"/>
        <v>0</v>
      </c>
      <c r="M18" s="98">
        <f t="shared" si="19"/>
        <v>0</v>
      </c>
      <c r="N18" s="98">
        <v>0</v>
      </c>
      <c r="O18" s="99">
        <f t="shared" si="20"/>
        <v>1.5569177541273362</v>
      </c>
      <c r="P18" s="95">
        <f t="shared" si="21"/>
        <v>24951</v>
      </c>
      <c r="Q18" s="101">
        <f t="shared" si="1"/>
        <v>93.832499717949673</v>
      </c>
      <c r="R18" s="102">
        <f t="shared" si="2"/>
        <v>1640</v>
      </c>
      <c r="S18" s="103">
        <f>VLOOKUP(A18,[1]Sisben_Cert!$A$2:$E$126,5,0)</f>
        <v>27014</v>
      </c>
      <c r="T18" s="104">
        <v>42</v>
      </c>
      <c r="U18" s="105">
        <v>17571</v>
      </c>
      <c r="V18" s="106">
        <v>42</v>
      </c>
      <c r="W18" s="107">
        <v>9296</v>
      </c>
      <c r="X18" s="117">
        <v>154</v>
      </c>
      <c r="Y18" s="108">
        <v>11</v>
      </c>
      <c r="Z18" s="84">
        <v>44</v>
      </c>
      <c r="AA18" s="85">
        <v>92</v>
      </c>
      <c r="AB18" s="109" t="s">
        <v>54</v>
      </c>
      <c r="AC18" s="85">
        <v>24</v>
      </c>
      <c r="AD18" s="39"/>
      <c r="AE18" s="87"/>
      <c r="AF18" s="87"/>
    </row>
    <row r="19" spans="1:32" ht="15" customHeight="1" outlineLevel="2" x14ac:dyDescent="0.25">
      <c r="A19" s="88">
        <v>790</v>
      </c>
      <c r="B19" s="89" t="s">
        <v>55</v>
      </c>
      <c r="C19" s="90">
        <f>VLOOKUP(A19,[1]DANE!$A$2:$D$126,4,0)</f>
        <v>42641</v>
      </c>
      <c r="D19" s="91">
        <f t="shared" si="0"/>
        <v>31857</v>
      </c>
      <c r="E19" s="92">
        <f t="shared" si="14"/>
        <v>31857</v>
      </c>
      <c r="F19" s="93">
        <v>0</v>
      </c>
      <c r="G19" s="94">
        <f t="shared" si="4"/>
        <v>74.709786355854689</v>
      </c>
      <c r="H19" s="95">
        <f t="shared" si="15"/>
        <v>2383</v>
      </c>
      <c r="I19" s="96">
        <f t="shared" si="16"/>
        <v>5.5885180929152689</v>
      </c>
      <c r="J19" s="97">
        <f t="shared" si="12"/>
        <v>438</v>
      </c>
      <c r="K19" s="98">
        <f t="shared" si="17"/>
        <v>438</v>
      </c>
      <c r="L19" s="98">
        <f t="shared" si="18"/>
        <v>0</v>
      </c>
      <c r="M19" s="98">
        <f t="shared" si="19"/>
        <v>0</v>
      </c>
      <c r="N19" s="98">
        <v>0</v>
      </c>
      <c r="O19" s="99">
        <f t="shared" si="20"/>
        <v>1.0271804132173261</v>
      </c>
      <c r="P19" s="95">
        <f t="shared" si="21"/>
        <v>34678</v>
      </c>
      <c r="Q19" s="101">
        <f t="shared" si="1"/>
        <v>81.325484861987277</v>
      </c>
      <c r="R19" s="102">
        <f t="shared" si="2"/>
        <v>7963</v>
      </c>
      <c r="S19" s="103">
        <f>VLOOKUP(A19,[1]Sisben_Cert!$A$2:$E$126,5,0)</f>
        <v>35941</v>
      </c>
      <c r="T19" s="104">
        <v>44</v>
      </c>
      <c r="U19" s="105">
        <v>5573</v>
      </c>
      <c r="V19" s="106">
        <v>44</v>
      </c>
      <c r="W19" s="107">
        <v>1206</v>
      </c>
      <c r="X19" s="119">
        <v>190</v>
      </c>
      <c r="Y19" s="108">
        <v>1</v>
      </c>
      <c r="Z19" s="84">
        <v>45</v>
      </c>
      <c r="AA19" s="85">
        <v>2383</v>
      </c>
      <c r="AB19" s="109" t="s">
        <v>56</v>
      </c>
      <c r="AC19" s="85">
        <v>4</v>
      </c>
      <c r="AD19" s="39"/>
      <c r="AE19" s="87"/>
      <c r="AF19" s="87"/>
    </row>
    <row r="20" spans="1:32" ht="15" customHeight="1" outlineLevel="2" x14ac:dyDescent="0.25">
      <c r="A20" s="88">
        <v>895</v>
      </c>
      <c r="B20" s="120" t="s">
        <v>57</v>
      </c>
      <c r="C20" s="90">
        <f>VLOOKUP(A20,[1]DANE!$A$2:$D$126,4,0)</f>
        <v>30738</v>
      </c>
      <c r="D20" s="91">
        <f t="shared" si="0"/>
        <v>23140</v>
      </c>
      <c r="E20" s="92">
        <f t="shared" si="14"/>
        <v>23140</v>
      </c>
      <c r="F20" s="93">
        <v>0</v>
      </c>
      <c r="G20" s="94">
        <f t="shared" si="4"/>
        <v>75.281410631791275</v>
      </c>
      <c r="H20" s="95">
        <f t="shared" si="15"/>
        <v>1805</v>
      </c>
      <c r="I20" s="96">
        <f t="shared" si="16"/>
        <v>5.8722102934478491</v>
      </c>
      <c r="J20" s="97">
        <f t="shared" si="12"/>
        <v>443</v>
      </c>
      <c r="K20" s="98">
        <f t="shared" si="17"/>
        <v>443</v>
      </c>
      <c r="L20" s="98">
        <f t="shared" si="18"/>
        <v>0</v>
      </c>
      <c r="M20" s="98">
        <f t="shared" si="19"/>
        <v>0</v>
      </c>
      <c r="N20" s="98">
        <v>0</v>
      </c>
      <c r="O20" s="99">
        <f t="shared" si="20"/>
        <v>1.4412128310234888</v>
      </c>
      <c r="P20" s="95">
        <f t="shared" si="21"/>
        <v>25388</v>
      </c>
      <c r="Q20" s="101">
        <f t="shared" si="1"/>
        <v>82.594833756262616</v>
      </c>
      <c r="R20" s="102">
        <f t="shared" si="2"/>
        <v>5350</v>
      </c>
      <c r="S20" s="103">
        <f>VLOOKUP(A20,[1]Sisben_Cert!$A$2:$E$126,5,0)</f>
        <v>26856</v>
      </c>
      <c r="T20" s="104">
        <v>45</v>
      </c>
      <c r="U20" s="105">
        <v>51769</v>
      </c>
      <c r="V20" s="106">
        <v>45</v>
      </c>
      <c r="W20" s="107">
        <v>82043</v>
      </c>
      <c r="X20" s="119">
        <v>206</v>
      </c>
      <c r="Y20" s="108">
        <v>1</v>
      </c>
      <c r="Z20" s="84">
        <v>51</v>
      </c>
      <c r="AA20" s="85">
        <v>711</v>
      </c>
      <c r="AB20" s="109" t="s">
        <v>58</v>
      </c>
      <c r="AC20" s="85">
        <v>2919</v>
      </c>
      <c r="AD20" s="39"/>
      <c r="AE20" s="87"/>
      <c r="AF20" s="87"/>
    </row>
    <row r="21" spans="1:32" ht="15" customHeight="1" outlineLevel="1" x14ac:dyDescent="0.25">
      <c r="A21" s="53"/>
      <c r="B21" s="53" t="s">
        <v>59</v>
      </c>
      <c r="C21" s="111">
        <f>SUM(C22:C32)</f>
        <v>659266</v>
      </c>
      <c r="D21" s="75">
        <f t="shared" si="0"/>
        <v>364182</v>
      </c>
      <c r="E21" s="112">
        <f>SUM(E22:E32)</f>
        <v>363193</v>
      </c>
      <c r="F21" s="75">
        <f>SUM(F22:F32)</f>
        <v>989</v>
      </c>
      <c r="G21" s="113">
        <f t="shared" si="4"/>
        <v>55.240525068788628</v>
      </c>
      <c r="H21" s="75">
        <f t="shared" ref="H21:N21" si="22">SUM(H22:H32)</f>
        <v>177329</v>
      </c>
      <c r="I21" s="73">
        <f>H21/C21*100</f>
        <v>26.897944077201007</v>
      </c>
      <c r="J21" s="114">
        <f>SUM(J22:J32)</f>
        <v>10525</v>
      </c>
      <c r="K21" s="115">
        <f t="shared" si="22"/>
        <v>10520</v>
      </c>
      <c r="L21" s="115">
        <f t="shared" si="22"/>
        <v>5</v>
      </c>
      <c r="M21" s="115">
        <f t="shared" si="22"/>
        <v>0</v>
      </c>
      <c r="N21" s="115">
        <f t="shared" si="22"/>
        <v>0</v>
      </c>
      <c r="O21" s="74">
        <f>J21/C21*100</f>
        <v>1.5964724405626864</v>
      </c>
      <c r="P21" s="75">
        <f>SUM(P22:P32)</f>
        <v>552036</v>
      </c>
      <c r="Q21" s="76">
        <f>G21+I21+O21</f>
        <v>83.734941586552324</v>
      </c>
      <c r="R21" s="116">
        <f t="shared" si="2"/>
        <v>107230</v>
      </c>
      <c r="S21" s="78">
        <f>SUM(S22:S32)</f>
        <v>546518</v>
      </c>
      <c r="T21" s="104">
        <v>51</v>
      </c>
      <c r="U21" s="105">
        <v>26372</v>
      </c>
      <c r="V21" s="106">
        <v>51</v>
      </c>
      <c r="W21" s="107">
        <v>3803</v>
      </c>
      <c r="X21" s="119">
        <v>209</v>
      </c>
      <c r="Y21" s="108">
        <v>2</v>
      </c>
      <c r="Z21" s="84">
        <v>55</v>
      </c>
      <c r="AA21" s="85">
        <v>198</v>
      </c>
      <c r="AB21" s="109" t="s">
        <v>60</v>
      </c>
      <c r="AC21" s="85">
        <v>8</v>
      </c>
      <c r="AD21" s="39"/>
      <c r="AE21" s="87"/>
      <c r="AF21" s="87"/>
    </row>
    <row r="22" spans="1:32" ht="15" customHeight="1" outlineLevel="2" x14ac:dyDescent="0.25">
      <c r="A22" s="88">
        <v>45</v>
      </c>
      <c r="B22" s="89" t="s">
        <v>61</v>
      </c>
      <c r="C22" s="90">
        <f>VLOOKUP(A22,[1]DANE!$A$2:$D$126,4,0)</f>
        <v>178257</v>
      </c>
      <c r="D22" s="91">
        <f t="shared" si="0"/>
        <v>52758</v>
      </c>
      <c r="E22" s="92">
        <f t="shared" ref="E22:E32" si="23">VLOOKUP(A22,$T$8:$U$132,2,0)</f>
        <v>51769</v>
      </c>
      <c r="F22" s="93">
        <v>989</v>
      </c>
      <c r="G22" s="94">
        <f t="shared" si="4"/>
        <v>29.596593682155543</v>
      </c>
      <c r="H22" s="95">
        <f t="shared" ref="H22:H32" si="24">VLOOKUP(A22,$V$8:$W$132,2,0)</f>
        <v>82043</v>
      </c>
      <c r="I22" s="96">
        <f t="shared" ref="I22:I32" si="25">(H22/C22)*100</f>
        <v>46.025121033115106</v>
      </c>
      <c r="J22" s="97">
        <f t="shared" si="12"/>
        <v>2387</v>
      </c>
      <c r="K22" s="98">
        <f t="shared" ref="K22:K32" si="26">IFERROR(VLOOKUP(A22,$Z$7:$AA$131,2,0),0)</f>
        <v>2383</v>
      </c>
      <c r="L22" s="98">
        <f t="shared" ref="L22:L32" si="27">IFERROR(VLOOKUP(A22,$X$7:$Y$139,2,0),0)</f>
        <v>4</v>
      </c>
      <c r="M22" s="98">
        <f t="shared" ref="M22:M32" si="28">IFERROR(VLOOKUP(B22,$AB$7:$AC$131,2,0),0)</f>
        <v>0</v>
      </c>
      <c r="N22" s="98">
        <v>0</v>
      </c>
      <c r="O22" s="99">
        <f t="shared" ref="O22:O32" si="29">(J22/C22)*100</f>
        <v>1.339077848275243</v>
      </c>
      <c r="P22" s="95">
        <f t="shared" ref="P22:P32" si="30">D22+H22+J22</f>
        <v>137188</v>
      </c>
      <c r="Q22" s="101">
        <f t="shared" si="1"/>
        <v>76.960792563545894</v>
      </c>
      <c r="R22" s="102">
        <f t="shared" si="2"/>
        <v>41069</v>
      </c>
      <c r="S22" s="103">
        <f>VLOOKUP(A22,[1]Sisben_Cert!$A$2:$E$126,5,0)</f>
        <v>116999</v>
      </c>
      <c r="T22" s="104">
        <v>55</v>
      </c>
      <c r="U22" s="105">
        <v>6798</v>
      </c>
      <c r="V22" s="106">
        <v>55</v>
      </c>
      <c r="W22" s="107">
        <v>592</v>
      </c>
      <c r="X22" s="117">
        <v>212</v>
      </c>
      <c r="Y22" s="108">
        <v>94</v>
      </c>
      <c r="Z22" s="84">
        <v>59</v>
      </c>
      <c r="AA22" s="85">
        <v>76</v>
      </c>
      <c r="AB22" s="109" t="s">
        <v>62</v>
      </c>
      <c r="AC22" s="85">
        <v>60</v>
      </c>
      <c r="AD22" s="39"/>
      <c r="AE22" s="87"/>
      <c r="AF22" s="87"/>
    </row>
    <row r="23" spans="1:32" ht="15" customHeight="1" outlineLevel="2" x14ac:dyDescent="0.25">
      <c r="A23" s="88">
        <v>51</v>
      </c>
      <c r="B23" s="89" t="s">
        <v>63</v>
      </c>
      <c r="C23" s="90">
        <f>VLOOKUP(A23,[1]DANE!$A$2:$D$126,4,0)</f>
        <v>40147</v>
      </c>
      <c r="D23" s="91">
        <f t="shared" si="0"/>
        <v>26372</v>
      </c>
      <c r="E23" s="92">
        <f t="shared" si="23"/>
        <v>26372</v>
      </c>
      <c r="F23" s="93">
        <v>0</v>
      </c>
      <c r="G23" s="94">
        <f t="shared" si="4"/>
        <v>65.688594415522942</v>
      </c>
      <c r="H23" s="95">
        <f t="shared" si="24"/>
        <v>3803</v>
      </c>
      <c r="I23" s="96">
        <f t="shared" si="25"/>
        <v>9.4726878720701411</v>
      </c>
      <c r="J23" s="97">
        <f t="shared" si="12"/>
        <v>711</v>
      </c>
      <c r="K23" s="98">
        <f t="shared" si="26"/>
        <v>711</v>
      </c>
      <c r="L23" s="98">
        <f t="shared" si="27"/>
        <v>0</v>
      </c>
      <c r="M23" s="98">
        <f t="shared" si="28"/>
        <v>0</v>
      </c>
      <c r="N23" s="98">
        <v>0</v>
      </c>
      <c r="O23" s="99">
        <f t="shared" si="29"/>
        <v>1.7709916058485067</v>
      </c>
      <c r="P23" s="95">
        <f t="shared" si="30"/>
        <v>30886</v>
      </c>
      <c r="Q23" s="101">
        <f t="shared" si="1"/>
        <v>76.93227389344159</v>
      </c>
      <c r="R23" s="102">
        <f t="shared" si="2"/>
        <v>9261</v>
      </c>
      <c r="S23" s="103">
        <f>VLOOKUP(A23,[1]Sisben_Cert!$A$2:$E$126,5,0)</f>
        <v>32238</v>
      </c>
      <c r="T23" s="104">
        <v>59</v>
      </c>
      <c r="U23" s="105">
        <v>3302</v>
      </c>
      <c r="V23" s="106">
        <v>59</v>
      </c>
      <c r="W23" s="107">
        <v>2651</v>
      </c>
      <c r="X23" s="117">
        <v>266</v>
      </c>
      <c r="Y23" s="108">
        <v>579</v>
      </c>
      <c r="Z23" s="84">
        <v>79</v>
      </c>
      <c r="AA23" s="85">
        <v>484</v>
      </c>
      <c r="AB23" s="109" t="s">
        <v>64</v>
      </c>
      <c r="AC23" s="85">
        <v>25</v>
      </c>
      <c r="AD23" s="39"/>
      <c r="AE23" s="87"/>
      <c r="AF23" s="87"/>
    </row>
    <row r="24" spans="1:32" ht="15" customHeight="1" outlineLevel="2" x14ac:dyDescent="0.25">
      <c r="A24" s="88">
        <v>147</v>
      </c>
      <c r="B24" s="89" t="s">
        <v>65</v>
      </c>
      <c r="C24" s="90">
        <f>VLOOKUP(A24,[1]DANE!$A$2:$D$126,4,0)</f>
        <v>55788</v>
      </c>
      <c r="D24" s="91">
        <f t="shared" si="0"/>
        <v>24886</v>
      </c>
      <c r="E24" s="92">
        <f t="shared" si="23"/>
        <v>24886</v>
      </c>
      <c r="F24" s="93">
        <v>0</v>
      </c>
      <c r="G24" s="94">
        <f t="shared" si="4"/>
        <v>44.608159460815941</v>
      </c>
      <c r="H24" s="95">
        <f t="shared" si="24"/>
        <v>22210</v>
      </c>
      <c r="I24" s="96">
        <f t="shared" si="25"/>
        <v>39.811428981142896</v>
      </c>
      <c r="J24" s="97">
        <f t="shared" si="12"/>
        <v>613</v>
      </c>
      <c r="K24" s="98">
        <f t="shared" si="26"/>
        <v>613</v>
      </c>
      <c r="L24" s="98">
        <f t="shared" si="27"/>
        <v>0</v>
      </c>
      <c r="M24" s="98">
        <f t="shared" si="28"/>
        <v>0</v>
      </c>
      <c r="N24" s="98">
        <v>0</v>
      </c>
      <c r="O24" s="99">
        <f t="shared" si="29"/>
        <v>1.098802609880261</v>
      </c>
      <c r="P24" s="95">
        <f t="shared" si="30"/>
        <v>47709</v>
      </c>
      <c r="Q24" s="101">
        <f t="shared" si="1"/>
        <v>85.518391051839103</v>
      </c>
      <c r="R24" s="102">
        <f t="shared" si="2"/>
        <v>8079</v>
      </c>
      <c r="S24" s="103">
        <f>VLOOKUP(A24,[1]Sisben_Cert!$A$2:$E$126,5,0)</f>
        <v>53802</v>
      </c>
      <c r="T24" s="104">
        <v>79</v>
      </c>
      <c r="U24" s="105">
        <v>17577</v>
      </c>
      <c r="V24" s="106">
        <v>79</v>
      </c>
      <c r="W24" s="107">
        <v>20532</v>
      </c>
      <c r="X24" s="117">
        <v>308</v>
      </c>
      <c r="Y24" s="108">
        <v>33</v>
      </c>
      <c r="Z24" s="84">
        <v>86</v>
      </c>
      <c r="AA24" s="85">
        <v>104</v>
      </c>
      <c r="AB24" s="109" t="s">
        <v>66</v>
      </c>
      <c r="AC24" s="85">
        <v>2</v>
      </c>
      <c r="AD24" s="39"/>
      <c r="AE24" s="87"/>
      <c r="AF24" s="87"/>
    </row>
    <row r="25" spans="1:32" ht="15" customHeight="1" outlineLevel="2" x14ac:dyDescent="0.25">
      <c r="A25" s="88">
        <v>172</v>
      </c>
      <c r="B25" s="110" t="s">
        <v>67</v>
      </c>
      <c r="C25" s="90">
        <f>VLOOKUP(A25,[1]DANE!$A$2:$D$126,4,0)</f>
        <v>76202</v>
      </c>
      <c r="D25" s="91">
        <f t="shared" si="0"/>
        <v>36114</v>
      </c>
      <c r="E25" s="92">
        <f t="shared" si="23"/>
        <v>36114</v>
      </c>
      <c r="F25" s="93">
        <v>0</v>
      </c>
      <c r="G25" s="94">
        <f t="shared" si="4"/>
        <v>47.392456890895254</v>
      </c>
      <c r="H25" s="95">
        <f t="shared" si="24"/>
        <v>26659</v>
      </c>
      <c r="I25" s="96">
        <f t="shared" si="25"/>
        <v>34.984646072281564</v>
      </c>
      <c r="J25" s="97">
        <f t="shared" si="12"/>
        <v>867</v>
      </c>
      <c r="K25" s="98">
        <f t="shared" si="26"/>
        <v>867</v>
      </c>
      <c r="L25" s="98">
        <f t="shared" si="27"/>
        <v>0</v>
      </c>
      <c r="M25" s="98">
        <f t="shared" si="28"/>
        <v>0</v>
      </c>
      <c r="N25" s="98">
        <v>0</v>
      </c>
      <c r="O25" s="99">
        <f t="shared" si="29"/>
        <v>1.1377654129812866</v>
      </c>
      <c r="P25" s="95">
        <f t="shared" si="30"/>
        <v>63640</v>
      </c>
      <c r="Q25" s="101">
        <f t="shared" si="1"/>
        <v>83.514868376158091</v>
      </c>
      <c r="R25" s="102">
        <f t="shared" si="2"/>
        <v>12562</v>
      </c>
      <c r="S25" s="103">
        <f>VLOOKUP(A25,[1]Sisben_Cert!$A$2:$E$126,5,0)</f>
        <v>58692</v>
      </c>
      <c r="T25" s="104">
        <v>86</v>
      </c>
      <c r="U25" s="105">
        <v>3210</v>
      </c>
      <c r="V25" s="106">
        <v>86</v>
      </c>
      <c r="W25" s="107">
        <v>1169</v>
      </c>
      <c r="X25" s="117">
        <v>318</v>
      </c>
      <c r="Y25" s="108">
        <v>13</v>
      </c>
      <c r="Z25" s="84">
        <v>88</v>
      </c>
      <c r="AA25" s="85">
        <v>4562</v>
      </c>
      <c r="AB25" s="109" t="s">
        <v>68</v>
      </c>
      <c r="AC25" s="85">
        <v>1</v>
      </c>
      <c r="AD25" s="39"/>
      <c r="AE25" s="87"/>
      <c r="AF25" s="87"/>
    </row>
    <row r="26" spans="1:32" ht="15" customHeight="1" outlineLevel="2" x14ac:dyDescent="0.25">
      <c r="A26" s="88">
        <v>475</v>
      </c>
      <c r="B26" s="110" t="s">
        <v>69</v>
      </c>
      <c r="C26" s="90">
        <f>VLOOKUP(A26,[1]DANE!$A$2:$D$126,4,0)</f>
        <v>4593</v>
      </c>
      <c r="D26" s="91">
        <f t="shared" si="0"/>
        <v>4036</v>
      </c>
      <c r="E26" s="92">
        <f t="shared" si="23"/>
        <v>4036</v>
      </c>
      <c r="F26" s="93">
        <v>0</v>
      </c>
      <c r="G26" s="94">
        <f t="shared" si="4"/>
        <v>87.87284998911386</v>
      </c>
      <c r="H26" s="95">
        <f t="shared" si="24"/>
        <v>201</v>
      </c>
      <c r="I26" s="96">
        <f t="shared" si="25"/>
        <v>4.3762246897452641</v>
      </c>
      <c r="J26" s="97">
        <f t="shared" si="12"/>
        <v>88</v>
      </c>
      <c r="K26" s="98">
        <f t="shared" si="26"/>
        <v>88</v>
      </c>
      <c r="L26" s="98">
        <f t="shared" si="27"/>
        <v>0</v>
      </c>
      <c r="M26" s="98">
        <f t="shared" si="28"/>
        <v>0</v>
      </c>
      <c r="N26" s="98">
        <v>0</v>
      </c>
      <c r="O26" s="99">
        <f t="shared" si="29"/>
        <v>1.9159590681471803</v>
      </c>
      <c r="P26" s="95">
        <f t="shared" si="30"/>
        <v>4325</v>
      </c>
      <c r="Q26" s="101">
        <f t="shared" si="1"/>
        <v>94.165033747006305</v>
      </c>
      <c r="R26" s="102">
        <f t="shared" si="2"/>
        <v>268</v>
      </c>
      <c r="S26" s="103">
        <f>VLOOKUP(A26,[1]Sisben_Cert!$A$2:$E$126,5,0)</f>
        <v>2597</v>
      </c>
      <c r="T26" s="104">
        <v>88</v>
      </c>
      <c r="U26" s="105">
        <v>91686</v>
      </c>
      <c r="V26" s="106">
        <v>88</v>
      </c>
      <c r="W26" s="107">
        <v>284860</v>
      </c>
      <c r="X26" s="117">
        <v>360</v>
      </c>
      <c r="Y26" s="108">
        <v>154</v>
      </c>
      <c r="Z26" s="84">
        <v>91</v>
      </c>
      <c r="AA26" s="85">
        <v>133</v>
      </c>
      <c r="AB26" s="109" t="s">
        <v>70</v>
      </c>
      <c r="AC26" s="85">
        <v>48</v>
      </c>
      <c r="AD26" s="39"/>
      <c r="AE26" s="87"/>
      <c r="AF26" s="87"/>
    </row>
    <row r="27" spans="1:32" ht="15" customHeight="1" outlineLevel="2" x14ac:dyDescent="0.25">
      <c r="A27" s="88">
        <v>480</v>
      </c>
      <c r="B27" s="110" t="s">
        <v>71</v>
      </c>
      <c r="C27" s="90">
        <f>VLOOKUP(A27,[1]DANE!$A$2:$D$126,4,0)</f>
        <v>20612</v>
      </c>
      <c r="D27" s="91">
        <f t="shared" si="0"/>
        <v>17467</v>
      </c>
      <c r="E27" s="92">
        <f t="shared" si="23"/>
        <v>17467</v>
      </c>
      <c r="F27" s="93">
        <v>0</v>
      </c>
      <c r="G27" s="94">
        <f t="shared" si="4"/>
        <v>84.741897923539682</v>
      </c>
      <c r="H27" s="95">
        <f t="shared" si="24"/>
        <v>2039</v>
      </c>
      <c r="I27" s="96">
        <f t="shared" si="25"/>
        <v>9.8922957500485165</v>
      </c>
      <c r="J27" s="97">
        <f t="shared" si="12"/>
        <v>279</v>
      </c>
      <c r="K27" s="98">
        <f t="shared" si="26"/>
        <v>279</v>
      </c>
      <c r="L27" s="98">
        <f t="shared" si="27"/>
        <v>0</v>
      </c>
      <c r="M27" s="98">
        <f t="shared" si="28"/>
        <v>0</v>
      </c>
      <c r="N27" s="98">
        <v>0</v>
      </c>
      <c r="O27" s="99">
        <f t="shared" si="29"/>
        <v>1.3535804385794683</v>
      </c>
      <c r="P27" s="95">
        <f t="shared" si="30"/>
        <v>19785</v>
      </c>
      <c r="Q27" s="101">
        <f t="shared" si="1"/>
        <v>95.987774112167671</v>
      </c>
      <c r="R27" s="102">
        <f t="shared" si="2"/>
        <v>827</v>
      </c>
      <c r="S27" s="103">
        <f>VLOOKUP(A27,[1]Sisben_Cert!$A$2:$E$126,5,0)</f>
        <v>19976</v>
      </c>
      <c r="T27" s="104">
        <v>91</v>
      </c>
      <c r="U27" s="105">
        <v>6970</v>
      </c>
      <c r="V27" s="106">
        <v>91</v>
      </c>
      <c r="W27" s="107">
        <v>764</v>
      </c>
      <c r="X27" s="119">
        <v>368</v>
      </c>
      <c r="Y27" s="108">
        <v>1</v>
      </c>
      <c r="Z27" s="84">
        <v>93</v>
      </c>
      <c r="AA27" s="85">
        <v>307</v>
      </c>
      <c r="AB27" s="109" t="s">
        <v>72</v>
      </c>
      <c r="AC27" s="85">
        <v>1</v>
      </c>
      <c r="AD27" s="39"/>
      <c r="AE27" s="87"/>
      <c r="AF27" s="87"/>
    </row>
    <row r="28" spans="1:32" ht="15" customHeight="1" outlineLevel="2" x14ac:dyDescent="0.25">
      <c r="A28" s="88">
        <v>490</v>
      </c>
      <c r="B28" s="89" t="s">
        <v>73</v>
      </c>
      <c r="C28" s="90">
        <f>VLOOKUP(A28,[1]DANE!$A$2:$D$126,4,0)</f>
        <v>62365</v>
      </c>
      <c r="D28" s="91">
        <f t="shared" si="0"/>
        <v>47431</v>
      </c>
      <c r="E28" s="92">
        <f t="shared" si="23"/>
        <v>47431</v>
      </c>
      <c r="F28" s="93">
        <v>0</v>
      </c>
      <c r="G28" s="94">
        <f t="shared" si="4"/>
        <v>76.053876372965604</v>
      </c>
      <c r="H28" s="95">
        <f t="shared" si="24"/>
        <v>4011</v>
      </c>
      <c r="I28" s="96">
        <f t="shared" si="25"/>
        <v>6.4314920227691807</v>
      </c>
      <c r="J28" s="97">
        <f t="shared" si="12"/>
        <v>932</v>
      </c>
      <c r="K28" s="98">
        <f t="shared" si="26"/>
        <v>932</v>
      </c>
      <c r="L28" s="98">
        <f t="shared" si="27"/>
        <v>0</v>
      </c>
      <c r="M28" s="98">
        <f t="shared" si="28"/>
        <v>0</v>
      </c>
      <c r="N28" s="98">
        <v>0</v>
      </c>
      <c r="O28" s="99">
        <f t="shared" si="29"/>
        <v>1.4944279644031107</v>
      </c>
      <c r="P28" s="95">
        <f t="shared" si="30"/>
        <v>52374</v>
      </c>
      <c r="Q28" s="101">
        <f t="shared" si="1"/>
        <v>83.979796360137897</v>
      </c>
      <c r="R28" s="102">
        <f t="shared" si="2"/>
        <v>9991</v>
      </c>
      <c r="S28" s="103">
        <f>VLOOKUP(A28,[1]Sisben_Cert!$A$2:$E$126,5,0)</f>
        <v>52449</v>
      </c>
      <c r="T28" s="104">
        <v>93</v>
      </c>
      <c r="U28" s="105">
        <v>14380</v>
      </c>
      <c r="V28" s="106">
        <v>93</v>
      </c>
      <c r="W28" s="107">
        <v>1255</v>
      </c>
      <c r="X28" s="117">
        <v>376</v>
      </c>
      <c r="Y28" s="108">
        <v>13</v>
      </c>
      <c r="Z28" s="84">
        <v>101</v>
      </c>
      <c r="AA28" s="85">
        <v>472</v>
      </c>
      <c r="AB28" s="109" t="s">
        <v>74</v>
      </c>
      <c r="AC28" s="85">
        <v>4</v>
      </c>
      <c r="AD28" s="39"/>
      <c r="AE28" s="87"/>
      <c r="AF28" s="87"/>
    </row>
    <row r="29" spans="1:32" ht="15" customHeight="1" outlineLevel="2" x14ac:dyDescent="0.25">
      <c r="A29" s="88">
        <v>659</v>
      </c>
      <c r="B29" s="110" t="s">
        <v>75</v>
      </c>
      <c r="C29" s="90">
        <f>VLOOKUP(A29,[1]DANE!$A$2:$D$126,4,0)</f>
        <v>25168</v>
      </c>
      <c r="D29" s="91">
        <f t="shared" si="0"/>
        <v>20277</v>
      </c>
      <c r="E29" s="92">
        <f t="shared" si="23"/>
        <v>20277</v>
      </c>
      <c r="F29" s="93">
        <v>0</v>
      </c>
      <c r="G29" s="94">
        <f t="shared" si="4"/>
        <v>80.566592498410685</v>
      </c>
      <c r="H29" s="95">
        <f t="shared" si="24"/>
        <v>1536</v>
      </c>
      <c r="I29" s="96">
        <f t="shared" si="25"/>
        <v>6.1029879211697393</v>
      </c>
      <c r="J29" s="97">
        <f t="shared" si="12"/>
        <v>433</v>
      </c>
      <c r="K29" s="98">
        <f t="shared" si="26"/>
        <v>433</v>
      </c>
      <c r="L29" s="98">
        <f t="shared" si="27"/>
        <v>0</v>
      </c>
      <c r="M29" s="98">
        <f t="shared" si="28"/>
        <v>0</v>
      </c>
      <c r="N29" s="98">
        <v>0</v>
      </c>
      <c r="O29" s="99">
        <f t="shared" si="29"/>
        <v>1.7204386522568342</v>
      </c>
      <c r="P29" s="95">
        <f t="shared" si="30"/>
        <v>22246</v>
      </c>
      <c r="Q29" s="101">
        <f t="shared" si="1"/>
        <v>88.390019071837258</v>
      </c>
      <c r="R29" s="102">
        <f t="shared" si="2"/>
        <v>2922</v>
      </c>
      <c r="S29" s="103">
        <f>VLOOKUP(A29,[1]Sisben_Cert!$A$2:$E$126,5,0)</f>
        <v>24184</v>
      </c>
      <c r="T29" s="104">
        <v>101</v>
      </c>
      <c r="U29" s="105">
        <v>20282</v>
      </c>
      <c r="V29" s="106">
        <v>101</v>
      </c>
      <c r="W29" s="107">
        <v>7500</v>
      </c>
      <c r="X29" s="117">
        <v>380</v>
      </c>
      <c r="Y29" s="108">
        <v>61</v>
      </c>
      <c r="Z29" s="84">
        <v>107</v>
      </c>
      <c r="AA29" s="85">
        <v>184</v>
      </c>
      <c r="AB29" s="109" t="s">
        <v>76</v>
      </c>
      <c r="AC29" s="85">
        <v>2</v>
      </c>
      <c r="AD29" s="39"/>
      <c r="AE29" s="87"/>
      <c r="AF29" s="87"/>
    </row>
    <row r="30" spans="1:32" ht="15" customHeight="1" outlineLevel="2" x14ac:dyDescent="0.25">
      <c r="A30" s="88">
        <v>665</v>
      </c>
      <c r="B30" s="89" t="s">
        <v>77</v>
      </c>
      <c r="C30" s="90">
        <f>VLOOKUP(A30,[1]DANE!$A$2:$D$126,4,0)</f>
        <v>31280</v>
      </c>
      <c r="D30" s="91">
        <f t="shared" si="0"/>
        <v>29614</v>
      </c>
      <c r="E30" s="92">
        <f t="shared" si="23"/>
        <v>29614</v>
      </c>
      <c r="F30" s="93">
        <v>0</v>
      </c>
      <c r="G30" s="94">
        <f t="shared" si="4"/>
        <v>94.673913043478265</v>
      </c>
      <c r="H30" s="95">
        <f t="shared" si="24"/>
        <v>2650</v>
      </c>
      <c r="I30" s="96">
        <f t="shared" si="25"/>
        <v>8.4718670076726337</v>
      </c>
      <c r="J30" s="97">
        <f t="shared" si="12"/>
        <v>607</v>
      </c>
      <c r="K30" s="98">
        <f t="shared" si="26"/>
        <v>607</v>
      </c>
      <c r="L30" s="98">
        <f t="shared" si="27"/>
        <v>0</v>
      </c>
      <c r="M30" s="98">
        <f t="shared" si="28"/>
        <v>0</v>
      </c>
      <c r="N30" s="98">
        <v>0</v>
      </c>
      <c r="O30" s="99">
        <f t="shared" si="29"/>
        <v>1.9405370843989769</v>
      </c>
      <c r="P30" s="95">
        <f t="shared" si="30"/>
        <v>32871</v>
      </c>
      <c r="Q30" s="101">
        <f t="shared" si="1"/>
        <v>105.08631713554988</v>
      </c>
      <c r="R30" s="102">
        <f t="shared" si="2"/>
        <v>-1591</v>
      </c>
      <c r="S30" s="103">
        <f>VLOOKUP(A30,[1]Sisben_Cert!$A$2:$E$126,5,0)</f>
        <v>34497</v>
      </c>
      <c r="T30" s="104">
        <v>107</v>
      </c>
      <c r="U30" s="105">
        <v>6182</v>
      </c>
      <c r="V30" s="106">
        <v>107</v>
      </c>
      <c r="W30" s="107">
        <v>856</v>
      </c>
      <c r="X30" s="117">
        <v>440</v>
      </c>
      <c r="Y30" s="108">
        <v>14</v>
      </c>
      <c r="Z30" s="84">
        <v>113</v>
      </c>
      <c r="AA30" s="85">
        <v>107</v>
      </c>
      <c r="AB30" s="109" t="s">
        <v>78</v>
      </c>
      <c r="AC30" s="85">
        <v>1</v>
      </c>
      <c r="AD30" s="39"/>
      <c r="AE30" s="87"/>
      <c r="AF30" s="87"/>
    </row>
    <row r="31" spans="1:32" ht="15" customHeight="1" outlineLevel="2" x14ac:dyDescent="0.25">
      <c r="A31" s="88">
        <v>837</v>
      </c>
      <c r="B31" s="110" t="s">
        <v>79</v>
      </c>
      <c r="C31" s="90">
        <f>VLOOKUP(A31,[1]DANE!$A$2:$D$126,4,0)</f>
        <v>159268</v>
      </c>
      <c r="D31" s="91">
        <f t="shared" si="0"/>
        <v>98480</v>
      </c>
      <c r="E31" s="92">
        <f t="shared" si="23"/>
        <v>98480</v>
      </c>
      <c r="F31" s="93">
        <v>0</v>
      </c>
      <c r="G31" s="94">
        <f t="shared" si="4"/>
        <v>61.832885450938043</v>
      </c>
      <c r="H31" s="95">
        <f t="shared" si="24"/>
        <v>31866</v>
      </c>
      <c r="I31" s="96">
        <f t="shared" si="25"/>
        <v>20.007785619207876</v>
      </c>
      <c r="J31" s="97">
        <f t="shared" si="12"/>
        <v>3387</v>
      </c>
      <c r="K31" s="98">
        <f t="shared" si="26"/>
        <v>3386</v>
      </c>
      <c r="L31" s="98">
        <f t="shared" si="27"/>
        <v>1</v>
      </c>
      <c r="M31" s="98">
        <f t="shared" si="28"/>
        <v>0</v>
      </c>
      <c r="N31" s="98">
        <v>0</v>
      </c>
      <c r="O31" s="99">
        <f t="shared" si="29"/>
        <v>2.1266042142803325</v>
      </c>
      <c r="P31" s="95">
        <f t="shared" si="30"/>
        <v>133733</v>
      </c>
      <c r="Q31" s="101">
        <f t="shared" si="1"/>
        <v>83.96727528442625</v>
      </c>
      <c r="R31" s="102">
        <f t="shared" si="2"/>
        <v>25535</v>
      </c>
      <c r="S31" s="103">
        <f>VLOOKUP(A31,[1]Sisben_Cert!$A$2:$E$126,5,0)</f>
        <v>143201</v>
      </c>
      <c r="T31" s="104">
        <v>113</v>
      </c>
      <c r="U31" s="105">
        <v>6010</v>
      </c>
      <c r="V31" s="106">
        <v>113</v>
      </c>
      <c r="W31" s="107">
        <v>2364</v>
      </c>
      <c r="X31" s="117">
        <v>541</v>
      </c>
      <c r="Y31" s="108">
        <v>1</v>
      </c>
      <c r="Z31" s="84">
        <v>120</v>
      </c>
      <c r="AA31" s="85">
        <v>338</v>
      </c>
      <c r="AB31" s="109" t="s">
        <v>80</v>
      </c>
      <c r="AC31" s="85">
        <v>1</v>
      </c>
      <c r="AD31" s="39"/>
      <c r="AE31" s="87"/>
      <c r="AF31" s="87"/>
    </row>
    <row r="32" spans="1:32" ht="15" customHeight="1" outlineLevel="2" x14ac:dyDescent="0.25">
      <c r="A32" s="88">
        <v>873</v>
      </c>
      <c r="B32" s="89" t="s">
        <v>81</v>
      </c>
      <c r="C32" s="90">
        <f>VLOOKUP(A32,[1]DANE!$A$2:$D$126,4,0)</f>
        <v>5586</v>
      </c>
      <c r="D32" s="91">
        <f t="shared" si="0"/>
        <v>6747</v>
      </c>
      <c r="E32" s="92">
        <f t="shared" si="23"/>
        <v>6747</v>
      </c>
      <c r="F32" s="93">
        <v>0</v>
      </c>
      <c r="G32" s="94">
        <f t="shared" si="4"/>
        <v>120.78410311493018</v>
      </c>
      <c r="H32" s="95">
        <f t="shared" si="24"/>
        <v>311</v>
      </c>
      <c r="I32" s="96">
        <f t="shared" si="25"/>
        <v>5.5674901539563191</v>
      </c>
      <c r="J32" s="97">
        <f t="shared" si="12"/>
        <v>221</v>
      </c>
      <c r="K32" s="98">
        <f t="shared" si="26"/>
        <v>221</v>
      </c>
      <c r="L32" s="98">
        <f t="shared" si="27"/>
        <v>0</v>
      </c>
      <c r="M32" s="98">
        <f t="shared" si="28"/>
        <v>0</v>
      </c>
      <c r="N32" s="98">
        <v>0</v>
      </c>
      <c r="O32" s="99">
        <f t="shared" si="29"/>
        <v>3.9563193698532042</v>
      </c>
      <c r="P32" s="95">
        <f t="shared" si="30"/>
        <v>7279</v>
      </c>
      <c r="Q32" s="101">
        <f t="shared" si="1"/>
        <v>130.30791263873968</v>
      </c>
      <c r="R32" s="102">
        <f t="shared" si="2"/>
        <v>-1693</v>
      </c>
      <c r="S32" s="103">
        <f>VLOOKUP(A32,[1]Sisben_Cert!$A$2:$E$126,5,0)</f>
        <v>7883</v>
      </c>
      <c r="T32" s="104">
        <v>120</v>
      </c>
      <c r="U32" s="105">
        <v>25555</v>
      </c>
      <c r="V32" s="106">
        <v>120</v>
      </c>
      <c r="W32" s="107">
        <v>632</v>
      </c>
      <c r="X32" s="117">
        <v>607</v>
      </c>
      <c r="Y32" s="108">
        <v>20</v>
      </c>
      <c r="Z32" s="84">
        <v>125</v>
      </c>
      <c r="AA32" s="85">
        <v>121</v>
      </c>
      <c r="AD32" s="39"/>
      <c r="AE32" s="87"/>
      <c r="AF32" s="87"/>
    </row>
    <row r="33" spans="1:33" ht="15" customHeight="1" outlineLevel="2" x14ac:dyDescent="0.25">
      <c r="A33" s="53"/>
      <c r="B33" s="53" t="s">
        <v>82</v>
      </c>
      <c r="C33" s="111">
        <f>SUM(C34:C43)</f>
        <v>186534</v>
      </c>
      <c r="D33" s="75">
        <f t="shared" si="0"/>
        <v>131454</v>
      </c>
      <c r="E33" s="112">
        <f>SUBTOTAL(9,E34:E43)</f>
        <v>131173</v>
      </c>
      <c r="F33" s="75">
        <f>SUBTOTAL(9,F34:F43)</f>
        <v>281</v>
      </c>
      <c r="G33" s="113">
        <f t="shared" si="4"/>
        <v>70.471871079803151</v>
      </c>
      <c r="H33" s="75">
        <f t="shared" ref="H33:N33" si="31">SUM(H34:H43)</f>
        <v>35469</v>
      </c>
      <c r="I33" s="73">
        <f>H33/C33*100</f>
        <v>19.014764064460099</v>
      </c>
      <c r="J33" s="114">
        <f>SUM(J34:J43)</f>
        <v>3381</v>
      </c>
      <c r="K33" s="115">
        <f t="shared" si="31"/>
        <v>3360</v>
      </c>
      <c r="L33" s="115">
        <f t="shared" si="31"/>
        <v>2</v>
      </c>
      <c r="M33" s="115">
        <f t="shared" si="31"/>
        <v>2</v>
      </c>
      <c r="N33" s="115">
        <f t="shared" si="31"/>
        <v>17</v>
      </c>
      <c r="O33" s="74">
        <f>J33/C33*100</f>
        <v>1.8125381967898615</v>
      </c>
      <c r="P33" s="75">
        <f>SUM(P34:P43)</f>
        <v>170304</v>
      </c>
      <c r="Q33" s="76">
        <f t="shared" si="1"/>
        <v>91.299173341053105</v>
      </c>
      <c r="R33" s="116">
        <f t="shared" si="2"/>
        <v>16230</v>
      </c>
      <c r="S33" s="78">
        <f>SUM(S34:S43)</f>
        <v>182342</v>
      </c>
      <c r="T33" s="104">
        <v>125</v>
      </c>
      <c r="U33" s="105">
        <v>6622</v>
      </c>
      <c r="V33" s="106">
        <v>125</v>
      </c>
      <c r="W33" s="107">
        <v>653</v>
      </c>
      <c r="X33" s="117">
        <v>615</v>
      </c>
      <c r="Y33" s="108">
        <v>42</v>
      </c>
      <c r="Z33" s="84">
        <v>129</v>
      </c>
      <c r="AA33" s="85">
        <v>699</v>
      </c>
      <c r="AD33" s="39"/>
      <c r="AE33" s="87"/>
      <c r="AF33" s="121" t="s">
        <v>83</v>
      </c>
      <c r="AG33" s="122">
        <f>I6</f>
        <v>0.53768962682800159</v>
      </c>
    </row>
    <row r="34" spans="1:33" ht="15" customHeight="1" outlineLevel="2" x14ac:dyDescent="0.25">
      <c r="A34" s="88">
        <v>31</v>
      </c>
      <c r="B34" s="89" t="s">
        <v>84</v>
      </c>
      <c r="C34" s="90">
        <f>VLOOKUP(A34,[1]DANE!$A$2:$D$126,4,0)</f>
        <v>22088</v>
      </c>
      <c r="D34" s="91">
        <f t="shared" si="0"/>
        <v>17263</v>
      </c>
      <c r="E34" s="92">
        <f t="shared" ref="E34:E43" si="32">VLOOKUP(A34,$T$8:$U$132,2,0)</f>
        <v>17263</v>
      </c>
      <c r="F34" s="93">
        <v>0</v>
      </c>
      <c r="G34" s="94">
        <f t="shared" si="4"/>
        <v>78.15555957986237</v>
      </c>
      <c r="H34" s="95">
        <f t="shared" ref="H34:H43" si="33">VLOOKUP(A34,$V$8:$W$132,2,0)</f>
        <v>4239</v>
      </c>
      <c r="I34" s="96">
        <f t="shared" ref="I34:I43" si="34">(H34/C34)*100</f>
        <v>19.191416153567548</v>
      </c>
      <c r="J34" s="97">
        <f t="shared" si="12"/>
        <v>448</v>
      </c>
      <c r="K34" s="98">
        <f t="shared" ref="K34:K43" si="35">IFERROR(VLOOKUP(A34,$Z$7:$AA$131,2,0),0)</f>
        <v>447</v>
      </c>
      <c r="L34" s="98">
        <f t="shared" ref="L34:L43" si="36">IFERROR(VLOOKUP(A34,$X$7:$Y$139,2,0),0)</f>
        <v>1</v>
      </c>
      <c r="M34" s="98">
        <f t="shared" ref="M34:M43" si="37">IFERROR(VLOOKUP(B34,$AB$7:$AC$131,2,0),0)</f>
        <v>0</v>
      </c>
      <c r="N34" s="98">
        <v>0</v>
      </c>
      <c r="O34" s="99">
        <f t="shared" ref="O34:O43" si="38">(J34/C34)*100</f>
        <v>2.028250633828323</v>
      </c>
      <c r="P34" s="95">
        <f t="shared" ref="P34:P43" si="39">D34+H34+J34</f>
        <v>21950</v>
      </c>
      <c r="Q34" s="101">
        <f t="shared" si="1"/>
        <v>99.375226367258236</v>
      </c>
      <c r="R34" s="102">
        <f t="shared" si="2"/>
        <v>138</v>
      </c>
      <c r="S34" s="103">
        <f>VLOOKUP(A34,[1]Sisben_Cert!$A$2:$E$126,5,0)</f>
        <v>23320</v>
      </c>
      <c r="T34" s="104">
        <v>129</v>
      </c>
      <c r="U34" s="105">
        <v>16827</v>
      </c>
      <c r="V34" s="106">
        <v>129</v>
      </c>
      <c r="W34" s="107">
        <v>64598</v>
      </c>
      <c r="X34" s="117">
        <v>631</v>
      </c>
      <c r="Y34" s="108">
        <v>87</v>
      </c>
      <c r="Z34" s="84">
        <v>134</v>
      </c>
      <c r="AA34" s="85">
        <v>117</v>
      </c>
      <c r="AD34" s="39"/>
      <c r="AE34" s="87"/>
      <c r="AF34" s="121" t="s">
        <v>85</v>
      </c>
      <c r="AG34" s="122">
        <f>G6</f>
        <v>0.37144995917939982</v>
      </c>
    </row>
    <row r="35" spans="1:33" ht="15" customHeight="1" outlineLevel="2" x14ac:dyDescent="0.25">
      <c r="A35" s="88">
        <v>40</v>
      </c>
      <c r="B35" s="89" t="s">
        <v>86</v>
      </c>
      <c r="C35" s="90">
        <f>VLOOKUP(A35,[1]DANE!$A$2:$D$126,4,0)</f>
        <v>17086</v>
      </c>
      <c r="D35" s="91">
        <f t="shared" si="0"/>
        <v>14132</v>
      </c>
      <c r="E35" s="92">
        <f t="shared" si="32"/>
        <v>14132</v>
      </c>
      <c r="F35" s="93">
        <v>0</v>
      </c>
      <c r="G35" s="94">
        <f t="shared" si="4"/>
        <v>82.710991454992381</v>
      </c>
      <c r="H35" s="95">
        <f t="shared" si="33"/>
        <v>1133</v>
      </c>
      <c r="I35" s="96">
        <f t="shared" si="34"/>
        <v>6.6311600140465874</v>
      </c>
      <c r="J35" s="97">
        <f t="shared" si="12"/>
        <v>243</v>
      </c>
      <c r="K35" s="98">
        <f t="shared" si="35"/>
        <v>243</v>
      </c>
      <c r="L35" s="98">
        <f t="shared" si="36"/>
        <v>0</v>
      </c>
      <c r="M35" s="98">
        <f t="shared" si="37"/>
        <v>0</v>
      </c>
      <c r="N35" s="98">
        <v>0</v>
      </c>
      <c r="O35" s="99">
        <f t="shared" si="38"/>
        <v>1.4222170197822779</v>
      </c>
      <c r="P35" s="95">
        <f t="shared" si="39"/>
        <v>15508</v>
      </c>
      <c r="Q35" s="101">
        <f t="shared" si="1"/>
        <v>90.764368488821248</v>
      </c>
      <c r="R35" s="102">
        <f t="shared" si="2"/>
        <v>1578</v>
      </c>
      <c r="S35" s="103">
        <f>VLOOKUP(A35,[1]Sisben_Cert!$A$2:$E$126,5,0)</f>
        <v>15962</v>
      </c>
      <c r="T35" s="104">
        <v>134</v>
      </c>
      <c r="U35" s="105">
        <v>6294</v>
      </c>
      <c r="V35" s="106">
        <v>134</v>
      </c>
      <c r="W35" s="107">
        <v>632</v>
      </c>
      <c r="X35" s="117">
        <v>642</v>
      </c>
      <c r="Y35" s="108">
        <v>1</v>
      </c>
      <c r="Z35" s="84">
        <v>138</v>
      </c>
      <c r="AA35" s="85">
        <v>390</v>
      </c>
      <c r="AD35" s="39"/>
      <c r="AE35" s="87"/>
      <c r="AF35" s="121" t="s">
        <v>87</v>
      </c>
      <c r="AG35" s="122">
        <f>O6</f>
        <v>1.7939070046167318E-2</v>
      </c>
    </row>
    <row r="36" spans="1:33" ht="15" customHeight="1" outlineLevel="2" x14ac:dyDescent="0.25">
      <c r="A36" s="88">
        <v>190</v>
      </c>
      <c r="B36" s="89" t="s">
        <v>88</v>
      </c>
      <c r="C36" s="90">
        <f>VLOOKUP(A36,[1]DANE!$A$2:$D$126,4,0)</f>
        <v>9058</v>
      </c>
      <c r="D36" s="91">
        <f t="shared" si="0"/>
        <v>6785</v>
      </c>
      <c r="E36" s="92">
        <f t="shared" si="32"/>
        <v>6785</v>
      </c>
      <c r="F36" s="93">
        <v>0</v>
      </c>
      <c r="G36" s="94">
        <f t="shared" si="4"/>
        <v>74.906160300287041</v>
      </c>
      <c r="H36" s="95">
        <f t="shared" si="33"/>
        <v>2961</v>
      </c>
      <c r="I36" s="96">
        <f t="shared" si="34"/>
        <v>32.689335394126736</v>
      </c>
      <c r="J36" s="97">
        <f t="shared" si="12"/>
        <v>248</v>
      </c>
      <c r="K36" s="98">
        <f t="shared" si="35"/>
        <v>230</v>
      </c>
      <c r="L36" s="98">
        <f t="shared" si="36"/>
        <v>1</v>
      </c>
      <c r="M36" s="98">
        <f t="shared" si="37"/>
        <v>0</v>
      </c>
      <c r="N36" s="98">
        <v>17</v>
      </c>
      <c r="O36" s="99">
        <f t="shared" si="38"/>
        <v>2.7379112386840361</v>
      </c>
      <c r="P36" s="95">
        <f t="shared" si="39"/>
        <v>9994</v>
      </c>
      <c r="Q36" s="101">
        <f t="shared" si="1"/>
        <v>110.33340693309782</v>
      </c>
      <c r="R36" s="102">
        <f t="shared" si="2"/>
        <v>-936</v>
      </c>
      <c r="S36" s="103">
        <f>VLOOKUP(A36,[1]Sisben_Cert!$A$2:$E$126,5,0)</f>
        <v>10957</v>
      </c>
      <c r="T36" s="104">
        <v>138</v>
      </c>
      <c r="U36" s="105">
        <v>11574</v>
      </c>
      <c r="V36" s="106">
        <v>138</v>
      </c>
      <c r="W36" s="107">
        <v>1543</v>
      </c>
      <c r="X36" s="119">
        <v>656</v>
      </c>
      <c r="Y36" s="108">
        <v>2</v>
      </c>
      <c r="Z36" s="84">
        <v>142</v>
      </c>
      <c r="AA36" s="85">
        <v>92</v>
      </c>
      <c r="AD36" s="39"/>
      <c r="AE36" s="87"/>
      <c r="AF36" s="123" t="s">
        <v>89</v>
      </c>
      <c r="AG36" s="122">
        <f>1-SUM(AG33:AG35)</f>
        <v>7.2921343946431239E-2</v>
      </c>
    </row>
    <row r="37" spans="1:33" ht="15" customHeight="1" outlineLevel="2" x14ac:dyDescent="0.25">
      <c r="A37" s="88">
        <v>604</v>
      </c>
      <c r="B37" s="89" t="s">
        <v>90</v>
      </c>
      <c r="C37" s="90">
        <f>VLOOKUP(A37,[1]DANE!$A$2:$D$126,4,0)</f>
        <v>29199</v>
      </c>
      <c r="D37" s="91">
        <f t="shared" si="0"/>
        <v>18336</v>
      </c>
      <c r="E37" s="92">
        <f t="shared" si="32"/>
        <v>18336</v>
      </c>
      <c r="F37" s="93">
        <v>0</v>
      </c>
      <c r="G37" s="94">
        <f t="shared" si="4"/>
        <v>62.796671118873938</v>
      </c>
      <c r="H37" s="95">
        <f t="shared" si="33"/>
        <v>3362</v>
      </c>
      <c r="I37" s="96">
        <f t="shared" si="34"/>
        <v>11.514092948388644</v>
      </c>
      <c r="J37" s="97">
        <f t="shared" si="12"/>
        <v>464</v>
      </c>
      <c r="K37" s="98">
        <f t="shared" si="35"/>
        <v>464</v>
      </c>
      <c r="L37" s="98">
        <f t="shared" si="36"/>
        <v>0</v>
      </c>
      <c r="M37" s="98">
        <f t="shared" si="37"/>
        <v>0</v>
      </c>
      <c r="N37" s="98">
        <v>0</v>
      </c>
      <c r="O37" s="99">
        <f t="shared" si="38"/>
        <v>1.5890955169697591</v>
      </c>
      <c r="P37" s="95">
        <f t="shared" si="39"/>
        <v>22162</v>
      </c>
      <c r="Q37" s="101">
        <f t="shared" si="1"/>
        <v>75.899859584232345</v>
      </c>
      <c r="R37" s="102">
        <f t="shared" si="2"/>
        <v>7037</v>
      </c>
      <c r="S37" s="103">
        <f>VLOOKUP(A37,[1]Sisben_Cert!$A$2:$E$126,5,0)</f>
        <v>26068</v>
      </c>
      <c r="T37" s="104">
        <v>142</v>
      </c>
      <c r="U37" s="105">
        <v>3047</v>
      </c>
      <c r="V37" s="106">
        <v>142</v>
      </c>
      <c r="W37" s="107">
        <v>1028</v>
      </c>
      <c r="X37" s="117">
        <v>697</v>
      </c>
      <c r="Y37" s="108">
        <v>2</v>
      </c>
      <c r="Z37" s="84">
        <v>145</v>
      </c>
      <c r="AA37" s="85">
        <v>155</v>
      </c>
      <c r="AD37" s="39"/>
      <c r="AE37" s="87"/>
      <c r="AF37" s="87"/>
    </row>
    <row r="38" spans="1:33" ht="15" customHeight="1" outlineLevel="2" x14ac:dyDescent="0.25">
      <c r="A38" s="88">
        <v>670</v>
      </c>
      <c r="B38" s="89" t="s">
        <v>91</v>
      </c>
      <c r="C38" s="90">
        <f>VLOOKUP(A38,[1]DANE!$A$2:$D$126,4,0)</f>
        <v>16789</v>
      </c>
      <c r="D38" s="91">
        <f t="shared" si="0"/>
        <v>13360</v>
      </c>
      <c r="E38" s="92">
        <f t="shared" si="32"/>
        <v>13360</v>
      </c>
      <c r="F38" s="93">
        <v>0</v>
      </c>
      <c r="G38" s="94">
        <f t="shared" si="4"/>
        <v>79.575912800047661</v>
      </c>
      <c r="H38" s="95">
        <f t="shared" si="33"/>
        <v>3675</v>
      </c>
      <c r="I38" s="96">
        <f t="shared" si="34"/>
        <v>21.88933230091131</v>
      </c>
      <c r="J38" s="97">
        <f t="shared" si="12"/>
        <v>483</v>
      </c>
      <c r="K38" s="98">
        <f t="shared" si="35"/>
        <v>483</v>
      </c>
      <c r="L38" s="98">
        <f t="shared" si="36"/>
        <v>0</v>
      </c>
      <c r="M38" s="98">
        <f t="shared" si="37"/>
        <v>0</v>
      </c>
      <c r="N38" s="98">
        <v>0</v>
      </c>
      <c r="O38" s="99">
        <f t="shared" si="38"/>
        <v>2.8768836738340577</v>
      </c>
      <c r="P38" s="95">
        <f t="shared" si="39"/>
        <v>17518</v>
      </c>
      <c r="Q38" s="101">
        <f t="shared" si="1"/>
        <v>104.34212877479303</v>
      </c>
      <c r="R38" s="102">
        <f t="shared" si="2"/>
        <v>-729</v>
      </c>
      <c r="S38" s="103">
        <f>VLOOKUP(A38,[1]Sisben_Cert!$A$2:$E$126,5,0)</f>
        <v>18870</v>
      </c>
      <c r="T38" s="104">
        <v>145</v>
      </c>
      <c r="U38" s="105">
        <v>3676</v>
      </c>
      <c r="V38" s="106">
        <v>145</v>
      </c>
      <c r="W38" s="107">
        <v>699</v>
      </c>
      <c r="X38" s="117">
        <v>761</v>
      </c>
      <c r="Y38" s="108">
        <v>3</v>
      </c>
      <c r="Z38" s="84">
        <v>147</v>
      </c>
      <c r="AA38" s="85">
        <v>613</v>
      </c>
      <c r="AD38" s="39"/>
      <c r="AE38" s="87"/>
      <c r="AF38" s="87"/>
    </row>
    <row r="39" spans="1:33" ht="15" customHeight="1" outlineLevel="2" x14ac:dyDescent="0.25">
      <c r="A39" s="88">
        <v>690</v>
      </c>
      <c r="B39" s="110" t="s">
        <v>72</v>
      </c>
      <c r="C39" s="90">
        <f>VLOOKUP(A39,[1]DANE!$A$2:$D$126,4,0)</f>
        <v>10416</v>
      </c>
      <c r="D39" s="91">
        <f t="shared" si="0"/>
        <v>6655</v>
      </c>
      <c r="E39" s="92">
        <f t="shared" si="32"/>
        <v>6374</v>
      </c>
      <c r="F39" s="93">
        <v>281</v>
      </c>
      <c r="G39" s="94">
        <f t="shared" si="4"/>
        <v>63.892089093701998</v>
      </c>
      <c r="H39" s="95">
        <f t="shared" si="33"/>
        <v>1313</v>
      </c>
      <c r="I39" s="96">
        <f t="shared" si="34"/>
        <v>12.605606758832566</v>
      </c>
      <c r="J39" s="97">
        <f t="shared" si="12"/>
        <v>170</v>
      </c>
      <c r="K39" s="98">
        <f t="shared" si="35"/>
        <v>169</v>
      </c>
      <c r="L39" s="98">
        <f t="shared" si="36"/>
        <v>0</v>
      </c>
      <c r="M39" s="98">
        <f t="shared" si="37"/>
        <v>1</v>
      </c>
      <c r="N39" s="98">
        <v>0</v>
      </c>
      <c r="O39" s="99">
        <f t="shared" si="38"/>
        <v>1.6321044546850998</v>
      </c>
      <c r="P39" s="95">
        <f t="shared" si="39"/>
        <v>8138</v>
      </c>
      <c r="Q39" s="101">
        <f t="shared" si="1"/>
        <v>78.129800307219668</v>
      </c>
      <c r="R39" s="102">
        <f t="shared" si="2"/>
        <v>2278</v>
      </c>
      <c r="S39" s="103">
        <f>VLOOKUP(A39,[1]Sisben_Cert!$A$2:$E$126,5,0)</f>
        <v>10050</v>
      </c>
      <c r="T39" s="104">
        <v>147</v>
      </c>
      <c r="U39" s="105">
        <v>24886</v>
      </c>
      <c r="V39" s="106">
        <v>147</v>
      </c>
      <c r="W39" s="107">
        <v>22210</v>
      </c>
      <c r="X39" s="119">
        <v>789</v>
      </c>
      <c r="Y39" s="108">
        <v>1</v>
      </c>
      <c r="Z39" s="84">
        <v>148</v>
      </c>
      <c r="AA39" s="85">
        <v>885</v>
      </c>
      <c r="AD39" s="39"/>
      <c r="AE39" s="87"/>
      <c r="AF39" s="87"/>
    </row>
    <row r="40" spans="1:33" ht="15" customHeight="1" outlineLevel="2" x14ac:dyDescent="0.25">
      <c r="A40" s="88">
        <v>736</v>
      </c>
      <c r="B40" s="89" t="s">
        <v>92</v>
      </c>
      <c r="C40" s="90">
        <f>VLOOKUP(A40,[1]DANE!$A$2:$D$126,4,0)</f>
        <v>40174</v>
      </c>
      <c r="D40" s="91">
        <f t="shared" si="0"/>
        <v>24629</v>
      </c>
      <c r="E40" s="92">
        <f t="shared" si="32"/>
        <v>24629</v>
      </c>
      <c r="F40" s="93">
        <v>0</v>
      </c>
      <c r="G40" s="94">
        <f t="shared" si="4"/>
        <v>61.305819684372977</v>
      </c>
      <c r="H40" s="95">
        <f t="shared" si="33"/>
        <v>13103</v>
      </c>
      <c r="I40" s="96">
        <f t="shared" si="34"/>
        <v>32.615622044108129</v>
      </c>
      <c r="J40" s="97">
        <f t="shared" si="12"/>
        <v>500</v>
      </c>
      <c r="K40" s="98">
        <f t="shared" si="35"/>
        <v>500</v>
      </c>
      <c r="L40" s="98">
        <f t="shared" si="36"/>
        <v>0</v>
      </c>
      <c r="M40" s="98">
        <f t="shared" si="37"/>
        <v>0</v>
      </c>
      <c r="N40" s="98">
        <v>0</v>
      </c>
      <c r="O40" s="99">
        <f t="shared" si="38"/>
        <v>1.2445860506795441</v>
      </c>
      <c r="P40" s="95">
        <f t="shared" si="39"/>
        <v>38232</v>
      </c>
      <c r="Q40" s="101">
        <f t="shared" si="1"/>
        <v>95.166027779160657</v>
      </c>
      <c r="R40" s="102">
        <f t="shared" si="2"/>
        <v>1942</v>
      </c>
      <c r="S40" s="103">
        <f>VLOOKUP(A40,[1]Sisben_Cert!$A$2:$E$126,5,0)</f>
        <v>37156</v>
      </c>
      <c r="T40" s="104">
        <v>148</v>
      </c>
      <c r="U40" s="105">
        <v>14049</v>
      </c>
      <c r="V40" s="106">
        <v>148</v>
      </c>
      <c r="W40" s="107">
        <v>21894</v>
      </c>
      <c r="X40" s="119">
        <v>809</v>
      </c>
      <c r="Y40" s="108">
        <v>2</v>
      </c>
      <c r="Z40" s="84">
        <v>150</v>
      </c>
      <c r="AA40" s="85">
        <v>160</v>
      </c>
      <c r="AD40" s="39"/>
      <c r="AE40" s="87"/>
      <c r="AF40" s="87"/>
    </row>
    <row r="41" spans="1:33" ht="15" customHeight="1" outlineLevel="2" x14ac:dyDescent="0.25">
      <c r="A41" s="88">
        <v>858</v>
      </c>
      <c r="B41" s="89" t="s">
        <v>80</v>
      </c>
      <c r="C41" s="90">
        <f>VLOOKUP(A41,[1]DANE!$A$2:$D$126,4,0)</f>
        <v>9448</v>
      </c>
      <c r="D41" s="91">
        <f t="shared" si="0"/>
        <v>10082</v>
      </c>
      <c r="E41" s="92">
        <f t="shared" si="32"/>
        <v>10082</v>
      </c>
      <c r="F41" s="93">
        <v>0</v>
      </c>
      <c r="G41" s="94">
        <f t="shared" si="4"/>
        <v>106.71041490262489</v>
      </c>
      <c r="H41" s="95">
        <f t="shared" si="33"/>
        <v>2198</v>
      </c>
      <c r="I41" s="96">
        <f t="shared" si="34"/>
        <v>23.264182895850976</v>
      </c>
      <c r="J41" s="97">
        <f t="shared" si="12"/>
        <v>216</v>
      </c>
      <c r="K41" s="98">
        <f t="shared" si="35"/>
        <v>215</v>
      </c>
      <c r="L41" s="98">
        <f t="shared" si="36"/>
        <v>0</v>
      </c>
      <c r="M41" s="98">
        <f t="shared" si="37"/>
        <v>1</v>
      </c>
      <c r="N41" s="98">
        <v>0</v>
      </c>
      <c r="O41" s="99">
        <f t="shared" si="38"/>
        <v>2.2861981371718882</v>
      </c>
      <c r="P41" s="95">
        <f t="shared" si="39"/>
        <v>12496</v>
      </c>
      <c r="Q41" s="101">
        <f t="shared" si="1"/>
        <v>132.26079593564774</v>
      </c>
      <c r="R41" s="102">
        <f t="shared" si="2"/>
        <v>-3048</v>
      </c>
      <c r="S41" s="103">
        <f>VLOOKUP(A41,[1]Sisben_Cert!$A$2:$E$126,5,0)</f>
        <v>12973</v>
      </c>
      <c r="T41" s="104">
        <v>150</v>
      </c>
      <c r="U41" s="105">
        <v>1585</v>
      </c>
      <c r="V41" s="106">
        <v>150</v>
      </c>
      <c r="W41" s="107">
        <v>1504</v>
      </c>
      <c r="X41" s="117">
        <v>837</v>
      </c>
      <c r="Y41" s="108">
        <v>1</v>
      </c>
      <c r="Z41" s="84">
        <v>154</v>
      </c>
      <c r="AA41" s="85">
        <v>2133</v>
      </c>
      <c r="AD41" s="39"/>
      <c r="AE41" s="87"/>
      <c r="AF41" s="87"/>
    </row>
    <row r="42" spans="1:33" ht="15" customHeight="1" outlineLevel="1" x14ac:dyDescent="0.25">
      <c r="A42" s="88">
        <v>885</v>
      </c>
      <c r="B42" s="89" t="s">
        <v>93</v>
      </c>
      <c r="C42" s="90">
        <f>VLOOKUP(A42,[1]DANE!$A$2:$D$126,4,0)</f>
        <v>8318</v>
      </c>
      <c r="D42" s="91">
        <f t="shared" si="0"/>
        <v>5254</v>
      </c>
      <c r="E42" s="92">
        <f t="shared" si="32"/>
        <v>5254</v>
      </c>
      <c r="F42" s="93">
        <v>0</v>
      </c>
      <c r="G42" s="94">
        <f t="shared" si="4"/>
        <v>63.164222168790573</v>
      </c>
      <c r="H42" s="95">
        <f t="shared" si="33"/>
        <v>843</v>
      </c>
      <c r="I42" s="96">
        <f t="shared" si="34"/>
        <v>10.134647751863429</v>
      </c>
      <c r="J42" s="97">
        <f t="shared" si="12"/>
        <v>113</v>
      </c>
      <c r="K42" s="98">
        <f t="shared" si="35"/>
        <v>113</v>
      </c>
      <c r="L42" s="98">
        <f t="shared" si="36"/>
        <v>0</v>
      </c>
      <c r="M42" s="98">
        <f t="shared" si="37"/>
        <v>0</v>
      </c>
      <c r="N42" s="98">
        <v>0</v>
      </c>
      <c r="O42" s="99">
        <f t="shared" si="38"/>
        <v>1.3584996393363791</v>
      </c>
      <c r="P42" s="95">
        <f t="shared" si="39"/>
        <v>6210</v>
      </c>
      <c r="Q42" s="101">
        <f t="shared" si="1"/>
        <v>74.657369559990371</v>
      </c>
      <c r="R42" s="102">
        <f t="shared" si="2"/>
        <v>2108</v>
      </c>
      <c r="S42" s="103">
        <f>VLOOKUP(A42,[1]Sisben_Cert!$A$2:$E$126,5,0)</f>
        <v>6800</v>
      </c>
      <c r="T42" s="104">
        <v>154</v>
      </c>
      <c r="U42" s="105">
        <v>70060</v>
      </c>
      <c r="V42" s="106">
        <v>154</v>
      </c>
      <c r="W42" s="107">
        <v>26812</v>
      </c>
      <c r="X42" s="119">
        <v>847</v>
      </c>
      <c r="Y42" s="108">
        <v>1</v>
      </c>
      <c r="Z42" s="84">
        <v>172</v>
      </c>
      <c r="AA42" s="85">
        <v>867</v>
      </c>
      <c r="AD42" s="39"/>
      <c r="AE42" s="87"/>
      <c r="AF42" s="87"/>
    </row>
    <row r="43" spans="1:33" ht="15" customHeight="1" outlineLevel="2" x14ac:dyDescent="0.25">
      <c r="A43" s="88">
        <v>890</v>
      </c>
      <c r="B43" s="89" t="s">
        <v>94</v>
      </c>
      <c r="C43" s="90">
        <f>VLOOKUP(A43,[1]DANE!$A$2:$D$126,4,0)</f>
        <v>23958</v>
      </c>
      <c r="D43" s="91">
        <f t="shared" si="0"/>
        <v>14958</v>
      </c>
      <c r="E43" s="92">
        <f t="shared" si="32"/>
        <v>14958</v>
      </c>
      <c r="F43" s="93">
        <v>0</v>
      </c>
      <c r="G43" s="94">
        <f t="shared" si="4"/>
        <v>62.43425995492111</v>
      </c>
      <c r="H43" s="95">
        <f t="shared" si="33"/>
        <v>2642</v>
      </c>
      <c r="I43" s="96">
        <f t="shared" si="34"/>
        <v>11.027631688788714</v>
      </c>
      <c r="J43" s="97">
        <f t="shared" si="12"/>
        <v>496</v>
      </c>
      <c r="K43" s="98">
        <f t="shared" si="35"/>
        <v>496</v>
      </c>
      <c r="L43" s="98">
        <f t="shared" si="36"/>
        <v>0</v>
      </c>
      <c r="M43" s="98">
        <f t="shared" si="37"/>
        <v>0</v>
      </c>
      <c r="N43" s="98">
        <v>0</v>
      </c>
      <c r="O43" s="99">
        <f t="shared" si="38"/>
        <v>2.0702896735954588</v>
      </c>
      <c r="P43" s="95">
        <f t="shared" si="39"/>
        <v>18096</v>
      </c>
      <c r="Q43" s="101">
        <f t="shared" si="1"/>
        <v>75.532181317305273</v>
      </c>
      <c r="R43" s="102">
        <f t="shared" si="2"/>
        <v>5862</v>
      </c>
      <c r="S43" s="103">
        <f>VLOOKUP(A43,[1]Sisben_Cert!$A$2:$E$126,5,0)</f>
        <v>20186</v>
      </c>
      <c r="T43" s="104">
        <v>172</v>
      </c>
      <c r="U43" s="105">
        <v>36114</v>
      </c>
      <c r="V43" s="106">
        <v>172</v>
      </c>
      <c r="W43" s="107">
        <v>26659</v>
      </c>
      <c r="X43" s="117">
        <v>861</v>
      </c>
      <c r="Y43" s="108">
        <v>1</v>
      </c>
      <c r="Z43" s="84">
        <v>190</v>
      </c>
      <c r="AA43" s="85">
        <v>230</v>
      </c>
      <c r="AD43" s="39"/>
      <c r="AE43" s="87"/>
      <c r="AF43" s="87"/>
    </row>
    <row r="44" spans="1:33" ht="15" customHeight="1" outlineLevel="2" x14ac:dyDescent="0.25">
      <c r="A44" s="53"/>
      <c r="B44" s="53" t="s">
        <v>95</v>
      </c>
      <c r="C44" s="111">
        <f>SUM(C45:C63)</f>
        <v>199924</v>
      </c>
      <c r="D44" s="75">
        <f t="shared" si="0"/>
        <v>148868</v>
      </c>
      <c r="E44" s="112">
        <f>SUBTOTAL(9,E45:E63)</f>
        <v>148752</v>
      </c>
      <c r="F44" s="75">
        <f>SUBTOTAL(9,F45:F63)</f>
        <v>116</v>
      </c>
      <c r="G44" s="113">
        <f t="shared" si="4"/>
        <v>74.462295672355495</v>
      </c>
      <c r="H44" s="75">
        <f t="shared" ref="H44:N44" si="40">SUM(H45:H63)</f>
        <v>36152</v>
      </c>
      <c r="I44" s="73">
        <f>H44/C44*100</f>
        <v>18.082871491166642</v>
      </c>
      <c r="J44" s="114">
        <f>SUM(J45:J63)</f>
        <v>4612</v>
      </c>
      <c r="K44" s="115">
        <f t="shared" si="40"/>
        <v>4553</v>
      </c>
      <c r="L44" s="115">
        <f t="shared" si="40"/>
        <v>9</v>
      </c>
      <c r="M44" s="115">
        <f t="shared" si="40"/>
        <v>50</v>
      </c>
      <c r="N44" s="115">
        <f t="shared" si="40"/>
        <v>0</v>
      </c>
      <c r="O44" s="74">
        <f>J44/C44*100</f>
        <v>2.306876613112983</v>
      </c>
      <c r="P44" s="75">
        <f>SUM(P45:P63)</f>
        <v>189632</v>
      </c>
      <c r="Q44" s="76">
        <f t="shared" si="1"/>
        <v>94.852043776635114</v>
      </c>
      <c r="R44" s="116">
        <f t="shared" si="2"/>
        <v>10292</v>
      </c>
      <c r="S44" s="78">
        <f>SUM(S45:S63)</f>
        <v>189863</v>
      </c>
      <c r="T44" s="104">
        <v>190</v>
      </c>
      <c r="U44" s="105">
        <v>6785</v>
      </c>
      <c r="V44" s="106">
        <v>190</v>
      </c>
      <c r="W44" s="107">
        <v>2961</v>
      </c>
      <c r="X44" s="37">
        <v>887</v>
      </c>
      <c r="Y44">
        <v>5</v>
      </c>
      <c r="Z44" s="84">
        <v>197</v>
      </c>
      <c r="AA44" s="85">
        <v>306</v>
      </c>
      <c r="AD44" s="124"/>
      <c r="AE44" s="16"/>
      <c r="AF44" s="87"/>
    </row>
    <row r="45" spans="1:33" ht="15" customHeight="1" outlineLevel="2" x14ac:dyDescent="0.25">
      <c r="A45" s="88">
        <v>4</v>
      </c>
      <c r="B45" s="110" t="s">
        <v>96</v>
      </c>
      <c r="C45" s="90">
        <f>VLOOKUP(A45,[1]DANE!$A$2:$D$126,4,0)</f>
        <v>2128</v>
      </c>
      <c r="D45" s="91">
        <f t="shared" si="0"/>
        <v>1427</v>
      </c>
      <c r="E45" s="92">
        <f t="shared" ref="E45:E63" si="41">VLOOKUP(A45,$T$8:$U$132,2,0)</f>
        <v>1427</v>
      </c>
      <c r="F45" s="93">
        <v>0</v>
      </c>
      <c r="G45" s="94">
        <f t="shared" si="4"/>
        <v>67.058270676691734</v>
      </c>
      <c r="H45" s="95">
        <f t="shared" ref="H45:H63" si="42">VLOOKUP(A45,$V$8:$W$132,2,0)</f>
        <v>296</v>
      </c>
      <c r="I45" s="96">
        <f t="shared" ref="I45:I63" si="43">(H45/C45)*100</f>
        <v>13.909774436090224</v>
      </c>
      <c r="J45" s="97">
        <f t="shared" si="12"/>
        <v>48</v>
      </c>
      <c r="K45" s="98">
        <f t="shared" ref="K45:K63" si="44">IFERROR(VLOOKUP(A45,$Z$7:$AA$131,2,0),0)</f>
        <v>48</v>
      </c>
      <c r="L45" s="98">
        <f t="shared" ref="L45:L63" si="45">IFERROR(VLOOKUP(A45,$X$7:$Y$139,2,0),0)</f>
        <v>0</v>
      </c>
      <c r="M45" s="98">
        <f t="shared" ref="M45:M63" si="46">IFERROR(VLOOKUP(B45,$AB$7:$AC$131,2,0),0)</f>
        <v>0</v>
      </c>
      <c r="N45" s="98">
        <v>0</v>
      </c>
      <c r="O45" s="99">
        <f t="shared" ref="O45:O63" si="47">(J45/C45)*100</f>
        <v>2.2556390977443606</v>
      </c>
      <c r="P45" s="95">
        <f t="shared" ref="P45:P63" si="48">D45+H45+J45</f>
        <v>1771</v>
      </c>
      <c r="Q45" s="101">
        <f t="shared" si="1"/>
        <v>83.223684210526329</v>
      </c>
      <c r="R45" s="102">
        <f t="shared" si="2"/>
        <v>357</v>
      </c>
      <c r="S45" s="103">
        <f>VLOOKUP(A45,[1]Sisben_Cert!$A$2:$E$126,5,0)</f>
        <v>1933</v>
      </c>
      <c r="T45" s="104">
        <v>197</v>
      </c>
      <c r="U45" s="105">
        <v>10788</v>
      </c>
      <c r="V45" s="106">
        <v>197</v>
      </c>
      <c r="W45" s="107">
        <v>2613</v>
      </c>
      <c r="Z45" s="84">
        <v>206</v>
      </c>
      <c r="AA45" s="85">
        <v>71</v>
      </c>
      <c r="AD45" s="124"/>
      <c r="AE45" s="16"/>
      <c r="AF45" s="87"/>
    </row>
    <row r="46" spans="1:33" ht="15" customHeight="1" outlineLevel="2" x14ac:dyDescent="0.25">
      <c r="A46" s="88">
        <v>42</v>
      </c>
      <c r="B46" s="125" t="s">
        <v>70</v>
      </c>
      <c r="C46" s="90">
        <f>VLOOKUP(A46,[1]DANE!$A$2:$D$126,4,0)</f>
        <v>24549</v>
      </c>
      <c r="D46" s="91">
        <f t="shared" si="0"/>
        <v>17687</v>
      </c>
      <c r="E46" s="92">
        <f t="shared" si="41"/>
        <v>17571</v>
      </c>
      <c r="F46" s="93">
        <v>116</v>
      </c>
      <c r="G46" s="94">
        <f t="shared" si="4"/>
        <v>72.047741252189496</v>
      </c>
      <c r="H46" s="95">
        <f t="shared" si="42"/>
        <v>9296</v>
      </c>
      <c r="I46" s="96">
        <f t="shared" si="43"/>
        <v>37.867122897063012</v>
      </c>
      <c r="J46" s="97">
        <f t="shared" si="12"/>
        <v>539</v>
      </c>
      <c r="K46" s="98">
        <f t="shared" si="44"/>
        <v>488</v>
      </c>
      <c r="L46" s="98">
        <f t="shared" si="45"/>
        <v>3</v>
      </c>
      <c r="M46" s="98">
        <f t="shared" si="46"/>
        <v>48</v>
      </c>
      <c r="N46" s="98">
        <v>0</v>
      </c>
      <c r="O46" s="99">
        <f t="shared" si="47"/>
        <v>2.19560878243513</v>
      </c>
      <c r="P46" s="95">
        <f t="shared" si="48"/>
        <v>27522</v>
      </c>
      <c r="Q46" s="101">
        <f t="shared" si="1"/>
        <v>112.11047293168764</v>
      </c>
      <c r="R46" s="102">
        <f t="shared" si="2"/>
        <v>-2973</v>
      </c>
      <c r="S46" s="103">
        <f>VLOOKUP(A46,[1]Sisben_Cert!$A$2:$E$126,5,0)</f>
        <v>25432</v>
      </c>
      <c r="T46" s="104">
        <v>206</v>
      </c>
      <c r="U46" s="105">
        <v>2981</v>
      </c>
      <c r="V46" s="106">
        <v>206</v>
      </c>
      <c r="W46" s="107">
        <v>722</v>
      </c>
      <c r="Z46" s="84">
        <v>209</v>
      </c>
      <c r="AA46" s="85">
        <v>283</v>
      </c>
      <c r="AD46" s="124"/>
      <c r="AE46" s="16"/>
      <c r="AF46" s="87"/>
    </row>
    <row r="47" spans="1:33" ht="15" customHeight="1" outlineLevel="2" x14ac:dyDescent="0.25">
      <c r="A47" s="88">
        <v>44</v>
      </c>
      <c r="B47" s="89" t="s">
        <v>97</v>
      </c>
      <c r="C47" s="90">
        <f>VLOOKUP(A47,[1]DANE!$A$2:$D$126,4,0)</f>
        <v>7568</v>
      </c>
      <c r="D47" s="91">
        <f t="shared" si="0"/>
        <v>5573</v>
      </c>
      <c r="E47" s="92">
        <f t="shared" si="41"/>
        <v>5573</v>
      </c>
      <c r="F47" s="93">
        <v>0</v>
      </c>
      <c r="G47" s="94">
        <f t="shared" si="4"/>
        <v>73.639006342494724</v>
      </c>
      <c r="H47" s="95">
        <f t="shared" si="42"/>
        <v>1206</v>
      </c>
      <c r="I47" s="96">
        <f t="shared" si="43"/>
        <v>15.93551797040169</v>
      </c>
      <c r="J47" s="97">
        <f t="shared" si="12"/>
        <v>93</v>
      </c>
      <c r="K47" s="98">
        <f t="shared" si="44"/>
        <v>92</v>
      </c>
      <c r="L47" s="98">
        <f t="shared" si="45"/>
        <v>1</v>
      </c>
      <c r="M47" s="98">
        <f t="shared" si="46"/>
        <v>0</v>
      </c>
      <c r="N47" s="98">
        <v>0</v>
      </c>
      <c r="O47" s="99">
        <f t="shared" si="47"/>
        <v>1.2288583509513742</v>
      </c>
      <c r="P47" s="95">
        <f t="shared" si="48"/>
        <v>6872</v>
      </c>
      <c r="Q47" s="101">
        <f t="shared" si="1"/>
        <v>90.803382663847785</v>
      </c>
      <c r="R47" s="102">
        <f t="shared" si="2"/>
        <v>696</v>
      </c>
      <c r="S47" s="103">
        <f>VLOOKUP(A47,[1]Sisben_Cert!$A$2:$E$126,5,0)</f>
        <v>7498</v>
      </c>
      <c r="T47" s="104">
        <v>209</v>
      </c>
      <c r="U47" s="105">
        <v>13981</v>
      </c>
      <c r="V47" s="106">
        <v>209</v>
      </c>
      <c r="W47" s="107">
        <v>3463</v>
      </c>
      <c r="Z47" s="84">
        <v>212</v>
      </c>
      <c r="AA47" s="85">
        <v>1176</v>
      </c>
      <c r="AD47" s="124"/>
      <c r="AE47" s="16"/>
      <c r="AF47" s="87"/>
    </row>
    <row r="48" spans="1:33" ht="15" customHeight="1" outlineLevel="2" x14ac:dyDescent="0.25">
      <c r="A48" s="88">
        <v>59</v>
      </c>
      <c r="B48" s="89" t="s">
        <v>98</v>
      </c>
      <c r="C48" s="90">
        <f>VLOOKUP(A48,[1]DANE!$A$2:$D$126,4,0)</f>
        <v>4210</v>
      </c>
      <c r="D48" s="91">
        <f t="shared" si="0"/>
        <v>3302</v>
      </c>
      <c r="E48" s="92">
        <f t="shared" si="41"/>
        <v>3302</v>
      </c>
      <c r="F48" s="93">
        <v>0</v>
      </c>
      <c r="G48" s="94">
        <f t="shared" si="4"/>
        <v>78.432304038004759</v>
      </c>
      <c r="H48" s="95">
        <f t="shared" si="42"/>
        <v>2651</v>
      </c>
      <c r="I48" s="96">
        <f t="shared" si="43"/>
        <v>62.969121140142512</v>
      </c>
      <c r="J48" s="97">
        <f t="shared" si="12"/>
        <v>76</v>
      </c>
      <c r="K48" s="98">
        <f t="shared" si="44"/>
        <v>76</v>
      </c>
      <c r="L48" s="98">
        <f t="shared" si="45"/>
        <v>0</v>
      </c>
      <c r="M48" s="98">
        <f t="shared" si="46"/>
        <v>0</v>
      </c>
      <c r="N48" s="98">
        <v>0</v>
      </c>
      <c r="O48" s="99">
        <f t="shared" si="47"/>
        <v>1.8052256532066508</v>
      </c>
      <c r="P48" s="95">
        <f t="shared" si="48"/>
        <v>6029</v>
      </c>
      <c r="Q48" s="101">
        <f t="shared" si="1"/>
        <v>143.20665083135393</v>
      </c>
      <c r="R48" s="102">
        <f t="shared" si="2"/>
        <v>-1819</v>
      </c>
      <c r="S48" s="103">
        <f>VLOOKUP(A48,[1]Sisben_Cert!$A$2:$E$126,5,0)</f>
        <v>4250</v>
      </c>
      <c r="T48" s="104">
        <v>212</v>
      </c>
      <c r="U48" s="105">
        <v>15554</v>
      </c>
      <c r="V48" s="106">
        <v>212</v>
      </c>
      <c r="W48" s="107">
        <v>40062</v>
      </c>
      <c r="Z48" s="84">
        <v>234</v>
      </c>
      <c r="AA48" s="85">
        <v>445</v>
      </c>
      <c r="AD48" s="124"/>
      <c r="AE48" s="16"/>
      <c r="AF48" s="87"/>
    </row>
    <row r="49" spans="1:32" ht="15" customHeight="1" outlineLevel="2" x14ac:dyDescent="0.25">
      <c r="A49" s="88">
        <v>113</v>
      </c>
      <c r="B49" s="89" t="s">
        <v>99</v>
      </c>
      <c r="C49" s="90">
        <f>VLOOKUP(A49,[1]DANE!$A$2:$D$126,4,0)</f>
        <v>6601</v>
      </c>
      <c r="D49" s="91">
        <f t="shared" si="0"/>
        <v>6010</v>
      </c>
      <c r="E49" s="92">
        <f t="shared" si="41"/>
        <v>6010</v>
      </c>
      <c r="F49" s="93">
        <v>0</v>
      </c>
      <c r="G49" s="94">
        <f t="shared" si="4"/>
        <v>91.04681108922891</v>
      </c>
      <c r="H49" s="95">
        <f t="shared" si="42"/>
        <v>2364</v>
      </c>
      <c r="I49" s="96">
        <f t="shared" si="43"/>
        <v>35.81275564308438</v>
      </c>
      <c r="J49" s="97">
        <f t="shared" si="12"/>
        <v>107</v>
      </c>
      <c r="K49" s="98">
        <f t="shared" si="44"/>
        <v>107</v>
      </c>
      <c r="L49" s="98">
        <f t="shared" si="45"/>
        <v>0</v>
      </c>
      <c r="M49" s="98">
        <f t="shared" si="46"/>
        <v>0</v>
      </c>
      <c r="N49" s="98">
        <v>0</v>
      </c>
      <c r="O49" s="99">
        <f t="shared" si="47"/>
        <v>1.6209665202242085</v>
      </c>
      <c r="P49" s="95">
        <f t="shared" si="48"/>
        <v>8481</v>
      </c>
      <c r="Q49" s="101">
        <f t="shared" si="1"/>
        <v>128.4805332525375</v>
      </c>
      <c r="R49" s="102">
        <f t="shared" si="2"/>
        <v>-1880</v>
      </c>
      <c r="S49" s="103">
        <f>VLOOKUP(A49,[1]Sisben_Cert!$A$2:$E$126,5,0)</f>
        <v>7217</v>
      </c>
      <c r="T49" s="104">
        <v>234</v>
      </c>
      <c r="U49" s="105">
        <v>19326</v>
      </c>
      <c r="V49" s="106">
        <v>234</v>
      </c>
      <c r="W49" s="107">
        <v>1647</v>
      </c>
      <c r="Z49" s="84">
        <v>237</v>
      </c>
      <c r="AA49" s="85">
        <v>246</v>
      </c>
      <c r="AD49" s="124"/>
      <c r="AE49" s="16"/>
      <c r="AF49" s="87"/>
    </row>
    <row r="50" spans="1:32" ht="15" customHeight="1" outlineLevel="2" x14ac:dyDescent="0.25">
      <c r="A50" s="88">
        <v>125</v>
      </c>
      <c r="B50" s="89" t="s">
        <v>100</v>
      </c>
      <c r="C50" s="90">
        <f>VLOOKUP(A50,[1]DANE!$A$2:$D$126,4,0)</f>
        <v>8205</v>
      </c>
      <c r="D50" s="91">
        <f t="shared" si="0"/>
        <v>6622</v>
      </c>
      <c r="E50" s="92">
        <f t="shared" si="41"/>
        <v>6622</v>
      </c>
      <c r="F50" s="93">
        <v>0</v>
      </c>
      <c r="G50" s="94">
        <f t="shared" si="4"/>
        <v>80.70688604509445</v>
      </c>
      <c r="H50" s="95">
        <f t="shared" si="42"/>
        <v>653</v>
      </c>
      <c r="I50" s="96">
        <f t="shared" si="43"/>
        <v>7.9585618525289465</v>
      </c>
      <c r="J50" s="97">
        <f t="shared" si="12"/>
        <v>121</v>
      </c>
      <c r="K50" s="98">
        <f t="shared" si="44"/>
        <v>121</v>
      </c>
      <c r="L50" s="98">
        <f t="shared" si="45"/>
        <v>0</v>
      </c>
      <c r="M50" s="98">
        <f t="shared" si="46"/>
        <v>0</v>
      </c>
      <c r="N50" s="98">
        <v>0</v>
      </c>
      <c r="O50" s="99">
        <f t="shared" si="47"/>
        <v>1.4747105423522244</v>
      </c>
      <c r="P50" s="95">
        <f t="shared" si="48"/>
        <v>7396</v>
      </c>
      <c r="Q50" s="101">
        <f t="shared" si="1"/>
        <v>90.140158439975622</v>
      </c>
      <c r="R50" s="102">
        <f t="shared" si="2"/>
        <v>809</v>
      </c>
      <c r="S50" s="103">
        <f>VLOOKUP(A50,[1]Sisben_Cert!$A$2:$E$126,5,0)</f>
        <v>7620</v>
      </c>
      <c r="T50" s="104">
        <v>237</v>
      </c>
      <c r="U50" s="105">
        <v>6440</v>
      </c>
      <c r="V50" s="106">
        <v>237</v>
      </c>
      <c r="W50" s="107">
        <v>11788</v>
      </c>
      <c r="Z50" s="84">
        <v>240</v>
      </c>
      <c r="AA50" s="85">
        <v>281</v>
      </c>
      <c r="AD50" s="124"/>
      <c r="AE50" s="16"/>
      <c r="AF50" s="87"/>
    </row>
    <row r="51" spans="1:32" ht="15" customHeight="1" outlineLevel="2" x14ac:dyDescent="0.25">
      <c r="A51" s="88">
        <v>138</v>
      </c>
      <c r="B51" s="89" t="s">
        <v>101</v>
      </c>
      <c r="C51" s="90">
        <f>VLOOKUP(A51,[1]DANE!$A$2:$D$126,4,0)</f>
        <v>16763</v>
      </c>
      <c r="D51" s="91">
        <f t="shared" si="0"/>
        <v>11574</v>
      </c>
      <c r="E51" s="92">
        <f t="shared" si="41"/>
        <v>11574</v>
      </c>
      <c r="F51" s="93">
        <v>0</v>
      </c>
      <c r="G51" s="94">
        <f t="shared" si="4"/>
        <v>69.044920360317363</v>
      </c>
      <c r="H51" s="95">
        <f t="shared" si="42"/>
        <v>1543</v>
      </c>
      <c r="I51" s="96">
        <f t="shared" si="43"/>
        <v>9.2047962775159569</v>
      </c>
      <c r="J51" s="97">
        <f t="shared" si="12"/>
        <v>390</v>
      </c>
      <c r="K51" s="98">
        <f t="shared" si="44"/>
        <v>390</v>
      </c>
      <c r="L51" s="98">
        <f t="shared" si="45"/>
        <v>0</v>
      </c>
      <c r="M51" s="98">
        <f t="shared" si="46"/>
        <v>0</v>
      </c>
      <c r="N51" s="98">
        <v>0</v>
      </c>
      <c r="O51" s="99">
        <f t="shared" si="47"/>
        <v>2.3265525263974229</v>
      </c>
      <c r="P51" s="95">
        <f t="shared" si="48"/>
        <v>13507</v>
      </c>
      <c r="Q51" s="101">
        <f t="shared" si="1"/>
        <v>80.576269164230737</v>
      </c>
      <c r="R51" s="102">
        <f t="shared" si="2"/>
        <v>3256</v>
      </c>
      <c r="S51" s="103">
        <f>VLOOKUP(A51,[1]Sisben_Cert!$A$2:$E$126,5,0)</f>
        <v>15831</v>
      </c>
      <c r="T51" s="104">
        <v>240</v>
      </c>
      <c r="U51" s="105">
        <v>7734</v>
      </c>
      <c r="V51" s="106">
        <v>240</v>
      </c>
      <c r="W51" s="107">
        <v>1928</v>
      </c>
      <c r="Z51" s="84">
        <v>250</v>
      </c>
      <c r="AA51" s="85">
        <v>779</v>
      </c>
      <c r="AD51" s="124"/>
      <c r="AE51" s="16"/>
      <c r="AF51" s="87"/>
    </row>
    <row r="52" spans="1:32" ht="15" customHeight="1" outlineLevel="2" x14ac:dyDescent="0.25">
      <c r="A52" s="88">
        <v>234</v>
      </c>
      <c r="B52" s="89" t="s">
        <v>102</v>
      </c>
      <c r="C52" s="90">
        <f>VLOOKUP(A52,[1]DANE!$A$2:$D$126,4,0)</f>
        <v>23378</v>
      </c>
      <c r="D52" s="91">
        <f t="shared" si="0"/>
        <v>19326</v>
      </c>
      <c r="E52" s="92">
        <f t="shared" si="41"/>
        <v>19326</v>
      </c>
      <c r="F52" s="93">
        <v>0</v>
      </c>
      <c r="G52" s="94">
        <f t="shared" si="4"/>
        <v>82.66746513816409</v>
      </c>
      <c r="H52" s="95">
        <f t="shared" si="42"/>
        <v>1647</v>
      </c>
      <c r="I52" s="96">
        <f t="shared" si="43"/>
        <v>7.0450851227649922</v>
      </c>
      <c r="J52" s="97">
        <f t="shared" si="12"/>
        <v>445</v>
      </c>
      <c r="K52" s="98">
        <f t="shared" si="44"/>
        <v>445</v>
      </c>
      <c r="L52" s="98">
        <f t="shared" si="45"/>
        <v>0</v>
      </c>
      <c r="M52" s="98">
        <f t="shared" si="46"/>
        <v>0</v>
      </c>
      <c r="N52" s="98">
        <v>0</v>
      </c>
      <c r="O52" s="99">
        <f t="shared" si="47"/>
        <v>1.9034990161690479</v>
      </c>
      <c r="P52" s="95">
        <f t="shared" si="48"/>
        <v>21418</v>
      </c>
      <c r="Q52" s="101">
        <f t="shared" si="1"/>
        <v>91.616049277098128</v>
      </c>
      <c r="R52" s="102">
        <f t="shared" si="2"/>
        <v>1960</v>
      </c>
      <c r="S52" s="103">
        <f>VLOOKUP(A52,[1]Sisben_Cert!$A$2:$E$126,5,0)</f>
        <v>18661</v>
      </c>
      <c r="T52" s="104">
        <v>250</v>
      </c>
      <c r="U52" s="105">
        <v>46648</v>
      </c>
      <c r="V52" s="106">
        <v>250</v>
      </c>
      <c r="W52" s="107">
        <v>8574</v>
      </c>
      <c r="Z52" s="84">
        <v>264</v>
      </c>
      <c r="AA52" s="85">
        <v>121</v>
      </c>
      <c r="AD52" s="124"/>
      <c r="AE52" s="16"/>
      <c r="AF52" s="87"/>
    </row>
    <row r="53" spans="1:32" ht="15" customHeight="1" outlineLevel="2" x14ac:dyDescent="0.25">
      <c r="A53" s="88">
        <v>240</v>
      </c>
      <c r="B53" s="89" t="s">
        <v>103</v>
      </c>
      <c r="C53" s="90">
        <f>VLOOKUP(A53,[1]DANE!$A$2:$D$126,4,0)</f>
        <v>12515</v>
      </c>
      <c r="D53" s="91">
        <f t="shared" si="0"/>
        <v>7734</v>
      </c>
      <c r="E53" s="92">
        <f t="shared" si="41"/>
        <v>7734</v>
      </c>
      <c r="F53" s="93">
        <v>0</v>
      </c>
      <c r="G53" s="94">
        <f t="shared" si="4"/>
        <v>61.797842588893324</v>
      </c>
      <c r="H53" s="95">
        <f t="shared" si="42"/>
        <v>1928</v>
      </c>
      <c r="I53" s="96">
        <f t="shared" si="43"/>
        <v>15.405513383939272</v>
      </c>
      <c r="J53" s="97">
        <f t="shared" si="12"/>
        <v>281</v>
      </c>
      <c r="K53" s="98">
        <f t="shared" si="44"/>
        <v>281</v>
      </c>
      <c r="L53" s="98">
        <f t="shared" si="45"/>
        <v>0</v>
      </c>
      <c r="M53" s="98">
        <f t="shared" si="46"/>
        <v>0</v>
      </c>
      <c r="N53" s="98">
        <v>0</v>
      </c>
      <c r="O53" s="99">
        <f t="shared" si="47"/>
        <v>2.245305633240112</v>
      </c>
      <c r="P53" s="95">
        <f t="shared" si="48"/>
        <v>9943</v>
      </c>
      <c r="Q53" s="101">
        <f t="shared" si="1"/>
        <v>79.448661606072704</v>
      </c>
      <c r="R53" s="102">
        <f t="shared" si="2"/>
        <v>2572</v>
      </c>
      <c r="S53" s="103">
        <f>VLOOKUP(A53,[1]Sisben_Cert!$A$2:$E$126,5,0)</f>
        <v>10400</v>
      </c>
      <c r="T53" s="104">
        <v>264</v>
      </c>
      <c r="U53" s="105">
        <v>2631</v>
      </c>
      <c r="V53" s="106">
        <v>264</v>
      </c>
      <c r="W53" s="107">
        <v>5967</v>
      </c>
      <c r="Z53" s="84">
        <v>266</v>
      </c>
      <c r="AA53" s="85">
        <v>2818</v>
      </c>
      <c r="AD53" s="124"/>
      <c r="AE53" s="16"/>
      <c r="AF53" s="87"/>
    </row>
    <row r="54" spans="1:32" ht="15" customHeight="1" outlineLevel="2" x14ac:dyDescent="0.25">
      <c r="A54" s="88">
        <v>284</v>
      </c>
      <c r="B54" s="89" t="s">
        <v>104</v>
      </c>
      <c r="C54" s="90">
        <f>VLOOKUP(A54,[1]DANE!$A$2:$D$126,4,0)</f>
        <v>16615</v>
      </c>
      <c r="D54" s="91">
        <f t="shared" si="0"/>
        <v>19140</v>
      </c>
      <c r="E54" s="92">
        <f t="shared" si="41"/>
        <v>19140</v>
      </c>
      <c r="F54" s="93">
        <v>0</v>
      </c>
      <c r="G54" s="94">
        <f t="shared" si="4"/>
        <v>115.19711104423713</v>
      </c>
      <c r="H54" s="95">
        <f t="shared" si="42"/>
        <v>2412</v>
      </c>
      <c r="I54" s="96">
        <f t="shared" si="43"/>
        <v>14.51700270839603</v>
      </c>
      <c r="J54" s="97">
        <f t="shared" si="12"/>
        <v>705</v>
      </c>
      <c r="K54" s="98">
        <f t="shared" si="44"/>
        <v>705</v>
      </c>
      <c r="L54" s="98">
        <f t="shared" si="45"/>
        <v>0</v>
      </c>
      <c r="M54" s="98">
        <f t="shared" si="46"/>
        <v>0</v>
      </c>
      <c r="N54" s="98">
        <v>0</v>
      </c>
      <c r="O54" s="99">
        <f t="shared" si="47"/>
        <v>4.2431537767077945</v>
      </c>
      <c r="P54" s="95">
        <f t="shared" si="48"/>
        <v>22257</v>
      </c>
      <c r="Q54" s="101">
        <f t="shared" si="1"/>
        <v>133.95726752934095</v>
      </c>
      <c r="R54" s="102">
        <f t="shared" si="2"/>
        <v>-5642</v>
      </c>
      <c r="S54" s="103">
        <f>VLOOKUP(A54,[1]Sisben_Cert!$A$2:$E$126,5,0)</f>
        <v>18715</v>
      </c>
      <c r="T54" s="104">
        <v>266</v>
      </c>
      <c r="U54" s="105">
        <v>17243</v>
      </c>
      <c r="V54" s="106">
        <v>266</v>
      </c>
      <c r="W54" s="107">
        <v>147753</v>
      </c>
      <c r="Z54" s="84">
        <v>282</v>
      </c>
      <c r="AA54" s="85">
        <v>640</v>
      </c>
      <c r="AD54" s="124"/>
      <c r="AE54" s="16"/>
      <c r="AF54" s="87"/>
    </row>
    <row r="55" spans="1:32" ht="15" customHeight="1" outlineLevel="2" x14ac:dyDescent="0.25">
      <c r="A55" s="88">
        <v>306</v>
      </c>
      <c r="B55" s="89" t="s">
        <v>105</v>
      </c>
      <c r="C55" s="90">
        <f>VLOOKUP(A55,[1]DANE!$A$2:$D$126,4,0)</f>
        <v>4029</v>
      </c>
      <c r="D55" s="91">
        <f t="shared" si="0"/>
        <v>3433</v>
      </c>
      <c r="E55" s="92">
        <f t="shared" si="41"/>
        <v>3433</v>
      </c>
      <c r="F55" s="93">
        <v>0</v>
      </c>
      <c r="G55" s="94">
        <f t="shared" si="4"/>
        <v>85.207247455944398</v>
      </c>
      <c r="H55" s="95">
        <f t="shared" si="42"/>
        <v>558</v>
      </c>
      <c r="I55" s="96">
        <f t="shared" si="43"/>
        <v>13.849590469099033</v>
      </c>
      <c r="J55" s="97">
        <f t="shared" si="12"/>
        <v>108</v>
      </c>
      <c r="K55" s="98">
        <f t="shared" si="44"/>
        <v>108</v>
      </c>
      <c r="L55" s="98">
        <f t="shared" si="45"/>
        <v>0</v>
      </c>
      <c r="M55" s="98">
        <f t="shared" si="46"/>
        <v>0</v>
      </c>
      <c r="N55" s="98">
        <v>0</v>
      </c>
      <c r="O55" s="99">
        <f t="shared" si="47"/>
        <v>2.680565897244974</v>
      </c>
      <c r="P55" s="95">
        <f t="shared" si="48"/>
        <v>4099</v>
      </c>
      <c r="Q55" s="101">
        <f t="shared" si="1"/>
        <v>101.7374038222884</v>
      </c>
      <c r="R55" s="102">
        <f t="shared" si="2"/>
        <v>-70</v>
      </c>
      <c r="S55" s="103">
        <f>VLOOKUP(A55,[1]Sisben_Cert!$A$2:$E$126,5,0)</f>
        <v>4802</v>
      </c>
      <c r="T55" s="104">
        <v>282</v>
      </c>
      <c r="U55" s="105">
        <v>8368</v>
      </c>
      <c r="V55" s="106">
        <v>282</v>
      </c>
      <c r="W55" s="107">
        <v>7280</v>
      </c>
      <c r="Z55" s="84">
        <v>284</v>
      </c>
      <c r="AA55" s="85">
        <v>705</v>
      </c>
      <c r="AD55" s="124"/>
      <c r="AE55" s="87"/>
      <c r="AF55" s="87"/>
    </row>
    <row r="56" spans="1:32" ht="15" customHeight="1" outlineLevel="2" x14ac:dyDescent="0.25">
      <c r="A56" s="88">
        <v>347</v>
      </c>
      <c r="B56" s="110" t="s">
        <v>106</v>
      </c>
      <c r="C56" s="90">
        <f>VLOOKUP(A56,[1]DANE!$A$2:$D$126,4,0)</f>
        <v>5906</v>
      </c>
      <c r="D56" s="91">
        <f t="shared" si="0"/>
        <v>3882</v>
      </c>
      <c r="E56" s="92">
        <f t="shared" si="41"/>
        <v>3882</v>
      </c>
      <c r="F56" s="93">
        <v>0</v>
      </c>
      <c r="G56" s="94">
        <f t="shared" si="4"/>
        <v>65.729766339315958</v>
      </c>
      <c r="H56" s="95">
        <f t="shared" si="42"/>
        <v>840</v>
      </c>
      <c r="I56" s="96">
        <f t="shared" si="43"/>
        <v>14.222824246528953</v>
      </c>
      <c r="J56" s="97">
        <f t="shared" si="12"/>
        <v>96</v>
      </c>
      <c r="K56" s="98">
        <f t="shared" si="44"/>
        <v>96</v>
      </c>
      <c r="L56" s="98">
        <f t="shared" si="45"/>
        <v>0</v>
      </c>
      <c r="M56" s="98">
        <f t="shared" si="46"/>
        <v>0</v>
      </c>
      <c r="N56" s="98">
        <v>0</v>
      </c>
      <c r="O56" s="99">
        <f t="shared" si="47"/>
        <v>1.6254656281747375</v>
      </c>
      <c r="P56" s="95">
        <f t="shared" si="48"/>
        <v>4818</v>
      </c>
      <c r="Q56" s="101">
        <f t="shared" si="1"/>
        <v>81.578056214019654</v>
      </c>
      <c r="R56" s="102">
        <f t="shared" si="2"/>
        <v>1088</v>
      </c>
      <c r="S56" s="103">
        <f>VLOOKUP(A56,[1]Sisben_Cert!$A$2:$E$126,5,0)</f>
        <v>5719</v>
      </c>
      <c r="T56" s="104">
        <v>284</v>
      </c>
      <c r="U56" s="105">
        <v>19140</v>
      </c>
      <c r="V56" s="106">
        <v>284</v>
      </c>
      <c r="W56" s="107">
        <v>2412</v>
      </c>
      <c r="Z56" s="84">
        <v>306</v>
      </c>
      <c r="AA56" s="85">
        <v>108</v>
      </c>
      <c r="AD56" s="124"/>
      <c r="AE56" s="87"/>
      <c r="AF56" s="87"/>
    </row>
    <row r="57" spans="1:32" ht="15" customHeight="1" outlineLevel="2" x14ac:dyDescent="0.25">
      <c r="A57" s="88">
        <v>411</v>
      </c>
      <c r="B57" s="110" t="s">
        <v>107</v>
      </c>
      <c r="C57" s="90">
        <f>VLOOKUP(A57,[1]DANE!$A$2:$D$126,4,0)</f>
        <v>9535</v>
      </c>
      <c r="D57" s="91">
        <f t="shared" si="0"/>
        <v>7296</v>
      </c>
      <c r="E57" s="92">
        <f t="shared" si="41"/>
        <v>7296</v>
      </c>
      <c r="F57" s="93">
        <v>0</v>
      </c>
      <c r="G57" s="94">
        <f t="shared" si="4"/>
        <v>76.518091242789723</v>
      </c>
      <c r="H57" s="95">
        <f t="shared" si="42"/>
        <v>1260</v>
      </c>
      <c r="I57" s="96">
        <f t="shared" si="43"/>
        <v>13.214472994231777</v>
      </c>
      <c r="J57" s="97">
        <f t="shared" si="12"/>
        <v>220</v>
      </c>
      <c r="K57" s="98">
        <f t="shared" si="44"/>
        <v>220</v>
      </c>
      <c r="L57" s="98">
        <f t="shared" si="45"/>
        <v>0</v>
      </c>
      <c r="M57" s="98">
        <f t="shared" si="46"/>
        <v>0</v>
      </c>
      <c r="N57" s="98">
        <v>0</v>
      </c>
      <c r="O57" s="99">
        <f t="shared" si="47"/>
        <v>2.3072889355007864</v>
      </c>
      <c r="P57" s="95">
        <f t="shared" si="48"/>
        <v>8776</v>
      </c>
      <c r="Q57" s="101">
        <f t="shared" si="1"/>
        <v>92.039853172522299</v>
      </c>
      <c r="R57" s="102">
        <f t="shared" si="2"/>
        <v>759</v>
      </c>
      <c r="S57" s="103">
        <f>VLOOKUP(A57,[1]Sisben_Cert!$A$2:$E$126,5,0)</f>
        <v>9658</v>
      </c>
      <c r="T57" s="104">
        <v>306</v>
      </c>
      <c r="U57" s="105">
        <v>3433</v>
      </c>
      <c r="V57" s="106">
        <v>306</v>
      </c>
      <c r="W57" s="107">
        <v>558</v>
      </c>
      <c r="Z57" s="84">
        <v>308</v>
      </c>
      <c r="AA57" s="85">
        <v>430</v>
      </c>
      <c r="AD57" s="124"/>
      <c r="AE57" s="87"/>
      <c r="AF57" s="87"/>
    </row>
    <row r="58" spans="1:32" ht="15" customHeight="1" outlineLevel="2" x14ac:dyDescent="0.25">
      <c r="A58" s="88">
        <v>501</v>
      </c>
      <c r="B58" s="110" t="s">
        <v>108</v>
      </c>
      <c r="C58" s="90">
        <f>VLOOKUP(A58,[1]DANE!$A$2:$D$126,4,0)</f>
        <v>3237</v>
      </c>
      <c r="D58" s="91">
        <f t="shared" si="0"/>
        <v>1799</v>
      </c>
      <c r="E58" s="92">
        <f t="shared" si="41"/>
        <v>1799</v>
      </c>
      <c r="F58" s="93">
        <v>0</v>
      </c>
      <c r="G58" s="94">
        <f t="shared" si="4"/>
        <v>55.576150756873645</v>
      </c>
      <c r="H58" s="95">
        <f t="shared" si="42"/>
        <v>73</v>
      </c>
      <c r="I58" s="96">
        <f t="shared" si="43"/>
        <v>2.255174544331171</v>
      </c>
      <c r="J58" s="97">
        <f t="shared" si="12"/>
        <v>61</v>
      </c>
      <c r="K58" s="98">
        <f t="shared" si="44"/>
        <v>61</v>
      </c>
      <c r="L58" s="98">
        <f t="shared" si="45"/>
        <v>0</v>
      </c>
      <c r="M58" s="98">
        <f t="shared" si="46"/>
        <v>0</v>
      </c>
      <c r="N58" s="98">
        <v>0</v>
      </c>
      <c r="O58" s="99">
        <f t="shared" si="47"/>
        <v>1.8844609206054992</v>
      </c>
      <c r="P58" s="95">
        <f t="shared" si="48"/>
        <v>1933</v>
      </c>
      <c r="Q58" s="101">
        <f t="shared" si="1"/>
        <v>59.715786221810312</v>
      </c>
      <c r="R58" s="102">
        <f t="shared" si="2"/>
        <v>1304</v>
      </c>
      <c r="S58" s="103">
        <f>VLOOKUP(A58,[1]Sisben_Cert!$A$2:$E$126,5,0)</f>
        <v>2803</v>
      </c>
      <c r="T58" s="104">
        <v>308</v>
      </c>
      <c r="U58" s="105">
        <v>12688</v>
      </c>
      <c r="V58" s="106">
        <v>308</v>
      </c>
      <c r="W58" s="107">
        <v>31995</v>
      </c>
      <c r="Z58" s="84">
        <v>310</v>
      </c>
      <c r="AA58" s="85">
        <v>143</v>
      </c>
      <c r="AD58" s="124"/>
      <c r="AE58" s="87"/>
      <c r="AF58" s="87"/>
    </row>
    <row r="59" spans="1:32" ht="15" customHeight="1" outlineLevel="2" x14ac:dyDescent="0.25">
      <c r="A59" s="88">
        <v>543</v>
      </c>
      <c r="B59" s="89" t="s">
        <v>109</v>
      </c>
      <c r="C59" s="90">
        <f>VLOOKUP(A59,[1]DANE!$A$2:$D$126,4,0)</f>
        <v>10925</v>
      </c>
      <c r="D59" s="91">
        <f t="shared" si="0"/>
        <v>6603</v>
      </c>
      <c r="E59" s="92">
        <f t="shared" si="41"/>
        <v>6603</v>
      </c>
      <c r="F59" s="93">
        <v>0</v>
      </c>
      <c r="G59" s="94">
        <f t="shared" si="4"/>
        <v>60.439359267734552</v>
      </c>
      <c r="H59" s="95">
        <f t="shared" si="42"/>
        <v>628</v>
      </c>
      <c r="I59" s="96">
        <f t="shared" si="43"/>
        <v>5.748283752860412</v>
      </c>
      <c r="J59" s="97">
        <f t="shared" si="12"/>
        <v>172</v>
      </c>
      <c r="K59" s="98">
        <f t="shared" si="44"/>
        <v>172</v>
      </c>
      <c r="L59" s="98">
        <f t="shared" si="45"/>
        <v>0</v>
      </c>
      <c r="M59" s="98">
        <f t="shared" si="46"/>
        <v>0</v>
      </c>
      <c r="N59" s="98">
        <v>0</v>
      </c>
      <c r="O59" s="99">
        <f t="shared" si="47"/>
        <v>1.5743707093821508</v>
      </c>
      <c r="P59" s="95">
        <f t="shared" si="48"/>
        <v>7403</v>
      </c>
      <c r="Q59" s="101">
        <f t="shared" si="1"/>
        <v>67.762013729977113</v>
      </c>
      <c r="R59" s="102">
        <f t="shared" si="2"/>
        <v>3522</v>
      </c>
      <c r="S59" s="103">
        <f>VLOOKUP(A59,[1]Sisben_Cert!$A$2:$E$126,5,0)</f>
        <v>7682</v>
      </c>
      <c r="T59" s="104">
        <v>310</v>
      </c>
      <c r="U59" s="105">
        <v>4915</v>
      </c>
      <c r="V59" s="106">
        <v>310</v>
      </c>
      <c r="W59" s="107">
        <v>2599</v>
      </c>
      <c r="Z59" s="84">
        <v>313</v>
      </c>
      <c r="AA59" s="85">
        <v>220</v>
      </c>
      <c r="AD59" s="124"/>
      <c r="AE59" s="87"/>
      <c r="AF59" s="87"/>
    </row>
    <row r="60" spans="1:32" ht="15" customHeight="1" outlineLevel="2" x14ac:dyDescent="0.25">
      <c r="A60" s="88">
        <v>628</v>
      </c>
      <c r="B60" s="110" t="s">
        <v>110</v>
      </c>
      <c r="C60" s="90">
        <f>VLOOKUP(A60,[1]DANE!$A$2:$D$126,4,0)</f>
        <v>8191</v>
      </c>
      <c r="D60" s="91">
        <f t="shared" si="0"/>
        <v>7278</v>
      </c>
      <c r="E60" s="92">
        <f t="shared" si="41"/>
        <v>7278</v>
      </c>
      <c r="F60" s="93">
        <v>0</v>
      </c>
      <c r="G60" s="94">
        <f t="shared" si="4"/>
        <v>88.85361982663899</v>
      </c>
      <c r="H60" s="95">
        <f t="shared" si="42"/>
        <v>896</v>
      </c>
      <c r="I60" s="96">
        <f t="shared" si="43"/>
        <v>10.938835307044318</v>
      </c>
      <c r="J60" s="97">
        <f t="shared" si="12"/>
        <v>179</v>
      </c>
      <c r="K60" s="98">
        <f t="shared" si="44"/>
        <v>179</v>
      </c>
      <c r="L60" s="98">
        <f t="shared" si="45"/>
        <v>0</v>
      </c>
      <c r="M60" s="98">
        <f t="shared" si="46"/>
        <v>0</v>
      </c>
      <c r="N60" s="98">
        <v>0</v>
      </c>
      <c r="O60" s="99">
        <f t="shared" si="47"/>
        <v>2.1853253570992552</v>
      </c>
      <c r="P60" s="95">
        <f t="shared" si="48"/>
        <v>8353</v>
      </c>
      <c r="Q60" s="101">
        <f t="shared" si="1"/>
        <v>101.97778049078256</v>
      </c>
      <c r="R60" s="102">
        <f t="shared" si="2"/>
        <v>-162</v>
      </c>
      <c r="S60" s="103">
        <f>VLOOKUP(A60,[1]Sisben_Cert!$A$2:$E$126,5,0)</f>
        <v>8856</v>
      </c>
      <c r="T60" s="104">
        <v>313</v>
      </c>
      <c r="U60" s="105">
        <v>6640</v>
      </c>
      <c r="V60" s="106">
        <v>313</v>
      </c>
      <c r="W60" s="107">
        <v>1649</v>
      </c>
      <c r="Z60" s="84">
        <v>315</v>
      </c>
      <c r="AA60" s="85">
        <v>82</v>
      </c>
      <c r="AD60" s="124"/>
      <c r="AE60" s="87"/>
      <c r="AF60" s="87"/>
    </row>
    <row r="61" spans="1:32" ht="15" customHeight="1" outlineLevel="2" x14ac:dyDescent="0.25">
      <c r="A61" s="88">
        <v>656</v>
      </c>
      <c r="B61" s="120" t="s">
        <v>111</v>
      </c>
      <c r="C61" s="90">
        <f>VLOOKUP(A61,[1]DANE!$A$2:$D$126,4,0)</f>
        <v>12635</v>
      </c>
      <c r="D61" s="91">
        <f t="shared" si="0"/>
        <v>6384</v>
      </c>
      <c r="E61" s="92">
        <f t="shared" si="41"/>
        <v>6384</v>
      </c>
      <c r="F61" s="93">
        <v>0</v>
      </c>
      <c r="G61" s="94">
        <f t="shared" si="4"/>
        <v>50.526315789473685</v>
      </c>
      <c r="H61" s="95">
        <f t="shared" si="42"/>
        <v>4482</v>
      </c>
      <c r="I61" s="96">
        <f t="shared" si="43"/>
        <v>35.472892758211316</v>
      </c>
      <c r="J61" s="97">
        <f t="shared" si="12"/>
        <v>317</v>
      </c>
      <c r="K61" s="98">
        <f t="shared" si="44"/>
        <v>315</v>
      </c>
      <c r="L61" s="98">
        <f t="shared" si="45"/>
        <v>2</v>
      </c>
      <c r="M61" s="98">
        <f t="shared" si="46"/>
        <v>0</v>
      </c>
      <c r="N61" s="98">
        <v>0</v>
      </c>
      <c r="O61" s="99">
        <f t="shared" si="47"/>
        <v>2.5089038385437279</v>
      </c>
      <c r="P61" s="95">
        <f t="shared" si="48"/>
        <v>11183</v>
      </c>
      <c r="Q61" s="101">
        <f t="shared" si="1"/>
        <v>88.508112386228731</v>
      </c>
      <c r="R61" s="102">
        <f t="shared" si="2"/>
        <v>1452</v>
      </c>
      <c r="S61" s="103">
        <f>VLOOKUP(A61,[1]Sisben_Cert!$A$2:$E$126,5,0)</f>
        <v>12366</v>
      </c>
      <c r="T61" s="104">
        <v>315</v>
      </c>
      <c r="U61" s="105">
        <v>3998</v>
      </c>
      <c r="V61" s="106">
        <v>315</v>
      </c>
      <c r="W61" s="107">
        <v>1357</v>
      </c>
      <c r="Z61" s="84">
        <v>318</v>
      </c>
      <c r="AA61" s="85">
        <v>479</v>
      </c>
      <c r="AD61" s="124"/>
      <c r="AE61" s="87"/>
      <c r="AF61" s="87"/>
    </row>
    <row r="62" spans="1:32" ht="15" customHeight="1" outlineLevel="1" x14ac:dyDescent="0.25">
      <c r="A62" s="88">
        <v>761</v>
      </c>
      <c r="B62" s="89" t="s">
        <v>76</v>
      </c>
      <c r="C62" s="90">
        <f>VLOOKUP(A62,[1]DANE!$A$2:$D$126,4,0)</f>
        <v>14696</v>
      </c>
      <c r="D62" s="91">
        <f t="shared" si="0"/>
        <v>7912</v>
      </c>
      <c r="E62" s="92">
        <f t="shared" si="41"/>
        <v>7912</v>
      </c>
      <c r="F62" s="93">
        <v>0</v>
      </c>
      <c r="G62" s="94">
        <f t="shared" si="4"/>
        <v>53.837778987479588</v>
      </c>
      <c r="H62" s="95">
        <f t="shared" si="42"/>
        <v>2986</v>
      </c>
      <c r="I62" s="96">
        <f t="shared" si="43"/>
        <v>20.318454001088732</v>
      </c>
      <c r="J62" s="97">
        <f t="shared" si="12"/>
        <v>556</v>
      </c>
      <c r="K62" s="98">
        <f t="shared" si="44"/>
        <v>551</v>
      </c>
      <c r="L62" s="98">
        <f t="shared" si="45"/>
        <v>3</v>
      </c>
      <c r="M62" s="98">
        <f t="shared" si="46"/>
        <v>2</v>
      </c>
      <c r="N62" s="98">
        <v>0</v>
      </c>
      <c r="O62" s="99">
        <f t="shared" si="47"/>
        <v>3.7833424060968972</v>
      </c>
      <c r="P62" s="95">
        <f t="shared" si="48"/>
        <v>11454</v>
      </c>
      <c r="Q62" s="101">
        <f t="shared" si="1"/>
        <v>77.939575394665212</v>
      </c>
      <c r="R62" s="102">
        <f t="shared" si="2"/>
        <v>3242</v>
      </c>
      <c r="S62" s="103">
        <f>VLOOKUP(A62,[1]Sisben_Cert!$A$2:$E$126,5,0)</f>
        <v>13890</v>
      </c>
      <c r="T62" s="104">
        <v>318</v>
      </c>
      <c r="U62" s="105">
        <v>12072</v>
      </c>
      <c r="V62" s="106">
        <v>318</v>
      </c>
      <c r="W62" s="107">
        <v>21012</v>
      </c>
      <c r="Z62" s="84">
        <v>321</v>
      </c>
      <c r="AA62" s="85">
        <v>107</v>
      </c>
      <c r="AD62" s="124"/>
      <c r="AE62" s="87"/>
      <c r="AF62" s="87"/>
    </row>
    <row r="63" spans="1:32" ht="15" customHeight="1" outlineLevel="2" x14ac:dyDescent="0.25">
      <c r="A63" s="88">
        <v>842</v>
      </c>
      <c r="B63" s="110" t="s">
        <v>112</v>
      </c>
      <c r="C63" s="90">
        <f>VLOOKUP(A63,[1]DANE!$A$2:$D$126,4,0)</f>
        <v>8238</v>
      </c>
      <c r="D63" s="91">
        <f t="shared" si="0"/>
        <v>5886</v>
      </c>
      <c r="E63" s="92">
        <f t="shared" si="41"/>
        <v>5886</v>
      </c>
      <c r="F63" s="93">
        <v>0</v>
      </c>
      <c r="G63" s="94">
        <f t="shared" si="4"/>
        <v>71.449380917698463</v>
      </c>
      <c r="H63" s="95">
        <f t="shared" si="42"/>
        <v>433</v>
      </c>
      <c r="I63" s="96">
        <f t="shared" si="43"/>
        <v>5.2561301286720079</v>
      </c>
      <c r="J63" s="97">
        <f t="shared" si="12"/>
        <v>98</v>
      </c>
      <c r="K63" s="98">
        <f t="shared" si="44"/>
        <v>98</v>
      </c>
      <c r="L63" s="98">
        <f t="shared" si="45"/>
        <v>0</v>
      </c>
      <c r="M63" s="98">
        <f t="shared" si="46"/>
        <v>0</v>
      </c>
      <c r="N63" s="98">
        <v>0</v>
      </c>
      <c r="O63" s="99">
        <f t="shared" si="47"/>
        <v>1.1896091284292305</v>
      </c>
      <c r="P63" s="95">
        <f t="shared" si="48"/>
        <v>6417</v>
      </c>
      <c r="Q63" s="101">
        <f t="shared" si="1"/>
        <v>77.8951201747997</v>
      </c>
      <c r="R63" s="102">
        <f t="shared" si="2"/>
        <v>1821</v>
      </c>
      <c r="S63" s="103">
        <f>VLOOKUP(A63,[1]Sisben_Cert!$A$2:$E$126,5,0)</f>
        <v>6530</v>
      </c>
      <c r="T63" s="104">
        <v>321</v>
      </c>
      <c r="U63" s="105">
        <v>2758</v>
      </c>
      <c r="V63" s="106">
        <v>321</v>
      </c>
      <c r="W63" s="107">
        <v>2371</v>
      </c>
      <c r="Z63" s="84">
        <v>347</v>
      </c>
      <c r="AA63" s="85">
        <v>96</v>
      </c>
      <c r="AD63" s="124"/>
      <c r="AE63" s="87"/>
      <c r="AF63" s="87"/>
    </row>
    <row r="64" spans="1:32" ht="15" customHeight="1" outlineLevel="2" x14ac:dyDescent="0.25">
      <c r="A64" s="53"/>
      <c r="B64" s="53" t="s">
        <v>113</v>
      </c>
      <c r="C64" s="111">
        <f>SUM(C65:C81)</f>
        <v>259057</v>
      </c>
      <c r="D64" s="75">
        <f t="shared" si="0"/>
        <v>145082</v>
      </c>
      <c r="E64" s="112">
        <f>SUBTOTAL(9,E65:E81)</f>
        <v>144637</v>
      </c>
      <c r="F64" s="75">
        <f>SUBTOTAL(9,F65:F81)</f>
        <v>445</v>
      </c>
      <c r="G64" s="113">
        <f t="shared" si="4"/>
        <v>56.003891035563605</v>
      </c>
      <c r="H64" s="75">
        <f t="shared" ref="H64:N64" si="49">SUM(H65:H81)</f>
        <v>77578</v>
      </c>
      <c r="I64" s="73">
        <f>H64/C64*100</f>
        <v>29.946305253284027</v>
      </c>
      <c r="J64" s="114">
        <f>SUM(J65:J81)</f>
        <v>4603</v>
      </c>
      <c r="K64" s="115">
        <f t="shared" si="49"/>
        <v>4598</v>
      </c>
      <c r="L64" s="115">
        <f t="shared" si="49"/>
        <v>5</v>
      </c>
      <c r="M64" s="115">
        <f t="shared" si="49"/>
        <v>0</v>
      </c>
      <c r="N64" s="115">
        <f t="shared" si="49"/>
        <v>0</v>
      </c>
      <c r="O64" s="74">
        <f>J64/C64*100</f>
        <v>1.7768290376249243</v>
      </c>
      <c r="P64" s="75">
        <f>SUM(P65:P81)</f>
        <v>227263</v>
      </c>
      <c r="Q64" s="76">
        <f t="shared" si="1"/>
        <v>87.727025326472557</v>
      </c>
      <c r="R64" s="116">
        <f t="shared" si="2"/>
        <v>31794</v>
      </c>
      <c r="S64" s="78">
        <f>SUM(S65:S81)</f>
        <v>235234</v>
      </c>
      <c r="T64" s="104">
        <v>347</v>
      </c>
      <c r="U64" s="105">
        <v>3882</v>
      </c>
      <c r="V64" s="106">
        <v>347</v>
      </c>
      <c r="W64" s="107">
        <v>840</v>
      </c>
      <c r="Z64" s="84">
        <v>353</v>
      </c>
      <c r="AA64" s="85">
        <v>89</v>
      </c>
      <c r="AD64" s="124"/>
      <c r="AE64" s="87"/>
      <c r="AF64" s="87"/>
    </row>
    <row r="65" spans="1:32" ht="15" customHeight="1" outlineLevel="2" x14ac:dyDescent="0.25">
      <c r="A65" s="88">
        <v>38</v>
      </c>
      <c r="B65" s="89" t="s">
        <v>114</v>
      </c>
      <c r="C65" s="90">
        <f>VLOOKUP(A65,[1]DANE!$A$2:$D$126,4,0)</f>
        <v>11354</v>
      </c>
      <c r="D65" s="91">
        <f t="shared" si="0"/>
        <v>9456</v>
      </c>
      <c r="E65" s="92">
        <f t="shared" ref="E65:E81" si="50">VLOOKUP(A65,$T$8:$U$132,2,0)</f>
        <v>9456</v>
      </c>
      <c r="F65" s="93">
        <v>0</v>
      </c>
      <c r="G65" s="94">
        <f t="shared" si="4"/>
        <v>83.283424343843578</v>
      </c>
      <c r="H65" s="95">
        <f t="shared" ref="H65:H81" si="51">VLOOKUP(A65,$V$8:$W$132,2,0)</f>
        <v>846</v>
      </c>
      <c r="I65" s="96">
        <f t="shared" ref="I65:I81" si="52">(H65/C65)*100</f>
        <v>7.451118548529152</v>
      </c>
      <c r="J65" s="97">
        <f t="shared" si="12"/>
        <v>155</v>
      </c>
      <c r="K65" s="98">
        <f t="shared" ref="K65:K81" si="53">IFERROR(VLOOKUP(A65,$Z$7:$AA$131,2,0),0)</f>
        <v>155</v>
      </c>
      <c r="L65" s="98">
        <f t="shared" ref="L65:L81" si="54">IFERROR(VLOOKUP(A65,$X$7:$Y$139,2,0),0)</f>
        <v>0</v>
      </c>
      <c r="M65" s="98">
        <f t="shared" ref="M65:M81" si="55">IFERROR(VLOOKUP(B65,$AB$7:$AC$131,2,0),0)</f>
        <v>0</v>
      </c>
      <c r="N65" s="98">
        <v>0</v>
      </c>
      <c r="O65" s="99">
        <f t="shared" ref="O65:O81" si="56">(J65/C65)*100</f>
        <v>1.3651576536903294</v>
      </c>
      <c r="P65" s="95">
        <f t="shared" ref="P65:P81" si="57">D65+H65+J65</f>
        <v>10457</v>
      </c>
      <c r="Q65" s="101">
        <f t="shared" si="1"/>
        <v>92.099700546063062</v>
      </c>
      <c r="R65" s="102">
        <f t="shared" si="2"/>
        <v>897</v>
      </c>
      <c r="S65" s="103">
        <f>VLOOKUP(A65,[1]Sisben_Cert!$A$2:$E$126,5,0)</f>
        <v>11841</v>
      </c>
      <c r="T65" s="104">
        <v>353</v>
      </c>
      <c r="U65" s="105">
        <v>3141</v>
      </c>
      <c r="V65" s="106">
        <v>353</v>
      </c>
      <c r="W65" s="107">
        <v>796</v>
      </c>
      <c r="Z65" s="84">
        <v>360</v>
      </c>
      <c r="AA65" s="85">
        <v>3465</v>
      </c>
      <c r="AD65" s="124"/>
      <c r="AE65" s="87"/>
      <c r="AF65" s="87"/>
    </row>
    <row r="66" spans="1:32" ht="15" customHeight="1" outlineLevel="2" x14ac:dyDescent="0.25">
      <c r="A66" s="88">
        <v>86</v>
      </c>
      <c r="B66" s="110" t="s">
        <v>115</v>
      </c>
      <c r="C66" s="90">
        <f>VLOOKUP(A66,[1]DANE!$A$2:$D$126,4,0)</f>
        <v>6760</v>
      </c>
      <c r="D66" s="91">
        <f t="shared" si="0"/>
        <v>3210</v>
      </c>
      <c r="E66" s="92">
        <f t="shared" si="50"/>
        <v>3210</v>
      </c>
      <c r="F66" s="93">
        <v>0</v>
      </c>
      <c r="G66" s="94">
        <f t="shared" si="4"/>
        <v>47.485207100591715</v>
      </c>
      <c r="H66" s="95">
        <f t="shared" si="51"/>
        <v>1169</v>
      </c>
      <c r="I66" s="96">
        <f t="shared" si="52"/>
        <v>17.292899408284022</v>
      </c>
      <c r="J66" s="97">
        <f t="shared" si="12"/>
        <v>104</v>
      </c>
      <c r="K66" s="98">
        <f t="shared" si="53"/>
        <v>104</v>
      </c>
      <c r="L66" s="98">
        <f t="shared" si="54"/>
        <v>0</v>
      </c>
      <c r="M66" s="98">
        <f t="shared" si="55"/>
        <v>0</v>
      </c>
      <c r="N66" s="98">
        <v>0</v>
      </c>
      <c r="O66" s="99">
        <f t="shared" si="56"/>
        <v>1.5384615384615385</v>
      </c>
      <c r="P66" s="95">
        <f t="shared" si="57"/>
        <v>4483</v>
      </c>
      <c r="Q66" s="101">
        <f t="shared" si="1"/>
        <v>66.31656804733727</v>
      </c>
      <c r="R66" s="102">
        <f t="shared" si="2"/>
        <v>2277</v>
      </c>
      <c r="S66" s="103">
        <f>VLOOKUP(A66,[1]Sisben_Cert!$A$2:$E$126,5,0)</f>
        <v>5686</v>
      </c>
      <c r="T66" s="104">
        <v>360</v>
      </c>
      <c r="U66" s="105">
        <v>44939</v>
      </c>
      <c r="V66" s="106">
        <v>360</v>
      </c>
      <c r="W66" s="107">
        <v>252479</v>
      </c>
      <c r="Z66" s="84">
        <v>361</v>
      </c>
      <c r="AA66" s="85">
        <v>615</v>
      </c>
      <c r="AD66" s="84"/>
      <c r="AE66" s="87"/>
      <c r="AF66" s="87"/>
    </row>
    <row r="67" spans="1:32" ht="15" customHeight="1" outlineLevel="2" x14ac:dyDescent="0.25">
      <c r="A67" s="88">
        <v>107</v>
      </c>
      <c r="B67" s="89" t="s">
        <v>116</v>
      </c>
      <c r="C67" s="90">
        <f>VLOOKUP(A67,[1]DANE!$A$2:$D$126,4,0)</f>
        <v>8702</v>
      </c>
      <c r="D67" s="91">
        <f t="shared" si="0"/>
        <v>6182</v>
      </c>
      <c r="E67" s="92">
        <f t="shared" si="50"/>
        <v>6182</v>
      </c>
      <c r="F67" s="93">
        <v>0</v>
      </c>
      <c r="G67" s="94">
        <f t="shared" si="4"/>
        <v>71.041139967823483</v>
      </c>
      <c r="H67" s="95">
        <f t="shared" si="51"/>
        <v>856</v>
      </c>
      <c r="I67" s="96">
        <f t="shared" si="52"/>
        <v>9.8368191220409109</v>
      </c>
      <c r="J67" s="97">
        <f t="shared" si="12"/>
        <v>184</v>
      </c>
      <c r="K67" s="98">
        <f t="shared" si="53"/>
        <v>184</v>
      </c>
      <c r="L67" s="98">
        <f t="shared" si="54"/>
        <v>0</v>
      </c>
      <c r="M67" s="98">
        <f t="shared" si="55"/>
        <v>0</v>
      </c>
      <c r="N67" s="98">
        <v>0</v>
      </c>
      <c r="O67" s="99">
        <f t="shared" si="56"/>
        <v>2.1144564467938403</v>
      </c>
      <c r="P67" s="95">
        <f t="shared" si="57"/>
        <v>7222</v>
      </c>
      <c r="Q67" s="101">
        <f t="shared" si="1"/>
        <v>82.992415536658228</v>
      </c>
      <c r="R67" s="102">
        <f t="shared" si="2"/>
        <v>1480</v>
      </c>
      <c r="S67" s="103">
        <f>VLOOKUP(A67,[1]Sisben_Cert!$A$2:$E$126,5,0)</f>
        <v>7395</v>
      </c>
      <c r="T67" s="104">
        <v>361</v>
      </c>
      <c r="U67" s="105">
        <v>19289</v>
      </c>
      <c r="V67" s="106">
        <v>361</v>
      </c>
      <c r="W67" s="107">
        <v>2619</v>
      </c>
      <c r="Z67" s="84">
        <v>364</v>
      </c>
      <c r="AA67" s="85">
        <v>326</v>
      </c>
      <c r="AD67" s="84"/>
      <c r="AE67" s="87"/>
      <c r="AF67" s="87"/>
    </row>
    <row r="68" spans="1:32" ht="15" customHeight="1" outlineLevel="2" x14ac:dyDescent="0.25">
      <c r="A68" s="88">
        <v>134</v>
      </c>
      <c r="B68" s="89" t="s">
        <v>117</v>
      </c>
      <c r="C68" s="90">
        <f>VLOOKUP(A68,[1]DANE!$A$2:$D$126,4,0)</f>
        <v>9091</v>
      </c>
      <c r="D68" s="91">
        <f t="shared" si="0"/>
        <v>6294</v>
      </c>
      <c r="E68" s="92">
        <f t="shared" si="50"/>
        <v>6294</v>
      </c>
      <c r="F68" s="93">
        <v>0</v>
      </c>
      <c r="G68" s="94">
        <f t="shared" si="4"/>
        <v>69.233307666923324</v>
      </c>
      <c r="H68" s="95">
        <f t="shared" si="51"/>
        <v>632</v>
      </c>
      <c r="I68" s="96">
        <f t="shared" si="52"/>
        <v>6.9519304806951929</v>
      </c>
      <c r="J68" s="97">
        <f t="shared" si="12"/>
        <v>117</v>
      </c>
      <c r="K68" s="98">
        <f t="shared" si="53"/>
        <v>117</v>
      </c>
      <c r="L68" s="98">
        <f t="shared" si="54"/>
        <v>0</v>
      </c>
      <c r="M68" s="98">
        <f t="shared" si="55"/>
        <v>0</v>
      </c>
      <c r="N68" s="98">
        <v>0</v>
      </c>
      <c r="O68" s="99">
        <f t="shared" si="56"/>
        <v>1.2869871301286986</v>
      </c>
      <c r="P68" s="95">
        <f t="shared" si="57"/>
        <v>7043</v>
      </c>
      <c r="Q68" s="101">
        <f t="shared" si="1"/>
        <v>77.472225277747214</v>
      </c>
      <c r="R68" s="102">
        <f t="shared" si="2"/>
        <v>2048</v>
      </c>
      <c r="S68" s="103">
        <f>VLOOKUP(A68,[1]Sisben_Cert!$A$2:$E$126,5,0)</f>
        <v>7601</v>
      </c>
      <c r="T68" s="104">
        <v>364</v>
      </c>
      <c r="U68" s="105">
        <v>9859</v>
      </c>
      <c r="V68" s="106">
        <v>364</v>
      </c>
      <c r="W68" s="107">
        <v>3072</v>
      </c>
      <c r="Z68" s="84">
        <v>368</v>
      </c>
      <c r="AA68" s="85">
        <v>405</v>
      </c>
      <c r="AD68" s="84"/>
      <c r="AE68" s="87"/>
      <c r="AF68" s="87"/>
    </row>
    <row r="69" spans="1:32" ht="15" customHeight="1" outlineLevel="2" x14ac:dyDescent="0.25">
      <c r="A69" s="88">
        <v>150</v>
      </c>
      <c r="B69" s="120" t="s">
        <v>118</v>
      </c>
      <c r="C69" s="90">
        <f>VLOOKUP(A69,[1]DANE!$A$2:$D$126,4,0)</f>
        <v>3629</v>
      </c>
      <c r="D69" s="91">
        <f t="shared" si="0"/>
        <v>1585</v>
      </c>
      <c r="E69" s="92">
        <f t="shared" si="50"/>
        <v>1585</v>
      </c>
      <c r="F69" s="93">
        <v>0</v>
      </c>
      <c r="G69" s="94">
        <f t="shared" si="4"/>
        <v>43.675943786166989</v>
      </c>
      <c r="H69" s="95">
        <f t="shared" si="51"/>
        <v>1504</v>
      </c>
      <c r="I69" s="96">
        <f t="shared" si="52"/>
        <v>41.443923945990626</v>
      </c>
      <c r="J69" s="97">
        <f t="shared" si="12"/>
        <v>160</v>
      </c>
      <c r="K69" s="98">
        <f t="shared" si="53"/>
        <v>160</v>
      </c>
      <c r="L69" s="98">
        <f t="shared" si="54"/>
        <v>0</v>
      </c>
      <c r="M69" s="98">
        <f t="shared" si="55"/>
        <v>0</v>
      </c>
      <c r="N69" s="98">
        <v>0</v>
      </c>
      <c r="O69" s="99">
        <f t="shared" si="56"/>
        <v>4.408928079360706</v>
      </c>
      <c r="P69" s="95">
        <f t="shared" si="57"/>
        <v>3249</v>
      </c>
      <c r="Q69" s="101">
        <f t="shared" si="1"/>
        <v>89.528795811518322</v>
      </c>
      <c r="R69" s="102">
        <f t="shared" si="2"/>
        <v>380</v>
      </c>
      <c r="S69" s="103">
        <f>VLOOKUP(A69,[1]Sisben_Cert!$A$2:$E$126,5,0)</f>
        <v>3443</v>
      </c>
      <c r="T69" s="104">
        <v>368</v>
      </c>
      <c r="U69" s="105">
        <v>7070</v>
      </c>
      <c r="V69" s="106">
        <v>368</v>
      </c>
      <c r="W69" s="107">
        <v>3719</v>
      </c>
      <c r="Z69" s="84">
        <v>376</v>
      </c>
      <c r="AA69" s="85">
        <v>857</v>
      </c>
      <c r="AD69" s="84"/>
      <c r="AE69" s="87"/>
      <c r="AF69" s="87"/>
    </row>
    <row r="70" spans="1:32" ht="15" customHeight="1" outlineLevel="2" x14ac:dyDescent="0.25">
      <c r="A70" s="88">
        <v>237</v>
      </c>
      <c r="B70" s="88" t="s">
        <v>119</v>
      </c>
      <c r="C70" s="90">
        <f>VLOOKUP(A70,[1]DANE!$A$2:$D$126,4,0)</f>
        <v>22243</v>
      </c>
      <c r="D70" s="91">
        <f t="shared" si="0"/>
        <v>6440</v>
      </c>
      <c r="E70" s="92">
        <f t="shared" si="50"/>
        <v>6440</v>
      </c>
      <c r="F70" s="93">
        <v>0</v>
      </c>
      <c r="G70" s="94">
        <f t="shared" si="4"/>
        <v>28.952929011374369</v>
      </c>
      <c r="H70" s="95">
        <f t="shared" si="51"/>
        <v>11788</v>
      </c>
      <c r="I70" s="96">
        <f t="shared" si="52"/>
        <v>52.996448320820036</v>
      </c>
      <c r="J70" s="97">
        <f t="shared" si="12"/>
        <v>246</v>
      </c>
      <c r="K70" s="98">
        <f t="shared" si="53"/>
        <v>246</v>
      </c>
      <c r="L70" s="98">
        <f t="shared" si="54"/>
        <v>0</v>
      </c>
      <c r="M70" s="98">
        <f t="shared" si="55"/>
        <v>0</v>
      </c>
      <c r="N70" s="98">
        <v>0</v>
      </c>
      <c r="O70" s="99">
        <f t="shared" si="56"/>
        <v>1.105965921863058</v>
      </c>
      <c r="P70" s="95">
        <f t="shared" si="57"/>
        <v>18474</v>
      </c>
      <c r="Q70" s="101">
        <f t="shared" si="1"/>
        <v>83.055343254057462</v>
      </c>
      <c r="R70" s="102">
        <f t="shared" si="2"/>
        <v>3769</v>
      </c>
      <c r="S70" s="103">
        <f>VLOOKUP(A70,[1]Sisben_Cert!$A$2:$E$126,5,0)</f>
        <v>16699</v>
      </c>
      <c r="T70" s="104">
        <v>376</v>
      </c>
      <c r="U70" s="105">
        <v>10801</v>
      </c>
      <c r="V70" s="106">
        <v>376</v>
      </c>
      <c r="W70" s="107">
        <v>49492</v>
      </c>
      <c r="Z70" s="84">
        <v>380</v>
      </c>
      <c r="AA70" s="85">
        <v>285</v>
      </c>
      <c r="AD70" s="84"/>
      <c r="AE70" s="87"/>
      <c r="AF70" s="87"/>
    </row>
    <row r="71" spans="1:32" ht="15" customHeight="1" outlineLevel="2" x14ac:dyDescent="0.25">
      <c r="A71" s="88">
        <v>264</v>
      </c>
      <c r="B71" s="120" t="s">
        <v>120</v>
      </c>
      <c r="C71" s="90">
        <f>VLOOKUP(A71,[1]DANE!$A$2:$D$126,4,0)</f>
        <v>9950</v>
      </c>
      <c r="D71" s="91">
        <f t="shared" ref="D71:D134" si="58">E71+F71</f>
        <v>2631</v>
      </c>
      <c r="E71" s="92">
        <f t="shared" si="50"/>
        <v>2631</v>
      </c>
      <c r="F71" s="93">
        <v>0</v>
      </c>
      <c r="G71" s="94">
        <f t="shared" si="4"/>
        <v>26.442211055276381</v>
      </c>
      <c r="H71" s="95">
        <f t="shared" si="51"/>
        <v>5967</v>
      </c>
      <c r="I71" s="96">
        <f t="shared" si="52"/>
        <v>59.969849246231156</v>
      </c>
      <c r="J71" s="97">
        <f t="shared" si="12"/>
        <v>121</v>
      </c>
      <c r="K71" s="98">
        <f t="shared" si="53"/>
        <v>121</v>
      </c>
      <c r="L71" s="98">
        <f t="shared" si="54"/>
        <v>0</v>
      </c>
      <c r="M71" s="98">
        <f t="shared" si="55"/>
        <v>0</v>
      </c>
      <c r="N71" s="98">
        <v>0</v>
      </c>
      <c r="O71" s="99">
        <f t="shared" si="56"/>
        <v>1.2160804020100502</v>
      </c>
      <c r="P71" s="95">
        <f t="shared" si="57"/>
        <v>8719</v>
      </c>
      <c r="Q71" s="101">
        <f t="shared" ref="Q71:Q134" si="59">G71+I71+O71</f>
        <v>87.628140703517587</v>
      </c>
      <c r="R71" s="102">
        <f t="shared" ref="R71:R134" si="60">C71-D71-H71-J71</f>
        <v>1231</v>
      </c>
      <c r="S71" s="103">
        <f>VLOOKUP(A71,[1]Sisben_Cert!$A$2:$E$126,5,0)</f>
        <v>8787</v>
      </c>
      <c r="T71" s="104">
        <v>380</v>
      </c>
      <c r="U71" s="105">
        <v>9606</v>
      </c>
      <c r="V71" s="106">
        <v>380</v>
      </c>
      <c r="W71" s="107">
        <v>9493</v>
      </c>
      <c r="Z71" s="84">
        <v>390</v>
      </c>
      <c r="AA71" s="85">
        <v>106</v>
      </c>
      <c r="AD71" s="84"/>
      <c r="AE71" s="87"/>
      <c r="AF71" s="87"/>
    </row>
    <row r="72" spans="1:32" ht="15" customHeight="1" outlineLevel="2" x14ac:dyDescent="0.25">
      <c r="A72" s="88">
        <v>310</v>
      </c>
      <c r="B72" s="118" t="s">
        <v>121</v>
      </c>
      <c r="C72" s="90">
        <f>VLOOKUP(A72,[1]DANE!$A$2:$D$126,4,0)</f>
        <v>12810</v>
      </c>
      <c r="D72" s="91">
        <f t="shared" si="58"/>
        <v>4915</v>
      </c>
      <c r="E72" s="92">
        <f t="shared" si="50"/>
        <v>4915</v>
      </c>
      <c r="F72" s="93">
        <v>0</v>
      </c>
      <c r="G72" s="94">
        <f t="shared" ref="G72:G135" si="61">(D72/C72)*100</f>
        <v>38.368462138953937</v>
      </c>
      <c r="H72" s="95">
        <f t="shared" si="51"/>
        <v>2599</v>
      </c>
      <c r="I72" s="96">
        <f t="shared" si="52"/>
        <v>20.288836846213893</v>
      </c>
      <c r="J72" s="97">
        <f t="shared" si="12"/>
        <v>143</v>
      </c>
      <c r="K72" s="98">
        <f t="shared" si="53"/>
        <v>143</v>
      </c>
      <c r="L72" s="98">
        <f t="shared" si="54"/>
        <v>0</v>
      </c>
      <c r="M72" s="98">
        <f t="shared" si="55"/>
        <v>0</v>
      </c>
      <c r="N72" s="98">
        <v>0</v>
      </c>
      <c r="O72" s="99">
        <f t="shared" si="56"/>
        <v>1.1163153786104605</v>
      </c>
      <c r="P72" s="95">
        <f t="shared" si="57"/>
        <v>7657</v>
      </c>
      <c r="Q72" s="101">
        <f t="shared" si="59"/>
        <v>59.773614363778286</v>
      </c>
      <c r="R72" s="102">
        <f t="shared" si="60"/>
        <v>5153</v>
      </c>
      <c r="S72" s="103">
        <f>VLOOKUP(A72,[1]Sisben_Cert!$A$2:$E$126,5,0)</f>
        <v>8603</v>
      </c>
      <c r="T72" s="104">
        <v>390</v>
      </c>
      <c r="U72" s="105">
        <v>4385</v>
      </c>
      <c r="V72" s="106">
        <v>390</v>
      </c>
      <c r="W72" s="107">
        <v>2924</v>
      </c>
      <c r="Z72" s="84">
        <v>400</v>
      </c>
      <c r="AA72" s="85">
        <v>281</v>
      </c>
      <c r="AD72" s="84"/>
      <c r="AE72" s="87"/>
      <c r="AF72" s="87"/>
    </row>
    <row r="73" spans="1:32" ht="15" customHeight="1" outlineLevel="2" x14ac:dyDescent="0.25">
      <c r="A73" s="88">
        <v>315</v>
      </c>
      <c r="B73" s="89" t="s">
        <v>122</v>
      </c>
      <c r="C73" s="90">
        <f>VLOOKUP(A73,[1]DANE!$A$2:$D$126,4,0)</f>
        <v>6300</v>
      </c>
      <c r="D73" s="91">
        <f t="shared" si="58"/>
        <v>3998</v>
      </c>
      <c r="E73" s="92">
        <f t="shared" si="50"/>
        <v>3998</v>
      </c>
      <c r="F73" s="93">
        <v>0</v>
      </c>
      <c r="G73" s="94">
        <f t="shared" si="61"/>
        <v>63.460317460317462</v>
      </c>
      <c r="H73" s="95">
        <f t="shared" si="51"/>
        <v>1357</v>
      </c>
      <c r="I73" s="96">
        <f t="shared" si="52"/>
        <v>21.539682539682538</v>
      </c>
      <c r="J73" s="97">
        <f t="shared" ref="J73:J81" si="62">SUM(K73:N73)</f>
        <v>82</v>
      </c>
      <c r="K73" s="98">
        <f t="shared" si="53"/>
        <v>82</v>
      </c>
      <c r="L73" s="98">
        <f t="shared" si="54"/>
        <v>0</v>
      </c>
      <c r="M73" s="98">
        <f t="shared" si="55"/>
        <v>0</v>
      </c>
      <c r="N73" s="98">
        <v>0</v>
      </c>
      <c r="O73" s="99">
        <f t="shared" si="56"/>
        <v>1.3015873015873016</v>
      </c>
      <c r="P73" s="95">
        <f t="shared" si="57"/>
        <v>5437</v>
      </c>
      <c r="Q73" s="101">
        <f t="shared" si="59"/>
        <v>86.301587301587304</v>
      </c>
      <c r="R73" s="102">
        <f t="shared" si="60"/>
        <v>863</v>
      </c>
      <c r="S73" s="103">
        <f>VLOOKUP(A73,[1]Sisben_Cert!$A$2:$E$126,5,0)</f>
        <v>6185</v>
      </c>
      <c r="T73" s="104">
        <v>400</v>
      </c>
      <c r="U73" s="105">
        <v>9090</v>
      </c>
      <c r="V73" s="106">
        <v>400</v>
      </c>
      <c r="W73" s="107">
        <v>9685</v>
      </c>
      <c r="Z73" s="84">
        <v>411</v>
      </c>
      <c r="AA73" s="85">
        <v>220</v>
      </c>
      <c r="AD73" s="84"/>
      <c r="AE73" s="87"/>
      <c r="AF73" s="87"/>
    </row>
    <row r="74" spans="1:32" ht="15" customHeight="1" outlineLevel="2" x14ac:dyDescent="0.25">
      <c r="A74" s="88">
        <v>361</v>
      </c>
      <c r="B74" s="89" t="s">
        <v>123</v>
      </c>
      <c r="C74" s="90">
        <f>VLOOKUP(A74,[1]DANE!$A$2:$D$126,4,0)</f>
        <v>20996</v>
      </c>
      <c r="D74" s="91">
        <f t="shared" si="58"/>
        <v>19289</v>
      </c>
      <c r="E74" s="92">
        <f t="shared" si="50"/>
        <v>19289</v>
      </c>
      <c r="F74" s="93">
        <v>0</v>
      </c>
      <c r="G74" s="94">
        <f t="shared" si="61"/>
        <v>91.869879977138496</v>
      </c>
      <c r="H74" s="95">
        <f t="shared" si="51"/>
        <v>2619</v>
      </c>
      <c r="I74" s="96">
        <f t="shared" si="52"/>
        <v>12.47380453419699</v>
      </c>
      <c r="J74" s="97">
        <f t="shared" si="62"/>
        <v>615</v>
      </c>
      <c r="K74" s="98">
        <f t="shared" si="53"/>
        <v>615</v>
      </c>
      <c r="L74" s="98">
        <f t="shared" si="54"/>
        <v>0</v>
      </c>
      <c r="M74" s="98">
        <f t="shared" si="55"/>
        <v>0</v>
      </c>
      <c r="N74" s="98">
        <v>0</v>
      </c>
      <c r="O74" s="99">
        <f t="shared" si="56"/>
        <v>2.9291293579729474</v>
      </c>
      <c r="P74" s="95">
        <f t="shared" si="57"/>
        <v>22523</v>
      </c>
      <c r="Q74" s="101">
        <f t="shared" si="59"/>
        <v>107.27281386930844</v>
      </c>
      <c r="R74" s="102">
        <f t="shared" si="60"/>
        <v>-1527</v>
      </c>
      <c r="S74" s="103">
        <f>VLOOKUP(A74,[1]Sisben_Cert!$A$2:$E$126,5,0)</f>
        <v>22989</v>
      </c>
      <c r="T74" s="104">
        <v>411</v>
      </c>
      <c r="U74" s="105">
        <v>7296</v>
      </c>
      <c r="V74" s="106">
        <v>411</v>
      </c>
      <c r="W74" s="107">
        <v>1260</v>
      </c>
      <c r="Z74" s="84">
        <v>425</v>
      </c>
      <c r="AA74" s="85">
        <v>149</v>
      </c>
      <c r="AD74" s="84"/>
      <c r="AE74" s="87"/>
      <c r="AF74" s="87"/>
    </row>
    <row r="75" spans="1:32" ht="15" customHeight="1" outlineLevel="2" x14ac:dyDescent="0.25">
      <c r="A75" s="88">
        <v>647</v>
      </c>
      <c r="B75" s="88" t="s">
        <v>124</v>
      </c>
      <c r="C75" s="90">
        <f>VLOOKUP(A75,[1]DANE!$A$2:$D$126,4,0)</f>
        <v>6226</v>
      </c>
      <c r="D75" s="91">
        <f t="shared" si="58"/>
        <v>4588</v>
      </c>
      <c r="E75" s="92">
        <f t="shared" si="50"/>
        <v>4588</v>
      </c>
      <c r="F75" s="93">
        <v>0</v>
      </c>
      <c r="G75" s="94">
        <f t="shared" si="61"/>
        <v>73.690973337616455</v>
      </c>
      <c r="H75" s="95">
        <f t="shared" si="51"/>
        <v>1365</v>
      </c>
      <c r="I75" s="96">
        <f t="shared" si="52"/>
        <v>21.92418888531963</v>
      </c>
      <c r="J75" s="97">
        <f t="shared" si="62"/>
        <v>138</v>
      </c>
      <c r="K75" s="98">
        <f t="shared" si="53"/>
        <v>138</v>
      </c>
      <c r="L75" s="98">
        <f t="shared" si="54"/>
        <v>0</v>
      </c>
      <c r="M75" s="98">
        <f t="shared" si="55"/>
        <v>0</v>
      </c>
      <c r="N75" s="98">
        <v>0</v>
      </c>
      <c r="O75" s="99">
        <f t="shared" si="56"/>
        <v>2.2165114037905558</v>
      </c>
      <c r="P75" s="95">
        <f t="shared" si="57"/>
        <v>6091</v>
      </c>
      <c r="Q75" s="101">
        <f t="shared" si="59"/>
        <v>97.831673626726641</v>
      </c>
      <c r="R75" s="102">
        <f t="shared" si="60"/>
        <v>135</v>
      </c>
      <c r="S75" s="103">
        <f>VLOOKUP(A75,[1]Sisben_Cert!$A$2:$E$126,5,0)</f>
        <v>6513</v>
      </c>
      <c r="T75" s="104">
        <v>425</v>
      </c>
      <c r="U75" s="105">
        <v>6064</v>
      </c>
      <c r="V75" s="106">
        <v>425</v>
      </c>
      <c r="W75" s="107">
        <v>1986</v>
      </c>
      <c r="Z75" s="84">
        <v>440</v>
      </c>
      <c r="AA75" s="85">
        <v>1072</v>
      </c>
      <c r="AD75" s="84"/>
      <c r="AE75" s="87"/>
      <c r="AF75" s="87"/>
    </row>
    <row r="76" spans="1:32" ht="15" customHeight="1" outlineLevel="2" x14ac:dyDescent="0.25">
      <c r="A76" s="88">
        <v>658</v>
      </c>
      <c r="B76" s="118" t="s">
        <v>125</v>
      </c>
      <c r="C76" s="90">
        <f>VLOOKUP(A76,[1]DANE!$A$2:$D$126,4,0)</f>
        <v>3336</v>
      </c>
      <c r="D76" s="91">
        <f t="shared" si="58"/>
        <v>2004</v>
      </c>
      <c r="E76" s="92">
        <f t="shared" si="50"/>
        <v>2004</v>
      </c>
      <c r="F76" s="93">
        <v>0</v>
      </c>
      <c r="G76" s="94">
        <f t="shared" si="61"/>
        <v>60.071942446043167</v>
      </c>
      <c r="H76" s="95">
        <f t="shared" si="51"/>
        <v>929</v>
      </c>
      <c r="I76" s="96">
        <f t="shared" si="52"/>
        <v>27.847721822541967</v>
      </c>
      <c r="J76" s="97">
        <f t="shared" si="62"/>
        <v>118</v>
      </c>
      <c r="K76" s="98">
        <f t="shared" si="53"/>
        <v>118</v>
      </c>
      <c r="L76" s="98">
        <f t="shared" si="54"/>
        <v>0</v>
      </c>
      <c r="M76" s="98">
        <f t="shared" si="55"/>
        <v>0</v>
      </c>
      <c r="N76" s="98">
        <v>0</v>
      </c>
      <c r="O76" s="99">
        <f t="shared" si="56"/>
        <v>3.537170263788969</v>
      </c>
      <c r="P76" s="95">
        <f t="shared" si="57"/>
        <v>3051</v>
      </c>
      <c r="Q76" s="101">
        <f t="shared" si="59"/>
        <v>91.456834532374103</v>
      </c>
      <c r="R76" s="102">
        <f t="shared" si="60"/>
        <v>285</v>
      </c>
      <c r="S76" s="103">
        <f>VLOOKUP(A76,[1]Sisben_Cert!$A$2:$E$126,5,0)</f>
        <v>3509</v>
      </c>
      <c r="T76" s="104">
        <v>440</v>
      </c>
      <c r="U76" s="105">
        <v>16027</v>
      </c>
      <c r="V76" s="106">
        <v>440</v>
      </c>
      <c r="W76" s="107">
        <v>29015</v>
      </c>
      <c r="Z76" s="84">
        <v>467</v>
      </c>
      <c r="AA76" s="85">
        <v>92</v>
      </c>
      <c r="AD76" s="84"/>
      <c r="AE76" s="87"/>
      <c r="AF76" s="87"/>
    </row>
    <row r="77" spans="1:32" ht="15" customHeight="1" outlineLevel="2" x14ac:dyDescent="0.25">
      <c r="A77" s="88">
        <v>664</v>
      </c>
      <c r="B77" s="88" t="s">
        <v>126</v>
      </c>
      <c r="C77" s="90">
        <f>VLOOKUP(A77,[1]DANE!$A$2:$D$126,4,0)</f>
        <v>26592</v>
      </c>
      <c r="D77" s="91">
        <f t="shared" si="58"/>
        <v>9690</v>
      </c>
      <c r="E77" s="92">
        <f t="shared" si="50"/>
        <v>9690</v>
      </c>
      <c r="F77" s="93">
        <v>0</v>
      </c>
      <c r="G77" s="94">
        <f t="shared" si="61"/>
        <v>36.43953068592058</v>
      </c>
      <c r="H77" s="95">
        <f t="shared" si="51"/>
        <v>13097</v>
      </c>
      <c r="I77" s="96">
        <f t="shared" si="52"/>
        <v>49.251654632972325</v>
      </c>
      <c r="J77" s="97">
        <f t="shared" si="62"/>
        <v>497</v>
      </c>
      <c r="K77" s="98">
        <f t="shared" si="53"/>
        <v>497</v>
      </c>
      <c r="L77" s="98">
        <f t="shared" si="54"/>
        <v>0</v>
      </c>
      <c r="M77" s="98">
        <f t="shared" si="55"/>
        <v>0</v>
      </c>
      <c r="N77" s="98">
        <v>0</v>
      </c>
      <c r="O77" s="99">
        <f t="shared" si="56"/>
        <v>1.8689831528279182</v>
      </c>
      <c r="P77" s="95">
        <f t="shared" si="57"/>
        <v>23284</v>
      </c>
      <c r="Q77" s="101">
        <f t="shared" si="59"/>
        <v>87.560168471720829</v>
      </c>
      <c r="R77" s="102">
        <f t="shared" si="60"/>
        <v>3308</v>
      </c>
      <c r="S77" s="103">
        <f>VLOOKUP(A77,[1]Sisben_Cert!$A$2:$E$126,5,0)</f>
        <v>24699</v>
      </c>
      <c r="T77" s="104">
        <v>467</v>
      </c>
      <c r="U77" s="105">
        <v>4501</v>
      </c>
      <c r="V77" s="106">
        <v>467</v>
      </c>
      <c r="W77" s="107">
        <v>961</v>
      </c>
      <c r="Z77" s="84">
        <v>475</v>
      </c>
      <c r="AA77" s="85">
        <v>88</v>
      </c>
      <c r="AD77" s="84"/>
      <c r="AE77" s="87"/>
      <c r="AF77" s="87"/>
    </row>
    <row r="78" spans="1:32" ht="15" customHeight="1" outlineLevel="2" x14ac:dyDescent="0.25">
      <c r="A78" s="88">
        <v>686</v>
      </c>
      <c r="B78" s="125" t="s">
        <v>127</v>
      </c>
      <c r="C78" s="90">
        <f>VLOOKUP(A78,[1]DANE!$A$2:$D$126,4,0)</f>
        <v>35650</v>
      </c>
      <c r="D78" s="91">
        <f t="shared" si="58"/>
        <v>16715</v>
      </c>
      <c r="E78" s="92">
        <f t="shared" si="50"/>
        <v>16511</v>
      </c>
      <c r="F78" s="93">
        <v>204</v>
      </c>
      <c r="G78" s="94">
        <f t="shared" si="61"/>
        <v>46.886395511921457</v>
      </c>
      <c r="H78" s="95">
        <f t="shared" si="51"/>
        <v>16544</v>
      </c>
      <c r="I78" s="96">
        <f t="shared" si="52"/>
        <v>46.406732117812062</v>
      </c>
      <c r="J78" s="97">
        <f t="shared" si="62"/>
        <v>678</v>
      </c>
      <c r="K78" s="98">
        <f t="shared" si="53"/>
        <v>678</v>
      </c>
      <c r="L78" s="98">
        <f t="shared" si="54"/>
        <v>0</v>
      </c>
      <c r="M78" s="98">
        <f t="shared" si="55"/>
        <v>0</v>
      </c>
      <c r="N78" s="98">
        <v>0</v>
      </c>
      <c r="O78" s="99">
        <f t="shared" si="56"/>
        <v>1.9018232819074332</v>
      </c>
      <c r="P78" s="95">
        <f t="shared" si="57"/>
        <v>33937</v>
      </c>
      <c r="Q78" s="101">
        <f t="shared" si="59"/>
        <v>95.194950911640959</v>
      </c>
      <c r="R78" s="102">
        <f t="shared" si="60"/>
        <v>1713</v>
      </c>
      <c r="S78" s="103">
        <f>VLOOKUP(A78,[1]Sisben_Cert!$A$2:$E$126,5,0)</f>
        <v>34778</v>
      </c>
      <c r="T78" s="104">
        <v>475</v>
      </c>
      <c r="U78" s="105">
        <v>4036</v>
      </c>
      <c r="V78" s="106">
        <v>475</v>
      </c>
      <c r="W78" s="107">
        <v>201</v>
      </c>
      <c r="Z78" s="84">
        <v>480</v>
      </c>
      <c r="AA78" s="85">
        <v>279</v>
      </c>
      <c r="AD78" s="84"/>
      <c r="AE78" s="87"/>
      <c r="AF78" s="87"/>
    </row>
    <row r="79" spans="1:32" ht="15" customHeight="1" outlineLevel="2" x14ac:dyDescent="0.25">
      <c r="A79" s="88">
        <v>819</v>
      </c>
      <c r="B79" s="89" t="s">
        <v>128</v>
      </c>
      <c r="C79" s="90">
        <f>VLOOKUP(A79,[1]DANE!$A$2:$D$126,4,0)</f>
        <v>6374</v>
      </c>
      <c r="D79" s="91">
        <f t="shared" si="58"/>
        <v>4305</v>
      </c>
      <c r="E79" s="92">
        <f t="shared" si="50"/>
        <v>4305</v>
      </c>
      <c r="F79" s="93">
        <v>0</v>
      </c>
      <c r="G79" s="94">
        <f t="shared" si="61"/>
        <v>67.540006275494193</v>
      </c>
      <c r="H79" s="95">
        <f t="shared" si="51"/>
        <v>1097</v>
      </c>
      <c r="I79" s="96">
        <f t="shared" si="52"/>
        <v>17.210542830247881</v>
      </c>
      <c r="J79" s="97">
        <f t="shared" si="62"/>
        <v>100</v>
      </c>
      <c r="K79" s="98">
        <f t="shared" si="53"/>
        <v>100</v>
      </c>
      <c r="L79" s="98">
        <f t="shared" si="54"/>
        <v>0</v>
      </c>
      <c r="M79" s="98">
        <f t="shared" si="55"/>
        <v>0</v>
      </c>
      <c r="N79" s="98">
        <v>0</v>
      </c>
      <c r="O79" s="99">
        <f t="shared" si="56"/>
        <v>1.5688735487919672</v>
      </c>
      <c r="P79" s="95">
        <f t="shared" si="57"/>
        <v>5502</v>
      </c>
      <c r="Q79" s="101">
        <f t="shared" si="59"/>
        <v>86.319422654534037</v>
      </c>
      <c r="R79" s="102">
        <f t="shared" si="60"/>
        <v>872</v>
      </c>
      <c r="S79" s="103">
        <f>VLOOKUP(A79,[1]Sisben_Cert!$A$2:$E$126,5,0)</f>
        <v>5292</v>
      </c>
      <c r="T79" s="104">
        <v>480</v>
      </c>
      <c r="U79" s="105">
        <v>17467</v>
      </c>
      <c r="V79" s="106">
        <v>480</v>
      </c>
      <c r="W79" s="107">
        <v>2039</v>
      </c>
      <c r="Z79" s="84">
        <v>483</v>
      </c>
      <c r="AA79" s="85">
        <v>173</v>
      </c>
      <c r="AD79" s="84"/>
      <c r="AE79" s="87"/>
      <c r="AF79" s="87"/>
    </row>
    <row r="80" spans="1:32" ht="15" customHeight="1" outlineLevel="1" x14ac:dyDescent="0.25">
      <c r="A80" s="88">
        <v>854</v>
      </c>
      <c r="B80" s="89" t="s">
        <v>129</v>
      </c>
      <c r="C80" s="90">
        <f>VLOOKUP(A80,[1]DANE!$A$2:$D$126,4,0)</f>
        <v>22179</v>
      </c>
      <c r="D80" s="91">
        <f t="shared" si="58"/>
        <v>13573</v>
      </c>
      <c r="E80" s="92">
        <f t="shared" si="50"/>
        <v>13573</v>
      </c>
      <c r="F80" s="93">
        <v>0</v>
      </c>
      <c r="G80" s="94">
        <f t="shared" si="61"/>
        <v>61.197529194282886</v>
      </c>
      <c r="H80" s="95">
        <f t="shared" si="51"/>
        <v>1219</v>
      </c>
      <c r="I80" s="96">
        <f t="shared" si="52"/>
        <v>5.4961900897245144</v>
      </c>
      <c r="J80" s="97">
        <f t="shared" si="62"/>
        <v>196</v>
      </c>
      <c r="K80" s="98">
        <f t="shared" si="53"/>
        <v>196</v>
      </c>
      <c r="L80" s="98">
        <f t="shared" si="54"/>
        <v>0</v>
      </c>
      <c r="M80" s="98">
        <f t="shared" si="55"/>
        <v>0</v>
      </c>
      <c r="N80" s="98">
        <v>0</v>
      </c>
      <c r="O80" s="99">
        <f t="shared" si="56"/>
        <v>0.88371883313043875</v>
      </c>
      <c r="P80" s="95">
        <f t="shared" si="57"/>
        <v>14988</v>
      </c>
      <c r="Q80" s="101">
        <f t="shared" si="59"/>
        <v>67.577438117137845</v>
      </c>
      <c r="R80" s="102">
        <f t="shared" si="60"/>
        <v>7191</v>
      </c>
      <c r="S80" s="103">
        <f>VLOOKUP(A80,[1]Sisben_Cert!$A$2:$E$126,5,0)</f>
        <v>15256</v>
      </c>
      <c r="T80" s="104">
        <v>483</v>
      </c>
      <c r="U80" s="105">
        <v>8873</v>
      </c>
      <c r="V80" s="106">
        <v>483</v>
      </c>
      <c r="W80" s="107">
        <v>893</v>
      </c>
      <c r="Z80" s="84">
        <v>490</v>
      </c>
      <c r="AA80" s="85">
        <v>932</v>
      </c>
      <c r="AD80" s="84"/>
      <c r="AE80" s="87"/>
      <c r="AF80" s="87"/>
    </row>
    <row r="81" spans="1:32" ht="15" customHeight="1" outlineLevel="2" x14ac:dyDescent="0.25">
      <c r="A81" s="88">
        <v>887</v>
      </c>
      <c r="B81" s="89" t="s">
        <v>130</v>
      </c>
      <c r="C81" s="90">
        <f>VLOOKUP(A81,[1]DANE!$A$2:$D$126,4,0)</f>
        <v>46865</v>
      </c>
      <c r="D81" s="91">
        <f t="shared" si="58"/>
        <v>30207</v>
      </c>
      <c r="E81" s="92">
        <f t="shared" si="50"/>
        <v>29966</v>
      </c>
      <c r="F81" s="93">
        <v>241</v>
      </c>
      <c r="G81" s="94">
        <f t="shared" si="61"/>
        <v>64.455350474767954</v>
      </c>
      <c r="H81" s="95">
        <f t="shared" si="51"/>
        <v>13990</v>
      </c>
      <c r="I81" s="96">
        <f t="shared" si="52"/>
        <v>29.851701696361893</v>
      </c>
      <c r="J81" s="97">
        <f t="shared" si="62"/>
        <v>949</v>
      </c>
      <c r="K81" s="98">
        <f t="shared" si="53"/>
        <v>944</v>
      </c>
      <c r="L81" s="98">
        <f t="shared" si="54"/>
        <v>5</v>
      </c>
      <c r="M81" s="98">
        <f t="shared" si="55"/>
        <v>0</v>
      </c>
      <c r="N81" s="98">
        <v>0</v>
      </c>
      <c r="O81" s="99">
        <f t="shared" si="56"/>
        <v>2.0249653259361997</v>
      </c>
      <c r="P81" s="95">
        <f t="shared" si="57"/>
        <v>45146</v>
      </c>
      <c r="Q81" s="101">
        <f t="shared" si="59"/>
        <v>96.332017497066033</v>
      </c>
      <c r="R81" s="102">
        <f t="shared" si="60"/>
        <v>1719</v>
      </c>
      <c r="S81" s="103">
        <f>VLOOKUP(A81,[1]Sisben_Cert!$A$2:$E$126,5,0)</f>
        <v>45958</v>
      </c>
      <c r="T81" s="104">
        <v>490</v>
      </c>
      <c r="U81" s="105">
        <v>47431</v>
      </c>
      <c r="V81" s="106">
        <v>490</v>
      </c>
      <c r="W81" s="107">
        <v>4011</v>
      </c>
      <c r="Z81" s="84">
        <v>495</v>
      </c>
      <c r="AA81" s="85">
        <v>414</v>
      </c>
      <c r="AD81" s="84"/>
      <c r="AE81" s="87"/>
      <c r="AF81" s="87"/>
    </row>
    <row r="82" spans="1:32" ht="15" customHeight="1" outlineLevel="2" x14ac:dyDescent="0.25">
      <c r="A82" s="53"/>
      <c r="B82" s="53" t="s">
        <v>131</v>
      </c>
      <c r="C82" s="111">
        <f>SUM(C83:C105)</f>
        <v>582352</v>
      </c>
      <c r="D82" s="75">
        <f t="shared" si="58"/>
        <v>238718</v>
      </c>
      <c r="E82" s="112">
        <f>SUBTOTAL(9,E83:E105)</f>
        <v>238091</v>
      </c>
      <c r="F82" s="75">
        <f>SUBTOTAL(9,F83:F105)</f>
        <v>627</v>
      </c>
      <c r="G82" s="113">
        <f t="shared" si="61"/>
        <v>40.992046047751188</v>
      </c>
      <c r="H82" s="75">
        <f>SUM(H83:H105)</f>
        <v>301922</v>
      </c>
      <c r="I82" s="73">
        <f>H82/C82*100</f>
        <v>51.845275709536494</v>
      </c>
      <c r="J82" s="114">
        <f>SUM(J83:J105)</f>
        <v>10776</v>
      </c>
      <c r="K82" s="115">
        <f>SUM(K83:K105)</f>
        <v>10550</v>
      </c>
      <c r="L82" s="115">
        <f>SUM(L83:L105)</f>
        <v>114</v>
      </c>
      <c r="M82" s="115">
        <f>SUM(M83:M105)</f>
        <v>112</v>
      </c>
      <c r="N82" s="115">
        <f>SUM(N83:N105)</f>
        <v>0</v>
      </c>
      <c r="O82" s="74">
        <f>J82/C82*100</f>
        <v>1.8504272330137099</v>
      </c>
      <c r="P82" s="75">
        <f>SUM(P83:P105)</f>
        <v>551416</v>
      </c>
      <c r="Q82" s="76">
        <f t="shared" si="59"/>
        <v>94.687748990301387</v>
      </c>
      <c r="R82" s="116">
        <f t="shared" si="60"/>
        <v>30936</v>
      </c>
      <c r="S82" s="78">
        <f>SUM(S83:S105)</f>
        <v>519684</v>
      </c>
      <c r="T82" s="104">
        <v>495</v>
      </c>
      <c r="U82" s="105">
        <v>23554</v>
      </c>
      <c r="V82" s="106">
        <v>495</v>
      </c>
      <c r="W82" s="107">
        <v>983</v>
      </c>
      <c r="Z82" s="84">
        <v>501</v>
      </c>
      <c r="AA82" s="85">
        <v>61</v>
      </c>
      <c r="AD82" s="84"/>
      <c r="AE82" s="87"/>
      <c r="AF82" s="87"/>
    </row>
    <row r="83" spans="1:32" ht="15" customHeight="1" outlineLevel="2" x14ac:dyDescent="0.25">
      <c r="A83" s="88">
        <v>2</v>
      </c>
      <c r="B83" s="110" t="s">
        <v>132</v>
      </c>
      <c r="C83" s="90">
        <f>VLOOKUP(A83,[1]DANE!$A$2:$D$126,4,0)</f>
        <v>19290</v>
      </c>
      <c r="D83" s="91">
        <f t="shared" si="58"/>
        <v>13866</v>
      </c>
      <c r="E83" s="92">
        <f t="shared" ref="E83:E105" si="63">VLOOKUP(A83,$T$8:$U$132,2,0)</f>
        <v>13866</v>
      </c>
      <c r="F83" s="93">
        <v>0</v>
      </c>
      <c r="G83" s="94">
        <f t="shared" si="61"/>
        <v>71.881804043545884</v>
      </c>
      <c r="H83" s="95">
        <f t="shared" ref="H83:H105" si="64">VLOOKUP(A83,$V$8:$W$132,2,0)</f>
        <v>2654</v>
      </c>
      <c r="I83" s="96">
        <f t="shared" ref="I83:I105" si="65">(H83/C83)*100</f>
        <v>13.758424053913945</v>
      </c>
      <c r="J83" s="97">
        <f t="shared" ref="J83:J105" si="66">SUM(K83:N83)</f>
        <v>530</v>
      </c>
      <c r="K83" s="98">
        <f t="shared" ref="K83:K105" si="67">IFERROR(VLOOKUP(A83,$Z$7:$AA$131,2,0),0)</f>
        <v>530</v>
      </c>
      <c r="L83" s="98">
        <f t="shared" ref="L83:L105" si="68">IFERROR(VLOOKUP(A83,$X$7:$Y$139,2,0),0)</f>
        <v>0</v>
      </c>
      <c r="M83" s="98">
        <f t="shared" ref="M83:M105" si="69">IFERROR(VLOOKUP(B83,$AB$7:$AC$131,2,0),0)</f>
        <v>0</v>
      </c>
      <c r="N83" s="98">
        <v>0</v>
      </c>
      <c r="O83" s="99">
        <f t="shared" ref="O83:O105" si="70">(J83/C83)*100</f>
        <v>2.747537584240539</v>
      </c>
      <c r="P83" s="95">
        <f t="shared" ref="P83:P105" si="71">D83+H83+J83</f>
        <v>17050</v>
      </c>
      <c r="Q83" s="101">
        <f t="shared" si="59"/>
        <v>88.387765681700358</v>
      </c>
      <c r="R83" s="102">
        <f t="shared" si="60"/>
        <v>2240</v>
      </c>
      <c r="S83" s="103">
        <f>VLOOKUP(A83,[1]Sisben_Cert!$A$2:$E$126,5,0)</f>
        <v>17305</v>
      </c>
      <c r="T83" s="104">
        <v>501</v>
      </c>
      <c r="U83" s="105">
        <v>1799</v>
      </c>
      <c r="V83" s="106">
        <v>501</v>
      </c>
      <c r="W83" s="107">
        <v>73</v>
      </c>
      <c r="Z83" s="84">
        <v>541</v>
      </c>
      <c r="AA83" s="85">
        <v>324</v>
      </c>
      <c r="AD83" s="84"/>
      <c r="AE83" s="87"/>
      <c r="AF83" s="87"/>
    </row>
    <row r="84" spans="1:32" ht="15" customHeight="1" outlineLevel="2" x14ac:dyDescent="0.25">
      <c r="A84" s="88">
        <v>21</v>
      </c>
      <c r="B84" s="89" t="s">
        <v>133</v>
      </c>
      <c r="C84" s="90">
        <f>VLOOKUP(A84,[1]DANE!$A$2:$D$126,4,0)</f>
        <v>3466</v>
      </c>
      <c r="D84" s="91">
        <f t="shared" si="58"/>
        <v>2837</v>
      </c>
      <c r="E84" s="92">
        <f t="shared" si="63"/>
        <v>2837</v>
      </c>
      <c r="F84" s="93">
        <v>0</v>
      </c>
      <c r="G84" s="94">
        <f t="shared" si="61"/>
        <v>81.852279284477774</v>
      </c>
      <c r="H84" s="95">
        <f t="shared" si="64"/>
        <v>741</v>
      </c>
      <c r="I84" s="96">
        <f t="shared" si="65"/>
        <v>21.379111367570687</v>
      </c>
      <c r="J84" s="97">
        <f t="shared" si="66"/>
        <v>51</v>
      </c>
      <c r="K84" s="98">
        <f t="shared" si="67"/>
        <v>51</v>
      </c>
      <c r="L84" s="98">
        <f t="shared" si="68"/>
        <v>0</v>
      </c>
      <c r="M84" s="98">
        <f t="shared" si="69"/>
        <v>0</v>
      </c>
      <c r="N84" s="98">
        <v>0</v>
      </c>
      <c r="O84" s="99">
        <f t="shared" si="70"/>
        <v>1.4714368147720716</v>
      </c>
      <c r="P84" s="95">
        <f t="shared" si="71"/>
        <v>3629</v>
      </c>
      <c r="Q84" s="101">
        <f t="shared" si="59"/>
        <v>104.70282746682054</v>
      </c>
      <c r="R84" s="102">
        <f t="shared" si="60"/>
        <v>-163</v>
      </c>
      <c r="S84" s="103">
        <f>VLOOKUP(A84,[1]Sisben_Cert!$A$2:$E$126,5,0)</f>
        <v>4195</v>
      </c>
      <c r="T84" s="104">
        <v>541</v>
      </c>
      <c r="U84" s="105">
        <v>11111</v>
      </c>
      <c r="V84" s="106">
        <v>541</v>
      </c>
      <c r="W84" s="107">
        <v>5171</v>
      </c>
      <c r="Z84" s="84">
        <v>543</v>
      </c>
      <c r="AA84" s="85">
        <v>172</v>
      </c>
      <c r="AD84" s="84"/>
      <c r="AE84" s="87"/>
      <c r="AF84" s="87"/>
    </row>
    <row r="85" spans="1:32" ht="15" customHeight="1" outlineLevel="2" x14ac:dyDescent="0.25">
      <c r="A85" s="88">
        <v>55</v>
      </c>
      <c r="B85" s="89" t="s">
        <v>134</v>
      </c>
      <c r="C85" s="90">
        <f>VLOOKUP(A85,[1]DANE!$A$2:$D$126,4,0)</f>
        <v>8699</v>
      </c>
      <c r="D85" s="91">
        <f t="shared" si="58"/>
        <v>6798</v>
      </c>
      <c r="E85" s="92">
        <f t="shared" si="63"/>
        <v>6798</v>
      </c>
      <c r="F85" s="93">
        <v>0</v>
      </c>
      <c r="G85" s="94">
        <f t="shared" si="61"/>
        <v>78.146913438326251</v>
      </c>
      <c r="H85" s="95">
        <f t="shared" si="64"/>
        <v>592</v>
      </c>
      <c r="I85" s="96">
        <f t="shared" si="65"/>
        <v>6.8053799287274401</v>
      </c>
      <c r="J85" s="97">
        <f t="shared" si="66"/>
        <v>198</v>
      </c>
      <c r="K85" s="98">
        <f t="shared" si="67"/>
        <v>198</v>
      </c>
      <c r="L85" s="98">
        <f t="shared" si="68"/>
        <v>0</v>
      </c>
      <c r="M85" s="98">
        <f t="shared" si="69"/>
        <v>0</v>
      </c>
      <c r="N85" s="98">
        <v>0</v>
      </c>
      <c r="O85" s="99">
        <f t="shared" si="70"/>
        <v>2.2761236923784343</v>
      </c>
      <c r="P85" s="95">
        <f t="shared" si="71"/>
        <v>7588</v>
      </c>
      <c r="Q85" s="101">
        <f t="shared" si="59"/>
        <v>87.228417059432132</v>
      </c>
      <c r="R85" s="102">
        <f t="shared" si="60"/>
        <v>1111</v>
      </c>
      <c r="S85" s="103">
        <f>VLOOKUP(A85,[1]Sisben_Cert!$A$2:$E$126,5,0)</f>
        <v>8170</v>
      </c>
      <c r="T85" s="104">
        <v>543</v>
      </c>
      <c r="U85" s="105">
        <v>6603</v>
      </c>
      <c r="V85" s="106">
        <v>543</v>
      </c>
      <c r="W85" s="107">
        <v>628</v>
      </c>
      <c r="Z85" s="84">
        <v>576</v>
      </c>
      <c r="AA85" s="85">
        <v>109</v>
      </c>
      <c r="AD85" s="84"/>
      <c r="AE85" s="87"/>
      <c r="AF85" s="87"/>
    </row>
    <row r="86" spans="1:32" ht="15" customHeight="1" outlineLevel="2" x14ac:dyDescent="0.25">
      <c r="A86" s="88">
        <v>148</v>
      </c>
      <c r="B86" s="126" t="s">
        <v>36</v>
      </c>
      <c r="C86" s="90">
        <f>VLOOKUP(A86,[1]DANE!$A$2:$D$126,4,0)</f>
        <v>46751</v>
      </c>
      <c r="D86" s="91">
        <f t="shared" si="58"/>
        <v>14049</v>
      </c>
      <c r="E86" s="92">
        <f t="shared" si="63"/>
        <v>14049</v>
      </c>
      <c r="F86" s="93">
        <v>0</v>
      </c>
      <c r="G86" s="94">
        <f t="shared" si="61"/>
        <v>30.050694102799941</v>
      </c>
      <c r="H86" s="95">
        <f t="shared" si="64"/>
        <v>21894</v>
      </c>
      <c r="I86" s="96">
        <f t="shared" si="65"/>
        <v>46.831083827083916</v>
      </c>
      <c r="J86" s="97">
        <f t="shared" si="66"/>
        <v>899</v>
      </c>
      <c r="K86" s="98">
        <f t="shared" si="67"/>
        <v>885</v>
      </c>
      <c r="L86" s="98">
        <f t="shared" si="68"/>
        <v>8</v>
      </c>
      <c r="M86" s="98">
        <f t="shared" si="69"/>
        <v>6</v>
      </c>
      <c r="N86" s="98">
        <v>0</v>
      </c>
      <c r="O86" s="99">
        <f t="shared" si="70"/>
        <v>1.9229535197108083</v>
      </c>
      <c r="P86" s="95">
        <f t="shared" si="71"/>
        <v>36842</v>
      </c>
      <c r="Q86" s="101">
        <f t="shared" si="59"/>
        <v>78.804731449594655</v>
      </c>
      <c r="R86" s="102">
        <f t="shared" si="60"/>
        <v>9909</v>
      </c>
      <c r="S86" s="103">
        <f>VLOOKUP(A86,[1]Sisben_Cert!$A$2:$E$126,5,0)</f>
        <v>46026</v>
      </c>
      <c r="T86" s="104">
        <v>576</v>
      </c>
      <c r="U86" s="105">
        <v>6104</v>
      </c>
      <c r="V86" s="106">
        <v>576</v>
      </c>
      <c r="W86" s="107">
        <v>1191</v>
      </c>
      <c r="Z86" s="84">
        <v>579</v>
      </c>
      <c r="AA86" s="85">
        <v>722</v>
      </c>
      <c r="AD86" s="84"/>
      <c r="AE86" s="87"/>
      <c r="AF86" s="87"/>
    </row>
    <row r="87" spans="1:32" ht="15" customHeight="1" outlineLevel="1" x14ac:dyDescent="0.25">
      <c r="A87" s="88">
        <v>197</v>
      </c>
      <c r="B87" s="89" t="s">
        <v>38</v>
      </c>
      <c r="C87" s="90">
        <f>VLOOKUP(A87,[1]DANE!$A$2:$D$126,4,0)</f>
        <v>14972</v>
      </c>
      <c r="D87" s="91">
        <f t="shared" si="58"/>
        <v>10788</v>
      </c>
      <c r="E87" s="92">
        <f t="shared" si="63"/>
        <v>10788</v>
      </c>
      <c r="F87" s="93">
        <v>0</v>
      </c>
      <c r="G87" s="94">
        <f t="shared" si="61"/>
        <v>72.054501736574935</v>
      </c>
      <c r="H87" s="95">
        <f t="shared" si="64"/>
        <v>2613</v>
      </c>
      <c r="I87" s="96">
        <f t="shared" si="65"/>
        <v>17.452578145872295</v>
      </c>
      <c r="J87" s="97">
        <f t="shared" si="66"/>
        <v>307</v>
      </c>
      <c r="K87" s="98">
        <f t="shared" si="67"/>
        <v>306</v>
      </c>
      <c r="L87" s="98">
        <f t="shared" si="68"/>
        <v>0</v>
      </c>
      <c r="M87" s="98">
        <f t="shared" si="69"/>
        <v>1</v>
      </c>
      <c r="N87" s="98">
        <v>0</v>
      </c>
      <c r="O87" s="99">
        <f t="shared" si="70"/>
        <v>2.0504942559444297</v>
      </c>
      <c r="P87" s="95">
        <f t="shared" si="71"/>
        <v>13708</v>
      </c>
      <c r="Q87" s="101">
        <f t="shared" si="59"/>
        <v>91.557574138391658</v>
      </c>
      <c r="R87" s="102">
        <f t="shared" si="60"/>
        <v>1264</v>
      </c>
      <c r="S87" s="103">
        <f>VLOOKUP(A87,[1]Sisben_Cert!$A$2:$E$126,5,0)</f>
        <v>15481</v>
      </c>
      <c r="T87" s="104">
        <v>579</v>
      </c>
      <c r="U87" s="105">
        <v>27079</v>
      </c>
      <c r="V87" s="106">
        <v>579</v>
      </c>
      <c r="W87" s="107">
        <v>17056</v>
      </c>
      <c r="Z87" s="84">
        <v>585</v>
      </c>
      <c r="AA87" s="85">
        <v>264</v>
      </c>
      <c r="AD87" s="84"/>
      <c r="AE87" s="87"/>
      <c r="AF87" s="87"/>
    </row>
    <row r="88" spans="1:32" ht="15" customHeight="1" outlineLevel="2" x14ac:dyDescent="0.25">
      <c r="A88" s="88">
        <v>206</v>
      </c>
      <c r="B88" s="120" t="s">
        <v>135</v>
      </c>
      <c r="C88" s="90">
        <f>VLOOKUP(A88,[1]DANE!$A$2:$D$126,4,0)</f>
        <v>3463</v>
      </c>
      <c r="D88" s="91">
        <f t="shared" si="58"/>
        <v>2981</v>
      </c>
      <c r="E88" s="92">
        <f t="shared" si="63"/>
        <v>2981</v>
      </c>
      <c r="F88" s="93">
        <v>0</v>
      </c>
      <c r="G88" s="94">
        <f t="shared" si="61"/>
        <v>86.0814322841467</v>
      </c>
      <c r="H88" s="95">
        <f t="shared" si="64"/>
        <v>722</v>
      </c>
      <c r="I88" s="96">
        <f t="shared" si="65"/>
        <v>20.848974877274038</v>
      </c>
      <c r="J88" s="97">
        <f t="shared" si="66"/>
        <v>72</v>
      </c>
      <c r="K88" s="98">
        <f t="shared" si="67"/>
        <v>71</v>
      </c>
      <c r="L88" s="98">
        <f t="shared" si="68"/>
        <v>1</v>
      </c>
      <c r="M88" s="98">
        <f t="shared" si="69"/>
        <v>0</v>
      </c>
      <c r="N88" s="98">
        <v>0</v>
      </c>
      <c r="O88" s="99">
        <f t="shared" si="70"/>
        <v>2.0791221484262201</v>
      </c>
      <c r="P88" s="95">
        <f t="shared" si="71"/>
        <v>3775</v>
      </c>
      <c r="Q88" s="101">
        <f t="shared" si="59"/>
        <v>109.00952930984695</v>
      </c>
      <c r="R88" s="102">
        <f t="shared" si="60"/>
        <v>-312</v>
      </c>
      <c r="S88" s="103">
        <f>VLOOKUP(A88,[1]Sisben_Cert!$A$2:$E$126,5,0)</f>
        <v>4257</v>
      </c>
      <c r="T88" s="104">
        <v>585</v>
      </c>
      <c r="U88" s="105">
        <v>7828</v>
      </c>
      <c r="V88" s="106">
        <v>585</v>
      </c>
      <c r="W88" s="107">
        <v>4076</v>
      </c>
      <c r="Z88" s="84">
        <v>591</v>
      </c>
      <c r="AA88" s="85">
        <v>272</v>
      </c>
      <c r="AD88" s="84"/>
      <c r="AE88" s="87"/>
      <c r="AF88" s="87"/>
    </row>
    <row r="89" spans="1:32" ht="15" customHeight="1" outlineLevel="2" x14ac:dyDescent="0.25">
      <c r="A89" s="88">
        <v>313</v>
      </c>
      <c r="B89" s="110" t="s">
        <v>136</v>
      </c>
      <c r="C89" s="90">
        <f>VLOOKUP(A89,[1]DANE!$A$2:$D$126,4,0)</f>
        <v>9859</v>
      </c>
      <c r="D89" s="91">
        <f t="shared" si="58"/>
        <v>6640</v>
      </c>
      <c r="E89" s="92">
        <f t="shared" si="63"/>
        <v>6640</v>
      </c>
      <c r="F89" s="93">
        <v>0</v>
      </c>
      <c r="G89" s="94">
        <f t="shared" si="61"/>
        <v>67.349629779896532</v>
      </c>
      <c r="H89" s="95">
        <f t="shared" si="64"/>
        <v>1649</v>
      </c>
      <c r="I89" s="96">
        <f t="shared" si="65"/>
        <v>16.725834263109849</v>
      </c>
      <c r="J89" s="97">
        <f t="shared" si="66"/>
        <v>220</v>
      </c>
      <c r="K89" s="98">
        <f t="shared" si="67"/>
        <v>220</v>
      </c>
      <c r="L89" s="98">
        <f t="shared" si="68"/>
        <v>0</v>
      </c>
      <c r="M89" s="98">
        <f t="shared" si="69"/>
        <v>0</v>
      </c>
      <c r="N89" s="98">
        <v>0</v>
      </c>
      <c r="O89" s="99">
        <f t="shared" si="70"/>
        <v>2.2314636372857288</v>
      </c>
      <c r="P89" s="95">
        <f t="shared" si="71"/>
        <v>8509</v>
      </c>
      <c r="Q89" s="101">
        <f t="shared" si="59"/>
        <v>86.306927680292105</v>
      </c>
      <c r="R89" s="102">
        <f t="shared" si="60"/>
        <v>1350</v>
      </c>
      <c r="S89" s="103">
        <f>VLOOKUP(A89,[1]Sisben_Cert!$A$2:$E$126,5,0)</f>
        <v>9179</v>
      </c>
      <c r="T89" s="104">
        <v>591</v>
      </c>
      <c r="U89" s="105">
        <v>8752</v>
      </c>
      <c r="V89" s="106">
        <v>591</v>
      </c>
      <c r="W89" s="107">
        <v>1375</v>
      </c>
      <c r="Z89" s="84">
        <v>604</v>
      </c>
      <c r="AA89" s="85">
        <v>464</v>
      </c>
      <c r="AD89" s="84"/>
      <c r="AE89" s="87"/>
      <c r="AF89" s="87"/>
    </row>
    <row r="90" spans="1:32" ht="15" customHeight="1" outlineLevel="2" x14ac:dyDescent="0.25">
      <c r="A90" s="88">
        <v>318</v>
      </c>
      <c r="B90" s="110" t="s">
        <v>48</v>
      </c>
      <c r="C90" s="90">
        <f>VLOOKUP(A90,[1]DANE!$A$2:$D$126,4,0)</f>
        <v>47797</v>
      </c>
      <c r="D90" s="91">
        <f t="shared" si="58"/>
        <v>12072</v>
      </c>
      <c r="E90" s="92">
        <f t="shared" si="63"/>
        <v>12072</v>
      </c>
      <c r="F90" s="93">
        <v>0</v>
      </c>
      <c r="G90" s="94">
        <f t="shared" si="61"/>
        <v>25.256815281293804</v>
      </c>
      <c r="H90" s="95">
        <f t="shared" si="64"/>
        <v>21012</v>
      </c>
      <c r="I90" s="96">
        <f t="shared" si="65"/>
        <v>43.960918049249955</v>
      </c>
      <c r="J90" s="97">
        <f t="shared" si="66"/>
        <v>512</v>
      </c>
      <c r="K90" s="98">
        <f t="shared" si="67"/>
        <v>479</v>
      </c>
      <c r="L90" s="98">
        <f t="shared" si="68"/>
        <v>13</v>
      </c>
      <c r="M90" s="98">
        <f t="shared" si="69"/>
        <v>20</v>
      </c>
      <c r="N90" s="98">
        <v>0</v>
      </c>
      <c r="O90" s="99">
        <f t="shared" si="70"/>
        <v>1.0711969370462582</v>
      </c>
      <c r="P90" s="95">
        <f t="shared" si="71"/>
        <v>33596</v>
      </c>
      <c r="Q90" s="101">
        <f t="shared" si="59"/>
        <v>70.288930267590004</v>
      </c>
      <c r="R90" s="102">
        <f t="shared" si="60"/>
        <v>14201</v>
      </c>
      <c r="S90" s="103">
        <f>VLOOKUP(A90,[1]Sisben_Cert!$A$2:$E$126,5,0)</f>
        <v>36858</v>
      </c>
      <c r="T90" s="104">
        <v>604</v>
      </c>
      <c r="U90" s="105">
        <v>18336</v>
      </c>
      <c r="V90" s="106">
        <v>604</v>
      </c>
      <c r="W90" s="107">
        <v>3362</v>
      </c>
      <c r="Z90" s="84">
        <v>607</v>
      </c>
      <c r="AA90" s="85">
        <v>159</v>
      </c>
      <c r="AD90" s="84"/>
      <c r="AE90" s="87"/>
      <c r="AF90" s="87"/>
    </row>
    <row r="91" spans="1:32" ht="15" customHeight="1" outlineLevel="2" x14ac:dyDescent="0.25">
      <c r="A91" s="88">
        <v>321</v>
      </c>
      <c r="B91" s="89" t="s">
        <v>137</v>
      </c>
      <c r="C91" s="90">
        <f>VLOOKUP(A91,[1]DANE!$A$2:$D$126,4,0)</f>
        <v>5279</v>
      </c>
      <c r="D91" s="91">
        <f t="shared" si="58"/>
        <v>2758</v>
      </c>
      <c r="E91" s="92">
        <f t="shared" si="63"/>
        <v>2758</v>
      </c>
      <c r="F91" s="93">
        <v>0</v>
      </c>
      <c r="G91" s="94">
        <f t="shared" si="61"/>
        <v>52.244743322598971</v>
      </c>
      <c r="H91" s="95">
        <f t="shared" si="64"/>
        <v>2371</v>
      </c>
      <c r="I91" s="96">
        <f t="shared" si="65"/>
        <v>44.913809433604854</v>
      </c>
      <c r="J91" s="97">
        <f t="shared" si="66"/>
        <v>107</v>
      </c>
      <c r="K91" s="98">
        <f t="shared" si="67"/>
        <v>107</v>
      </c>
      <c r="L91" s="98">
        <f t="shared" si="68"/>
        <v>0</v>
      </c>
      <c r="M91" s="98">
        <f t="shared" si="69"/>
        <v>0</v>
      </c>
      <c r="N91" s="98">
        <v>0</v>
      </c>
      <c r="O91" s="99">
        <f t="shared" si="70"/>
        <v>2.0268990339079371</v>
      </c>
      <c r="P91" s="95">
        <f t="shared" si="71"/>
        <v>5236</v>
      </c>
      <c r="Q91" s="101">
        <f t="shared" si="59"/>
        <v>99.185451790111756</v>
      </c>
      <c r="R91" s="102">
        <f t="shared" si="60"/>
        <v>43</v>
      </c>
      <c r="S91" s="103">
        <f>VLOOKUP(A91,[1]Sisben_Cert!$A$2:$E$126,5,0)</f>
        <v>6895</v>
      </c>
      <c r="T91" s="104">
        <v>607</v>
      </c>
      <c r="U91" s="105">
        <v>4079</v>
      </c>
      <c r="V91" s="106">
        <v>607</v>
      </c>
      <c r="W91" s="107">
        <v>7740</v>
      </c>
      <c r="Z91" s="84">
        <v>615</v>
      </c>
      <c r="AA91" s="85">
        <v>2304</v>
      </c>
      <c r="AD91" s="84"/>
      <c r="AE91" s="87"/>
      <c r="AF91" s="87"/>
    </row>
    <row r="92" spans="1:32" ht="15" customHeight="1" outlineLevel="2" x14ac:dyDescent="0.25">
      <c r="A92" s="88">
        <v>376</v>
      </c>
      <c r="B92" s="110" t="s">
        <v>52</v>
      </c>
      <c r="C92" s="90">
        <f>VLOOKUP(A92,[1]DANE!$A$2:$D$126,4,0)</f>
        <v>52723</v>
      </c>
      <c r="D92" s="91">
        <f t="shared" si="58"/>
        <v>11209</v>
      </c>
      <c r="E92" s="92">
        <f t="shared" si="63"/>
        <v>10801</v>
      </c>
      <c r="F92" s="93">
        <v>408</v>
      </c>
      <c r="G92" s="94">
        <f t="shared" si="61"/>
        <v>21.260171082829128</v>
      </c>
      <c r="H92" s="95">
        <f t="shared" si="64"/>
        <v>49492</v>
      </c>
      <c r="I92" s="96">
        <f t="shared" si="65"/>
        <v>93.87174477931832</v>
      </c>
      <c r="J92" s="97">
        <f t="shared" si="66"/>
        <v>876</v>
      </c>
      <c r="K92" s="98">
        <f t="shared" si="67"/>
        <v>857</v>
      </c>
      <c r="L92" s="98">
        <f t="shared" si="68"/>
        <v>13</v>
      </c>
      <c r="M92" s="98">
        <f t="shared" si="69"/>
        <v>6</v>
      </c>
      <c r="N92" s="98">
        <v>0</v>
      </c>
      <c r="O92" s="99">
        <f t="shared" si="70"/>
        <v>1.6615139502683836</v>
      </c>
      <c r="P92" s="95">
        <f t="shared" si="71"/>
        <v>61577</v>
      </c>
      <c r="Q92" s="101">
        <f t="shared" si="59"/>
        <v>116.79342981241584</v>
      </c>
      <c r="R92" s="102">
        <f t="shared" si="60"/>
        <v>-8854</v>
      </c>
      <c r="S92" s="103">
        <f>VLOOKUP(A92,[1]Sisben_Cert!$A$2:$E$126,5,0)</f>
        <v>46015</v>
      </c>
      <c r="T92" s="104">
        <v>615</v>
      </c>
      <c r="U92" s="105">
        <v>19782</v>
      </c>
      <c r="V92" s="106">
        <v>615</v>
      </c>
      <c r="W92" s="107">
        <v>117526</v>
      </c>
      <c r="Z92" s="84">
        <v>628</v>
      </c>
      <c r="AA92" s="85">
        <v>179</v>
      </c>
      <c r="AD92" s="84"/>
      <c r="AE92" s="87"/>
      <c r="AF92" s="87"/>
    </row>
    <row r="93" spans="1:32" ht="15" customHeight="1" outlineLevel="2" x14ac:dyDescent="0.25">
      <c r="A93" s="88">
        <v>400</v>
      </c>
      <c r="B93" s="120" t="s">
        <v>138</v>
      </c>
      <c r="C93" s="90">
        <f>VLOOKUP(A93,[1]DANE!$A$2:$D$126,4,0)</f>
        <v>19119</v>
      </c>
      <c r="D93" s="91">
        <f t="shared" si="58"/>
        <v>9090</v>
      </c>
      <c r="E93" s="92">
        <f t="shared" si="63"/>
        <v>9090</v>
      </c>
      <c r="F93" s="93">
        <v>0</v>
      </c>
      <c r="G93" s="94">
        <f t="shared" si="61"/>
        <v>47.544327632198332</v>
      </c>
      <c r="H93" s="95">
        <f t="shared" si="64"/>
        <v>9685</v>
      </c>
      <c r="I93" s="96">
        <f t="shared" si="65"/>
        <v>50.656415084470943</v>
      </c>
      <c r="J93" s="97">
        <f t="shared" si="66"/>
        <v>281</v>
      </c>
      <c r="K93" s="98">
        <f t="shared" si="67"/>
        <v>281</v>
      </c>
      <c r="L93" s="98">
        <f t="shared" si="68"/>
        <v>0</v>
      </c>
      <c r="M93" s="98">
        <f t="shared" si="69"/>
        <v>0</v>
      </c>
      <c r="N93" s="98">
        <v>0</v>
      </c>
      <c r="O93" s="99">
        <f t="shared" si="70"/>
        <v>1.4697421413253831</v>
      </c>
      <c r="P93" s="95">
        <f t="shared" si="71"/>
        <v>19056</v>
      </c>
      <c r="Q93" s="101">
        <f t="shared" si="59"/>
        <v>99.670484857994666</v>
      </c>
      <c r="R93" s="102">
        <f t="shared" si="60"/>
        <v>63</v>
      </c>
      <c r="S93" s="103">
        <f>VLOOKUP(A93,[1]Sisben_Cert!$A$2:$E$126,5,0)</f>
        <v>19720</v>
      </c>
      <c r="T93" s="104">
        <v>628</v>
      </c>
      <c r="U93" s="105">
        <v>7278</v>
      </c>
      <c r="V93" s="106">
        <v>628</v>
      </c>
      <c r="W93" s="107">
        <v>896</v>
      </c>
      <c r="Z93" s="84">
        <v>631</v>
      </c>
      <c r="AA93" s="85">
        <v>558</v>
      </c>
      <c r="AD93" s="84"/>
      <c r="AE93" s="87"/>
      <c r="AF93" s="87"/>
    </row>
    <row r="94" spans="1:32" ht="15" customHeight="1" outlineLevel="2" x14ac:dyDescent="0.25">
      <c r="A94" s="88">
        <v>440</v>
      </c>
      <c r="B94" s="89" t="s">
        <v>56</v>
      </c>
      <c r="C94" s="90">
        <f>VLOOKUP(A94,[1]DANE!$A$2:$D$126,4,0)</f>
        <v>53374</v>
      </c>
      <c r="D94" s="91">
        <f t="shared" si="58"/>
        <v>16027</v>
      </c>
      <c r="E94" s="92">
        <f t="shared" si="63"/>
        <v>16027</v>
      </c>
      <c r="F94" s="93">
        <v>0</v>
      </c>
      <c r="G94" s="94">
        <f t="shared" si="61"/>
        <v>30.027728856746734</v>
      </c>
      <c r="H94" s="95">
        <f t="shared" si="64"/>
        <v>29015</v>
      </c>
      <c r="I94" s="96">
        <f t="shared" si="65"/>
        <v>54.361674223404655</v>
      </c>
      <c r="J94" s="97">
        <f t="shared" si="66"/>
        <v>1090</v>
      </c>
      <c r="K94" s="98">
        <f t="shared" si="67"/>
        <v>1072</v>
      </c>
      <c r="L94" s="98">
        <f t="shared" si="68"/>
        <v>14</v>
      </c>
      <c r="M94" s="98">
        <f t="shared" si="69"/>
        <v>4</v>
      </c>
      <c r="N94" s="98">
        <v>0</v>
      </c>
      <c r="O94" s="99">
        <f t="shared" si="70"/>
        <v>2.0421928279686736</v>
      </c>
      <c r="P94" s="95">
        <f t="shared" si="71"/>
        <v>46132</v>
      </c>
      <c r="Q94" s="101">
        <f t="shared" si="59"/>
        <v>86.431595908120073</v>
      </c>
      <c r="R94" s="102">
        <f t="shared" si="60"/>
        <v>7242</v>
      </c>
      <c r="S94" s="103">
        <f>VLOOKUP(A94,[1]Sisben_Cert!$A$2:$E$126,5,0)</f>
        <v>49345</v>
      </c>
      <c r="T94" s="104">
        <v>631</v>
      </c>
      <c r="U94" s="105">
        <v>5149</v>
      </c>
      <c r="V94" s="106">
        <v>631</v>
      </c>
      <c r="W94" s="107">
        <v>43352</v>
      </c>
      <c r="Z94" s="84">
        <v>642</v>
      </c>
      <c r="AA94" s="85">
        <v>215</v>
      </c>
      <c r="AD94" s="84"/>
      <c r="AE94" s="87"/>
      <c r="AF94" s="87"/>
    </row>
    <row r="95" spans="1:32" ht="15" customHeight="1" outlineLevel="2" x14ac:dyDescent="0.25">
      <c r="A95" s="88">
        <v>483</v>
      </c>
      <c r="B95" s="110" t="s">
        <v>139</v>
      </c>
      <c r="C95" s="90">
        <f>VLOOKUP(A95,[1]DANE!$A$2:$D$126,4,0)</f>
        <v>17291</v>
      </c>
      <c r="D95" s="91">
        <f t="shared" si="58"/>
        <v>8873</v>
      </c>
      <c r="E95" s="92">
        <f t="shared" si="63"/>
        <v>8873</v>
      </c>
      <c r="F95" s="93">
        <v>0</v>
      </c>
      <c r="G95" s="94">
        <f t="shared" si="61"/>
        <v>51.315713376901272</v>
      </c>
      <c r="H95" s="95">
        <f t="shared" si="64"/>
        <v>893</v>
      </c>
      <c r="I95" s="96">
        <f t="shared" si="65"/>
        <v>5.1645364640564457</v>
      </c>
      <c r="J95" s="97">
        <f t="shared" si="66"/>
        <v>173</v>
      </c>
      <c r="K95" s="98">
        <f t="shared" si="67"/>
        <v>173</v>
      </c>
      <c r="L95" s="98">
        <f t="shared" si="68"/>
        <v>0</v>
      </c>
      <c r="M95" s="98">
        <f t="shared" si="69"/>
        <v>0</v>
      </c>
      <c r="N95" s="98">
        <v>0</v>
      </c>
      <c r="O95" s="99">
        <f t="shared" si="70"/>
        <v>1.0005205019952577</v>
      </c>
      <c r="P95" s="95">
        <f t="shared" si="71"/>
        <v>9939</v>
      </c>
      <c r="Q95" s="101">
        <f t="shared" si="59"/>
        <v>57.480770342952979</v>
      </c>
      <c r="R95" s="102">
        <f t="shared" si="60"/>
        <v>7352</v>
      </c>
      <c r="S95" s="103">
        <f>VLOOKUP(A95,[1]Sisben_Cert!$A$2:$E$126,5,0)</f>
        <v>10281</v>
      </c>
      <c r="T95" s="104">
        <v>642</v>
      </c>
      <c r="U95" s="105">
        <v>13389</v>
      </c>
      <c r="V95" s="106">
        <v>642</v>
      </c>
      <c r="W95" s="107">
        <v>2056</v>
      </c>
      <c r="Z95" s="84">
        <v>647</v>
      </c>
      <c r="AA95" s="85">
        <v>138</v>
      </c>
      <c r="AD95" s="84"/>
      <c r="AE95" s="87"/>
      <c r="AF95" s="87"/>
    </row>
    <row r="96" spans="1:32" ht="15" customHeight="1" outlineLevel="2" x14ac:dyDescent="0.25">
      <c r="A96" s="88">
        <v>541</v>
      </c>
      <c r="B96" s="127" t="s">
        <v>140</v>
      </c>
      <c r="C96" s="90">
        <f>VLOOKUP(A96,[1]DANE!$A$2:$D$126,4,0)</f>
        <v>15889</v>
      </c>
      <c r="D96" s="91">
        <f t="shared" si="58"/>
        <v>11111</v>
      </c>
      <c r="E96" s="92">
        <f t="shared" si="63"/>
        <v>11111</v>
      </c>
      <c r="F96" s="93">
        <v>0</v>
      </c>
      <c r="G96" s="94">
        <f t="shared" si="61"/>
        <v>69.928881616212479</v>
      </c>
      <c r="H96" s="95">
        <f t="shared" si="64"/>
        <v>5171</v>
      </c>
      <c r="I96" s="96">
        <f t="shared" si="65"/>
        <v>32.544527660645727</v>
      </c>
      <c r="J96" s="97">
        <f t="shared" si="66"/>
        <v>325</v>
      </c>
      <c r="K96" s="98">
        <f t="shared" si="67"/>
        <v>324</v>
      </c>
      <c r="L96" s="98">
        <f t="shared" si="68"/>
        <v>1</v>
      </c>
      <c r="M96" s="98">
        <f t="shared" si="69"/>
        <v>0</v>
      </c>
      <c r="N96" s="98">
        <v>0</v>
      </c>
      <c r="O96" s="99">
        <f t="shared" si="70"/>
        <v>2.0454402416766317</v>
      </c>
      <c r="P96" s="95">
        <f t="shared" si="71"/>
        <v>16607</v>
      </c>
      <c r="Q96" s="101">
        <f t="shared" si="59"/>
        <v>104.51884951853484</v>
      </c>
      <c r="R96" s="102">
        <f t="shared" si="60"/>
        <v>-718</v>
      </c>
      <c r="S96" s="103">
        <f>VLOOKUP(A96,[1]Sisben_Cert!$A$2:$E$126,5,0)</f>
        <v>17666</v>
      </c>
      <c r="T96" s="104">
        <v>647</v>
      </c>
      <c r="U96" s="105">
        <v>4588</v>
      </c>
      <c r="V96" s="106">
        <v>647</v>
      </c>
      <c r="W96" s="107">
        <v>1365</v>
      </c>
      <c r="Z96" s="84">
        <v>649</v>
      </c>
      <c r="AA96" s="85">
        <v>291</v>
      </c>
      <c r="AD96" s="84"/>
      <c r="AE96" s="87"/>
      <c r="AF96" s="87"/>
    </row>
    <row r="97" spans="1:32" ht="15" customHeight="1" outlineLevel="2" x14ac:dyDescent="0.25">
      <c r="A97" s="88">
        <v>607</v>
      </c>
      <c r="B97" s="89" t="s">
        <v>60</v>
      </c>
      <c r="C97" s="90">
        <f>VLOOKUP(A97,[1]DANE!$A$2:$D$126,4,0)</f>
        <v>19108</v>
      </c>
      <c r="D97" s="91">
        <f t="shared" si="58"/>
        <v>4079</v>
      </c>
      <c r="E97" s="92">
        <f t="shared" si="63"/>
        <v>4079</v>
      </c>
      <c r="F97" s="93">
        <v>0</v>
      </c>
      <c r="G97" s="94">
        <f t="shared" si="61"/>
        <v>21.347079757169769</v>
      </c>
      <c r="H97" s="95">
        <f t="shared" si="64"/>
        <v>7740</v>
      </c>
      <c r="I97" s="96">
        <f t="shared" si="65"/>
        <v>40.506594096713414</v>
      </c>
      <c r="J97" s="97">
        <f t="shared" si="66"/>
        <v>187</v>
      </c>
      <c r="K97" s="98">
        <f t="shared" si="67"/>
        <v>159</v>
      </c>
      <c r="L97" s="98">
        <f t="shared" si="68"/>
        <v>20</v>
      </c>
      <c r="M97" s="98">
        <f t="shared" si="69"/>
        <v>8</v>
      </c>
      <c r="N97" s="98">
        <v>0</v>
      </c>
      <c r="O97" s="99">
        <f t="shared" si="70"/>
        <v>0.97864768683274017</v>
      </c>
      <c r="P97" s="95">
        <f t="shared" si="71"/>
        <v>12006</v>
      </c>
      <c r="Q97" s="101">
        <f t="shared" si="59"/>
        <v>62.832321540715917</v>
      </c>
      <c r="R97" s="102">
        <f t="shared" si="60"/>
        <v>7102</v>
      </c>
      <c r="S97" s="103">
        <f>VLOOKUP(A97,[1]Sisben_Cert!$A$2:$E$126,5,0)</f>
        <v>15770</v>
      </c>
      <c r="T97" s="104">
        <v>649</v>
      </c>
      <c r="U97" s="105">
        <v>9973</v>
      </c>
      <c r="V97" s="106">
        <v>649</v>
      </c>
      <c r="W97" s="107">
        <v>2644</v>
      </c>
      <c r="Z97" s="84">
        <v>652</v>
      </c>
      <c r="AA97" s="85">
        <v>97</v>
      </c>
      <c r="AD97" s="84"/>
      <c r="AE97" s="87"/>
      <c r="AF97" s="87"/>
    </row>
    <row r="98" spans="1:32" ht="15" customHeight="1" outlineLevel="2" x14ac:dyDescent="0.25">
      <c r="A98" s="88">
        <v>615</v>
      </c>
      <c r="B98" s="110" t="s">
        <v>62</v>
      </c>
      <c r="C98" s="90">
        <f>VLOOKUP(A98,[1]DANE!$A$2:$D$126,4,0)</f>
        <v>120249</v>
      </c>
      <c r="D98" s="91">
        <f t="shared" si="58"/>
        <v>19782</v>
      </c>
      <c r="E98" s="92">
        <f t="shared" si="63"/>
        <v>19782</v>
      </c>
      <c r="F98" s="93">
        <v>0</v>
      </c>
      <c r="G98" s="94">
        <f t="shared" si="61"/>
        <v>16.450864456253274</v>
      </c>
      <c r="H98" s="95">
        <f t="shared" si="64"/>
        <v>117526</v>
      </c>
      <c r="I98" s="96">
        <f t="shared" si="65"/>
        <v>97.735532104217086</v>
      </c>
      <c r="J98" s="97">
        <f t="shared" si="66"/>
        <v>2406</v>
      </c>
      <c r="K98" s="98">
        <f t="shared" si="67"/>
        <v>2304</v>
      </c>
      <c r="L98" s="98">
        <f t="shared" si="68"/>
        <v>42</v>
      </c>
      <c r="M98" s="98">
        <f t="shared" si="69"/>
        <v>60</v>
      </c>
      <c r="N98" s="98">
        <v>0</v>
      </c>
      <c r="O98" s="99">
        <f t="shared" si="70"/>
        <v>2.000848239902203</v>
      </c>
      <c r="P98" s="95">
        <f t="shared" si="71"/>
        <v>139714</v>
      </c>
      <c r="Q98" s="101">
        <f t="shared" si="59"/>
        <v>116.18724480037255</v>
      </c>
      <c r="R98" s="102">
        <f t="shared" si="60"/>
        <v>-19465</v>
      </c>
      <c r="S98" s="103">
        <f>VLOOKUP(A98,[1]Sisben_Cert!$A$2:$E$126,5,0)</f>
        <v>84127</v>
      </c>
      <c r="T98" s="104">
        <v>652</v>
      </c>
      <c r="U98" s="105">
        <v>4974</v>
      </c>
      <c r="V98" s="106">
        <v>652</v>
      </c>
      <c r="W98" s="107">
        <v>505</v>
      </c>
      <c r="Z98" s="84">
        <v>656</v>
      </c>
      <c r="AA98" s="85">
        <v>315</v>
      </c>
      <c r="AD98" s="84"/>
      <c r="AE98" s="87"/>
      <c r="AF98" s="87"/>
    </row>
    <row r="99" spans="1:32" ht="15" customHeight="1" outlineLevel="2" x14ac:dyDescent="0.25">
      <c r="A99" s="88">
        <v>649</v>
      </c>
      <c r="B99" s="110" t="s">
        <v>141</v>
      </c>
      <c r="C99" s="90">
        <f>VLOOKUP(A99,[1]DANE!$A$2:$D$126,4,0)</f>
        <v>16064</v>
      </c>
      <c r="D99" s="91">
        <f t="shared" si="58"/>
        <v>9973</v>
      </c>
      <c r="E99" s="92">
        <f t="shared" si="63"/>
        <v>9973</v>
      </c>
      <c r="F99" s="93">
        <v>0</v>
      </c>
      <c r="G99" s="94">
        <f t="shared" si="61"/>
        <v>62.082918326693225</v>
      </c>
      <c r="H99" s="95">
        <f t="shared" si="64"/>
        <v>2644</v>
      </c>
      <c r="I99" s="96">
        <f t="shared" si="65"/>
        <v>16.459163346613543</v>
      </c>
      <c r="J99" s="97">
        <f t="shared" si="66"/>
        <v>291</v>
      </c>
      <c r="K99" s="98">
        <f t="shared" si="67"/>
        <v>291</v>
      </c>
      <c r="L99" s="98">
        <f t="shared" si="68"/>
        <v>0</v>
      </c>
      <c r="M99" s="98">
        <f t="shared" si="69"/>
        <v>0</v>
      </c>
      <c r="N99" s="98">
        <v>0</v>
      </c>
      <c r="O99" s="99">
        <f t="shared" si="70"/>
        <v>1.8115039840637452</v>
      </c>
      <c r="P99" s="95">
        <f t="shared" si="71"/>
        <v>12908</v>
      </c>
      <c r="Q99" s="101">
        <f t="shared" si="59"/>
        <v>80.353585657370516</v>
      </c>
      <c r="R99" s="102">
        <f t="shared" si="60"/>
        <v>3156</v>
      </c>
      <c r="S99" s="103">
        <f>VLOOKUP(A99,[1]Sisben_Cert!$A$2:$E$126,5,0)</f>
        <v>14565</v>
      </c>
      <c r="T99" s="104">
        <v>656</v>
      </c>
      <c r="U99" s="105">
        <v>6384</v>
      </c>
      <c r="V99" s="106">
        <v>656</v>
      </c>
      <c r="W99" s="107">
        <v>4482</v>
      </c>
      <c r="Z99" s="84">
        <v>658</v>
      </c>
      <c r="AA99" s="85">
        <v>118</v>
      </c>
      <c r="AD99" s="84"/>
      <c r="AE99" s="87"/>
      <c r="AF99" s="87"/>
    </row>
    <row r="100" spans="1:32" ht="15" customHeight="1" outlineLevel="2" x14ac:dyDescent="0.25">
      <c r="A100" s="88">
        <v>652</v>
      </c>
      <c r="B100" s="110" t="s">
        <v>142</v>
      </c>
      <c r="C100" s="90">
        <f>VLOOKUP(A100,[1]DANE!$A$2:$D$126,4,0)</f>
        <v>5318</v>
      </c>
      <c r="D100" s="91">
        <f t="shared" si="58"/>
        <v>4974</v>
      </c>
      <c r="E100" s="92">
        <f t="shared" si="63"/>
        <v>4974</v>
      </c>
      <c r="F100" s="93">
        <v>0</v>
      </c>
      <c r="G100" s="94">
        <f t="shared" si="61"/>
        <v>93.531402783001127</v>
      </c>
      <c r="H100" s="95">
        <f t="shared" si="64"/>
        <v>505</v>
      </c>
      <c r="I100" s="96">
        <f t="shared" si="65"/>
        <v>9.496051147047762</v>
      </c>
      <c r="J100" s="97">
        <f t="shared" si="66"/>
        <v>97</v>
      </c>
      <c r="K100" s="98">
        <f t="shared" si="67"/>
        <v>97</v>
      </c>
      <c r="L100" s="98">
        <f t="shared" si="68"/>
        <v>0</v>
      </c>
      <c r="M100" s="98">
        <f t="shared" si="69"/>
        <v>0</v>
      </c>
      <c r="N100" s="98">
        <v>0</v>
      </c>
      <c r="O100" s="99">
        <f t="shared" si="70"/>
        <v>1.8239939827002634</v>
      </c>
      <c r="P100" s="95">
        <f t="shared" si="71"/>
        <v>5576</v>
      </c>
      <c r="Q100" s="101">
        <f t="shared" si="59"/>
        <v>104.85144791274915</v>
      </c>
      <c r="R100" s="102">
        <f t="shared" si="60"/>
        <v>-258</v>
      </c>
      <c r="S100" s="103">
        <f>VLOOKUP(A100,[1]Sisben_Cert!$A$2:$E$126,5,0)</f>
        <v>6394</v>
      </c>
      <c r="T100" s="104">
        <v>658</v>
      </c>
      <c r="U100" s="105">
        <v>2004</v>
      </c>
      <c r="V100" s="106">
        <v>658</v>
      </c>
      <c r="W100" s="107">
        <v>929</v>
      </c>
      <c r="Z100" s="84">
        <v>659</v>
      </c>
      <c r="AA100" s="85">
        <v>433</v>
      </c>
      <c r="AD100" s="84"/>
      <c r="AE100" s="87"/>
      <c r="AF100" s="87"/>
    </row>
    <row r="101" spans="1:32" ht="15" customHeight="1" outlineLevel="2" x14ac:dyDescent="0.25">
      <c r="A101" s="88">
        <v>660</v>
      </c>
      <c r="B101" s="89" t="s">
        <v>143</v>
      </c>
      <c r="C101" s="90">
        <f>VLOOKUP(A101,[1]DANE!$A$2:$D$126,4,0)</f>
        <v>10939</v>
      </c>
      <c r="D101" s="91">
        <f t="shared" si="58"/>
        <v>9776</v>
      </c>
      <c r="E101" s="92">
        <f t="shared" si="63"/>
        <v>9776</v>
      </c>
      <c r="F101" s="93">
        <v>0</v>
      </c>
      <c r="G101" s="94">
        <f t="shared" si="61"/>
        <v>89.368315202486514</v>
      </c>
      <c r="H101" s="95">
        <f t="shared" si="64"/>
        <v>3412</v>
      </c>
      <c r="I101" s="96">
        <f t="shared" si="65"/>
        <v>31.191150927872748</v>
      </c>
      <c r="J101" s="97">
        <f t="shared" si="66"/>
        <v>240</v>
      </c>
      <c r="K101" s="98">
        <f t="shared" si="67"/>
        <v>240</v>
      </c>
      <c r="L101" s="98">
        <f t="shared" si="68"/>
        <v>0</v>
      </c>
      <c r="M101" s="98">
        <f t="shared" si="69"/>
        <v>0</v>
      </c>
      <c r="N101" s="98">
        <v>0</v>
      </c>
      <c r="O101" s="99">
        <f t="shared" si="70"/>
        <v>2.1939848249382941</v>
      </c>
      <c r="P101" s="95">
        <f t="shared" si="71"/>
        <v>13428</v>
      </c>
      <c r="Q101" s="101">
        <f t="shared" si="59"/>
        <v>122.75345095529755</v>
      </c>
      <c r="R101" s="102">
        <f t="shared" si="60"/>
        <v>-2489</v>
      </c>
      <c r="S101" s="103">
        <f>VLOOKUP(A101,[1]Sisben_Cert!$A$2:$E$126,5,0)</f>
        <v>13770</v>
      </c>
      <c r="T101" s="104">
        <v>659</v>
      </c>
      <c r="U101" s="105">
        <v>20277</v>
      </c>
      <c r="V101" s="106">
        <v>659</v>
      </c>
      <c r="W101" s="107">
        <v>1536</v>
      </c>
      <c r="Z101" s="84">
        <v>660</v>
      </c>
      <c r="AA101" s="85">
        <v>240</v>
      </c>
      <c r="AD101" s="84"/>
      <c r="AE101" s="87"/>
      <c r="AF101" s="87"/>
    </row>
    <row r="102" spans="1:32" ht="15" customHeight="1" outlineLevel="2" x14ac:dyDescent="0.25">
      <c r="A102" s="88">
        <v>667</v>
      </c>
      <c r="B102" s="89" t="s">
        <v>66</v>
      </c>
      <c r="C102" s="90">
        <f>VLOOKUP(A102,[1]DANE!$A$2:$D$126,4,0)</f>
        <v>12980</v>
      </c>
      <c r="D102" s="91">
        <f t="shared" si="58"/>
        <v>9229</v>
      </c>
      <c r="E102" s="92">
        <f t="shared" si="63"/>
        <v>9229</v>
      </c>
      <c r="F102" s="93">
        <v>0</v>
      </c>
      <c r="G102" s="94">
        <f t="shared" si="61"/>
        <v>71.101694915254228</v>
      </c>
      <c r="H102" s="95">
        <f t="shared" si="64"/>
        <v>3351</v>
      </c>
      <c r="I102" s="96">
        <f t="shared" si="65"/>
        <v>25.816640986132512</v>
      </c>
      <c r="J102" s="97">
        <f t="shared" si="66"/>
        <v>286</v>
      </c>
      <c r="K102" s="98">
        <f t="shared" si="67"/>
        <v>284</v>
      </c>
      <c r="L102" s="98">
        <f t="shared" si="68"/>
        <v>0</v>
      </c>
      <c r="M102" s="98">
        <f t="shared" si="69"/>
        <v>2</v>
      </c>
      <c r="N102" s="98">
        <v>0</v>
      </c>
      <c r="O102" s="99">
        <f t="shared" si="70"/>
        <v>2.2033898305084745</v>
      </c>
      <c r="P102" s="95">
        <f t="shared" si="71"/>
        <v>12866</v>
      </c>
      <c r="Q102" s="101">
        <f t="shared" si="59"/>
        <v>99.121725731895211</v>
      </c>
      <c r="R102" s="102">
        <f t="shared" si="60"/>
        <v>114</v>
      </c>
      <c r="S102" s="103">
        <f>VLOOKUP(A102,[1]Sisben_Cert!$A$2:$E$126,5,0)</f>
        <v>13729</v>
      </c>
      <c r="T102" s="104">
        <v>660</v>
      </c>
      <c r="U102" s="105">
        <v>9776</v>
      </c>
      <c r="V102" s="106">
        <v>660</v>
      </c>
      <c r="W102" s="107">
        <v>3412</v>
      </c>
      <c r="Z102" s="84">
        <v>664</v>
      </c>
      <c r="AA102" s="85">
        <v>497</v>
      </c>
      <c r="AD102" s="84"/>
      <c r="AE102" s="87"/>
      <c r="AF102" s="87"/>
    </row>
    <row r="103" spans="1:32" ht="15" customHeight="1" outlineLevel="2" x14ac:dyDescent="0.25">
      <c r="A103" s="88">
        <v>674</v>
      </c>
      <c r="B103" s="89" t="s">
        <v>68</v>
      </c>
      <c r="C103" s="90">
        <f>VLOOKUP(A103,[1]DANE!$A$2:$D$126,4,0)</f>
        <v>17197</v>
      </c>
      <c r="D103" s="91">
        <f t="shared" si="58"/>
        <v>12703</v>
      </c>
      <c r="E103" s="92">
        <f t="shared" si="63"/>
        <v>12703</v>
      </c>
      <c r="F103" s="93">
        <v>0</v>
      </c>
      <c r="G103" s="94">
        <f t="shared" si="61"/>
        <v>73.867535035180552</v>
      </c>
      <c r="H103" s="95">
        <f t="shared" si="64"/>
        <v>1523</v>
      </c>
      <c r="I103" s="96">
        <f t="shared" si="65"/>
        <v>8.8561958481130425</v>
      </c>
      <c r="J103" s="97">
        <f t="shared" si="66"/>
        <v>314</v>
      </c>
      <c r="K103" s="98">
        <f t="shared" si="67"/>
        <v>313</v>
      </c>
      <c r="L103" s="98">
        <f t="shared" si="68"/>
        <v>0</v>
      </c>
      <c r="M103" s="98">
        <f t="shared" si="69"/>
        <v>1</v>
      </c>
      <c r="N103" s="98">
        <v>0</v>
      </c>
      <c r="O103" s="99">
        <f t="shared" si="70"/>
        <v>1.8258998662557424</v>
      </c>
      <c r="P103" s="95">
        <f t="shared" si="71"/>
        <v>14540</v>
      </c>
      <c r="Q103" s="101">
        <f t="shared" si="59"/>
        <v>84.549630749549337</v>
      </c>
      <c r="R103" s="102">
        <f t="shared" si="60"/>
        <v>2657</v>
      </c>
      <c r="S103" s="103">
        <f>VLOOKUP(A103,[1]Sisben_Cert!$A$2:$E$126,5,0)</f>
        <v>17511</v>
      </c>
      <c r="T103" s="104">
        <v>664</v>
      </c>
      <c r="U103" s="105">
        <v>9690</v>
      </c>
      <c r="V103" s="106">
        <v>664</v>
      </c>
      <c r="W103" s="107">
        <v>13097</v>
      </c>
      <c r="Z103" s="84">
        <v>665</v>
      </c>
      <c r="AA103" s="85">
        <v>607</v>
      </c>
      <c r="AD103" s="84"/>
      <c r="AE103" s="87"/>
      <c r="AF103" s="87"/>
    </row>
    <row r="104" spans="1:32" ht="15" customHeight="1" outlineLevel="2" x14ac:dyDescent="0.25">
      <c r="A104" s="88">
        <v>697</v>
      </c>
      <c r="B104" s="128" t="s">
        <v>74</v>
      </c>
      <c r="C104" s="90">
        <f>VLOOKUP(A104,[1]DANE!$A$2:$D$126,4,0)</f>
        <v>27120</v>
      </c>
      <c r="D104" s="91">
        <f t="shared" si="58"/>
        <v>14813</v>
      </c>
      <c r="E104" s="92">
        <f t="shared" si="63"/>
        <v>14813</v>
      </c>
      <c r="F104" s="93">
        <v>0</v>
      </c>
      <c r="G104" s="94">
        <f t="shared" si="61"/>
        <v>54.620206489675518</v>
      </c>
      <c r="H104" s="95">
        <f t="shared" si="64"/>
        <v>11423</v>
      </c>
      <c r="I104" s="96">
        <f t="shared" si="65"/>
        <v>42.120206489675518</v>
      </c>
      <c r="J104" s="97">
        <f t="shared" si="66"/>
        <v>486</v>
      </c>
      <c r="K104" s="98">
        <f t="shared" si="67"/>
        <v>480</v>
      </c>
      <c r="L104" s="98">
        <f t="shared" si="68"/>
        <v>2</v>
      </c>
      <c r="M104" s="98">
        <f t="shared" si="69"/>
        <v>4</v>
      </c>
      <c r="N104" s="98">
        <v>0</v>
      </c>
      <c r="O104" s="99">
        <f t="shared" si="70"/>
        <v>1.7920353982300887</v>
      </c>
      <c r="P104" s="95">
        <f t="shared" si="71"/>
        <v>26722</v>
      </c>
      <c r="Q104" s="101">
        <f t="shared" si="59"/>
        <v>98.532448377581119</v>
      </c>
      <c r="R104" s="102">
        <f t="shared" si="60"/>
        <v>398</v>
      </c>
      <c r="S104" s="103">
        <f>VLOOKUP(A104,[1]Sisben_Cert!$A$2:$E$126,5,0)</f>
        <v>28820</v>
      </c>
      <c r="T104" s="104">
        <v>665</v>
      </c>
      <c r="U104" s="105">
        <v>29614</v>
      </c>
      <c r="V104" s="106">
        <v>665</v>
      </c>
      <c r="W104" s="107">
        <v>2650</v>
      </c>
      <c r="Z104" s="84">
        <v>667</v>
      </c>
      <c r="AA104" s="85">
        <v>284</v>
      </c>
      <c r="AD104" s="84"/>
      <c r="AE104" s="87"/>
      <c r="AF104" s="87"/>
    </row>
    <row r="105" spans="1:32" ht="15" customHeight="1" outlineLevel="2" x14ac:dyDescent="0.25">
      <c r="A105" s="88">
        <v>756</v>
      </c>
      <c r="B105" s="89" t="s">
        <v>144</v>
      </c>
      <c r="C105" s="90">
        <f>VLOOKUP(A105,[1]DANE!$A$2:$D$126,4,0)</f>
        <v>35405</v>
      </c>
      <c r="D105" s="91">
        <f t="shared" si="58"/>
        <v>24290</v>
      </c>
      <c r="E105" s="92">
        <f t="shared" si="63"/>
        <v>24071</v>
      </c>
      <c r="F105" s="93">
        <v>219</v>
      </c>
      <c r="G105" s="94">
        <f t="shared" si="61"/>
        <v>68.606129077813875</v>
      </c>
      <c r="H105" s="95">
        <f t="shared" si="64"/>
        <v>5294</v>
      </c>
      <c r="I105" s="96">
        <f t="shared" si="65"/>
        <v>14.952690297980512</v>
      </c>
      <c r="J105" s="97">
        <f t="shared" si="66"/>
        <v>828</v>
      </c>
      <c r="K105" s="98">
        <f t="shared" si="67"/>
        <v>828</v>
      </c>
      <c r="L105" s="98">
        <f t="shared" si="68"/>
        <v>0</v>
      </c>
      <c r="M105" s="98">
        <f t="shared" si="69"/>
        <v>0</v>
      </c>
      <c r="N105" s="98">
        <v>0</v>
      </c>
      <c r="O105" s="99">
        <f t="shared" si="70"/>
        <v>2.3386527326648778</v>
      </c>
      <c r="P105" s="95">
        <f t="shared" si="71"/>
        <v>30412</v>
      </c>
      <c r="Q105" s="101">
        <f t="shared" si="59"/>
        <v>85.897472108459269</v>
      </c>
      <c r="R105" s="102">
        <f t="shared" si="60"/>
        <v>4993</v>
      </c>
      <c r="S105" s="103">
        <f>VLOOKUP(A105,[1]Sisben_Cert!$A$2:$E$126,5,0)</f>
        <v>33605</v>
      </c>
      <c r="T105" s="104">
        <v>667</v>
      </c>
      <c r="U105" s="105">
        <v>9229</v>
      </c>
      <c r="V105" s="106">
        <v>667</v>
      </c>
      <c r="W105" s="107">
        <v>3351</v>
      </c>
      <c r="Z105" s="84">
        <v>670</v>
      </c>
      <c r="AA105" s="85">
        <v>483</v>
      </c>
      <c r="AD105" s="84"/>
      <c r="AE105" s="87"/>
      <c r="AF105" s="87"/>
    </row>
    <row r="106" spans="1:32" ht="15" customHeight="1" outlineLevel="2" x14ac:dyDescent="0.25">
      <c r="A106" s="53"/>
      <c r="B106" s="53" t="s">
        <v>145</v>
      </c>
      <c r="C106" s="111">
        <f>SUM(C107:C129)</f>
        <v>376968</v>
      </c>
      <c r="D106" s="75">
        <f t="shared" si="58"/>
        <v>226573</v>
      </c>
      <c r="E106" s="112">
        <f>SUBTOTAL(9,E107:E129)</f>
        <v>225275</v>
      </c>
      <c r="F106" s="75">
        <f>SUBTOTAL(9,F107:F129)</f>
        <v>1298</v>
      </c>
      <c r="G106" s="113">
        <f t="shared" si="61"/>
        <v>60.104040661276294</v>
      </c>
      <c r="H106" s="75">
        <f t="shared" ref="H106:N106" si="72">SUM(H107:H129)</f>
        <v>83018</v>
      </c>
      <c r="I106" s="73">
        <f>H106/C106*100</f>
        <v>22.022558943995246</v>
      </c>
      <c r="J106" s="114">
        <f>SUM(J107:J129)</f>
        <v>6669</v>
      </c>
      <c r="K106" s="115">
        <f t="shared" si="72"/>
        <v>6652</v>
      </c>
      <c r="L106" s="115">
        <f t="shared" si="72"/>
        <v>14</v>
      </c>
      <c r="M106" s="115">
        <f t="shared" si="72"/>
        <v>3</v>
      </c>
      <c r="N106" s="115">
        <f t="shared" si="72"/>
        <v>0</v>
      </c>
      <c r="O106" s="74">
        <f>J106/C106*100</f>
        <v>1.7691156809066022</v>
      </c>
      <c r="P106" s="75">
        <f>SUM(P107:P129)</f>
        <v>316260</v>
      </c>
      <c r="Q106" s="76">
        <f t="shared" si="59"/>
        <v>83.895715286178145</v>
      </c>
      <c r="R106" s="116">
        <f t="shared" si="60"/>
        <v>60708</v>
      </c>
      <c r="S106" s="78">
        <f>SUM(S107:S129)</f>
        <v>339176</v>
      </c>
      <c r="T106" s="104">
        <v>670</v>
      </c>
      <c r="U106" s="105">
        <v>13360</v>
      </c>
      <c r="V106" s="106">
        <v>670</v>
      </c>
      <c r="W106" s="107">
        <v>3675</v>
      </c>
      <c r="Z106" s="84">
        <v>674</v>
      </c>
      <c r="AA106" s="85">
        <v>313</v>
      </c>
      <c r="AD106" s="84"/>
      <c r="AE106" s="87"/>
      <c r="AF106" s="87"/>
    </row>
    <row r="107" spans="1:32" ht="15" customHeight="1" outlineLevel="2" x14ac:dyDescent="0.25">
      <c r="A107" s="88">
        <v>30</v>
      </c>
      <c r="B107" s="89" t="s">
        <v>146</v>
      </c>
      <c r="C107" s="90">
        <f>VLOOKUP(A107,[1]DANE!$A$2:$D$126,4,0)</f>
        <v>29555</v>
      </c>
      <c r="D107" s="91">
        <f t="shared" si="58"/>
        <v>11011</v>
      </c>
      <c r="E107" s="92">
        <f t="shared" ref="E107:E129" si="73">VLOOKUP(A107,$T$8:$U$132,2,0)</f>
        <v>11011</v>
      </c>
      <c r="F107" s="93">
        <v>0</v>
      </c>
      <c r="G107" s="94">
        <f t="shared" si="61"/>
        <v>37.255963457959737</v>
      </c>
      <c r="H107" s="95">
        <f t="shared" ref="H107:H129" si="74">VLOOKUP(A107,$V$8:$W$132,2,0)</f>
        <v>12503</v>
      </c>
      <c r="I107" s="96">
        <f t="shared" ref="I107:I129" si="75">(H107/C107)*100</f>
        <v>42.304178649974624</v>
      </c>
      <c r="J107" s="97">
        <f t="shared" ref="J107:J129" si="76">SUM(K107:N107)</f>
        <v>567</v>
      </c>
      <c r="K107" s="98">
        <f t="shared" ref="K107:K129" si="77">IFERROR(VLOOKUP(A107,$Z$7:$AA$131,2,0),0)</f>
        <v>566</v>
      </c>
      <c r="L107" s="98">
        <f t="shared" ref="L107:L129" si="78">IFERROR(VLOOKUP(A107,$X$7:$Y$139,2,0),0)</f>
        <v>1</v>
      </c>
      <c r="M107" s="98">
        <f t="shared" ref="M107:M129" si="79">IFERROR(VLOOKUP(B107,$AB$7:$AC$131,2,0),0)</f>
        <v>0</v>
      </c>
      <c r="N107" s="98">
        <v>0</v>
      </c>
      <c r="O107" s="99">
        <f t="shared" ref="O107:O129" si="80">(J107/C107)*100</f>
        <v>1.9184571138555238</v>
      </c>
      <c r="P107" s="95">
        <f t="shared" ref="P107:P129" si="81">D107+H107+J107</f>
        <v>24081</v>
      </c>
      <c r="Q107" s="101">
        <f t="shared" si="59"/>
        <v>81.478599221789878</v>
      </c>
      <c r="R107" s="102">
        <f t="shared" si="60"/>
        <v>5474</v>
      </c>
      <c r="S107" s="103">
        <f>VLOOKUP(A107,[1]Sisben_Cert!$A$2:$E$126,5,0)</f>
        <v>25930</v>
      </c>
      <c r="T107" s="104">
        <v>674</v>
      </c>
      <c r="U107" s="105">
        <v>12703</v>
      </c>
      <c r="V107" s="106">
        <v>674</v>
      </c>
      <c r="W107" s="107">
        <v>1523</v>
      </c>
      <c r="Z107" s="84">
        <v>679</v>
      </c>
      <c r="AA107" s="85">
        <v>330</v>
      </c>
      <c r="AD107" s="84"/>
      <c r="AE107" s="87"/>
      <c r="AF107" s="87"/>
    </row>
    <row r="108" spans="1:32" ht="15" customHeight="1" outlineLevel="2" x14ac:dyDescent="0.25">
      <c r="A108" s="88">
        <v>34</v>
      </c>
      <c r="B108" s="89" t="s">
        <v>147</v>
      </c>
      <c r="C108" s="90">
        <f>VLOOKUP(A108,[1]DANE!$A$2:$D$126,4,0)</f>
        <v>45814</v>
      </c>
      <c r="D108" s="91">
        <f t="shared" si="58"/>
        <v>30153</v>
      </c>
      <c r="E108" s="92">
        <f t="shared" si="73"/>
        <v>29561</v>
      </c>
      <c r="F108" s="93">
        <v>592</v>
      </c>
      <c r="G108" s="94">
        <f t="shared" si="61"/>
        <v>65.816126074998905</v>
      </c>
      <c r="H108" s="95">
        <f t="shared" si="74"/>
        <v>8390</v>
      </c>
      <c r="I108" s="96">
        <f t="shared" si="75"/>
        <v>18.313179377482864</v>
      </c>
      <c r="J108" s="97">
        <f t="shared" si="76"/>
        <v>751</v>
      </c>
      <c r="K108" s="98">
        <f t="shared" si="77"/>
        <v>747</v>
      </c>
      <c r="L108" s="98">
        <f t="shared" si="78"/>
        <v>4</v>
      </c>
      <c r="M108" s="98">
        <f t="shared" si="79"/>
        <v>0</v>
      </c>
      <c r="N108" s="98">
        <v>0</v>
      </c>
      <c r="O108" s="99">
        <f t="shared" si="80"/>
        <v>1.6392369144802899</v>
      </c>
      <c r="P108" s="95">
        <f t="shared" si="81"/>
        <v>39294</v>
      </c>
      <c r="Q108" s="101">
        <f t="shared" si="59"/>
        <v>85.768542366962066</v>
      </c>
      <c r="R108" s="102">
        <f t="shared" si="60"/>
        <v>6520</v>
      </c>
      <c r="S108" s="103">
        <f>VLOOKUP(A108,[1]Sisben_Cert!$A$2:$E$126,5,0)</f>
        <v>40304</v>
      </c>
      <c r="T108" s="104">
        <v>679</v>
      </c>
      <c r="U108" s="105">
        <v>14111</v>
      </c>
      <c r="V108" s="106">
        <v>679</v>
      </c>
      <c r="W108" s="107">
        <v>6314</v>
      </c>
      <c r="Z108" s="84">
        <v>686</v>
      </c>
      <c r="AA108" s="85">
        <v>678</v>
      </c>
      <c r="AD108" s="84"/>
      <c r="AE108" s="87"/>
      <c r="AF108" s="87"/>
    </row>
    <row r="109" spans="1:32" ht="15" customHeight="1" outlineLevel="2" x14ac:dyDescent="0.25">
      <c r="A109" s="88">
        <v>36</v>
      </c>
      <c r="B109" s="89" t="s">
        <v>148</v>
      </c>
      <c r="C109" s="90">
        <f>VLOOKUP(A109,[1]DANE!$A$2:$D$126,4,0)</f>
        <v>8946</v>
      </c>
      <c r="D109" s="91">
        <f t="shared" si="58"/>
        <v>3121</v>
      </c>
      <c r="E109" s="92">
        <f t="shared" si="73"/>
        <v>3121</v>
      </c>
      <c r="F109" s="93">
        <v>0</v>
      </c>
      <c r="G109" s="94">
        <f t="shared" si="61"/>
        <v>34.887100380058129</v>
      </c>
      <c r="H109" s="95">
        <f t="shared" si="74"/>
        <v>1479</v>
      </c>
      <c r="I109" s="96">
        <f t="shared" si="75"/>
        <v>16.53252850435949</v>
      </c>
      <c r="J109" s="97">
        <f t="shared" si="76"/>
        <v>92</v>
      </c>
      <c r="K109" s="98">
        <f t="shared" si="77"/>
        <v>92</v>
      </c>
      <c r="L109" s="98">
        <f t="shared" si="78"/>
        <v>0</v>
      </c>
      <c r="M109" s="98">
        <f t="shared" si="79"/>
        <v>0</v>
      </c>
      <c r="N109" s="98">
        <v>0</v>
      </c>
      <c r="O109" s="99">
        <f t="shared" si="80"/>
        <v>1.0283925776883525</v>
      </c>
      <c r="P109" s="95">
        <f t="shared" si="81"/>
        <v>4692</v>
      </c>
      <c r="Q109" s="101">
        <f t="shared" si="59"/>
        <v>52.44802146210597</v>
      </c>
      <c r="R109" s="102">
        <f t="shared" si="60"/>
        <v>4254</v>
      </c>
      <c r="S109" s="103">
        <f>VLOOKUP(A109,[1]Sisben_Cert!$A$2:$E$126,5,0)</f>
        <v>5737</v>
      </c>
      <c r="T109" s="104">
        <v>686</v>
      </c>
      <c r="U109" s="105">
        <v>16511</v>
      </c>
      <c r="V109" s="106">
        <v>686</v>
      </c>
      <c r="W109" s="107">
        <v>16544</v>
      </c>
      <c r="Z109" s="84">
        <v>690</v>
      </c>
      <c r="AA109" s="85">
        <v>169</v>
      </c>
      <c r="AD109" s="84"/>
      <c r="AE109" s="87"/>
      <c r="AF109" s="87"/>
    </row>
    <row r="110" spans="1:32" ht="15" customHeight="1" outlineLevel="2" x14ac:dyDescent="0.25">
      <c r="A110" s="88">
        <v>91</v>
      </c>
      <c r="B110" s="89" t="s">
        <v>149</v>
      </c>
      <c r="C110" s="90">
        <f>VLOOKUP(A110,[1]DANE!$A$2:$D$126,4,0)</f>
        <v>9286</v>
      </c>
      <c r="D110" s="91">
        <f t="shared" si="58"/>
        <v>6970</v>
      </c>
      <c r="E110" s="92">
        <f t="shared" si="73"/>
        <v>6970</v>
      </c>
      <c r="F110" s="93">
        <v>0</v>
      </c>
      <c r="G110" s="94">
        <f t="shared" si="61"/>
        <v>75.059228946801639</v>
      </c>
      <c r="H110" s="95">
        <f t="shared" si="74"/>
        <v>764</v>
      </c>
      <c r="I110" s="96">
        <f t="shared" si="75"/>
        <v>8.2274391557182867</v>
      </c>
      <c r="J110" s="97">
        <f t="shared" si="76"/>
        <v>133</v>
      </c>
      <c r="K110" s="98">
        <f t="shared" si="77"/>
        <v>133</v>
      </c>
      <c r="L110" s="98">
        <f t="shared" si="78"/>
        <v>0</v>
      </c>
      <c r="M110" s="98">
        <f t="shared" si="79"/>
        <v>0</v>
      </c>
      <c r="N110" s="98">
        <v>0</v>
      </c>
      <c r="O110" s="99">
        <f t="shared" si="80"/>
        <v>1.4322636226577643</v>
      </c>
      <c r="P110" s="95">
        <f t="shared" si="81"/>
        <v>7867</v>
      </c>
      <c r="Q110" s="101">
        <f t="shared" si="59"/>
        <v>84.718931725177697</v>
      </c>
      <c r="R110" s="102">
        <f t="shared" si="60"/>
        <v>1419</v>
      </c>
      <c r="S110" s="103">
        <f>VLOOKUP(A110,[1]Sisben_Cert!$A$2:$E$126,5,0)</f>
        <v>9005</v>
      </c>
      <c r="T110" s="104">
        <v>690</v>
      </c>
      <c r="U110" s="105">
        <v>6374</v>
      </c>
      <c r="V110" s="106">
        <v>690</v>
      </c>
      <c r="W110" s="107">
        <v>1313</v>
      </c>
      <c r="Z110" s="84">
        <v>697</v>
      </c>
      <c r="AA110" s="85">
        <v>480</v>
      </c>
      <c r="AD110" s="84"/>
      <c r="AE110" s="87"/>
      <c r="AF110" s="87"/>
    </row>
    <row r="111" spans="1:32" ht="15" customHeight="1" outlineLevel="1" x14ac:dyDescent="0.25">
      <c r="A111" s="88">
        <v>93</v>
      </c>
      <c r="B111" s="89" t="s">
        <v>150</v>
      </c>
      <c r="C111" s="90">
        <f>VLOOKUP(A111,[1]DANE!$A$2:$D$126,4,0)</f>
        <v>17542</v>
      </c>
      <c r="D111" s="91">
        <f t="shared" si="58"/>
        <v>14380</v>
      </c>
      <c r="E111" s="92">
        <f t="shared" si="73"/>
        <v>14380</v>
      </c>
      <c r="F111" s="93">
        <v>0</v>
      </c>
      <c r="G111" s="94">
        <f t="shared" si="61"/>
        <v>81.9746893170676</v>
      </c>
      <c r="H111" s="95">
        <f t="shared" si="74"/>
        <v>1255</v>
      </c>
      <c r="I111" s="96">
        <f t="shared" si="75"/>
        <v>7.1542583513852467</v>
      </c>
      <c r="J111" s="97">
        <f t="shared" si="76"/>
        <v>307</v>
      </c>
      <c r="K111" s="98">
        <f t="shared" si="77"/>
        <v>307</v>
      </c>
      <c r="L111" s="98">
        <f t="shared" si="78"/>
        <v>0</v>
      </c>
      <c r="M111" s="98">
        <f t="shared" si="79"/>
        <v>0</v>
      </c>
      <c r="N111" s="98">
        <v>0</v>
      </c>
      <c r="O111" s="99">
        <f t="shared" si="80"/>
        <v>1.7500855090639607</v>
      </c>
      <c r="P111" s="95">
        <f t="shared" si="81"/>
        <v>15942</v>
      </c>
      <c r="Q111" s="101">
        <f t="shared" si="59"/>
        <v>90.879033177516817</v>
      </c>
      <c r="R111" s="102">
        <f t="shared" si="60"/>
        <v>1600</v>
      </c>
      <c r="S111" s="103">
        <f>VLOOKUP(A111,[1]Sisben_Cert!$A$2:$E$126,5,0)</f>
        <v>16658</v>
      </c>
      <c r="T111" s="104">
        <v>697</v>
      </c>
      <c r="U111" s="105">
        <v>14813</v>
      </c>
      <c r="V111" s="106">
        <v>697</v>
      </c>
      <c r="W111" s="107">
        <v>11423</v>
      </c>
      <c r="Z111" s="84">
        <v>736</v>
      </c>
      <c r="AA111" s="85">
        <v>500</v>
      </c>
      <c r="AD111" s="84"/>
      <c r="AE111" s="87"/>
      <c r="AF111" s="87"/>
    </row>
    <row r="112" spans="1:32" ht="15" customHeight="1" outlineLevel="2" x14ac:dyDescent="0.25">
      <c r="A112" s="88">
        <v>101</v>
      </c>
      <c r="B112" s="88" t="s">
        <v>151</v>
      </c>
      <c r="C112" s="90">
        <f>VLOOKUP(A112,[1]DANE!$A$2:$D$126,4,0)</f>
        <v>27084</v>
      </c>
      <c r="D112" s="91">
        <f t="shared" si="58"/>
        <v>20520</v>
      </c>
      <c r="E112" s="92">
        <f t="shared" si="73"/>
        <v>20282</v>
      </c>
      <c r="F112" s="93">
        <v>238</v>
      </c>
      <c r="G112" s="94">
        <f t="shared" si="61"/>
        <v>75.764288879042979</v>
      </c>
      <c r="H112" s="95">
        <f t="shared" si="74"/>
        <v>7500</v>
      </c>
      <c r="I112" s="96">
        <f t="shared" si="75"/>
        <v>27.691626052281791</v>
      </c>
      <c r="J112" s="97">
        <f t="shared" si="76"/>
        <v>472</v>
      </c>
      <c r="K112" s="98">
        <f t="shared" si="77"/>
        <v>472</v>
      </c>
      <c r="L112" s="98">
        <f t="shared" si="78"/>
        <v>0</v>
      </c>
      <c r="M112" s="98">
        <f t="shared" si="79"/>
        <v>0</v>
      </c>
      <c r="N112" s="98">
        <v>0</v>
      </c>
      <c r="O112" s="99">
        <f t="shared" si="80"/>
        <v>1.7427263328902673</v>
      </c>
      <c r="P112" s="95">
        <f t="shared" si="81"/>
        <v>28492</v>
      </c>
      <c r="Q112" s="101">
        <f t="shared" si="59"/>
        <v>105.19864126421504</v>
      </c>
      <c r="R112" s="102">
        <f t="shared" si="60"/>
        <v>-1408</v>
      </c>
      <c r="S112" s="103">
        <f>VLOOKUP(A112,[1]Sisben_Cert!$A$2:$E$126,5,0)</f>
        <v>27677</v>
      </c>
      <c r="T112" s="104">
        <v>736</v>
      </c>
      <c r="U112" s="105">
        <v>24629</v>
      </c>
      <c r="V112" s="106">
        <v>736</v>
      </c>
      <c r="W112" s="107">
        <v>13103</v>
      </c>
      <c r="Z112" s="84">
        <v>756</v>
      </c>
      <c r="AA112" s="85">
        <v>828</v>
      </c>
      <c r="AD112" s="84"/>
      <c r="AE112" s="87"/>
      <c r="AF112" s="87"/>
    </row>
    <row r="113" spans="1:32" ht="15" customHeight="1" outlineLevel="2" x14ac:dyDescent="0.25">
      <c r="A113" s="88">
        <v>145</v>
      </c>
      <c r="B113" s="89" t="s">
        <v>152</v>
      </c>
      <c r="C113" s="90">
        <f>VLOOKUP(A113,[1]DANE!$A$2:$D$126,4,0)</f>
        <v>5362</v>
      </c>
      <c r="D113" s="91">
        <f t="shared" si="58"/>
        <v>3676</v>
      </c>
      <c r="E113" s="92">
        <f t="shared" si="73"/>
        <v>3676</v>
      </c>
      <c r="F113" s="93">
        <v>0</v>
      </c>
      <c r="G113" s="94">
        <f t="shared" si="61"/>
        <v>68.556508765386042</v>
      </c>
      <c r="H113" s="95">
        <f t="shared" si="74"/>
        <v>699</v>
      </c>
      <c r="I113" s="96">
        <f t="shared" si="75"/>
        <v>13.036180529653116</v>
      </c>
      <c r="J113" s="97">
        <f t="shared" si="76"/>
        <v>155</v>
      </c>
      <c r="K113" s="98">
        <f t="shared" si="77"/>
        <v>155</v>
      </c>
      <c r="L113" s="98">
        <f t="shared" si="78"/>
        <v>0</v>
      </c>
      <c r="M113" s="98">
        <f t="shared" si="79"/>
        <v>0</v>
      </c>
      <c r="N113" s="98">
        <v>0</v>
      </c>
      <c r="O113" s="99">
        <f t="shared" si="80"/>
        <v>2.8907124207385304</v>
      </c>
      <c r="P113" s="95">
        <f t="shared" si="81"/>
        <v>4530</v>
      </c>
      <c r="Q113" s="101">
        <f t="shared" si="59"/>
        <v>84.483401715777674</v>
      </c>
      <c r="R113" s="102">
        <f t="shared" si="60"/>
        <v>832</v>
      </c>
      <c r="S113" s="103">
        <f>VLOOKUP(A113,[1]Sisben_Cert!$A$2:$E$126,5,0)</f>
        <v>5115</v>
      </c>
      <c r="T113" s="104">
        <v>756</v>
      </c>
      <c r="U113" s="105">
        <v>24071</v>
      </c>
      <c r="V113" s="106">
        <v>756</v>
      </c>
      <c r="W113" s="107">
        <v>5294</v>
      </c>
      <c r="Z113" s="84">
        <v>761</v>
      </c>
      <c r="AA113" s="85">
        <v>551</v>
      </c>
      <c r="AD113" s="84"/>
      <c r="AE113" s="87"/>
      <c r="AF113" s="87"/>
    </row>
    <row r="114" spans="1:32" ht="15" customHeight="1" outlineLevel="2" x14ac:dyDescent="0.25">
      <c r="A114" s="88">
        <v>209</v>
      </c>
      <c r="B114" s="89" t="s">
        <v>153</v>
      </c>
      <c r="C114" s="90">
        <f>VLOOKUP(A114,[1]DANE!$A$2:$D$126,4,0)</f>
        <v>20653</v>
      </c>
      <c r="D114" s="91">
        <f t="shared" si="58"/>
        <v>13981</v>
      </c>
      <c r="E114" s="92">
        <f t="shared" si="73"/>
        <v>13981</v>
      </c>
      <c r="F114" s="93">
        <v>0</v>
      </c>
      <c r="G114" s="94">
        <f t="shared" si="61"/>
        <v>67.694765893574782</v>
      </c>
      <c r="H114" s="95">
        <f t="shared" si="74"/>
        <v>3463</v>
      </c>
      <c r="I114" s="96">
        <f t="shared" si="75"/>
        <v>16.767539824722803</v>
      </c>
      <c r="J114" s="97">
        <f t="shared" si="76"/>
        <v>285</v>
      </c>
      <c r="K114" s="98">
        <f t="shared" si="77"/>
        <v>283</v>
      </c>
      <c r="L114" s="98">
        <f t="shared" si="78"/>
        <v>2</v>
      </c>
      <c r="M114" s="98">
        <f t="shared" si="79"/>
        <v>0</v>
      </c>
      <c r="N114" s="98">
        <v>0</v>
      </c>
      <c r="O114" s="99">
        <f t="shared" si="80"/>
        <v>1.3799448022079117</v>
      </c>
      <c r="P114" s="95">
        <f t="shared" si="81"/>
        <v>17729</v>
      </c>
      <c r="Q114" s="101">
        <f t="shared" si="59"/>
        <v>85.842250520505502</v>
      </c>
      <c r="R114" s="102">
        <f t="shared" si="60"/>
        <v>2924</v>
      </c>
      <c r="S114" s="103">
        <f>VLOOKUP(A114,[1]Sisben_Cert!$A$2:$E$126,5,0)</f>
        <v>20024</v>
      </c>
      <c r="T114" s="104">
        <v>761</v>
      </c>
      <c r="U114" s="105">
        <v>7912</v>
      </c>
      <c r="V114" s="106">
        <v>761</v>
      </c>
      <c r="W114" s="107">
        <v>2986</v>
      </c>
      <c r="Z114" s="84">
        <v>789</v>
      </c>
      <c r="AA114" s="85">
        <v>321</v>
      </c>
      <c r="AD114" s="84"/>
      <c r="AE114" s="87"/>
      <c r="AF114" s="87"/>
    </row>
    <row r="115" spans="1:32" ht="15" customHeight="1" outlineLevel="2" x14ac:dyDescent="0.25">
      <c r="A115" s="88">
        <v>282</v>
      </c>
      <c r="B115" s="89" t="s">
        <v>44</v>
      </c>
      <c r="C115" s="90">
        <f>VLOOKUP(A115,[1]DANE!$A$2:$D$126,4,0)</f>
        <v>21561</v>
      </c>
      <c r="D115" s="91">
        <f t="shared" si="58"/>
        <v>8368</v>
      </c>
      <c r="E115" s="92">
        <f t="shared" si="73"/>
        <v>8368</v>
      </c>
      <c r="F115" s="93">
        <v>0</v>
      </c>
      <c r="G115" s="94">
        <f t="shared" si="61"/>
        <v>38.810815824868975</v>
      </c>
      <c r="H115" s="95">
        <f t="shared" si="74"/>
        <v>7280</v>
      </c>
      <c r="I115" s="96">
        <f t="shared" si="75"/>
        <v>33.764667687027504</v>
      </c>
      <c r="J115" s="97">
        <f t="shared" si="76"/>
        <v>642</v>
      </c>
      <c r="K115" s="98">
        <f t="shared" si="77"/>
        <v>640</v>
      </c>
      <c r="L115" s="98">
        <f t="shared" si="78"/>
        <v>0</v>
      </c>
      <c r="M115" s="98">
        <f t="shared" si="79"/>
        <v>2</v>
      </c>
      <c r="N115" s="98">
        <v>0</v>
      </c>
      <c r="O115" s="99">
        <f t="shared" si="80"/>
        <v>2.9775984416307222</v>
      </c>
      <c r="P115" s="95">
        <f t="shared" si="81"/>
        <v>16290</v>
      </c>
      <c r="Q115" s="101">
        <f t="shared" si="59"/>
        <v>75.553081953527197</v>
      </c>
      <c r="R115" s="102">
        <f t="shared" si="60"/>
        <v>5271</v>
      </c>
      <c r="S115" s="103">
        <f>VLOOKUP(A115,[1]Sisben_Cert!$A$2:$E$126,5,0)</f>
        <v>18673</v>
      </c>
      <c r="T115" s="104">
        <v>789</v>
      </c>
      <c r="U115" s="105">
        <v>9706</v>
      </c>
      <c r="V115" s="106">
        <v>789</v>
      </c>
      <c r="W115" s="107">
        <v>3951</v>
      </c>
      <c r="Z115" s="84">
        <v>790</v>
      </c>
      <c r="AA115" s="85">
        <v>438</v>
      </c>
      <c r="AD115" s="84"/>
      <c r="AE115" s="87"/>
      <c r="AF115" s="87"/>
    </row>
    <row r="116" spans="1:32" ht="15" customHeight="1" outlineLevel="2" x14ac:dyDescent="0.25">
      <c r="A116" s="88">
        <v>353</v>
      </c>
      <c r="B116" s="89" t="s">
        <v>154</v>
      </c>
      <c r="C116" s="90">
        <f>VLOOKUP(A116,[1]DANE!$A$2:$D$126,4,0)</f>
        <v>4869</v>
      </c>
      <c r="D116" s="91">
        <f t="shared" si="58"/>
        <v>3141</v>
      </c>
      <c r="E116" s="92">
        <f t="shared" si="73"/>
        <v>3141</v>
      </c>
      <c r="F116" s="93">
        <v>0</v>
      </c>
      <c r="G116" s="94">
        <f t="shared" si="61"/>
        <v>64.510166358595185</v>
      </c>
      <c r="H116" s="95">
        <f t="shared" si="74"/>
        <v>796</v>
      </c>
      <c r="I116" s="96">
        <f t="shared" si="75"/>
        <v>16.348326144998975</v>
      </c>
      <c r="J116" s="97">
        <f t="shared" si="76"/>
        <v>89</v>
      </c>
      <c r="K116" s="98">
        <f t="shared" si="77"/>
        <v>89</v>
      </c>
      <c r="L116" s="98">
        <f t="shared" si="78"/>
        <v>0</v>
      </c>
      <c r="M116" s="98">
        <f t="shared" si="79"/>
        <v>0</v>
      </c>
      <c r="N116" s="98">
        <v>0</v>
      </c>
      <c r="O116" s="99">
        <f t="shared" si="80"/>
        <v>1.8278907373177242</v>
      </c>
      <c r="P116" s="95">
        <f t="shared" si="81"/>
        <v>4026</v>
      </c>
      <c r="Q116" s="101">
        <f t="shared" si="59"/>
        <v>82.686383240911894</v>
      </c>
      <c r="R116" s="102">
        <f t="shared" si="60"/>
        <v>843</v>
      </c>
      <c r="S116" s="103">
        <f>VLOOKUP(A116,[1]Sisben_Cert!$A$2:$E$126,5,0)</f>
        <v>4587</v>
      </c>
      <c r="T116" s="104">
        <v>790</v>
      </c>
      <c r="U116" s="105">
        <v>31857</v>
      </c>
      <c r="V116" s="106">
        <v>790</v>
      </c>
      <c r="W116" s="107">
        <v>2383</v>
      </c>
      <c r="Z116" s="84">
        <v>792</v>
      </c>
      <c r="AA116" s="85">
        <v>89</v>
      </c>
      <c r="AD116" s="84"/>
      <c r="AE116" s="87"/>
      <c r="AF116" s="87"/>
    </row>
    <row r="117" spans="1:32" ht="15" customHeight="1" outlineLevel="2" x14ac:dyDescent="0.25">
      <c r="A117" s="88">
        <v>364</v>
      </c>
      <c r="B117" s="110" t="s">
        <v>155</v>
      </c>
      <c r="C117" s="90">
        <f>VLOOKUP(A117,[1]DANE!$A$2:$D$126,4,0)</f>
        <v>13748</v>
      </c>
      <c r="D117" s="91">
        <f t="shared" si="58"/>
        <v>9859</v>
      </c>
      <c r="E117" s="92">
        <f t="shared" si="73"/>
        <v>9859</v>
      </c>
      <c r="F117" s="93">
        <v>0</v>
      </c>
      <c r="G117" s="94">
        <f t="shared" si="61"/>
        <v>71.71224905440792</v>
      </c>
      <c r="H117" s="95">
        <f t="shared" si="74"/>
        <v>3072</v>
      </c>
      <c r="I117" s="96">
        <f t="shared" si="75"/>
        <v>22.345068373581611</v>
      </c>
      <c r="J117" s="97">
        <f t="shared" si="76"/>
        <v>326</v>
      </c>
      <c r="K117" s="98">
        <f t="shared" si="77"/>
        <v>326</v>
      </c>
      <c r="L117" s="98">
        <f t="shared" si="78"/>
        <v>0</v>
      </c>
      <c r="M117" s="98">
        <f t="shared" si="79"/>
        <v>0</v>
      </c>
      <c r="N117" s="98">
        <v>0</v>
      </c>
      <c r="O117" s="99">
        <f t="shared" si="80"/>
        <v>2.3712540005819025</v>
      </c>
      <c r="P117" s="95">
        <f t="shared" si="81"/>
        <v>13257</v>
      </c>
      <c r="Q117" s="101">
        <f t="shared" si="59"/>
        <v>96.428571428571431</v>
      </c>
      <c r="R117" s="102">
        <f t="shared" si="60"/>
        <v>491</v>
      </c>
      <c r="S117" s="103">
        <f>VLOOKUP(A117,[1]Sisben_Cert!$A$2:$E$126,5,0)</f>
        <v>13278</v>
      </c>
      <c r="T117" s="104">
        <v>792</v>
      </c>
      <c r="U117" s="105">
        <v>3288</v>
      </c>
      <c r="V117" s="106">
        <v>792</v>
      </c>
      <c r="W117" s="107">
        <v>1677</v>
      </c>
      <c r="Z117" s="84">
        <v>809</v>
      </c>
      <c r="AA117" s="85">
        <v>128</v>
      </c>
      <c r="AD117" s="84"/>
      <c r="AE117" s="87"/>
      <c r="AF117" s="87"/>
    </row>
    <row r="118" spans="1:32" ht="15" customHeight="1" outlineLevel="1" x14ac:dyDescent="0.25">
      <c r="A118" s="88">
        <v>368</v>
      </c>
      <c r="B118" s="89" t="s">
        <v>156</v>
      </c>
      <c r="C118" s="90">
        <f>VLOOKUP(A118,[1]DANE!$A$2:$D$126,4,0)</f>
        <v>12103</v>
      </c>
      <c r="D118" s="91">
        <f t="shared" si="58"/>
        <v>7170</v>
      </c>
      <c r="E118" s="92">
        <f t="shared" si="73"/>
        <v>7070</v>
      </c>
      <c r="F118" s="93">
        <v>100</v>
      </c>
      <c r="G118" s="94">
        <f t="shared" si="61"/>
        <v>59.241510369329916</v>
      </c>
      <c r="H118" s="95">
        <f t="shared" si="74"/>
        <v>3719</v>
      </c>
      <c r="I118" s="96">
        <f t="shared" si="75"/>
        <v>30.72791869784351</v>
      </c>
      <c r="J118" s="97">
        <f t="shared" si="76"/>
        <v>406</v>
      </c>
      <c r="K118" s="98">
        <f t="shared" si="77"/>
        <v>405</v>
      </c>
      <c r="L118" s="98">
        <f t="shared" si="78"/>
        <v>1</v>
      </c>
      <c r="M118" s="98">
        <f t="shared" si="79"/>
        <v>0</v>
      </c>
      <c r="N118" s="98">
        <v>0</v>
      </c>
      <c r="O118" s="99">
        <f t="shared" si="80"/>
        <v>3.35454019664546</v>
      </c>
      <c r="P118" s="95">
        <f t="shared" si="81"/>
        <v>11295</v>
      </c>
      <c r="Q118" s="101">
        <f t="shared" si="59"/>
        <v>93.323969263818881</v>
      </c>
      <c r="R118" s="102">
        <f t="shared" si="60"/>
        <v>808</v>
      </c>
      <c r="S118" s="103">
        <f>VLOOKUP(A118,[1]Sisben_Cert!$A$2:$E$126,5,0)</f>
        <v>12770</v>
      </c>
      <c r="T118" s="104">
        <v>809</v>
      </c>
      <c r="U118" s="105">
        <v>3809</v>
      </c>
      <c r="V118" s="106">
        <v>809</v>
      </c>
      <c r="W118" s="107">
        <v>3729</v>
      </c>
      <c r="Z118" s="84">
        <v>819</v>
      </c>
      <c r="AA118" s="85">
        <v>100</v>
      </c>
      <c r="AD118" s="84"/>
      <c r="AE118" s="87"/>
      <c r="AF118" s="87"/>
    </row>
    <row r="119" spans="1:32" ht="15" customHeight="1" outlineLevel="2" x14ac:dyDescent="0.25">
      <c r="A119" s="88">
        <v>390</v>
      </c>
      <c r="B119" s="110" t="s">
        <v>157</v>
      </c>
      <c r="C119" s="90">
        <f>VLOOKUP(A119,[1]DANE!$A$2:$D$126,4,0)</f>
        <v>6558</v>
      </c>
      <c r="D119" s="91">
        <f t="shared" si="58"/>
        <v>4385</v>
      </c>
      <c r="E119" s="92">
        <f t="shared" si="73"/>
        <v>4385</v>
      </c>
      <c r="F119" s="93">
        <v>0</v>
      </c>
      <c r="G119" s="94">
        <f t="shared" si="61"/>
        <v>66.864897834705701</v>
      </c>
      <c r="H119" s="95">
        <f t="shared" si="74"/>
        <v>2924</v>
      </c>
      <c r="I119" s="96">
        <f t="shared" si="75"/>
        <v>44.586764257395544</v>
      </c>
      <c r="J119" s="97">
        <f t="shared" si="76"/>
        <v>106</v>
      </c>
      <c r="K119" s="98">
        <f t="shared" si="77"/>
        <v>106</v>
      </c>
      <c r="L119" s="98">
        <f t="shared" si="78"/>
        <v>0</v>
      </c>
      <c r="M119" s="98">
        <f t="shared" si="79"/>
        <v>0</v>
      </c>
      <c r="N119" s="98">
        <v>0</v>
      </c>
      <c r="O119" s="99">
        <f t="shared" si="80"/>
        <v>1.6163464470875268</v>
      </c>
      <c r="P119" s="95">
        <f t="shared" si="81"/>
        <v>7415</v>
      </c>
      <c r="Q119" s="101">
        <f t="shared" si="59"/>
        <v>113.06800853918877</v>
      </c>
      <c r="R119" s="102">
        <f t="shared" si="60"/>
        <v>-857</v>
      </c>
      <c r="S119" s="103">
        <f>VLOOKUP(A119,[1]Sisben_Cert!$A$2:$E$126,5,0)</f>
        <v>7609</v>
      </c>
      <c r="T119" s="104">
        <v>819</v>
      </c>
      <c r="U119" s="105">
        <v>4305</v>
      </c>
      <c r="V119" s="106">
        <v>819</v>
      </c>
      <c r="W119" s="107">
        <v>1097</v>
      </c>
      <c r="Z119" s="84">
        <v>837</v>
      </c>
      <c r="AA119" s="85">
        <v>3386</v>
      </c>
      <c r="AD119" s="84"/>
      <c r="AE119" s="87"/>
      <c r="AF119" s="87"/>
    </row>
    <row r="120" spans="1:32" ht="15" customHeight="1" outlineLevel="2" x14ac:dyDescent="0.25">
      <c r="A120" s="88">
        <v>467</v>
      </c>
      <c r="B120" s="89" t="s">
        <v>158</v>
      </c>
      <c r="C120" s="90">
        <f>VLOOKUP(A120,[1]DANE!$A$2:$D$126,4,0)</f>
        <v>6197</v>
      </c>
      <c r="D120" s="91">
        <f t="shared" si="58"/>
        <v>4501</v>
      </c>
      <c r="E120" s="92">
        <f t="shared" si="73"/>
        <v>4501</v>
      </c>
      <c r="F120" s="93">
        <v>0</v>
      </c>
      <c r="G120" s="94">
        <f t="shared" si="61"/>
        <v>72.631918670324353</v>
      </c>
      <c r="H120" s="95">
        <f t="shared" si="74"/>
        <v>961</v>
      </c>
      <c r="I120" s="96">
        <f t="shared" si="75"/>
        <v>15.50750363078909</v>
      </c>
      <c r="J120" s="97">
        <f t="shared" si="76"/>
        <v>92</v>
      </c>
      <c r="K120" s="98">
        <f t="shared" si="77"/>
        <v>92</v>
      </c>
      <c r="L120" s="98">
        <f t="shared" si="78"/>
        <v>0</v>
      </c>
      <c r="M120" s="98">
        <f t="shared" si="79"/>
        <v>0</v>
      </c>
      <c r="N120" s="98">
        <v>0</v>
      </c>
      <c r="O120" s="99">
        <f t="shared" si="80"/>
        <v>1.4845893174116509</v>
      </c>
      <c r="P120" s="95">
        <f t="shared" si="81"/>
        <v>5554</v>
      </c>
      <c r="Q120" s="101">
        <f t="shared" si="59"/>
        <v>89.624011618525088</v>
      </c>
      <c r="R120" s="102">
        <f t="shared" si="60"/>
        <v>643</v>
      </c>
      <c r="S120" s="103">
        <f>VLOOKUP(A120,[1]Sisben_Cert!$A$2:$E$126,5,0)</f>
        <v>6789</v>
      </c>
      <c r="T120" s="104">
        <v>837</v>
      </c>
      <c r="U120" s="105">
        <v>98480</v>
      </c>
      <c r="V120" s="106">
        <v>837</v>
      </c>
      <c r="W120" s="107">
        <v>31866</v>
      </c>
      <c r="Z120" s="84">
        <v>842</v>
      </c>
      <c r="AA120" s="85">
        <v>98</v>
      </c>
      <c r="AD120" s="84"/>
      <c r="AE120" s="87"/>
      <c r="AF120" s="87"/>
    </row>
    <row r="121" spans="1:32" ht="15" customHeight="1" outlineLevel="2" x14ac:dyDescent="0.25">
      <c r="A121" s="88">
        <v>576</v>
      </c>
      <c r="B121" s="110" t="s">
        <v>159</v>
      </c>
      <c r="C121" s="90">
        <f>VLOOKUP(A121,[1]DANE!$A$2:$D$126,4,0)</f>
        <v>7030</v>
      </c>
      <c r="D121" s="91">
        <f t="shared" si="58"/>
        <v>6104</v>
      </c>
      <c r="E121" s="92">
        <f t="shared" si="73"/>
        <v>6104</v>
      </c>
      <c r="F121" s="93">
        <v>0</v>
      </c>
      <c r="G121" s="94">
        <f t="shared" si="61"/>
        <v>86.827880512091042</v>
      </c>
      <c r="H121" s="95">
        <f t="shared" si="74"/>
        <v>1191</v>
      </c>
      <c r="I121" s="96">
        <f t="shared" si="75"/>
        <v>16.941678520625889</v>
      </c>
      <c r="J121" s="97">
        <f t="shared" si="76"/>
        <v>109</v>
      </c>
      <c r="K121" s="98">
        <f t="shared" si="77"/>
        <v>109</v>
      </c>
      <c r="L121" s="98">
        <f t="shared" si="78"/>
        <v>0</v>
      </c>
      <c r="M121" s="98">
        <f t="shared" si="79"/>
        <v>0</v>
      </c>
      <c r="N121" s="98">
        <v>0</v>
      </c>
      <c r="O121" s="99">
        <f t="shared" si="80"/>
        <v>1.5504978662873399</v>
      </c>
      <c r="P121" s="95">
        <f t="shared" si="81"/>
        <v>7404</v>
      </c>
      <c r="Q121" s="101">
        <f t="shared" si="59"/>
        <v>105.32005689900427</v>
      </c>
      <c r="R121" s="102">
        <f t="shared" si="60"/>
        <v>-374</v>
      </c>
      <c r="S121" s="103">
        <f>VLOOKUP(A121,[1]Sisben_Cert!$A$2:$E$126,5,0)</f>
        <v>7792</v>
      </c>
      <c r="T121" s="104">
        <v>842</v>
      </c>
      <c r="U121" s="105">
        <v>5886</v>
      </c>
      <c r="V121" s="106">
        <v>842</v>
      </c>
      <c r="W121" s="107">
        <v>433</v>
      </c>
      <c r="Z121" s="84">
        <v>847</v>
      </c>
      <c r="AA121" s="85">
        <v>781</v>
      </c>
      <c r="AD121" s="84"/>
      <c r="AE121" s="87"/>
      <c r="AF121" s="87"/>
    </row>
    <row r="122" spans="1:32" ht="15" customHeight="1" outlineLevel="2" x14ac:dyDescent="0.25">
      <c r="A122" s="88">
        <v>642</v>
      </c>
      <c r="B122" s="110" t="s">
        <v>160</v>
      </c>
      <c r="C122" s="90">
        <f>VLOOKUP(A122,[1]DANE!$A$2:$D$126,4,0)</f>
        <v>17608</v>
      </c>
      <c r="D122" s="91">
        <f t="shared" si="58"/>
        <v>13389</v>
      </c>
      <c r="E122" s="92">
        <f t="shared" si="73"/>
        <v>13389</v>
      </c>
      <c r="F122" s="93">
        <v>0</v>
      </c>
      <c r="G122" s="94">
        <f t="shared" si="61"/>
        <v>76.039300318037249</v>
      </c>
      <c r="H122" s="95">
        <f t="shared" si="74"/>
        <v>2056</v>
      </c>
      <c r="I122" s="96">
        <f t="shared" si="75"/>
        <v>11.676510676965016</v>
      </c>
      <c r="J122" s="97">
        <f t="shared" si="76"/>
        <v>216</v>
      </c>
      <c r="K122" s="98">
        <f t="shared" si="77"/>
        <v>215</v>
      </c>
      <c r="L122" s="98">
        <f t="shared" si="78"/>
        <v>1</v>
      </c>
      <c r="M122" s="98">
        <f t="shared" si="79"/>
        <v>0</v>
      </c>
      <c r="N122" s="98">
        <v>0</v>
      </c>
      <c r="O122" s="99">
        <f t="shared" si="80"/>
        <v>1.226715129486597</v>
      </c>
      <c r="P122" s="95">
        <f t="shared" si="81"/>
        <v>15661</v>
      </c>
      <c r="Q122" s="101">
        <f t="shared" si="59"/>
        <v>88.942526124488865</v>
      </c>
      <c r="R122" s="102">
        <f t="shared" si="60"/>
        <v>1947</v>
      </c>
      <c r="S122" s="103">
        <f>VLOOKUP(A122,[1]Sisben_Cert!$A$2:$E$126,5,0)</f>
        <v>17769</v>
      </c>
      <c r="T122" s="104">
        <v>847</v>
      </c>
      <c r="U122" s="105">
        <v>24962</v>
      </c>
      <c r="V122" s="106">
        <v>847</v>
      </c>
      <c r="W122" s="107">
        <v>3636</v>
      </c>
      <c r="Z122" s="84">
        <v>854</v>
      </c>
      <c r="AA122" s="85">
        <v>196</v>
      </c>
      <c r="AD122" s="84"/>
      <c r="AE122" s="87"/>
      <c r="AF122" s="87"/>
    </row>
    <row r="123" spans="1:32" ht="15" customHeight="1" outlineLevel="2" x14ac:dyDescent="0.25">
      <c r="A123" s="88">
        <v>679</v>
      </c>
      <c r="B123" s="110" t="s">
        <v>161</v>
      </c>
      <c r="C123" s="90">
        <f>VLOOKUP(A123,[1]DANE!$A$2:$D$126,4,0)</f>
        <v>22076</v>
      </c>
      <c r="D123" s="91">
        <f t="shared" si="58"/>
        <v>14240</v>
      </c>
      <c r="E123" s="92">
        <f t="shared" si="73"/>
        <v>14111</v>
      </c>
      <c r="F123" s="93">
        <v>129</v>
      </c>
      <c r="G123" s="94">
        <f t="shared" si="61"/>
        <v>64.504439210001806</v>
      </c>
      <c r="H123" s="95">
        <f t="shared" si="74"/>
        <v>6314</v>
      </c>
      <c r="I123" s="96">
        <f t="shared" si="75"/>
        <v>28.601195868816813</v>
      </c>
      <c r="J123" s="97">
        <f t="shared" si="76"/>
        <v>330</v>
      </c>
      <c r="K123" s="98">
        <f t="shared" si="77"/>
        <v>330</v>
      </c>
      <c r="L123" s="98">
        <f t="shared" si="78"/>
        <v>0</v>
      </c>
      <c r="M123" s="98">
        <f t="shared" si="79"/>
        <v>0</v>
      </c>
      <c r="N123" s="98">
        <v>0</v>
      </c>
      <c r="O123" s="99">
        <f t="shared" si="80"/>
        <v>1.4948360210183003</v>
      </c>
      <c r="P123" s="95">
        <f t="shared" si="81"/>
        <v>20884</v>
      </c>
      <c r="Q123" s="101">
        <f t="shared" si="59"/>
        <v>94.600471099836923</v>
      </c>
      <c r="R123" s="102">
        <f t="shared" si="60"/>
        <v>1192</v>
      </c>
      <c r="S123" s="103">
        <f>VLOOKUP(A123,[1]Sisben_Cert!$A$2:$E$126,5,0)</f>
        <v>22493</v>
      </c>
      <c r="T123" s="104">
        <v>854</v>
      </c>
      <c r="U123" s="105">
        <v>13573</v>
      </c>
      <c r="V123" s="106">
        <v>854</v>
      </c>
      <c r="W123" s="107">
        <v>1219</v>
      </c>
      <c r="Z123" s="84">
        <v>856</v>
      </c>
      <c r="AA123" s="85">
        <v>119</v>
      </c>
      <c r="AD123" s="84"/>
      <c r="AE123" s="87"/>
      <c r="AF123" s="87"/>
    </row>
    <row r="124" spans="1:32" ht="15" customHeight="1" outlineLevel="2" x14ac:dyDescent="0.25">
      <c r="A124" s="88">
        <v>789</v>
      </c>
      <c r="B124" s="89" t="s">
        <v>162</v>
      </c>
      <c r="C124" s="90">
        <f>VLOOKUP(A124,[1]DANE!$A$2:$D$126,4,0)</f>
        <v>14732</v>
      </c>
      <c r="D124" s="91">
        <f t="shared" si="58"/>
        <v>9808</v>
      </c>
      <c r="E124" s="92">
        <f t="shared" si="73"/>
        <v>9706</v>
      </c>
      <c r="F124" s="93">
        <v>102</v>
      </c>
      <c r="G124" s="94">
        <f t="shared" si="61"/>
        <v>66.576160738528372</v>
      </c>
      <c r="H124" s="95">
        <f t="shared" si="74"/>
        <v>3951</v>
      </c>
      <c r="I124" s="96">
        <f t="shared" si="75"/>
        <v>26.819169155579694</v>
      </c>
      <c r="J124" s="97">
        <f t="shared" si="76"/>
        <v>322</v>
      </c>
      <c r="K124" s="98">
        <f t="shared" si="77"/>
        <v>321</v>
      </c>
      <c r="L124" s="98">
        <f t="shared" si="78"/>
        <v>1</v>
      </c>
      <c r="M124" s="98">
        <f t="shared" si="79"/>
        <v>0</v>
      </c>
      <c r="N124" s="98">
        <v>0</v>
      </c>
      <c r="O124" s="99">
        <f t="shared" si="80"/>
        <v>2.1857181645397774</v>
      </c>
      <c r="P124" s="95">
        <f t="shared" si="81"/>
        <v>14081</v>
      </c>
      <c r="Q124" s="101">
        <f t="shared" si="59"/>
        <v>95.581048058647852</v>
      </c>
      <c r="R124" s="102">
        <f t="shared" si="60"/>
        <v>651</v>
      </c>
      <c r="S124" s="103">
        <f>VLOOKUP(A124,[1]Sisben_Cert!$A$2:$E$126,5,0)</f>
        <v>15495</v>
      </c>
      <c r="T124" s="104">
        <v>856</v>
      </c>
      <c r="U124" s="105">
        <v>3452</v>
      </c>
      <c r="V124" s="106">
        <v>856</v>
      </c>
      <c r="W124" s="107">
        <v>1499</v>
      </c>
      <c r="Z124" s="84">
        <v>858</v>
      </c>
      <c r="AA124" s="85">
        <v>215</v>
      </c>
      <c r="AD124" s="84"/>
      <c r="AE124" s="87"/>
      <c r="AF124" s="87"/>
    </row>
    <row r="125" spans="1:32" ht="15" customHeight="1" outlineLevel="2" x14ac:dyDescent="0.25">
      <c r="A125" s="88">
        <v>792</v>
      </c>
      <c r="B125" s="89" t="s">
        <v>163</v>
      </c>
      <c r="C125" s="90">
        <f>VLOOKUP(A125,[1]DANE!$A$2:$D$126,4,0)</f>
        <v>7776</v>
      </c>
      <c r="D125" s="91">
        <f t="shared" si="58"/>
        <v>3288</v>
      </c>
      <c r="E125" s="92">
        <f t="shared" si="73"/>
        <v>3288</v>
      </c>
      <c r="F125" s="93">
        <v>0</v>
      </c>
      <c r="G125" s="94">
        <f t="shared" si="61"/>
        <v>42.283950617283949</v>
      </c>
      <c r="H125" s="95">
        <f t="shared" si="74"/>
        <v>1677</v>
      </c>
      <c r="I125" s="96">
        <f t="shared" si="75"/>
        <v>21.566358024691358</v>
      </c>
      <c r="J125" s="97">
        <f t="shared" si="76"/>
        <v>89</v>
      </c>
      <c r="K125" s="98">
        <f t="shared" si="77"/>
        <v>89</v>
      </c>
      <c r="L125" s="98">
        <f t="shared" si="78"/>
        <v>0</v>
      </c>
      <c r="M125" s="98">
        <f t="shared" si="79"/>
        <v>0</v>
      </c>
      <c r="N125" s="98">
        <v>0</v>
      </c>
      <c r="O125" s="99">
        <f t="shared" si="80"/>
        <v>1.1445473251028806</v>
      </c>
      <c r="P125" s="95">
        <f t="shared" si="81"/>
        <v>5054</v>
      </c>
      <c r="Q125" s="101">
        <f t="shared" si="59"/>
        <v>64.99485596707818</v>
      </c>
      <c r="R125" s="102">
        <f t="shared" si="60"/>
        <v>2722</v>
      </c>
      <c r="S125" s="103">
        <f>VLOOKUP(A125,[1]Sisben_Cert!$A$2:$E$126,5,0)</f>
        <v>5839</v>
      </c>
      <c r="T125" s="104">
        <v>858</v>
      </c>
      <c r="U125" s="105">
        <v>10082</v>
      </c>
      <c r="V125" s="106">
        <v>858</v>
      </c>
      <c r="W125" s="107">
        <v>2198</v>
      </c>
      <c r="Z125" s="84">
        <v>861</v>
      </c>
      <c r="AA125" s="85">
        <v>147</v>
      </c>
      <c r="AD125" s="84"/>
      <c r="AE125" s="87"/>
      <c r="AF125" s="87"/>
    </row>
    <row r="126" spans="1:32" ht="15" customHeight="1" outlineLevel="2" x14ac:dyDescent="0.25">
      <c r="A126" s="88">
        <v>809</v>
      </c>
      <c r="B126" s="89" t="s">
        <v>164</v>
      </c>
      <c r="C126" s="90">
        <f>VLOOKUP(A126,[1]DANE!$A$2:$D$126,4,0)</f>
        <v>14393</v>
      </c>
      <c r="D126" s="91">
        <f t="shared" si="58"/>
        <v>3946</v>
      </c>
      <c r="E126" s="92">
        <f t="shared" si="73"/>
        <v>3809</v>
      </c>
      <c r="F126" s="93">
        <v>137</v>
      </c>
      <c r="G126" s="94">
        <f t="shared" si="61"/>
        <v>27.416105051066491</v>
      </c>
      <c r="H126" s="95">
        <f t="shared" si="74"/>
        <v>3729</v>
      </c>
      <c r="I126" s="96">
        <f t="shared" si="75"/>
        <v>25.908427707913567</v>
      </c>
      <c r="J126" s="97">
        <f t="shared" si="76"/>
        <v>130</v>
      </c>
      <c r="K126" s="98">
        <f t="shared" si="77"/>
        <v>128</v>
      </c>
      <c r="L126" s="98">
        <f t="shared" si="78"/>
        <v>2</v>
      </c>
      <c r="M126" s="98">
        <f t="shared" si="79"/>
        <v>0</v>
      </c>
      <c r="N126" s="98">
        <v>0</v>
      </c>
      <c r="O126" s="99">
        <f t="shared" si="80"/>
        <v>0.90321684152018344</v>
      </c>
      <c r="P126" s="95">
        <f t="shared" si="81"/>
        <v>7805</v>
      </c>
      <c r="Q126" s="101">
        <f t="shared" si="59"/>
        <v>54.227749600500239</v>
      </c>
      <c r="R126" s="102">
        <f t="shared" si="60"/>
        <v>6588</v>
      </c>
      <c r="S126" s="103">
        <f>VLOOKUP(A126,[1]Sisben_Cert!$A$2:$E$126,5,0)</f>
        <v>8823</v>
      </c>
      <c r="T126" s="104">
        <v>861</v>
      </c>
      <c r="U126" s="105">
        <v>6148</v>
      </c>
      <c r="V126" s="106">
        <v>861</v>
      </c>
      <c r="W126" s="107">
        <v>4160</v>
      </c>
      <c r="Z126" s="84">
        <v>873</v>
      </c>
      <c r="AA126" s="85">
        <v>221</v>
      </c>
      <c r="AD126" s="84"/>
      <c r="AE126" s="87"/>
      <c r="AF126" s="87"/>
    </row>
    <row r="127" spans="1:32" ht="15" customHeight="1" outlineLevel="2" x14ac:dyDescent="0.25">
      <c r="A127" s="88">
        <v>847</v>
      </c>
      <c r="B127" s="110" t="s">
        <v>78</v>
      </c>
      <c r="C127" s="90">
        <f>VLOOKUP(A127,[1]DANE!$A$2:$D$126,4,0)</f>
        <v>44648</v>
      </c>
      <c r="D127" s="91">
        <f t="shared" si="58"/>
        <v>24962</v>
      </c>
      <c r="E127" s="92">
        <f t="shared" si="73"/>
        <v>24962</v>
      </c>
      <c r="F127" s="93">
        <v>0</v>
      </c>
      <c r="G127" s="94">
        <f t="shared" si="61"/>
        <v>55.90843934778713</v>
      </c>
      <c r="H127" s="95">
        <f t="shared" si="74"/>
        <v>3636</v>
      </c>
      <c r="I127" s="96">
        <f t="shared" si="75"/>
        <v>8.143701845547394</v>
      </c>
      <c r="J127" s="97">
        <f t="shared" si="76"/>
        <v>783</v>
      </c>
      <c r="K127" s="98">
        <f t="shared" si="77"/>
        <v>781</v>
      </c>
      <c r="L127" s="98">
        <f t="shared" si="78"/>
        <v>1</v>
      </c>
      <c r="M127" s="98">
        <f t="shared" si="79"/>
        <v>1</v>
      </c>
      <c r="N127" s="98">
        <v>0</v>
      </c>
      <c r="O127" s="99">
        <f t="shared" si="80"/>
        <v>1.7537179716896616</v>
      </c>
      <c r="P127" s="95">
        <f t="shared" si="81"/>
        <v>29381</v>
      </c>
      <c r="Q127" s="101">
        <f t="shared" si="59"/>
        <v>65.805859165024188</v>
      </c>
      <c r="R127" s="102">
        <f t="shared" si="60"/>
        <v>15267</v>
      </c>
      <c r="S127" s="103">
        <f>VLOOKUP(A127,[1]Sisben_Cert!$A$2:$E$126,5,0)</f>
        <v>29273</v>
      </c>
      <c r="T127" s="104">
        <v>873</v>
      </c>
      <c r="U127" s="105">
        <v>6747</v>
      </c>
      <c r="V127" s="106">
        <v>873</v>
      </c>
      <c r="W127" s="107">
        <v>311</v>
      </c>
      <c r="Z127" s="84">
        <v>885</v>
      </c>
      <c r="AA127" s="85">
        <v>113</v>
      </c>
      <c r="AD127" s="84"/>
      <c r="AE127" s="87"/>
      <c r="AF127" s="87"/>
    </row>
    <row r="128" spans="1:32" ht="15" customHeight="1" outlineLevel="2" x14ac:dyDescent="0.25">
      <c r="A128" s="88">
        <v>856</v>
      </c>
      <c r="B128" s="110" t="s">
        <v>165</v>
      </c>
      <c r="C128" s="90">
        <f>VLOOKUP(A128,[1]DANE!$A$2:$D$126,4,0)</f>
        <v>6174</v>
      </c>
      <c r="D128" s="91">
        <f t="shared" si="58"/>
        <v>3452</v>
      </c>
      <c r="E128" s="92">
        <f t="shared" si="73"/>
        <v>3452</v>
      </c>
      <c r="F128" s="93">
        <v>0</v>
      </c>
      <c r="G128" s="94">
        <f t="shared" si="61"/>
        <v>55.911888564949784</v>
      </c>
      <c r="H128" s="95">
        <f t="shared" si="74"/>
        <v>1499</v>
      </c>
      <c r="I128" s="96">
        <f t="shared" si="75"/>
        <v>24.2792355037253</v>
      </c>
      <c r="J128" s="97">
        <f t="shared" si="76"/>
        <v>119</v>
      </c>
      <c r="K128" s="98">
        <f t="shared" si="77"/>
        <v>119</v>
      </c>
      <c r="L128" s="98">
        <f t="shared" si="78"/>
        <v>0</v>
      </c>
      <c r="M128" s="98">
        <f t="shared" si="79"/>
        <v>0</v>
      </c>
      <c r="N128" s="98">
        <v>0</v>
      </c>
      <c r="O128" s="99">
        <f t="shared" si="80"/>
        <v>1.9274376417233559</v>
      </c>
      <c r="P128" s="95">
        <f t="shared" si="81"/>
        <v>5070</v>
      </c>
      <c r="Q128" s="101">
        <f t="shared" si="59"/>
        <v>82.118561710398438</v>
      </c>
      <c r="R128" s="102">
        <f t="shared" si="60"/>
        <v>1104</v>
      </c>
      <c r="S128" s="103">
        <f>VLOOKUP(A128,[1]Sisben_Cert!$A$2:$E$126,5,0)</f>
        <v>5490</v>
      </c>
      <c r="T128" s="104">
        <v>885</v>
      </c>
      <c r="U128" s="105">
        <v>5254</v>
      </c>
      <c r="V128" s="106">
        <v>885</v>
      </c>
      <c r="W128" s="107">
        <v>843</v>
      </c>
      <c r="Z128" s="84">
        <v>887</v>
      </c>
      <c r="AA128" s="85">
        <v>944</v>
      </c>
      <c r="AD128" s="84"/>
      <c r="AE128" s="87"/>
      <c r="AF128" s="87"/>
    </row>
    <row r="129" spans="1:35" ht="15" customHeight="1" outlineLevel="2" x14ac:dyDescent="0.25">
      <c r="A129" s="88">
        <v>861</v>
      </c>
      <c r="B129" s="110" t="s">
        <v>166</v>
      </c>
      <c r="C129" s="90">
        <f>VLOOKUP(A129,[1]DANE!$A$2:$D$126,4,0)</f>
        <v>13253</v>
      </c>
      <c r="D129" s="91">
        <f t="shared" si="58"/>
        <v>6148</v>
      </c>
      <c r="E129" s="92">
        <f t="shared" si="73"/>
        <v>6148</v>
      </c>
      <c r="F129" s="93">
        <v>0</v>
      </c>
      <c r="G129" s="94">
        <f t="shared" si="61"/>
        <v>46.389496717724285</v>
      </c>
      <c r="H129" s="95">
        <f t="shared" si="74"/>
        <v>4160</v>
      </c>
      <c r="I129" s="96">
        <f t="shared" si="75"/>
        <v>31.389119444654039</v>
      </c>
      <c r="J129" s="97">
        <f t="shared" si="76"/>
        <v>148</v>
      </c>
      <c r="K129" s="98">
        <f t="shared" si="77"/>
        <v>147</v>
      </c>
      <c r="L129" s="98">
        <f t="shared" si="78"/>
        <v>1</v>
      </c>
      <c r="M129" s="98">
        <f t="shared" si="79"/>
        <v>0</v>
      </c>
      <c r="N129" s="98">
        <v>0</v>
      </c>
      <c r="O129" s="99">
        <f t="shared" si="80"/>
        <v>1.1167282879348073</v>
      </c>
      <c r="P129" s="95">
        <f t="shared" si="81"/>
        <v>10456</v>
      </c>
      <c r="Q129" s="101">
        <f t="shared" si="59"/>
        <v>78.895344450313132</v>
      </c>
      <c r="R129" s="102">
        <f t="shared" si="60"/>
        <v>2797</v>
      </c>
      <c r="S129" s="103">
        <f>VLOOKUP(A129,[1]Sisben_Cert!$A$2:$E$126,5,0)</f>
        <v>12046</v>
      </c>
      <c r="T129" s="104">
        <v>887</v>
      </c>
      <c r="U129" s="105">
        <v>29966</v>
      </c>
      <c r="V129" s="106">
        <v>887</v>
      </c>
      <c r="W129" s="107">
        <v>13990</v>
      </c>
      <c r="Z129" s="84">
        <v>890</v>
      </c>
      <c r="AA129" s="85">
        <v>496</v>
      </c>
      <c r="AD129" s="84"/>
      <c r="AE129" s="87"/>
      <c r="AF129" s="87"/>
    </row>
    <row r="130" spans="1:35" s="65" customFormat="1" ht="15" customHeight="1" outlineLevel="1" x14ac:dyDescent="0.25">
      <c r="A130" s="53"/>
      <c r="B130" s="53" t="s">
        <v>167</v>
      </c>
      <c r="C130" s="111">
        <f>SUM(C131:C140)</f>
        <v>3777009</v>
      </c>
      <c r="D130" s="75">
        <f t="shared" si="58"/>
        <v>857524</v>
      </c>
      <c r="E130" s="112">
        <f>SUM(E131:E140)</f>
        <v>846658</v>
      </c>
      <c r="F130" s="75">
        <f>SUM(F131:F140)</f>
        <v>10866</v>
      </c>
      <c r="G130" s="113">
        <f t="shared" si="61"/>
        <v>22.703784926114817</v>
      </c>
      <c r="H130" s="75">
        <f t="shared" ref="H130:N130" si="82">SUM(H131:H140)</f>
        <v>2692339</v>
      </c>
      <c r="I130" s="73">
        <f>H130/C130*100</f>
        <v>71.282303007485552</v>
      </c>
      <c r="J130" s="114">
        <f>SUM(J131:J140)</f>
        <v>68976</v>
      </c>
      <c r="K130" s="115">
        <f>SUM(K131:K140)</f>
        <v>55790</v>
      </c>
      <c r="L130" s="115">
        <f>SUM(L131:L140)</f>
        <v>7596</v>
      </c>
      <c r="M130" s="115">
        <f t="shared" si="82"/>
        <v>3573</v>
      </c>
      <c r="N130" s="115">
        <f t="shared" si="82"/>
        <v>2017</v>
      </c>
      <c r="O130" s="74">
        <f>J130/C130*100</f>
        <v>1.826206927227338</v>
      </c>
      <c r="P130" s="75">
        <f>SUM(P131:P140)</f>
        <v>3618839</v>
      </c>
      <c r="Q130" s="76">
        <f t="shared" si="59"/>
        <v>95.812294860827706</v>
      </c>
      <c r="R130" s="116">
        <f t="shared" si="60"/>
        <v>158170</v>
      </c>
      <c r="S130" s="78">
        <f>SUM(S131:S140)</f>
        <v>2744138</v>
      </c>
      <c r="T130" s="104">
        <v>890</v>
      </c>
      <c r="U130" s="105">
        <v>14958</v>
      </c>
      <c r="V130" s="106">
        <v>890</v>
      </c>
      <c r="W130" s="107">
        <v>2642</v>
      </c>
      <c r="X130" s="37"/>
      <c r="Y130"/>
      <c r="Z130" s="84">
        <v>893</v>
      </c>
      <c r="AA130" s="85">
        <v>154</v>
      </c>
      <c r="AD130" s="84"/>
      <c r="AE130" s="87"/>
      <c r="AF130" s="87"/>
      <c r="AG130" s="68"/>
      <c r="AH130" s="68"/>
      <c r="AI130" s="68"/>
    </row>
    <row r="131" spans="1:35" ht="15" customHeight="1" outlineLevel="2" x14ac:dyDescent="0.25">
      <c r="A131" s="88">
        <v>1</v>
      </c>
      <c r="B131" s="88" t="s">
        <v>58</v>
      </c>
      <c r="C131" s="90">
        <f>VLOOKUP(A131,[1]DANE!$A$2:$D$126,4,0)</f>
        <v>2464322</v>
      </c>
      <c r="D131" s="91">
        <f t="shared" si="58"/>
        <v>624862</v>
      </c>
      <c r="E131" s="92">
        <f t="shared" ref="E131:E140" si="83">VLOOKUP(A131,$T$8:$U$132,2,0)</f>
        <v>615389</v>
      </c>
      <c r="F131" s="93">
        <v>9473</v>
      </c>
      <c r="G131" s="94">
        <f t="shared" si="61"/>
        <v>25.356345477579634</v>
      </c>
      <c r="H131" s="95">
        <f t="shared" ref="H131:H140" si="84">VLOOKUP(A131,$V$8:$W$132,2,0)</f>
        <v>1797215</v>
      </c>
      <c r="I131" s="96">
        <f t="shared" ref="I131:I140" si="85">(H131/C131)*100</f>
        <v>72.929389909273226</v>
      </c>
      <c r="J131" s="97">
        <f t="shared" ref="J131:J140" si="86">SUM(K131:N131)</f>
        <v>52300</v>
      </c>
      <c r="K131" s="98">
        <f t="shared" ref="K131:K140" si="87">IFERROR(VLOOKUP(A131,$Z$7:$AA$131,2,0),0)</f>
        <v>41313</v>
      </c>
      <c r="L131" s="98">
        <f t="shared" ref="L131:L140" si="88">IFERROR(VLOOKUP(A131,$X$7:$Y$139,2,0),0)</f>
        <v>6052</v>
      </c>
      <c r="M131" s="98">
        <f t="shared" ref="M131:M140" si="89">IFERROR(VLOOKUP(B131,$AB$7:$AC$131,2,0),0)</f>
        <v>2919</v>
      </c>
      <c r="N131" s="129">
        <v>2016</v>
      </c>
      <c r="O131" s="99">
        <f t="shared" ref="O131:O140" si="90">(J131/C131)*100</f>
        <v>2.1222875906638827</v>
      </c>
      <c r="P131" s="95">
        <f t="shared" ref="P131:P140" si="91">D131+H131+J131</f>
        <v>2474377</v>
      </c>
      <c r="Q131" s="101">
        <f t="shared" si="59"/>
        <v>100.40802297751675</v>
      </c>
      <c r="R131" s="102">
        <f t="shared" si="60"/>
        <v>-10055</v>
      </c>
      <c r="S131" s="103">
        <f>VLOOKUP(A131,[1]Sisben_Cert!$A$2:$E$126,5,0)</f>
        <v>1859455</v>
      </c>
      <c r="T131" s="104">
        <v>893</v>
      </c>
      <c r="U131" s="105">
        <v>10499</v>
      </c>
      <c r="V131" s="106">
        <v>893</v>
      </c>
      <c r="W131" s="107">
        <v>968</v>
      </c>
      <c r="Z131" s="84">
        <v>895</v>
      </c>
      <c r="AA131" s="85">
        <v>443</v>
      </c>
      <c r="AD131" s="84"/>
      <c r="AE131" s="87"/>
      <c r="AF131" s="87"/>
    </row>
    <row r="132" spans="1:35" ht="15" customHeight="1" outlineLevel="2" x14ac:dyDescent="0.25">
      <c r="A132" s="88">
        <v>79</v>
      </c>
      <c r="B132" s="110" t="s">
        <v>168</v>
      </c>
      <c r="C132" s="90">
        <f>VLOOKUP(A132,[1]DANE!$A$2:$D$126,4,0)</f>
        <v>50052</v>
      </c>
      <c r="D132" s="91">
        <f t="shared" si="58"/>
        <v>17577</v>
      </c>
      <c r="E132" s="92">
        <f t="shared" si="83"/>
        <v>17577</v>
      </c>
      <c r="F132" s="93">
        <v>0</v>
      </c>
      <c r="G132" s="94">
        <f t="shared" si="61"/>
        <v>35.117477823064014</v>
      </c>
      <c r="H132" s="95">
        <f t="shared" si="84"/>
        <v>20532</v>
      </c>
      <c r="I132" s="96">
        <f t="shared" si="85"/>
        <v>41.021337808678979</v>
      </c>
      <c r="J132" s="97">
        <f t="shared" si="86"/>
        <v>530</v>
      </c>
      <c r="K132" s="98">
        <f t="shared" si="87"/>
        <v>484</v>
      </c>
      <c r="L132" s="98">
        <f t="shared" si="88"/>
        <v>46</v>
      </c>
      <c r="M132" s="98">
        <f t="shared" si="89"/>
        <v>0</v>
      </c>
      <c r="N132" s="129">
        <v>0</v>
      </c>
      <c r="O132" s="99">
        <f t="shared" si="90"/>
        <v>1.0588987453048828</v>
      </c>
      <c r="P132" s="95">
        <f t="shared" si="91"/>
        <v>38639</v>
      </c>
      <c r="Q132" s="101">
        <f t="shared" si="59"/>
        <v>77.197714377047888</v>
      </c>
      <c r="R132" s="102">
        <f t="shared" si="60"/>
        <v>11413</v>
      </c>
      <c r="S132" s="103">
        <f>VLOOKUP(A132,[1]Sisben_Cert!$A$2:$E$126,5,0)</f>
        <v>38525</v>
      </c>
      <c r="T132" s="104">
        <v>895</v>
      </c>
      <c r="U132" s="105">
        <v>23140</v>
      </c>
      <c r="V132" s="106">
        <v>895</v>
      </c>
      <c r="W132" s="107">
        <v>1805</v>
      </c>
      <c r="Z132" s="130"/>
      <c r="AA132" s="131"/>
      <c r="AD132" s="84"/>
      <c r="AF132" s="87"/>
    </row>
    <row r="133" spans="1:35" ht="15" customHeight="1" outlineLevel="2" x14ac:dyDescent="0.2">
      <c r="A133" s="88">
        <v>88</v>
      </c>
      <c r="B133" s="89" t="s">
        <v>32</v>
      </c>
      <c r="C133" s="90">
        <f>VLOOKUP(A133,[1]DANE!$A$2:$D$126,4,0)</f>
        <v>455865</v>
      </c>
      <c r="D133" s="91">
        <f t="shared" si="58"/>
        <v>91956</v>
      </c>
      <c r="E133" s="92">
        <f t="shared" si="83"/>
        <v>91686</v>
      </c>
      <c r="F133" s="93">
        <v>270</v>
      </c>
      <c r="G133" s="94">
        <f t="shared" si="61"/>
        <v>20.171761376723371</v>
      </c>
      <c r="H133" s="95">
        <f t="shared" si="84"/>
        <v>284860</v>
      </c>
      <c r="I133" s="96">
        <f t="shared" si="85"/>
        <v>62.487797922630605</v>
      </c>
      <c r="J133" s="97">
        <f t="shared" si="86"/>
        <v>5249</v>
      </c>
      <c r="K133" s="98">
        <f t="shared" si="87"/>
        <v>4562</v>
      </c>
      <c r="L133" s="98">
        <f t="shared" si="88"/>
        <v>467</v>
      </c>
      <c r="M133" s="98">
        <f t="shared" si="89"/>
        <v>220</v>
      </c>
      <c r="N133" s="129">
        <v>0</v>
      </c>
      <c r="O133" s="99">
        <f t="shared" si="90"/>
        <v>1.1514373772937163</v>
      </c>
      <c r="P133" s="95">
        <f t="shared" si="91"/>
        <v>382065</v>
      </c>
      <c r="Q133" s="101">
        <f t="shared" si="59"/>
        <v>83.81099667664769</v>
      </c>
      <c r="R133" s="102">
        <f t="shared" si="60"/>
        <v>73800</v>
      </c>
      <c r="S133" s="103">
        <f>VLOOKUP(A133,[1]Sisben_Cert!$A$2:$E$126,5,0)</f>
        <v>296855</v>
      </c>
      <c r="AD133" s="84"/>
      <c r="AF133" s="87"/>
    </row>
    <row r="134" spans="1:35" ht="15" customHeight="1" outlineLevel="2" x14ac:dyDescent="0.2">
      <c r="A134" s="88">
        <v>129</v>
      </c>
      <c r="B134" s="89" t="s">
        <v>34</v>
      </c>
      <c r="C134" s="90">
        <f>VLOOKUP(A134,[1]DANE!$A$2:$D$126,4,0)</f>
        <v>77847</v>
      </c>
      <c r="D134" s="91">
        <f t="shared" si="58"/>
        <v>16827</v>
      </c>
      <c r="E134" s="92">
        <f t="shared" si="83"/>
        <v>16827</v>
      </c>
      <c r="F134" s="93">
        <v>0</v>
      </c>
      <c r="G134" s="94">
        <f t="shared" si="61"/>
        <v>21.615476511618944</v>
      </c>
      <c r="H134" s="95">
        <f t="shared" si="84"/>
        <v>64598</v>
      </c>
      <c r="I134" s="96">
        <f t="shared" si="85"/>
        <v>82.980718589027191</v>
      </c>
      <c r="J134" s="97">
        <f t="shared" si="86"/>
        <v>751</v>
      </c>
      <c r="K134" s="98">
        <f t="shared" si="87"/>
        <v>699</v>
      </c>
      <c r="L134" s="98">
        <f t="shared" si="88"/>
        <v>23</v>
      </c>
      <c r="M134" s="98">
        <f t="shared" si="89"/>
        <v>29</v>
      </c>
      <c r="N134" s="129">
        <v>0</v>
      </c>
      <c r="O134" s="99">
        <f t="shared" si="90"/>
        <v>0.96471283414903597</v>
      </c>
      <c r="P134" s="95">
        <f t="shared" si="91"/>
        <v>82176</v>
      </c>
      <c r="Q134" s="101">
        <f t="shared" si="59"/>
        <v>105.56090793479517</v>
      </c>
      <c r="R134" s="102">
        <f t="shared" si="60"/>
        <v>-4329</v>
      </c>
      <c r="S134" s="103">
        <f>VLOOKUP(A134,[1]Sisben_Cert!$A$2:$E$126,5,0)</f>
        <v>54288</v>
      </c>
      <c r="AD134" s="84"/>
      <c r="AF134" s="87"/>
    </row>
    <row r="135" spans="1:35" ht="15" customHeight="1" outlineLevel="2" x14ac:dyDescent="0.2">
      <c r="A135" s="88">
        <v>212</v>
      </c>
      <c r="B135" s="89" t="s">
        <v>40</v>
      </c>
      <c r="C135" s="90">
        <f>VLOOKUP(A135,[1]DANE!$A$2:$D$126,4,0)</f>
        <v>70169</v>
      </c>
      <c r="D135" s="91">
        <f t="shared" ref="D135:D140" si="92">E135+F135</f>
        <v>15554</v>
      </c>
      <c r="E135" s="92">
        <f t="shared" si="83"/>
        <v>15554</v>
      </c>
      <c r="F135" s="93">
        <v>0</v>
      </c>
      <c r="G135" s="94">
        <f t="shared" si="61"/>
        <v>22.166483774886345</v>
      </c>
      <c r="H135" s="95">
        <f t="shared" si="84"/>
        <v>40062</v>
      </c>
      <c r="I135" s="96">
        <f t="shared" si="85"/>
        <v>57.093588336729894</v>
      </c>
      <c r="J135" s="97">
        <f t="shared" si="86"/>
        <v>1316</v>
      </c>
      <c r="K135" s="98">
        <f t="shared" si="87"/>
        <v>1176</v>
      </c>
      <c r="L135" s="98">
        <f t="shared" si="88"/>
        <v>94</v>
      </c>
      <c r="M135" s="98">
        <f t="shared" si="89"/>
        <v>46</v>
      </c>
      <c r="N135" s="129">
        <v>0</v>
      </c>
      <c r="O135" s="99">
        <f t="shared" si="90"/>
        <v>1.8754720745628413</v>
      </c>
      <c r="P135" s="95">
        <f t="shared" si="91"/>
        <v>56932</v>
      </c>
      <c r="Q135" s="101">
        <f t="shared" ref="Q135:Q140" si="93">G135+I135+O135</f>
        <v>81.135544186179075</v>
      </c>
      <c r="R135" s="102">
        <f t="shared" ref="R135:R140" si="94">C135-D135-H135-J135</f>
        <v>13237</v>
      </c>
      <c r="S135" s="103">
        <f>VLOOKUP(A135,[1]Sisben_Cert!$A$2:$E$126,5,0)</f>
        <v>63473</v>
      </c>
      <c r="AD135" s="84"/>
      <c r="AF135" s="87"/>
    </row>
    <row r="136" spans="1:35" ht="15" customHeight="1" outlineLevel="2" x14ac:dyDescent="0.2">
      <c r="A136" s="88">
        <v>266</v>
      </c>
      <c r="B136" s="89" t="s">
        <v>42</v>
      </c>
      <c r="C136" s="90">
        <f>VLOOKUP(A136,[1]DANE!$A$2:$D$126,4,0)</f>
        <v>222455</v>
      </c>
      <c r="D136" s="91">
        <f t="shared" si="92"/>
        <v>17243</v>
      </c>
      <c r="E136" s="92">
        <f t="shared" si="83"/>
        <v>17243</v>
      </c>
      <c r="F136" s="93">
        <v>0</v>
      </c>
      <c r="G136" s="94">
        <f t="shared" ref="G136:G140" si="95">(D136/C136)*100</f>
        <v>7.7512305859612054</v>
      </c>
      <c r="H136" s="95">
        <f t="shared" si="84"/>
        <v>147753</v>
      </c>
      <c r="I136" s="96">
        <f t="shared" si="85"/>
        <v>66.419275808590498</v>
      </c>
      <c r="J136" s="97">
        <f t="shared" si="86"/>
        <v>3627</v>
      </c>
      <c r="K136" s="98">
        <f t="shared" si="87"/>
        <v>2818</v>
      </c>
      <c r="L136" s="98">
        <f t="shared" si="88"/>
        <v>579</v>
      </c>
      <c r="M136" s="98">
        <f t="shared" si="89"/>
        <v>229</v>
      </c>
      <c r="N136" s="129">
        <v>1</v>
      </c>
      <c r="O136" s="99">
        <f t="shared" si="90"/>
        <v>1.6304421118877976</v>
      </c>
      <c r="P136" s="95">
        <f t="shared" si="91"/>
        <v>168623</v>
      </c>
      <c r="Q136" s="101">
        <f t="shared" si="93"/>
        <v>75.800948506439511</v>
      </c>
      <c r="R136" s="102">
        <f t="shared" si="94"/>
        <v>53832</v>
      </c>
      <c r="S136" s="103">
        <f>VLOOKUP(A136,[1]Sisben_Cert!$A$2:$E$126,5,0)</f>
        <v>118095</v>
      </c>
      <c r="AD136" s="84"/>
      <c r="AF136" s="87"/>
    </row>
    <row r="137" spans="1:35" ht="15" customHeight="1" outlineLevel="2" x14ac:dyDescent="0.2">
      <c r="A137" s="88">
        <v>308</v>
      </c>
      <c r="B137" s="110" t="s">
        <v>46</v>
      </c>
      <c r="C137" s="90">
        <f>VLOOKUP(A137,[1]DANE!$A$2:$D$126,4,0)</f>
        <v>54240</v>
      </c>
      <c r="D137" s="91">
        <f t="shared" si="92"/>
        <v>12688</v>
      </c>
      <c r="E137" s="92">
        <f t="shared" si="83"/>
        <v>12688</v>
      </c>
      <c r="F137" s="93">
        <v>0</v>
      </c>
      <c r="G137" s="94">
        <f t="shared" si="95"/>
        <v>23.392330383480825</v>
      </c>
      <c r="H137" s="95">
        <f t="shared" si="84"/>
        <v>31995</v>
      </c>
      <c r="I137" s="96">
        <f t="shared" si="85"/>
        <v>58.987831858407077</v>
      </c>
      <c r="J137" s="97">
        <f t="shared" si="86"/>
        <v>474</v>
      </c>
      <c r="K137" s="98">
        <f t="shared" si="87"/>
        <v>430</v>
      </c>
      <c r="L137" s="98">
        <f t="shared" si="88"/>
        <v>33</v>
      </c>
      <c r="M137" s="98">
        <f t="shared" si="89"/>
        <v>11</v>
      </c>
      <c r="N137" s="129">
        <v>0</v>
      </c>
      <c r="O137" s="99">
        <f t="shared" si="90"/>
        <v>0.87389380530973459</v>
      </c>
      <c r="P137" s="95">
        <f t="shared" si="91"/>
        <v>45157</v>
      </c>
      <c r="Q137" s="101">
        <f t="shared" si="93"/>
        <v>83.254056047197636</v>
      </c>
      <c r="R137" s="102">
        <f t="shared" si="94"/>
        <v>9083</v>
      </c>
      <c r="S137" s="103">
        <f>VLOOKUP(A137,[1]Sisben_Cert!$A$2:$E$126,5,0)</f>
        <v>41478</v>
      </c>
      <c r="X137" s="132"/>
      <c r="Y137" s="65"/>
      <c r="AD137" s="84"/>
      <c r="AF137" s="87"/>
    </row>
    <row r="138" spans="1:35" ht="15" customHeight="1" outlineLevel="2" x14ac:dyDescent="0.2">
      <c r="A138" s="88">
        <v>360</v>
      </c>
      <c r="B138" s="118" t="s">
        <v>50</v>
      </c>
      <c r="C138" s="90">
        <f>VLOOKUP(A138,[1]DANE!$A$2:$D$126,4,0)</f>
        <v>267851</v>
      </c>
      <c r="D138" s="91">
        <f t="shared" si="92"/>
        <v>46062</v>
      </c>
      <c r="E138" s="92">
        <f t="shared" si="83"/>
        <v>44939</v>
      </c>
      <c r="F138" s="93">
        <v>1123</v>
      </c>
      <c r="G138" s="94">
        <f t="shared" si="95"/>
        <v>17.196874381652485</v>
      </c>
      <c r="H138" s="95">
        <f t="shared" si="84"/>
        <v>252479</v>
      </c>
      <c r="I138" s="96">
        <f t="shared" si="85"/>
        <v>94.260988385333633</v>
      </c>
      <c r="J138" s="97">
        <f t="shared" si="86"/>
        <v>3689</v>
      </c>
      <c r="K138" s="98">
        <f t="shared" si="87"/>
        <v>3465</v>
      </c>
      <c r="L138" s="98">
        <f t="shared" si="88"/>
        <v>154</v>
      </c>
      <c r="M138" s="98">
        <f t="shared" si="89"/>
        <v>70</v>
      </c>
      <c r="N138" s="129">
        <v>0</v>
      </c>
      <c r="O138" s="99">
        <f t="shared" si="90"/>
        <v>1.3772582517892409</v>
      </c>
      <c r="P138" s="95">
        <f t="shared" si="91"/>
        <v>302230</v>
      </c>
      <c r="Q138" s="101">
        <f t="shared" si="93"/>
        <v>112.83512101877537</v>
      </c>
      <c r="R138" s="102">
        <f t="shared" si="94"/>
        <v>-34379</v>
      </c>
      <c r="S138" s="103">
        <f>VLOOKUP(A138,[1]Sisben_Cert!$A$2:$E$126,5,0)</f>
        <v>185181</v>
      </c>
      <c r="AD138" s="84"/>
      <c r="AF138" s="87"/>
    </row>
    <row r="139" spans="1:35" ht="15" customHeight="1" outlineLevel="2" x14ac:dyDescent="0.2">
      <c r="A139" s="88">
        <v>380</v>
      </c>
      <c r="B139" s="110" t="s">
        <v>54</v>
      </c>
      <c r="C139" s="90">
        <f>VLOOKUP(A139,[1]DANE!$A$2:$D$126,4,0)</f>
        <v>62348</v>
      </c>
      <c r="D139" s="91">
        <f t="shared" si="92"/>
        <v>9606</v>
      </c>
      <c r="E139" s="92">
        <f t="shared" si="83"/>
        <v>9606</v>
      </c>
      <c r="F139" s="93">
        <v>0</v>
      </c>
      <c r="G139" s="94">
        <f t="shared" si="95"/>
        <v>15.407069994225958</v>
      </c>
      <c r="H139" s="95">
        <f t="shared" si="84"/>
        <v>9493</v>
      </c>
      <c r="I139" s="96">
        <f t="shared" si="85"/>
        <v>15.225829216654905</v>
      </c>
      <c r="J139" s="97">
        <f t="shared" si="86"/>
        <v>370</v>
      </c>
      <c r="K139" s="98">
        <f t="shared" si="87"/>
        <v>285</v>
      </c>
      <c r="L139" s="98">
        <f t="shared" si="88"/>
        <v>61</v>
      </c>
      <c r="M139" s="98">
        <f t="shared" si="89"/>
        <v>24</v>
      </c>
      <c r="N139" s="129">
        <v>0</v>
      </c>
      <c r="O139" s="99">
        <f t="shared" si="90"/>
        <v>0.59344325399371267</v>
      </c>
      <c r="P139" s="95">
        <f t="shared" si="91"/>
        <v>19469</v>
      </c>
      <c r="Q139" s="101">
        <f t="shared" si="93"/>
        <v>31.226342464874577</v>
      </c>
      <c r="R139" s="102">
        <f t="shared" si="94"/>
        <v>42879</v>
      </c>
      <c r="S139" s="103">
        <f>VLOOKUP(A139,[1]Sisben_Cert!$A$2:$E$126,5,0)</f>
        <v>43012</v>
      </c>
      <c r="AD139" s="84"/>
      <c r="AF139" s="87"/>
    </row>
    <row r="140" spans="1:35" ht="15" customHeight="1" outlineLevel="2" thickBot="1" x14ac:dyDescent="0.25">
      <c r="A140" s="88">
        <v>631</v>
      </c>
      <c r="B140" s="110" t="s">
        <v>64</v>
      </c>
      <c r="C140" s="90">
        <f>VLOOKUP(A140,[1]DANE!$A$2:$D$126,4,0)</f>
        <v>51860</v>
      </c>
      <c r="D140" s="133">
        <f t="shared" si="92"/>
        <v>5149</v>
      </c>
      <c r="E140" s="134">
        <f t="shared" si="83"/>
        <v>5149</v>
      </c>
      <c r="F140" s="135">
        <v>0</v>
      </c>
      <c r="G140" s="136">
        <f t="shared" si="95"/>
        <v>9.928654068646356</v>
      </c>
      <c r="H140" s="137">
        <f t="shared" si="84"/>
        <v>43352</v>
      </c>
      <c r="I140" s="138">
        <f t="shared" si="85"/>
        <v>83.594292325491708</v>
      </c>
      <c r="J140" s="139">
        <f t="shared" si="86"/>
        <v>670</v>
      </c>
      <c r="K140" s="140">
        <f t="shared" si="87"/>
        <v>558</v>
      </c>
      <c r="L140" s="140">
        <f t="shared" si="88"/>
        <v>87</v>
      </c>
      <c r="M140" s="140">
        <f t="shared" si="89"/>
        <v>25</v>
      </c>
      <c r="N140" s="141">
        <v>0</v>
      </c>
      <c r="O140" s="142">
        <f t="shared" si="90"/>
        <v>1.2919398380254532</v>
      </c>
      <c r="P140" s="137">
        <f t="shared" si="91"/>
        <v>49171</v>
      </c>
      <c r="Q140" s="143">
        <f t="shared" si="93"/>
        <v>94.814886232163516</v>
      </c>
      <c r="R140" s="144">
        <f t="shared" si="94"/>
        <v>2689</v>
      </c>
      <c r="S140" s="145">
        <f>VLOOKUP(A140,[1]Sisben_Cert!$A$2:$E$126,5,0)</f>
        <v>43776</v>
      </c>
      <c r="AD140" s="84"/>
      <c r="AF140" s="87"/>
    </row>
    <row r="142" spans="1:35" ht="15" customHeight="1" x14ac:dyDescent="0.2">
      <c r="A142" s="147" t="s">
        <v>169</v>
      </c>
      <c r="B142" s="148" t="s">
        <v>170</v>
      </c>
    </row>
    <row r="143" spans="1:35" ht="15" customHeight="1" x14ac:dyDescent="0.2">
      <c r="B143" s="148" t="s">
        <v>171</v>
      </c>
      <c r="C143" s="149"/>
      <c r="D143" s="149"/>
      <c r="E143" s="149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/>
      <c r="S143" s="150"/>
    </row>
    <row r="144" spans="1:35" ht="15" customHeight="1" x14ac:dyDescent="0.2">
      <c r="B144" s="151" t="s">
        <v>172</v>
      </c>
      <c r="C144" s="152"/>
      <c r="D144" s="152"/>
    </row>
    <row r="146" spans="2:17" ht="15" customHeight="1" x14ac:dyDescent="0.2">
      <c r="B146" s="153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</row>
  </sheetData>
  <mergeCells count="12">
    <mergeCell ref="Q4:Q5"/>
    <mergeCell ref="R4:R5"/>
    <mergeCell ref="S1:S5"/>
    <mergeCell ref="B2:R2"/>
    <mergeCell ref="E3:G3"/>
    <mergeCell ref="A4:A5"/>
    <mergeCell ref="B4:B5"/>
    <mergeCell ref="C4:C5"/>
    <mergeCell ref="D4:G4"/>
    <mergeCell ref="H4:I4"/>
    <mergeCell ref="J4:O4"/>
    <mergeCell ref="P4:P5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U97"/>
  <sheetViews>
    <sheetView tabSelected="1" zoomScaleNormal="100" workbookViewId="0">
      <selection activeCell="D24" sqref="D24"/>
    </sheetView>
  </sheetViews>
  <sheetFormatPr baseColWidth="10" defaultRowHeight="12.75" x14ac:dyDescent="0.2"/>
  <cols>
    <col min="1" max="1" width="23.85546875" customWidth="1"/>
    <col min="2" max="2" width="31.28515625" customWidth="1"/>
    <col min="3" max="3" width="12.42578125" customWidth="1"/>
    <col min="4" max="4" width="15.28515625" customWidth="1"/>
    <col min="5" max="5" width="12.7109375" bestFit="1" customWidth="1"/>
    <col min="6" max="6" width="17.140625" customWidth="1"/>
    <col min="7" max="7" width="14" customWidth="1"/>
    <col min="10" max="10" width="19.7109375" customWidth="1"/>
    <col min="12" max="12" width="13.140625" customWidth="1"/>
  </cols>
  <sheetData>
    <row r="1" spans="1:7" ht="29.25" customHeight="1" x14ac:dyDescent="0.2">
      <c r="A1" s="155" t="s">
        <v>173</v>
      </c>
      <c r="B1" s="155"/>
      <c r="C1" s="155"/>
      <c r="D1" s="155"/>
    </row>
    <row r="2" spans="1:7" s="158" customFormat="1" ht="12" customHeight="1" x14ac:dyDescent="0.2">
      <c r="A2" s="156" t="s">
        <v>174</v>
      </c>
      <c r="B2" s="156" t="s">
        <v>175</v>
      </c>
      <c r="C2" s="157" t="s">
        <v>176</v>
      </c>
      <c r="D2" s="156" t="s">
        <v>177</v>
      </c>
    </row>
    <row r="3" spans="1:7" ht="18.75" customHeight="1" x14ac:dyDescent="0.2">
      <c r="A3" s="159" t="s">
        <v>178</v>
      </c>
      <c r="B3" s="160" t="s">
        <v>179</v>
      </c>
      <c r="C3" s="161">
        <f>VLOOKUP(A3,$E$72:$F$96,2,0)</f>
        <v>1661844</v>
      </c>
      <c r="D3" s="162">
        <f t="shared" ref="D3:D10" si="0">+C3/$C$10*100</f>
        <v>75.49214185678133</v>
      </c>
      <c r="E3" s="84"/>
      <c r="F3" s="84"/>
      <c r="G3" s="85"/>
    </row>
    <row r="4" spans="1:7" ht="14.25" x14ac:dyDescent="0.2">
      <c r="A4" s="159" t="s">
        <v>180</v>
      </c>
      <c r="B4" s="160" t="s">
        <v>181</v>
      </c>
      <c r="C4" s="161">
        <f>VLOOKUP(A4,$E$72:$F$96,2,0)</f>
        <v>338709</v>
      </c>
      <c r="D4" s="162">
        <f t="shared" si="0"/>
        <v>15.386442936983583</v>
      </c>
      <c r="E4" s="163"/>
      <c r="F4" s="84"/>
      <c r="G4" s="85"/>
    </row>
    <row r="5" spans="1:7" ht="14.25" x14ac:dyDescent="0.2">
      <c r="A5" s="164" t="s">
        <v>182</v>
      </c>
      <c r="B5" s="164" t="s">
        <v>183</v>
      </c>
      <c r="C5" s="161">
        <f>VLOOKUP(A5,$E$72:$F$96,2,0)</f>
        <v>85053</v>
      </c>
      <c r="D5" s="162">
        <f t="shared" si="0"/>
        <v>3.8636798287593912</v>
      </c>
      <c r="E5" s="163"/>
      <c r="F5" s="84"/>
      <c r="G5" s="85"/>
    </row>
    <row r="6" spans="1:7" ht="14.25" x14ac:dyDescent="0.2">
      <c r="A6" s="159" t="s">
        <v>184</v>
      </c>
      <c r="B6" s="160" t="s">
        <v>185</v>
      </c>
      <c r="C6" s="161">
        <f>VLOOKUP(A6,$E$72:$F$96,2,0)</f>
        <v>51637</v>
      </c>
      <c r="D6" s="162">
        <f t="shared" si="0"/>
        <v>2.3457001554048498</v>
      </c>
      <c r="E6" s="163"/>
      <c r="F6" s="84"/>
      <c r="G6" s="85"/>
    </row>
    <row r="7" spans="1:7" ht="14.25" x14ac:dyDescent="0.2">
      <c r="A7" s="159" t="s">
        <v>186</v>
      </c>
      <c r="B7" s="165" t="s">
        <v>187</v>
      </c>
      <c r="C7" s="161">
        <f>VLOOKUP(A7,$E$72:$F$96,2,0)</f>
        <v>43044</v>
      </c>
      <c r="D7" s="162">
        <f t="shared" si="0"/>
        <v>1.9553482481407973</v>
      </c>
      <c r="E7" s="163"/>
      <c r="F7" s="84"/>
      <c r="G7" s="85"/>
    </row>
    <row r="8" spans="1:7" ht="17.25" customHeight="1" x14ac:dyDescent="0.25">
      <c r="A8" s="166" t="s">
        <v>188</v>
      </c>
      <c r="B8" s="165" t="s">
        <v>14</v>
      </c>
      <c r="C8" s="161">
        <f>'[1]1.COBERTURA  DANE'!F6</f>
        <v>16330</v>
      </c>
      <c r="D8" s="162">
        <f t="shared" si="0"/>
        <v>0.74181853201698778</v>
      </c>
      <c r="E8" s="163"/>
      <c r="F8" s="84"/>
      <c r="G8" s="85"/>
    </row>
    <row r="9" spans="1:7" ht="17.25" customHeight="1" x14ac:dyDescent="0.2">
      <c r="A9" s="167" t="s">
        <v>189</v>
      </c>
      <c r="B9" s="164" t="s">
        <v>190</v>
      </c>
      <c r="C9" s="161">
        <f>VLOOKUP(A9,$E$72:$F$96,2,0)</f>
        <v>4730</v>
      </c>
      <c r="D9" s="162">
        <f t="shared" si="0"/>
        <v>0.21486844191306503</v>
      </c>
      <c r="E9" s="163"/>
      <c r="F9" s="84"/>
      <c r="G9" s="85"/>
    </row>
    <row r="10" spans="1:7" ht="15.75" customHeight="1" x14ac:dyDescent="0.2">
      <c r="A10" s="168" t="s">
        <v>191</v>
      </c>
      <c r="B10" s="169"/>
      <c r="C10" s="170">
        <f>SUM(C3:C9)</f>
        <v>2201347</v>
      </c>
      <c r="D10" s="171">
        <f t="shared" si="0"/>
        <v>100</v>
      </c>
      <c r="E10" s="163"/>
      <c r="F10" s="84"/>
      <c r="G10" s="85"/>
    </row>
    <row r="11" spans="1:7" ht="17.25" customHeight="1" x14ac:dyDescent="0.25">
      <c r="A11" s="166" t="s">
        <v>192</v>
      </c>
      <c r="B11" s="172" t="s">
        <v>193</v>
      </c>
      <c r="C11" s="161">
        <f t="shared" ref="C11:C20" si="1">VLOOKUP(A11,$E$72:$F$96,2,0)</f>
        <v>57457</v>
      </c>
      <c r="D11" s="162">
        <f t="shared" ref="D11:D20" si="2">+C11/SUM($C$11:$C$20)*100</f>
        <v>29.188955777388298</v>
      </c>
      <c r="E11" s="163"/>
      <c r="F11" s="84"/>
      <c r="G11" s="85"/>
    </row>
    <row r="12" spans="1:7" ht="17.25" customHeight="1" x14ac:dyDescent="0.25">
      <c r="A12" s="173" t="s">
        <v>194</v>
      </c>
      <c r="B12" s="172" t="s">
        <v>195</v>
      </c>
      <c r="C12" s="161">
        <f t="shared" si="1"/>
        <v>38310</v>
      </c>
      <c r="D12" s="162">
        <f t="shared" si="2"/>
        <v>19.462013259163303</v>
      </c>
      <c r="E12" s="163"/>
      <c r="F12" s="84"/>
      <c r="G12" s="85"/>
    </row>
    <row r="13" spans="1:7" ht="17.25" customHeight="1" x14ac:dyDescent="0.25">
      <c r="A13" s="166" t="s">
        <v>196</v>
      </c>
      <c r="B13" s="172" t="s">
        <v>197</v>
      </c>
      <c r="C13" s="161">
        <f t="shared" si="1"/>
        <v>21670</v>
      </c>
      <c r="D13" s="162">
        <f t="shared" si="2"/>
        <v>11.008661637328863</v>
      </c>
      <c r="E13" s="163"/>
      <c r="F13" s="84"/>
      <c r="G13" s="85"/>
    </row>
    <row r="14" spans="1:7" ht="17.25" customHeight="1" x14ac:dyDescent="0.25">
      <c r="A14" s="166" t="s">
        <v>198</v>
      </c>
      <c r="B14" s="172" t="s">
        <v>199</v>
      </c>
      <c r="C14" s="161">
        <f t="shared" si="1"/>
        <v>19673</v>
      </c>
      <c r="D14" s="162">
        <f t="shared" si="2"/>
        <v>9.9941578399248137</v>
      </c>
      <c r="E14" s="163"/>
      <c r="F14" s="84"/>
      <c r="G14" s="85"/>
    </row>
    <row r="15" spans="1:7" ht="17.25" customHeight="1" x14ac:dyDescent="0.25">
      <c r="A15" s="166" t="s">
        <v>200</v>
      </c>
      <c r="B15" s="172" t="s">
        <v>201</v>
      </c>
      <c r="C15" s="161">
        <f t="shared" si="1"/>
        <v>4362</v>
      </c>
      <c r="D15" s="162">
        <f t="shared" si="2"/>
        <v>2.2159567172140515</v>
      </c>
      <c r="E15" s="163"/>
      <c r="F15" s="84"/>
      <c r="G15" s="85"/>
    </row>
    <row r="16" spans="1:7" ht="17.25" customHeight="1" x14ac:dyDescent="0.25">
      <c r="A16" s="173" t="s">
        <v>202</v>
      </c>
      <c r="B16" s="172" t="s">
        <v>203</v>
      </c>
      <c r="C16" s="161">
        <f t="shared" si="1"/>
        <v>53840</v>
      </c>
      <c r="D16" s="162">
        <f t="shared" si="2"/>
        <v>27.351469430262387</v>
      </c>
      <c r="E16" s="163"/>
      <c r="F16" s="84"/>
      <c r="G16" s="85"/>
    </row>
    <row r="17" spans="1:17" ht="17.25" customHeight="1" x14ac:dyDescent="0.25">
      <c r="A17" s="166" t="s">
        <v>204</v>
      </c>
      <c r="B17" s="172" t="s">
        <v>205</v>
      </c>
      <c r="C17" s="161">
        <f t="shared" si="1"/>
        <v>526</v>
      </c>
      <c r="D17" s="162">
        <f t="shared" si="2"/>
        <v>0.26721532169981455</v>
      </c>
      <c r="E17" s="163"/>
      <c r="F17" s="84"/>
      <c r="G17" s="85"/>
    </row>
    <row r="18" spans="1:17" ht="17.25" customHeight="1" x14ac:dyDescent="0.25">
      <c r="A18" s="166" t="s">
        <v>206</v>
      </c>
      <c r="B18" s="172" t="s">
        <v>207</v>
      </c>
      <c r="C18" s="161">
        <f t="shared" si="1"/>
        <v>919</v>
      </c>
      <c r="D18" s="162">
        <f t="shared" si="2"/>
        <v>0.4668647920953034</v>
      </c>
      <c r="E18" s="163"/>
      <c r="F18" s="84"/>
      <c r="G18" s="85"/>
    </row>
    <row r="19" spans="1:17" ht="17.25" customHeight="1" x14ac:dyDescent="0.25">
      <c r="A19" s="166" t="s">
        <v>208</v>
      </c>
      <c r="B19" s="172" t="s">
        <v>209</v>
      </c>
      <c r="C19" s="161">
        <f t="shared" si="1"/>
        <v>83</v>
      </c>
      <c r="D19" s="162">
        <f t="shared" si="2"/>
        <v>4.2165155325255908E-2</v>
      </c>
      <c r="E19" s="163"/>
      <c r="F19" s="84"/>
      <c r="G19" s="85"/>
    </row>
    <row r="20" spans="1:17" ht="17.25" customHeight="1" x14ac:dyDescent="0.25">
      <c r="A20" s="166" t="s">
        <v>210</v>
      </c>
      <c r="B20" s="172" t="s">
        <v>211</v>
      </c>
      <c r="C20" s="161">
        <f t="shared" si="1"/>
        <v>5</v>
      </c>
      <c r="D20" s="162">
        <f t="shared" si="2"/>
        <v>2.5400695979069829E-3</v>
      </c>
      <c r="E20" s="163"/>
      <c r="F20" s="84"/>
      <c r="G20" s="85"/>
    </row>
    <row r="21" spans="1:17" ht="17.25" customHeight="1" x14ac:dyDescent="0.2">
      <c r="A21" s="168" t="s">
        <v>212</v>
      </c>
      <c r="B21" s="169"/>
      <c r="C21" s="170">
        <f>SUM(C11:C20)</f>
        <v>196845</v>
      </c>
      <c r="D21" s="174">
        <f>+C21/$C$21*100</f>
        <v>100</v>
      </c>
      <c r="E21" s="163"/>
      <c r="F21" s="84"/>
      <c r="G21" s="85"/>
    </row>
    <row r="22" spans="1:17" ht="17.25" customHeight="1" x14ac:dyDescent="0.2">
      <c r="A22" s="175" t="s">
        <v>213</v>
      </c>
      <c r="B22" s="176"/>
      <c r="C22" s="177">
        <f>+C21+C10</f>
        <v>2398192</v>
      </c>
      <c r="D22" s="178"/>
      <c r="E22" s="163"/>
      <c r="F22" s="84"/>
      <c r="G22" s="85"/>
    </row>
    <row r="23" spans="1:17" ht="15.75" customHeight="1" x14ac:dyDescent="0.2">
      <c r="A23" s="179" t="s">
        <v>214</v>
      </c>
      <c r="B23" s="180">
        <v>42369</v>
      </c>
      <c r="C23" s="181">
        <f xml:space="preserve"> C22-C8</f>
        <v>2381862</v>
      </c>
      <c r="D23" s="158"/>
      <c r="E23" s="163"/>
      <c r="F23" s="84"/>
      <c r="G23" s="85"/>
    </row>
    <row r="24" spans="1:17" ht="23.25" customHeight="1" x14ac:dyDescent="0.25">
      <c r="C24" s="182">
        <v>1614757</v>
      </c>
      <c r="D24" s="183">
        <f>SUM(C24:C24)</f>
        <v>1614757</v>
      </c>
      <c r="E24" s="163"/>
      <c r="F24" s="84"/>
      <c r="G24" s="85"/>
    </row>
    <row r="25" spans="1:17" x14ac:dyDescent="0.2">
      <c r="E25" s="163"/>
    </row>
    <row r="26" spans="1:17" ht="15" x14ac:dyDescent="0.2">
      <c r="A26" s="155" t="s">
        <v>215</v>
      </c>
      <c r="B26" s="155"/>
      <c r="C26" s="155"/>
      <c r="D26" s="155"/>
      <c r="E26" s="163"/>
    </row>
    <row r="27" spans="1:17" ht="18.75" customHeight="1" x14ac:dyDescent="0.2">
      <c r="A27" s="184" t="s">
        <v>216</v>
      </c>
      <c r="B27" s="184" t="s">
        <v>217</v>
      </c>
      <c r="C27" s="184" t="s">
        <v>218</v>
      </c>
      <c r="D27" s="184" t="s">
        <v>219</v>
      </c>
    </row>
    <row r="28" spans="1:17" ht="33" customHeight="1" x14ac:dyDescent="0.2">
      <c r="A28" s="172" t="s">
        <v>220</v>
      </c>
      <c r="B28" s="172" t="s">
        <v>193</v>
      </c>
      <c r="C28" s="185">
        <f t="shared" ref="C28:C41" si="3">IFERROR(VLOOKUP(A28,$A$74:$B$95,2,0),0)</f>
        <v>1373212</v>
      </c>
      <c r="D28" s="186">
        <f t="shared" ref="D28:D42" si="4">(C28/C$42)*100</f>
        <v>39.915542101925013</v>
      </c>
    </row>
    <row r="29" spans="1:17" ht="14.25" x14ac:dyDescent="0.2">
      <c r="A29" s="172" t="s">
        <v>221</v>
      </c>
      <c r="B29" s="172" t="s">
        <v>195</v>
      </c>
      <c r="C29" s="185">
        <f t="shared" si="3"/>
        <v>649269</v>
      </c>
      <c r="D29" s="186">
        <f t="shared" si="4"/>
        <v>18.872485898007554</v>
      </c>
    </row>
    <row r="30" spans="1:17" ht="14.25" x14ac:dyDescent="0.2">
      <c r="A30" s="172" t="s">
        <v>222</v>
      </c>
      <c r="B30" s="172" t="s">
        <v>223</v>
      </c>
      <c r="C30" s="185">
        <f t="shared" si="3"/>
        <v>0</v>
      </c>
      <c r="D30" s="186">
        <f t="shared" si="4"/>
        <v>0</v>
      </c>
    </row>
    <row r="31" spans="1:17" ht="14.25" x14ac:dyDescent="0.2">
      <c r="A31" s="172" t="s">
        <v>224</v>
      </c>
      <c r="B31" s="172" t="s">
        <v>197</v>
      </c>
      <c r="C31" s="185">
        <f t="shared" si="3"/>
        <v>397245</v>
      </c>
      <c r="D31" s="186">
        <f t="shared" si="4"/>
        <v>11.546832916024037</v>
      </c>
    </row>
    <row r="32" spans="1:17" ht="15" x14ac:dyDescent="0.25">
      <c r="A32" s="172" t="s">
        <v>225</v>
      </c>
      <c r="B32" s="172" t="s">
        <v>199</v>
      </c>
      <c r="C32" s="185">
        <f t="shared" si="3"/>
        <v>250843</v>
      </c>
      <c r="D32" s="186">
        <f t="shared" si="4"/>
        <v>7.2913245205206296</v>
      </c>
      <c r="F32" s="187"/>
      <c r="G32" s="187"/>
      <c r="P32" s="84"/>
      <c r="Q32" s="85"/>
    </row>
    <row r="33" spans="1:21" ht="15" x14ac:dyDescent="0.25">
      <c r="A33" s="172" t="s">
        <v>226</v>
      </c>
      <c r="B33" s="172" t="s">
        <v>203</v>
      </c>
      <c r="C33" s="185">
        <f t="shared" si="3"/>
        <v>600479</v>
      </c>
      <c r="D33" s="186">
        <f t="shared" si="4"/>
        <v>17.454293150527249</v>
      </c>
      <c r="F33" s="187"/>
      <c r="G33" s="187"/>
      <c r="H33" s="188"/>
      <c r="I33" s="187"/>
      <c r="P33" s="84"/>
      <c r="Q33" s="85"/>
    </row>
    <row r="34" spans="1:21" ht="15" x14ac:dyDescent="0.25">
      <c r="A34" s="172" t="s">
        <v>227</v>
      </c>
      <c r="B34" s="172" t="s">
        <v>201</v>
      </c>
      <c r="C34" s="185">
        <f t="shared" si="3"/>
        <v>79347</v>
      </c>
      <c r="D34" s="186">
        <f t="shared" si="4"/>
        <v>2.3064017203180893</v>
      </c>
      <c r="F34" s="187"/>
      <c r="G34" s="187"/>
      <c r="H34" s="188"/>
      <c r="I34" s="187"/>
      <c r="P34" s="84"/>
      <c r="Q34" s="85"/>
    </row>
    <row r="35" spans="1:21" ht="15" x14ac:dyDescent="0.25">
      <c r="A35" s="172" t="s">
        <v>228</v>
      </c>
      <c r="B35" s="172" t="s">
        <v>207</v>
      </c>
      <c r="C35" s="185">
        <f t="shared" si="3"/>
        <v>63352</v>
      </c>
      <c r="D35" s="186">
        <f t="shared" si="4"/>
        <v>1.8414705254841592</v>
      </c>
      <c r="F35" s="187"/>
      <c r="G35" s="187"/>
      <c r="H35" s="188"/>
      <c r="I35" s="187"/>
      <c r="P35" s="84"/>
      <c r="Q35" s="85"/>
    </row>
    <row r="36" spans="1:21" ht="15" x14ac:dyDescent="0.25">
      <c r="A36" s="172" t="s">
        <v>229</v>
      </c>
      <c r="B36" s="172" t="s">
        <v>205</v>
      </c>
      <c r="C36" s="185">
        <f t="shared" si="3"/>
        <v>11939</v>
      </c>
      <c r="D36" s="186">
        <f t="shared" si="4"/>
        <v>0.34703429416206871</v>
      </c>
      <c r="F36" s="187"/>
      <c r="G36" s="187"/>
      <c r="H36" s="188"/>
      <c r="I36" s="187"/>
      <c r="P36" s="84"/>
      <c r="Q36" s="85"/>
    </row>
    <row r="37" spans="1:21" ht="15" x14ac:dyDescent="0.25">
      <c r="A37" s="172" t="s">
        <v>230</v>
      </c>
      <c r="B37" s="172" t="s">
        <v>231</v>
      </c>
      <c r="C37" s="185">
        <f t="shared" si="3"/>
        <v>10782</v>
      </c>
      <c r="D37" s="186">
        <f t="shared" si="4"/>
        <v>0.31340344749605703</v>
      </c>
      <c r="F37" s="187"/>
      <c r="G37" s="187"/>
      <c r="H37" s="188"/>
      <c r="I37" s="187"/>
      <c r="P37" s="84"/>
      <c r="Q37" s="85"/>
    </row>
    <row r="38" spans="1:21" ht="15" x14ac:dyDescent="0.25">
      <c r="A38" s="172" t="s">
        <v>232</v>
      </c>
      <c r="B38" s="172" t="s">
        <v>233</v>
      </c>
      <c r="C38" s="185">
        <f t="shared" si="3"/>
        <v>2939</v>
      </c>
      <c r="D38" s="186">
        <f t="shared" si="4"/>
        <v>8.5428745333974362E-2</v>
      </c>
      <c r="F38" s="187"/>
      <c r="G38" s="187"/>
      <c r="H38" s="188"/>
      <c r="I38" s="187"/>
      <c r="P38" s="84"/>
      <c r="Q38" s="85"/>
    </row>
    <row r="39" spans="1:21" ht="15" x14ac:dyDescent="0.25">
      <c r="A39" s="172" t="s">
        <v>234</v>
      </c>
      <c r="B39" s="172" t="s">
        <v>209</v>
      </c>
      <c r="C39" s="185">
        <f t="shared" si="3"/>
        <v>881</v>
      </c>
      <c r="D39" s="186">
        <f t="shared" si="4"/>
        <v>2.5608276501950123E-2</v>
      </c>
      <c r="F39" s="187"/>
      <c r="G39" s="187"/>
      <c r="H39" s="188"/>
      <c r="I39" s="187"/>
      <c r="P39" s="84"/>
      <c r="Q39" s="85"/>
    </row>
    <row r="40" spans="1:21" ht="15" x14ac:dyDescent="0.25">
      <c r="A40" s="172" t="s">
        <v>235</v>
      </c>
      <c r="B40" s="172" t="s">
        <v>236</v>
      </c>
      <c r="C40" s="185">
        <f t="shared" si="3"/>
        <v>6</v>
      </c>
      <c r="D40" s="186">
        <f t="shared" si="4"/>
        <v>1.7440369921872955E-4</v>
      </c>
      <c r="F40" s="187"/>
      <c r="G40" s="187"/>
      <c r="H40" s="188"/>
      <c r="I40" s="187"/>
      <c r="P40" s="84"/>
      <c r="Q40" s="85"/>
    </row>
    <row r="41" spans="1:21" ht="15" x14ac:dyDescent="0.25">
      <c r="A41" s="172" t="s">
        <v>237</v>
      </c>
      <c r="B41" s="172" t="s">
        <v>238</v>
      </c>
      <c r="C41" s="185">
        <f t="shared" si="3"/>
        <v>0</v>
      </c>
      <c r="D41" s="186">
        <f t="shared" si="4"/>
        <v>0</v>
      </c>
      <c r="F41" s="187"/>
      <c r="G41" s="187"/>
      <c r="H41" s="188"/>
      <c r="I41" s="187"/>
      <c r="P41" s="84"/>
      <c r="Q41" s="85"/>
    </row>
    <row r="42" spans="1:21" ht="15" x14ac:dyDescent="0.25">
      <c r="A42" s="168" t="s">
        <v>239</v>
      </c>
      <c r="B42" s="169"/>
      <c r="C42" s="189">
        <f>SUM(C28:C41)</f>
        <v>3440294</v>
      </c>
      <c r="D42" s="190">
        <f t="shared" si="4"/>
        <v>100</v>
      </c>
      <c r="E42" s="172"/>
      <c r="F42" s="172"/>
      <c r="G42" s="185">
        <f>IFERROR(VLOOKUP(E42,$A$74:$B$95,2,0),0)</f>
        <v>0</v>
      </c>
      <c r="H42" s="186">
        <f>(G42/C$42)*100</f>
        <v>0</v>
      </c>
      <c r="J42" s="187"/>
      <c r="K42" s="187"/>
      <c r="L42" s="188"/>
      <c r="M42" s="187"/>
      <c r="T42" s="84"/>
      <c r="U42" s="85"/>
    </row>
    <row r="43" spans="1:21" ht="15" x14ac:dyDescent="0.25">
      <c r="A43" s="172" t="s">
        <v>240</v>
      </c>
      <c r="B43" s="160" t="s">
        <v>179</v>
      </c>
      <c r="C43" s="185">
        <f t="shared" ref="C43:C50" si="5">IFERROR(VLOOKUP(A43,$A$74:$B$95,2,0),0)</f>
        <v>28491</v>
      </c>
      <c r="D43" s="186">
        <f t="shared" ref="D43:D51" si="6">(C43/C$51)*100</f>
        <v>91.34365682408388</v>
      </c>
      <c r="E43" s="187"/>
      <c r="F43" s="187"/>
      <c r="G43" s="187"/>
      <c r="H43" s="188"/>
      <c r="I43" s="187"/>
      <c r="P43" s="84"/>
      <c r="Q43" s="85"/>
    </row>
    <row r="44" spans="1:21" ht="14.25" customHeight="1" x14ac:dyDescent="0.25">
      <c r="A44" s="172" t="s">
        <v>241</v>
      </c>
      <c r="B44" s="160" t="s">
        <v>181</v>
      </c>
      <c r="C44" s="185">
        <f t="shared" si="5"/>
        <v>2355</v>
      </c>
      <c r="D44" s="186">
        <f t="shared" si="6"/>
        <v>7.5502548812157357</v>
      </c>
      <c r="E44" s="187"/>
      <c r="F44" s="187"/>
      <c r="G44" s="187"/>
      <c r="H44" s="188"/>
      <c r="I44" s="187"/>
      <c r="P44" s="84"/>
      <c r="Q44" s="85"/>
    </row>
    <row r="45" spans="1:21" ht="15" x14ac:dyDescent="0.25">
      <c r="A45" s="172" t="s">
        <v>242</v>
      </c>
      <c r="B45" s="164" t="s">
        <v>183</v>
      </c>
      <c r="C45" s="185">
        <f t="shared" si="5"/>
        <v>138</v>
      </c>
      <c r="D45" s="186">
        <f t="shared" si="6"/>
        <v>0.44243531788015777</v>
      </c>
      <c r="E45" s="187"/>
      <c r="F45" s="187"/>
      <c r="G45" s="187"/>
      <c r="H45" s="188"/>
      <c r="I45" s="187"/>
      <c r="P45" s="84"/>
      <c r="Q45" s="85"/>
    </row>
    <row r="46" spans="1:21" ht="15" x14ac:dyDescent="0.25">
      <c r="A46" s="172" t="s">
        <v>243</v>
      </c>
      <c r="B46" s="164" t="s">
        <v>190</v>
      </c>
      <c r="C46" s="185">
        <f t="shared" si="5"/>
        <v>138</v>
      </c>
      <c r="D46" s="186">
        <f t="shared" si="6"/>
        <v>0.44243531788015777</v>
      </c>
      <c r="E46" s="187"/>
      <c r="F46" s="187"/>
      <c r="G46" s="187"/>
      <c r="H46" s="188"/>
      <c r="I46" s="187"/>
      <c r="P46" s="84"/>
      <c r="Q46" s="85"/>
    </row>
    <row r="47" spans="1:21" ht="15" x14ac:dyDescent="0.25">
      <c r="A47" s="172" t="s">
        <v>244</v>
      </c>
      <c r="B47" s="164" t="s">
        <v>185</v>
      </c>
      <c r="C47" s="185">
        <f t="shared" si="5"/>
        <v>43</v>
      </c>
      <c r="D47" s="186">
        <f t="shared" si="6"/>
        <v>0.13786028020903465</v>
      </c>
      <c r="E47" s="187"/>
      <c r="F47" s="187"/>
      <c r="G47" s="187"/>
      <c r="H47" s="188"/>
      <c r="I47" s="187"/>
      <c r="P47" s="84"/>
      <c r="Q47" s="85"/>
    </row>
    <row r="48" spans="1:21" ht="15" x14ac:dyDescent="0.25">
      <c r="A48" s="172" t="s">
        <v>245</v>
      </c>
      <c r="B48" s="172" t="s">
        <v>246</v>
      </c>
      <c r="C48" s="185">
        <f t="shared" si="5"/>
        <v>26</v>
      </c>
      <c r="D48" s="186">
        <f t="shared" si="6"/>
        <v>8.3357378731044207E-2</v>
      </c>
      <c r="E48" s="187"/>
      <c r="F48" s="187"/>
      <c r="G48" s="187"/>
      <c r="H48" s="188"/>
      <c r="I48" s="187"/>
      <c r="P48" s="84"/>
      <c r="Q48" s="85"/>
    </row>
    <row r="49" spans="1:17" ht="14.25" customHeight="1" x14ac:dyDescent="0.25">
      <c r="A49" s="191" t="s">
        <v>247</v>
      </c>
      <c r="B49" s="172" t="s">
        <v>248</v>
      </c>
      <c r="C49" s="185">
        <f t="shared" si="5"/>
        <v>0</v>
      </c>
      <c r="D49" s="186">
        <f t="shared" si="6"/>
        <v>0</v>
      </c>
      <c r="E49" s="187"/>
      <c r="F49" s="187"/>
      <c r="G49" s="187"/>
      <c r="H49" s="188"/>
      <c r="I49" s="187"/>
      <c r="P49" s="84"/>
      <c r="Q49" s="85"/>
    </row>
    <row r="50" spans="1:17" ht="15.75" customHeight="1" x14ac:dyDescent="0.2">
      <c r="A50" s="172" t="s">
        <v>249</v>
      </c>
      <c r="B50" s="164" t="s">
        <v>250</v>
      </c>
      <c r="C50" s="185">
        <f t="shared" si="5"/>
        <v>0</v>
      </c>
      <c r="D50" s="186">
        <f t="shared" si="6"/>
        <v>0</v>
      </c>
      <c r="F50" s="147"/>
    </row>
    <row r="51" spans="1:17" ht="15" x14ac:dyDescent="0.25">
      <c r="A51" s="192" t="s">
        <v>251</v>
      </c>
      <c r="B51" s="169"/>
      <c r="C51" s="189">
        <f>SUM(C43:C50)</f>
        <v>31191</v>
      </c>
      <c r="D51" s="190">
        <f t="shared" si="6"/>
        <v>100</v>
      </c>
    </row>
    <row r="52" spans="1:17" ht="15" x14ac:dyDescent="0.2">
      <c r="A52" s="193" t="s">
        <v>252</v>
      </c>
      <c r="B52" s="193"/>
      <c r="C52" s="177">
        <f>+C51+C42</f>
        <v>3471485</v>
      </c>
      <c r="D52" s="178"/>
    </row>
    <row r="53" spans="1:17" x14ac:dyDescent="0.2">
      <c r="A53" s="179" t="s">
        <v>214</v>
      </c>
      <c r="B53" s="180">
        <v>42338</v>
      </c>
    </row>
    <row r="54" spans="1:17" x14ac:dyDescent="0.2">
      <c r="A54" s="179"/>
      <c r="B54" s="180"/>
    </row>
    <row r="55" spans="1:17" x14ac:dyDescent="0.2">
      <c r="A55" s="179"/>
      <c r="B55" s="180"/>
    </row>
    <row r="56" spans="1:17" ht="18.75" customHeight="1" x14ac:dyDescent="0.2">
      <c r="A56" s="155" t="s">
        <v>253</v>
      </c>
      <c r="B56" s="155"/>
      <c r="C56" s="155"/>
      <c r="D56" s="155"/>
    </row>
    <row r="57" spans="1:17" ht="33" customHeight="1" x14ac:dyDescent="0.2">
      <c r="A57" s="184" t="s">
        <v>216</v>
      </c>
      <c r="B57" s="184" t="s">
        <v>217</v>
      </c>
      <c r="C57" s="184" t="s">
        <v>218</v>
      </c>
      <c r="D57" s="184" t="s">
        <v>219</v>
      </c>
    </row>
    <row r="58" spans="1:17" ht="15" x14ac:dyDescent="0.25">
      <c r="A58" s="172" t="s">
        <v>254</v>
      </c>
      <c r="B58" s="172" t="s">
        <v>19</v>
      </c>
      <c r="C58" s="185">
        <f>IFERROR(VLOOKUP(A58,$A$74:$B$95,2,0),0)</f>
        <v>102221</v>
      </c>
      <c r="D58" s="186">
        <f>(C58/C$62)*100</f>
        <v>88.258504576066315</v>
      </c>
      <c r="F58" s="187"/>
      <c r="G58" s="187"/>
      <c r="H58" s="188"/>
      <c r="I58" s="187"/>
      <c r="P58" s="84"/>
      <c r="Q58" s="85"/>
    </row>
    <row r="59" spans="1:17" ht="15" x14ac:dyDescent="0.25">
      <c r="A59" s="172" t="s">
        <v>255</v>
      </c>
      <c r="B59" s="172" t="s">
        <v>20</v>
      </c>
      <c r="C59" s="185">
        <f>IFERROR(VLOOKUP(A59,$A$74:$B$95,2,0),0)</f>
        <v>7756</v>
      </c>
      <c r="D59" s="186">
        <f>(C59/C$62)*100</f>
        <v>6.6965981695734751</v>
      </c>
      <c r="F59" s="187"/>
      <c r="G59" s="187"/>
      <c r="H59" s="188"/>
      <c r="I59" s="187"/>
      <c r="P59" s="84"/>
      <c r="Q59" s="85"/>
    </row>
    <row r="60" spans="1:17" ht="15" x14ac:dyDescent="0.25">
      <c r="A60" s="172" t="s">
        <v>256</v>
      </c>
      <c r="B60" s="172" t="s">
        <v>21</v>
      </c>
      <c r="C60" s="185">
        <f>IFERROR(VLOOKUP(A60,$A$74:$B$95,2,0),0)</f>
        <v>3740</v>
      </c>
      <c r="D60" s="186">
        <f>(C60/C$62)*100</f>
        <v>3.2291486789846315</v>
      </c>
      <c r="F60" s="187"/>
      <c r="G60" s="187"/>
      <c r="H60" s="188"/>
      <c r="I60" s="187"/>
      <c r="P60" s="84"/>
      <c r="Q60" s="85"/>
    </row>
    <row r="61" spans="1:17" ht="16.5" customHeight="1" x14ac:dyDescent="0.25">
      <c r="A61" s="172" t="s">
        <v>257</v>
      </c>
      <c r="B61" s="172" t="s">
        <v>22</v>
      </c>
      <c r="C61" s="185">
        <f>IFERROR(VLOOKUP(A61,$A$74:$B$95,2,0),0)</f>
        <v>2103</v>
      </c>
      <c r="D61" s="186">
        <f>(C61/C$62)*100</f>
        <v>1.8157485753755829</v>
      </c>
      <c r="F61" s="187"/>
      <c r="G61" s="187"/>
      <c r="H61" s="188"/>
      <c r="I61" s="187"/>
      <c r="P61" s="84"/>
      <c r="Q61" s="85"/>
    </row>
    <row r="62" spans="1:17" ht="15" x14ac:dyDescent="0.25">
      <c r="A62" s="193" t="s">
        <v>252</v>
      </c>
      <c r="B62" s="193"/>
      <c r="C62" s="189">
        <f>SUM(C58:C61)</f>
        <v>115820</v>
      </c>
      <c r="D62" s="190">
        <f>(C62/C$62)*100</f>
        <v>100</v>
      </c>
      <c r="E62" s="187"/>
      <c r="F62" s="187"/>
      <c r="G62" s="187"/>
      <c r="H62" s="188"/>
      <c r="I62" s="187"/>
      <c r="P62" s="84"/>
      <c r="Q62" s="85"/>
    </row>
    <row r="63" spans="1:17" x14ac:dyDescent="0.2">
      <c r="A63" s="179" t="s">
        <v>214</v>
      </c>
      <c r="B63" s="180">
        <v>42338</v>
      </c>
    </row>
    <row r="64" spans="1:17" x14ac:dyDescent="0.2">
      <c r="A64" s="179"/>
      <c r="B64" s="180"/>
      <c r="F64" s="147"/>
    </row>
    <row r="65" spans="1:11" x14ac:dyDescent="0.2">
      <c r="A65" s="179"/>
      <c r="B65" s="180"/>
    </row>
    <row r="66" spans="1:11" x14ac:dyDescent="0.2">
      <c r="A66" s="179"/>
      <c r="B66" s="180"/>
    </row>
    <row r="67" spans="1:11" x14ac:dyDescent="0.2">
      <c r="A67" s="179"/>
      <c r="B67" s="180"/>
    </row>
    <row r="68" spans="1:11" x14ac:dyDescent="0.2">
      <c r="A68" s="179"/>
      <c r="B68" s="180"/>
    </row>
    <row r="69" spans="1:11" x14ac:dyDescent="0.2">
      <c r="A69" s="179"/>
      <c r="B69" s="180"/>
    </row>
    <row r="70" spans="1:11" ht="15" x14ac:dyDescent="0.25">
      <c r="A70" s="194"/>
    </row>
    <row r="71" spans="1:11" ht="15.75" hidden="1" customHeight="1" x14ac:dyDescent="0.25">
      <c r="A71" s="179"/>
      <c r="E71" s="195" t="s">
        <v>258</v>
      </c>
      <c r="F71" s="195" t="s">
        <v>29</v>
      </c>
      <c r="I71" s="196" t="s">
        <v>259</v>
      </c>
      <c r="J71" s="196" t="s">
        <v>31</v>
      </c>
    </row>
    <row r="72" spans="1:11" ht="16.5" hidden="1" customHeight="1" x14ac:dyDescent="0.25">
      <c r="B72" s="197"/>
      <c r="C72" s="194"/>
      <c r="E72" s="198" t="s">
        <v>189</v>
      </c>
      <c r="F72" s="199">
        <v>4730</v>
      </c>
      <c r="G72" t="str">
        <f t="shared" ref="G72:G77" si="7">VLOOKUP(E72,$A$3:$A$20,1,0)</f>
        <v>EPS020</v>
      </c>
      <c r="I72" s="191" t="s">
        <v>230</v>
      </c>
      <c r="J72" s="200">
        <v>10782</v>
      </c>
      <c r="K72" t="str">
        <f t="shared" ref="K72:K90" si="8">VLOOKUP(I72,$A$28:$A$50,1,0)</f>
        <v>EAS016</v>
      </c>
    </row>
    <row r="73" spans="1:11" ht="15" hidden="1" x14ac:dyDescent="0.25">
      <c r="A73" s="196" t="s">
        <v>259</v>
      </c>
      <c r="B73" s="196" t="s">
        <v>31</v>
      </c>
      <c r="E73" s="198" t="s">
        <v>186</v>
      </c>
      <c r="F73" s="199">
        <v>43044</v>
      </c>
      <c r="G73" t="str">
        <f t="shared" si="7"/>
        <v>EPSI03</v>
      </c>
      <c r="I73" s="191" t="s">
        <v>232</v>
      </c>
      <c r="J73" s="200">
        <v>2939</v>
      </c>
      <c r="K73" t="str">
        <f t="shared" si="8"/>
        <v>EAS027</v>
      </c>
    </row>
    <row r="74" spans="1:11" ht="15" hidden="1" x14ac:dyDescent="0.25">
      <c r="A74" s="191" t="s">
        <v>230</v>
      </c>
      <c r="B74" s="200">
        <v>10782</v>
      </c>
      <c r="C74" s="201" t="str">
        <f t="shared" ref="C74:C91" si="9">VLOOKUP(A74,$I$72:$J$89,1,0)</f>
        <v>EAS016</v>
      </c>
      <c r="D74" t="b">
        <f>EXACT(A74,C74)</f>
        <v>1</v>
      </c>
      <c r="E74" s="198" t="s">
        <v>202</v>
      </c>
      <c r="F74" s="199">
        <v>53840</v>
      </c>
      <c r="G74" t="str">
        <f t="shared" si="7"/>
        <v>EPSM03</v>
      </c>
      <c r="I74" s="191" t="s">
        <v>225</v>
      </c>
      <c r="J74" s="200">
        <v>250843</v>
      </c>
      <c r="K74" t="str">
        <f t="shared" si="8"/>
        <v>EPS002</v>
      </c>
    </row>
    <row r="75" spans="1:11" ht="15" hidden="1" x14ac:dyDescent="0.25">
      <c r="A75" s="191" t="s">
        <v>232</v>
      </c>
      <c r="B75" s="200">
        <v>2939</v>
      </c>
      <c r="C75" s="201" t="str">
        <f t="shared" si="9"/>
        <v>EAS027</v>
      </c>
      <c r="D75" t="b">
        <f t="shared" ref="D75:D91" si="10">EXACT(A75,C75)</f>
        <v>1</v>
      </c>
      <c r="E75" s="198" t="s">
        <v>198</v>
      </c>
      <c r="F75" s="199">
        <v>19673</v>
      </c>
      <c r="G75" t="str">
        <f t="shared" si="7"/>
        <v>EPSS02</v>
      </c>
      <c r="I75" s="191" t="s">
        <v>226</v>
      </c>
      <c r="J75" s="200">
        <v>600479</v>
      </c>
      <c r="K75" t="str">
        <f t="shared" si="8"/>
        <v>EPS003</v>
      </c>
    </row>
    <row r="76" spans="1:11" ht="15" hidden="1" x14ac:dyDescent="0.25">
      <c r="A76" s="191" t="s">
        <v>225</v>
      </c>
      <c r="B76" s="200">
        <v>250843</v>
      </c>
      <c r="C76" s="201" t="str">
        <f t="shared" si="9"/>
        <v>EPS002</v>
      </c>
      <c r="D76" t="b">
        <f t="shared" si="10"/>
        <v>1</v>
      </c>
      <c r="E76" s="198" t="s">
        <v>206</v>
      </c>
      <c r="F76" s="199">
        <v>919</v>
      </c>
      <c r="G76" t="str">
        <f t="shared" si="7"/>
        <v>EPSS05</v>
      </c>
      <c r="I76" s="191" t="s">
        <v>228</v>
      </c>
      <c r="J76" s="200">
        <v>63352</v>
      </c>
      <c r="K76" t="str">
        <f t="shared" si="8"/>
        <v>EPS005</v>
      </c>
    </row>
    <row r="77" spans="1:11" ht="15" hidden="1" x14ac:dyDescent="0.25">
      <c r="A77" s="191" t="s">
        <v>226</v>
      </c>
      <c r="B77" s="200">
        <v>600479</v>
      </c>
      <c r="C77" s="201" t="str">
        <f t="shared" si="9"/>
        <v>EPS003</v>
      </c>
      <c r="D77" t="b">
        <f t="shared" si="10"/>
        <v>1</v>
      </c>
      <c r="E77" s="198" t="s">
        <v>192</v>
      </c>
      <c r="F77" s="199">
        <v>57457</v>
      </c>
      <c r="G77" t="str">
        <f t="shared" si="7"/>
        <v>EPSS10</v>
      </c>
      <c r="I77" s="191" t="s">
        <v>220</v>
      </c>
      <c r="J77" s="200">
        <v>1373212</v>
      </c>
      <c r="K77" t="str">
        <f t="shared" si="8"/>
        <v>EPS010</v>
      </c>
    </row>
    <row r="78" spans="1:11" ht="15" hidden="1" x14ac:dyDescent="0.25">
      <c r="A78" s="191" t="s">
        <v>228</v>
      </c>
      <c r="B78" s="200">
        <v>63352</v>
      </c>
      <c r="C78" s="201" t="str">
        <f t="shared" si="9"/>
        <v>EPS005</v>
      </c>
      <c r="D78" t="b">
        <f t="shared" si="10"/>
        <v>1</v>
      </c>
      <c r="E78" s="198" t="s">
        <v>194</v>
      </c>
      <c r="F78" s="199">
        <v>38310</v>
      </c>
      <c r="G78" t="str">
        <f t="shared" ref="G78:G87" si="11">VLOOKUP(E76,$A$3:$A$20,1,0)</f>
        <v>EPSS05</v>
      </c>
      <c r="I78" s="191" t="s">
        <v>221</v>
      </c>
      <c r="J78" s="200">
        <v>649269</v>
      </c>
      <c r="K78" t="str">
        <f t="shared" si="8"/>
        <v>EPS016</v>
      </c>
    </row>
    <row r="79" spans="1:11" ht="15" hidden="1" x14ac:dyDescent="0.25">
      <c r="A79" s="191" t="s">
        <v>220</v>
      </c>
      <c r="B79" s="200">
        <v>1373212</v>
      </c>
      <c r="C79" s="201" t="str">
        <f t="shared" si="9"/>
        <v>EPS010</v>
      </c>
      <c r="D79" t="b">
        <f t="shared" si="10"/>
        <v>1</v>
      </c>
      <c r="E79" s="198" t="s">
        <v>208</v>
      </c>
      <c r="F79" s="199">
        <v>83</v>
      </c>
      <c r="G79" t="str">
        <f t="shared" si="11"/>
        <v>EPSS10</v>
      </c>
      <c r="I79" s="191" t="s">
        <v>234</v>
      </c>
      <c r="J79" s="200">
        <v>881</v>
      </c>
      <c r="K79" t="str">
        <f t="shared" si="8"/>
        <v>EPS017</v>
      </c>
    </row>
    <row r="80" spans="1:11" ht="15" hidden="1" x14ac:dyDescent="0.25">
      <c r="A80" s="191" t="s">
        <v>221</v>
      </c>
      <c r="B80" s="200">
        <v>649269</v>
      </c>
      <c r="C80" s="201" t="str">
        <f t="shared" si="9"/>
        <v>EPS016</v>
      </c>
      <c r="D80" t="b">
        <f t="shared" si="10"/>
        <v>1</v>
      </c>
      <c r="E80" s="198" t="s">
        <v>204</v>
      </c>
      <c r="F80" s="199">
        <v>526</v>
      </c>
      <c r="G80" t="str">
        <f t="shared" si="11"/>
        <v>EPSS16</v>
      </c>
      <c r="I80" s="191" t="s">
        <v>229</v>
      </c>
      <c r="J80" s="200">
        <v>11939</v>
      </c>
      <c r="K80" t="str">
        <f t="shared" si="8"/>
        <v>EPS018</v>
      </c>
    </row>
    <row r="81" spans="1:11" ht="15" hidden="1" x14ac:dyDescent="0.25">
      <c r="A81" s="191" t="s">
        <v>234</v>
      </c>
      <c r="B81" s="200">
        <v>881</v>
      </c>
      <c r="C81" s="201" t="str">
        <f t="shared" si="9"/>
        <v>EPS017</v>
      </c>
      <c r="D81" t="b">
        <f t="shared" si="10"/>
        <v>1</v>
      </c>
      <c r="E81" s="198" t="s">
        <v>200</v>
      </c>
      <c r="F81" s="199">
        <v>4362</v>
      </c>
      <c r="G81" t="str">
        <f t="shared" si="11"/>
        <v>EPSS17</v>
      </c>
      <c r="I81" s="191" t="s">
        <v>227</v>
      </c>
      <c r="J81" s="200">
        <v>79347</v>
      </c>
      <c r="K81" t="str">
        <f t="shared" si="8"/>
        <v>EPS023</v>
      </c>
    </row>
    <row r="82" spans="1:11" ht="15" hidden="1" x14ac:dyDescent="0.25">
      <c r="A82" s="191" t="s">
        <v>229</v>
      </c>
      <c r="B82" s="200">
        <v>11939</v>
      </c>
      <c r="C82" s="201" t="str">
        <f t="shared" si="9"/>
        <v>EPS018</v>
      </c>
      <c r="D82" t="b">
        <f t="shared" si="10"/>
        <v>1</v>
      </c>
      <c r="E82" s="198" t="s">
        <v>210</v>
      </c>
      <c r="F82" s="199">
        <v>5</v>
      </c>
      <c r="G82" t="str">
        <f t="shared" si="11"/>
        <v>EPSS18</v>
      </c>
      <c r="I82" s="191" t="s">
        <v>235</v>
      </c>
      <c r="J82" s="200">
        <v>6</v>
      </c>
      <c r="K82" t="str">
        <f t="shared" si="8"/>
        <v>EPS033</v>
      </c>
    </row>
    <row r="83" spans="1:11" ht="15" hidden="1" x14ac:dyDescent="0.25">
      <c r="A83" s="191" t="s">
        <v>227</v>
      </c>
      <c r="B83" s="200">
        <v>79347</v>
      </c>
      <c r="C83" s="201" t="str">
        <f t="shared" si="9"/>
        <v>EPS023</v>
      </c>
      <c r="D83" t="b">
        <f t="shared" si="10"/>
        <v>1</v>
      </c>
      <c r="E83" s="198" t="s">
        <v>196</v>
      </c>
      <c r="F83" s="199">
        <v>21670</v>
      </c>
      <c r="G83" t="str">
        <f t="shared" si="11"/>
        <v>EPSS23</v>
      </c>
      <c r="I83" s="191" t="s">
        <v>224</v>
      </c>
      <c r="J83" s="200">
        <v>397245</v>
      </c>
      <c r="K83" t="str">
        <f t="shared" si="8"/>
        <v>EPS037</v>
      </c>
    </row>
    <row r="84" spans="1:11" ht="15" hidden="1" x14ac:dyDescent="0.25">
      <c r="A84" s="191" t="s">
        <v>235</v>
      </c>
      <c r="B84" s="200">
        <v>6</v>
      </c>
      <c r="C84" s="201" t="str">
        <f t="shared" si="9"/>
        <v>EPS033</v>
      </c>
      <c r="D84" t="b">
        <f t="shared" si="10"/>
        <v>1</v>
      </c>
      <c r="E84" s="198" t="s">
        <v>178</v>
      </c>
      <c r="F84" s="199">
        <v>1661844</v>
      </c>
      <c r="G84" t="str">
        <f t="shared" si="11"/>
        <v>EPSS33</v>
      </c>
      <c r="I84" s="191" t="s">
        <v>240</v>
      </c>
      <c r="J84" s="200">
        <v>28491</v>
      </c>
      <c r="K84" t="str">
        <f t="shared" si="8"/>
        <v>EPS040</v>
      </c>
    </row>
    <row r="85" spans="1:11" ht="15" hidden="1" x14ac:dyDescent="0.25">
      <c r="A85" s="191" t="s">
        <v>224</v>
      </c>
      <c r="B85" s="200">
        <v>397245</v>
      </c>
      <c r="C85" s="201" t="str">
        <f t="shared" si="9"/>
        <v>EPS037</v>
      </c>
      <c r="D85" t="b">
        <f t="shared" si="10"/>
        <v>1</v>
      </c>
      <c r="E85" s="198" t="s">
        <v>182</v>
      </c>
      <c r="F85" s="199">
        <v>85053</v>
      </c>
      <c r="G85" t="str">
        <f t="shared" si="11"/>
        <v>EPSS37</v>
      </c>
      <c r="I85" s="191" t="s">
        <v>243</v>
      </c>
      <c r="J85" s="200">
        <v>138</v>
      </c>
      <c r="K85" t="str">
        <f t="shared" si="8"/>
        <v>EPSC20</v>
      </c>
    </row>
    <row r="86" spans="1:11" ht="15" hidden="1" x14ac:dyDescent="0.25">
      <c r="A86" s="191" t="s">
        <v>240</v>
      </c>
      <c r="B86" s="200">
        <v>28491</v>
      </c>
      <c r="C86" s="201" t="str">
        <f t="shared" si="9"/>
        <v>EPS040</v>
      </c>
      <c r="D86" t="b">
        <f t="shared" si="10"/>
        <v>1</v>
      </c>
      <c r="E86" s="198" t="s">
        <v>180</v>
      </c>
      <c r="F86" s="199">
        <v>338709</v>
      </c>
      <c r="G86" t="str">
        <f t="shared" si="11"/>
        <v>EPSS40</v>
      </c>
      <c r="I86" s="191" t="s">
        <v>242</v>
      </c>
      <c r="J86" s="200">
        <v>138</v>
      </c>
      <c r="K86" t="str">
        <f t="shared" si="8"/>
        <v>ESSC02</v>
      </c>
    </row>
    <row r="87" spans="1:11" ht="15" hidden="1" x14ac:dyDescent="0.25">
      <c r="A87" s="191" t="s">
        <v>243</v>
      </c>
      <c r="B87" s="200">
        <v>138</v>
      </c>
      <c r="C87" s="201" t="str">
        <f t="shared" si="9"/>
        <v>EPSC20</v>
      </c>
      <c r="D87" t="b">
        <f t="shared" si="10"/>
        <v>1</v>
      </c>
      <c r="E87" s="198" t="s">
        <v>184</v>
      </c>
      <c r="F87" s="199">
        <v>51637</v>
      </c>
      <c r="G87" t="str">
        <f t="shared" si="11"/>
        <v>ESS002</v>
      </c>
      <c r="I87" s="191" t="s">
        <v>241</v>
      </c>
      <c r="J87" s="200">
        <v>2355</v>
      </c>
      <c r="K87" t="str">
        <f t="shared" si="8"/>
        <v>ESSC24</v>
      </c>
    </row>
    <row r="88" spans="1:11" ht="15" hidden="1" x14ac:dyDescent="0.25">
      <c r="A88" s="191" t="s">
        <v>242</v>
      </c>
      <c r="B88" s="200">
        <v>138</v>
      </c>
      <c r="C88" s="201" t="str">
        <f t="shared" si="9"/>
        <v>ESSC02</v>
      </c>
      <c r="D88" t="b">
        <f t="shared" si="10"/>
        <v>1</v>
      </c>
      <c r="E88" s="191"/>
      <c r="F88" s="200"/>
      <c r="I88" s="191" t="s">
        <v>245</v>
      </c>
      <c r="J88" s="200">
        <v>26</v>
      </c>
      <c r="K88" t="str">
        <f t="shared" si="8"/>
        <v>ESSC62</v>
      </c>
    </row>
    <row r="89" spans="1:11" ht="15" hidden="1" x14ac:dyDescent="0.25">
      <c r="A89" s="191" t="s">
        <v>241</v>
      </c>
      <c r="B89" s="200">
        <v>2355</v>
      </c>
      <c r="C89" s="201" t="str">
        <f t="shared" si="9"/>
        <v>ESSC24</v>
      </c>
      <c r="D89" t="b">
        <f t="shared" si="10"/>
        <v>1</v>
      </c>
      <c r="E89" s="202"/>
      <c r="F89" s="203"/>
      <c r="I89" s="191" t="s">
        <v>244</v>
      </c>
      <c r="J89" s="200">
        <v>43</v>
      </c>
      <c r="K89" t="str">
        <f t="shared" si="8"/>
        <v>ESSC91</v>
      </c>
    </row>
    <row r="90" spans="1:11" ht="15" hidden="1" x14ac:dyDescent="0.25">
      <c r="A90" s="191" t="s">
        <v>245</v>
      </c>
      <c r="B90" s="200">
        <v>26</v>
      </c>
      <c r="C90" s="201" t="str">
        <f t="shared" si="9"/>
        <v>ESSC62</v>
      </c>
      <c r="D90" t="b">
        <f t="shared" si="10"/>
        <v>1</v>
      </c>
      <c r="E90" s="191"/>
      <c r="F90" s="200"/>
      <c r="I90" s="191"/>
      <c r="J90" s="200"/>
      <c r="K90" t="e">
        <f t="shared" si="8"/>
        <v>#N/A</v>
      </c>
    </row>
    <row r="91" spans="1:11" ht="15" hidden="1" x14ac:dyDescent="0.25">
      <c r="A91" s="191" t="s">
        <v>244</v>
      </c>
      <c r="B91" s="200">
        <v>43</v>
      </c>
      <c r="C91" s="201" t="str">
        <f t="shared" si="9"/>
        <v>ESSC91</v>
      </c>
      <c r="D91" t="b">
        <f t="shared" si="10"/>
        <v>1</v>
      </c>
      <c r="E91" s="204"/>
      <c r="F91" s="205"/>
      <c r="I91" s="191"/>
      <c r="J91" s="200"/>
    </row>
    <row r="92" spans="1:11" ht="15" hidden="1" x14ac:dyDescent="0.25">
      <c r="A92" s="206" t="s">
        <v>254</v>
      </c>
      <c r="B92" s="207">
        <f>'[1]1.COBERTURA  DANE'!K6</f>
        <v>102221</v>
      </c>
      <c r="C92" s="201"/>
    </row>
    <row r="93" spans="1:11" ht="15" hidden="1" x14ac:dyDescent="0.25">
      <c r="A93" s="206" t="s">
        <v>255</v>
      </c>
      <c r="B93" s="207">
        <f>'[1]1.COBERTURA  DANE'!L6</f>
        <v>7756</v>
      </c>
      <c r="C93" s="201"/>
    </row>
    <row r="94" spans="1:11" ht="15" hidden="1" x14ac:dyDescent="0.25">
      <c r="A94" s="206" t="s">
        <v>256</v>
      </c>
      <c r="B94" s="207">
        <f>'[1]1.COBERTURA  DANE'!M6</f>
        <v>3740</v>
      </c>
      <c r="C94" s="201"/>
    </row>
    <row r="95" spans="1:11" ht="15" hidden="1" x14ac:dyDescent="0.25">
      <c r="A95" s="206" t="s">
        <v>257</v>
      </c>
      <c r="B95" s="207">
        <f>'[1]1.COBERTURA  DANE'!N6</f>
        <v>2103</v>
      </c>
      <c r="C95" s="207"/>
    </row>
    <row r="96" spans="1:11" ht="15" x14ac:dyDescent="0.25">
      <c r="C96" s="207"/>
    </row>
    <row r="97" spans="2:3" ht="15" x14ac:dyDescent="0.25">
      <c r="B97" s="38"/>
      <c r="C97" s="207"/>
    </row>
  </sheetData>
  <mergeCells count="8">
    <mergeCell ref="A56:D56"/>
    <mergeCell ref="A62:B62"/>
    <mergeCell ref="A1:D1"/>
    <mergeCell ref="A22:B22"/>
    <mergeCell ref="C22:D22"/>
    <mergeCell ref="A26:D26"/>
    <mergeCell ref="A52:B52"/>
    <mergeCell ref="C52:D52"/>
  </mergeCells>
  <printOptions horizontalCentered="1"/>
  <pageMargins left="0.74803149606299213" right="0.74803149606299213" top="0.98425196850393704" bottom="0.98425196850393704" header="0" footer="0"/>
  <pageSetup paperSize="9" scale="7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DI929"/>
  <sheetViews>
    <sheetView topLeftCell="AR1" zoomScaleNormal="100" workbookViewId="0">
      <selection activeCell="AW14" sqref="AW14"/>
    </sheetView>
  </sheetViews>
  <sheetFormatPr baseColWidth="10" defaultRowHeight="15" x14ac:dyDescent="0.25"/>
  <cols>
    <col min="1" max="1" width="11.42578125" style="209"/>
    <col min="2" max="9" width="10.140625" style="209" hidden="1" customWidth="1"/>
    <col min="10" max="11" width="10.28515625" style="209" hidden="1" customWidth="1"/>
    <col min="12" max="17" width="10.140625" style="209" hidden="1" customWidth="1"/>
    <col min="18" max="18" width="10.28515625" style="209" hidden="1" customWidth="1"/>
    <col min="19" max="22" width="10.140625" style="209" hidden="1" customWidth="1"/>
    <col min="23" max="23" width="10.28515625" style="209" hidden="1" customWidth="1"/>
    <col min="24" max="27" width="10.140625" style="209" hidden="1" customWidth="1"/>
    <col min="28" max="28" width="9.7109375" style="209" hidden="1" customWidth="1"/>
    <col min="29" max="31" width="10" style="209" hidden="1" customWidth="1"/>
    <col min="32" max="38" width="10.140625" style="209" hidden="1" customWidth="1"/>
    <col min="39" max="39" width="10.85546875" style="209" hidden="1" customWidth="1"/>
    <col min="40" max="43" width="10.140625" style="209" hidden="1" customWidth="1"/>
    <col min="44" max="44" width="38.42578125" style="209" bestFit="1" customWidth="1"/>
    <col min="45" max="45" width="17.42578125" style="209" customWidth="1"/>
    <col min="46" max="46" width="11.42578125" style="209" customWidth="1"/>
    <col min="47" max="48" width="16" style="209" customWidth="1"/>
    <col min="49" max="49" width="13" style="209" customWidth="1"/>
    <col min="50" max="50" width="13.42578125" style="209" customWidth="1"/>
    <col min="51" max="51" width="11.140625" style="209" customWidth="1"/>
    <col min="52" max="53" width="11.42578125" style="209" customWidth="1"/>
    <col min="54" max="54" width="11.42578125" style="209"/>
    <col min="55" max="64" width="11.42578125" style="209" customWidth="1"/>
    <col min="65" max="65" width="12.42578125" style="209" customWidth="1"/>
    <col min="66" max="70" width="12.5703125" style="209" customWidth="1"/>
    <col min="71" max="71" width="13.5703125" style="209" customWidth="1"/>
    <col min="72" max="72" width="12.42578125" style="209" hidden="1" customWidth="1"/>
    <col min="73" max="73" width="11.42578125" style="209" customWidth="1"/>
    <col min="74" max="75" width="12.5703125" style="209" customWidth="1"/>
    <col min="76" max="85" width="11.42578125" style="209" customWidth="1"/>
    <col min="86" max="86" width="11.42578125" style="209"/>
    <col min="87" max="92" width="11.42578125" style="209" customWidth="1"/>
    <col min="93" max="93" width="12" style="209" customWidth="1"/>
    <col min="94" max="97" width="11.42578125" style="209"/>
    <col min="98" max="98" width="10.7109375" style="209" hidden="1" customWidth="1"/>
    <col min="99" max="102" width="11.42578125" style="293" hidden="1" customWidth="1"/>
    <col min="103" max="107" width="11.42578125" style="209" hidden="1" customWidth="1"/>
    <col min="108" max="108" width="11.42578125" style="209"/>
    <col min="109" max="109" width="23" style="209" customWidth="1"/>
    <col min="110" max="16384" width="11.42578125" style="209"/>
  </cols>
  <sheetData>
    <row r="1" spans="1:111" ht="42" customHeight="1" x14ac:dyDescent="0.25">
      <c r="A1" s="208"/>
      <c r="AR1" s="210" t="s">
        <v>260</v>
      </c>
      <c r="AS1" s="210"/>
      <c r="AT1" s="210"/>
      <c r="AU1" s="210"/>
      <c r="AV1" s="210"/>
      <c r="AW1" s="210"/>
      <c r="AX1" s="210"/>
      <c r="AY1" s="210"/>
      <c r="AZ1" s="210"/>
      <c r="BA1" s="210"/>
      <c r="BB1" s="210"/>
      <c r="BC1" s="210"/>
      <c r="BD1" s="210"/>
      <c r="BE1" s="210"/>
      <c r="BF1" s="210"/>
      <c r="BG1" s="210"/>
      <c r="BH1" s="210"/>
      <c r="BI1" s="210"/>
      <c r="BJ1" s="210"/>
      <c r="BK1" s="210"/>
      <c r="BL1" s="210"/>
      <c r="BM1" s="210"/>
      <c r="BN1" s="210"/>
      <c r="BO1" s="210"/>
      <c r="BP1" s="210"/>
      <c r="BQ1" s="210"/>
      <c r="BR1" s="210"/>
      <c r="BS1" s="210"/>
      <c r="BT1" s="210"/>
      <c r="BU1" s="210"/>
      <c r="BV1" s="210"/>
      <c r="BW1" s="210"/>
      <c r="BX1" s="210"/>
      <c r="BY1" s="210"/>
      <c r="BZ1" s="210"/>
      <c r="CA1" s="210"/>
      <c r="CB1" s="210"/>
      <c r="CC1" s="210"/>
      <c r="CD1" s="210"/>
      <c r="CE1" s="210"/>
      <c r="CF1" s="210"/>
      <c r="CG1" s="210"/>
      <c r="CH1" s="210"/>
      <c r="CI1" s="210"/>
      <c r="CJ1" s="210"/>
      <c r="CK1" s="210"/>
      <c r="CL1" s="210"/>
      <c r="CM1" s="210"/>
      <c r="CN1" s="210"/>
      <c r="CO1" s="210"/>
      <c r="CP1" s="210"/>
      <c r="CQ1" s="210"/>
      <c r="CR1" s="210"/>
      <c r="CS1" s="208"/>
      <c r="CU1" s="209"/>
      <c r="CV1" s="209"/>
      <c r="CW1" s="209"/>
      <c r="CX1" s="209"/>
      <c r="DF1" s="211" t="s">
        <v>261</v>
      </c>
      <c r="DG1" s="211" t="s">
        <v>262</v>
      </c>
    </row>
    <row r="2" spans="1:111" ht="17.25" customHeight="1" thickBot="1" x14ac:dyDescent="0.3">
      <c r="AR2" s="212"/>
      <c r="AS2" s="212"/>
      <c r="AT2" s="212"/>
      <c r="AU2" s="212"/>
      <c r="AV2" s="212"/>
      <c r="AW2" s="212"/>
      <c r="AX2" s="212"/>
      <c r="CU2" s="209"/>
      <c r="CV2" s="209"/>
      <c r="CW2" s="209"/>
      <c r="CX2" s="209"/>
      <c r="DE2" s="213" t="s">
        <v>179</v>
      </c>
      <c r="DF2" s="213">
        <f>BX6</f>
        <v>116</v>
      </c>
      <c r="DG2" s="214">
        <f t="shared" ref="DG2:DG19" si="0">(DF2/125)*100</f>
        <v>92.800000000000011</v>
      </c>
    </row>
    <row r="3" spans="1:111" ht="15" customHeight="1" thickBot="1" x14ac:dyDescent="0.3">
      <c r="AR3" s="215" t="s">
        <v>263</v>
      </c>
      <c r="AS3" s="216" t="s">
        <v>264</v>
      </c>
      <c r="AT3" s="217"/>
      <c r="AU3" s="218" t="s">
        <v>265</v>
      </c>
      <c r="AV3" s="219"/>
      <c r="AW3" s="219"/>
      <c r="AX3" s="220"/>
      <c r="AY3" s="221" t="s">
        <v>266</v>
      </c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3"/>
      <c r="BM3" s="221" t="s">
        <v>267</v>
      </c>
      <c r="BN3" s="222"/>
      <c r="BO3" s="222"/>
      <c r="BP3" s="222"/>
      <c r="BQ3" s="222"/>
      <c r="BR3" s="222"/>
      <c r="BS3" s="222"/>
      <c r="BT3" s="222"/>
      <c r="BU3" s="222"/>
      <c r="BV3" s="224"/>
      <c r="BW3" s="225"/>
      <c r="BX3" s="226" t="s">
        <v>268</v>
      </c>
      <c r="BY3" s="227"/>
      <c r="BZ3" s="227"/>
      <c r="CA3" s="227"/>
      <c r="CB3" s="227"/>
      <c r="CC3" s="227"/>
      <c r="CD3" s="228"/>
      <c r="CE3" s="229" t="s">
        <v>269</v>
      </c>
      <c r="CF3" s="227"/>
      <c r="CG3" s="227"/>
      <c r="CH3" s="227"/>
      <c r="CI3" s="227"/>
      <c r="CJ3" s="227"/>
      <c r="CK3" s="227"/>
      <c r="CL3" s="227"/>
      <c r="CM3" s="227"/>
      <c r="CN3" s="230"/>
      <c r="CO3" s="231"/>
      <c r="CP3" s="232" t="s">
        <v>270</v>
      </c>
      <c r="CQ3" s="233"/>
      <c r="CR3" s="233"/>
      <c r="CS3" s="234" t="s">
        <v>271</v>
      </c>
      <c r="CU3" s="209"/>
      <c r="CV3" s="209"/>
      <c r="CW3" s="209"/>
      <c r="CX3" s="209"/>
      <c r="DE3" s="213" t="s">
        <v>190</v>
      </c>
      <c r="DF3" s="213">
        <f>BY6</f>
        <v>76</v>
      </c>
      <c r="DG3" s="214">
        <f t="shared" si="0"/>
        <v>60.8</v>
      </c>
    </row>
    <row r="4" spans="1:111" ht="51.75" thickBot="1" x14ac:dyDescent="0.3">
      <c r="AR4" s="235" t="s">
        <v>4</v>
      </c>
      <c r="AS4" s="235" t="s">
        <v>272</v>
      </c>
      <c r="AT4" s="236" t="s">
        <v>273</v>
      </c>
      <c r="AU4" s="237" t="s">
        <v>274</v>
      </c>
      <c r="AV4" s="238" t="s">
        <v>22</v>
      </c>
      <c r="AW4" s="238" t="s">
        <v>20</v>
      </c>
      <c r="AX4" s="239" t="s">
        <v>21</v>
      </c>
      <c r="AY4" s="240" t="s">
        <v>275</v>
      </c>
      <c r="AZ4" s="241" t="s">
        <v>195</v>
      </c>
      <c r="BA4" s="241" t="s">
        <v>276</v>
      </c>
      <c r="BB4" s="241" t="s">
        <v>277</v>
      </c>
      <c r="BC4" s="241" t="s">
        <v>278</v>
      </c>
      <c r="BD4" s="241" t="s">
        <v>279</v>
      </c>
      <c r="BE4" s="241" t="s">
        <v>280</v>
      </c>
      <c r="BF4" s="241" t="s">
        <v>281</v>
      </c>
      <c r="BG4" s="241" t="s">
        <v>282</v>
      </c>
      <c r="BH4" s="241" t="s">
        <v>283</v>
      </c>
      <c r="BI4" s="241" t="s">
        <v>284</v>
      </c>
      <c r="BJ4" s="241" t="s">
        <v>285</v>
      </c>
      <c r="BK4" s="241" t="s">
        <v>286</v>
      </c>
      <c r="BL4" s="242" t="s">
        <v>287</v>
      </c>
      <c r="BM4" s="240" t="s">
        <v>288</v>
      </c>
      <c r="BN4" s="241" t="s">
        <v>289</v>
      </c>
      <c r="BO4" s="241" t="s">
        <v>290</v>
      </c>
      <c r="BP4" s="241" t="s">
        <v>291</v>
      </c>
      <c r="BQ4" s="241" t="s">
        <v>292</v>
      </c>
      <c r="BR4" s="241" t="s">
        <v>293</v>
      </c>
      <c r="BS4" s="241" t="s">
        <v>294</v>
      </c>
      <c r="BT4" s="241" t="s">
        <v>295</v>
      </c>
      <c r="BU4" s="241" t="s">
        <v>296</v>
      </c>
      <c r="BV4" s="243" t="s">
        <v>297</v>
      </c>
      <c r="BW4" s="244" t="s">
        <v>298</v>
      </c>
      <c r="BX4" s="245" t="s">
        <v>179</v>
      </c>
      <c r="BY4" s="241" t="s">
        <v>190</v>
      </c>
      <c r="BZ4" s="241" t="s">
        <v>299</v>
      </c>
      <c r="CA4" s="241" t="s">
        <v>183</v>
      </c>
      <c r="CB4" s="241" t="s">
        <v>181</v>
      </c>
      <c r="CC4" s="241" t="s">
        <v>185</v>
      </c>
      <c r="CD4" s="242" t="s">
        <v>14</v>
      </c>
      <c r="CE4" s="240" t="s">
        <v>300</v>
      </c>
      <c r="CF4" s="241" t="s">
        <v>301</v>
      </c>
      <c r="CG4" s="241" t="s">
        <v>302</v>
      </c>
      <c r="CH4" s="241" t="s">
        <v>303</v>
      </c>
      <c r="CI4" s="241" t="s">
        <v>304</v>
      </c>
      <c r="CJ4" s="241" t="s">
        <v>305</v>
      </c>
      <c r="CK4" s="241" t="s">
        <v>306</v>
      </c>
      <c r="CL4" s="241" t="s">
        <v>307</v>
      </c>
      <c r="CM4" s="241" t="s">
        <v>308</v>
      </c>
      <c r="CN4" s="243" t="s">
        <v>309</v>
      </c>
      <c r="CO4" s="246" t="s">
        <v>310</v>
      </c>
      <c r="CP4" s="247" t="s">
        <v>311</v>
      </c>
      <c r="CQ4" s="248" t="s">
        <v>83</v>
      </c>
      <c r="CR4" s="249" t="s">
        <v>85</v>
      </c>
      <c r="CS4" s="250"/>
      <c r="CU4" s="209"/>
      <c r="CV4" s="209"/>
      <c r="CW4" s="209"/>
      <c r="CX4" s="209"/>
      <c r="DE4" s="213" t="s">
        <v>181</v>
      </c>
      <c r="DF4" s="213">
        <f>CB6</f>
        <v>29</v>
      </c>
      <c r="DG4" s="214">
        <f t="shared" si="0"/>
        <v>23.200000000000003</v>
      </c>
    </row>
    <row r="5" spans="1:111" x14ac:dyDescent="0.25">
      <c r="AR5" s="251"/>
      <c r="AS5" s="251"/>
      <c r="AT5" s="252"/>
      <c r="AU5" s="253" t="s">
        <v>254</v>
      </c>
      <c r="AV5" s="254" t="s">
        <v>257</v>
      </c>
      <c r="AW5" s="254" t="s">
        <v>255</v>
      </c>
      <c r="AX5" s="255" t="s">
        <v>256</v>
      </c>
      <c r="AY5" s="253" t="s">
        <v>220</v>
      </c>
      <c r="AZ5" s="254" t="s">
        <v>221</v>
      </c>
      <c r="BA5" s="254" t="s">
        <v>224</v>
      </c>
      <c r="BB5" s="254" t="s">
        <v>225</v>
      </c>
      <c r="BC5" s="254" t="s">
        <v>226</v>
      </c>
      <c r="BD5" s="254" t="s">
        <v>227</v>
      </c>
      <c r="BE5" s="254" t="s">
        <v>228</v>
      </c>
      <c r="BF5" s="254" t="s">
        <v>229</v>
      </c>
      <c r="BG5" s="254" t="s">
        <v>230</v>
      </c>
      <c r="BH5" s="254" t="s">
        <v>232</v>
      </c>
      <c r="BI5" s="254" t="s">
        <v>234</v>
      </c>
      <c r="BJ5" s="254" t="s">
        <v>235</v>
      </c>
      <c r="BK5" s="254" t="s">
        <v>237</v>
      </c>
      <c r="BL5" s="255" t="s">
        <v>312</v>
      </c>
      <c r="BM5" s="253" t="s">
        <v>240</v>
      </c>
      <c r="BN5" s="254" t="s">
        <v>241</v>
      </c>
      <c r="BO5" s="254" t="s">
        <v>243</v>
      </c>
      <c r="BP5" s="254" t="s">
        <v>244</v>
      </c>
      <c r="BQ5" s="254" t="s">
        <v>242</v>
      </c>
      <c r="BR5" s="254" t="s">
        <v>245</v>
      </c>
      <c r="BS5" s="254" t="s">
        <v>313</v>
      </c>
      <c r="BT5" s="254" t="s">
        <v>314</v>
      </c>
      <c r="BU5" s="254" t="s">
        <v>249</v>
      </c>
      <c r="BV5" s="255" t="s">
        <v>247</v>
      </c>
      <c r="BW5" s="256"/>
      <c r="BX5" s="253" t="s">
        <v>178</v>
      </c>
      <c r="BY5" s="254" t="s">
        <v>189</v>
      </c>
      <c r="BZ5" s="254" t="s">
        <v>186</v>
      </c>
      <c r="CA5" s="254" t="s">
        <v>182</v>
      </c>
      <c r="CB5" s="254" t="s">
        <v>180</v>
      </c>
      <c r="CC5" s="254" t="s">
        <v>184</v>
      </c>
      <c r="CD5" s="255" t="s">
        <v>188</v>
      </c>
      <c r="CE5" s="253" t="s">
        <v>192</v>
      </c>
      <c r="CF5" s="254" t="s">
        <v>194</v>
      </c>
      <c r="CG5" s="254" t="s">
        <v>196</v>
      </c>
      <c r="CH5" s="254" t="s">
        <v>198</v>
      </c>
      <c r="CI5" s="254" t="s">
        <v>200</v>
      </c>
      <c r="CJ5" s="254" t="s">
        <v>202</v>
      </c>
      <c r="CK5" s="254" t="s">
        <v>204</v>
      </c>
      <c r="CL5" s="254" t="s">
        <v>206</v>
      </c>
      <c r="CM5" s="254" t="s">
        <v>208</v>
      </c>
      <c r="CN5" s="255" t="s">
        <v>210</v>
      </c>
      <c r="CO5" s="256"/>
      <c r="CP5" s="257"/>
      <c r="CQ5" s="258"/>
      <c r="CR5" s="259"/>
      <c r="CS5" s="250"/>
      <c r="CU5" s="209"/>
      <c r="CV5" s="209"/>
      <c r="CW5" s="209"/>
      <c r="CX5" s="209"/>
      <c r="DE5" s="213" t="s">
        <v>185</v>
      </c>
      <c r="DF5" s="213">
        <f>CC6</f>
        <v>26</v>
      </c>
      <c r="DG5" s="214">
        <f t="shared" si="0"/>
        <v>20.8</v>
      </c>
    </row>
    <row r="6" spans="1:111" x14ac:dyDescent="0.25">
      <c r="AR6" s="260" t="s">
        <v>315</v>
      </c>
      <c r="AS6" s="261"/>
      <c r="AT6" s="261"/>
      <c r="AU6" s="262">
        <f>(COUNTIF(AU9:AU14,"&gt;0")+ COUNTIF(AU16:AU21,"&gt;0")+ COUNTIF(AU23:AU33,"&gt;0") + COUNTIF(AU35:AU44,"&gt;0") + COUNTIF(AU46:AU64,"&gt;0")+ COUNTIF(AU66:AU82,"&gt;0") + COUNTIF(AU84:AU106, "&gt;0")+ COUNTIF(AU108:AU130, "&gt;0")+ COUNTIF(AU132:AU141,"&gt;0") )</f>
        <v>125</v>
      </c>
      <c r="AV6" s="263">
        <f t="shared" ref="AV6:CN6" si="1">(COUNTIF(AV9:AV14,"&gt;0")+ COUNTIF(AV16:AV21,"&gt;0")+ COUNTIF(AV23:AV33,"&gt;0") + COUNTIF(AV35:AV44,"&gt;0") + COUNTIF(AV46:AV64,"&gt;0")+ COUNTIF(AV66:AV82,"&gt;0") + COUNTIF(AV84:AV106, "&gt;0")+ COUNTIF(AV108:AV130, "&gt;0")+ COUNTIF(AV132:AV141,"&gt;0") )</f>
        <v>5</v>
      </c>
      <c r="AW6" s="263">
        <f t="shared" si="1"/>
        <v>38</v>
      </c>
      <c r="AX6" s="264">
        <f t="shared" si="1"/>
        <v>25</v>
      </c>
      <c r="AY6" s="262">
        <f t="shared" si="1"/>
        <v>22</v>
      </c>
      <c r="AZ6" s="263">
        <f t="shared" si="1"/>
        <v>71</v>
      </c>
      <c r="BA6" s="263">
        <f t="shared" si="1"/>
        <v>125</v>
      </c>
      <c r="BB6" s="263">
        <f t="shared" si="1"/>
        <v>71</v>
      </c>
      <c r="BC6" s="263">
        <f t="shared" si="1"/>
        <v>125</v>
      </c>
      <c r="BD6" s="263">
        <f t="shared" si="1"/>
        <v>50</v>
      </c>
      <c r="BE6" s="263">
        <f t="shared" si="1"/>
        <v>46</v>
      </c>
      <c r="BF6" s="263">
        <f t="shared" si="1"/>
        <v>38</v>
      </c>
      <c r="BG6" s="263">
        <f t="shared" si="1"/>
        <v>56</v>
      </c>
      <c r="BH6" s="263">
        <f t="shared" si="1"/>
        <v>12</v>
      </c>
      <c r="BI6" s="263">
        <f t="shared" si="1"/>
        <v>44</v>
      </c>
      <c r="BJ6" s="263">
        <f t="shared" si="1"/>
        <v>4</v>
      </c>
      <c r="BK6" s="263">
        <f t="shared" si="1"/>
        <v>0</v>
      </c>
      <c r="BL6" s="264">
        <f t="shared" si="1"/>
        <v>0</v>
      </c>
      <c r="BM6" s="262">
        <f t="shared" si="1"/>
        <v>116</v>
      </c>
      <c r="BN6" s="263">
        <f t="shared" si="1"/>
        <v>30</v>
      </c>
      <c r="BO6" s="263">
        <f t="shared" si="1"/>
        <v>32</v>
      </c>
      <c r="BP6" s="263">
        <f t="shared" si="1"/>
        <v>9</v>
      </c>
      <c r="BQ6" s="263">
        <f t="shared" si="1"/>
        <v>15</v>
      </c>
      <c r="BR6" s="263">
        <f t="shared" si="1"/>
        <v>7</v>
      </c>
      <c r="BS6" s="263">
        <f t="shared" si="1"/>
        <v>0</v>
      </c>
      <c r="BT6" s="263">
        <f t="shared" si="1"/>
        <v>0</v>
      </c>
      <c r="BU6" s="263">
        <f t="shared" si="1"/>
        <v>0</v>
      </c>
      <c r="BV6" s="264">
        <f t="shared" si="1"/>
        <v>0</v>
      </c>
      <c r="BW6" s="265"/>
      <c r="BX6" s="262">
        <f t="shared" si="1"/>
        <v>116</v>
      </c>
      <c r="BY6" s="263">
        <f t="shared" si="1"/>
        <v>76</v>
      </c>
      <c r="BZ6" s="263">
        <f t="shared" si="1"/>
        <v>19</v>
      </c>
      <c r="CA6" s="263">
        <f t="shared" si="1"/>
        <v>12</v>
      </c>
      <c r="CB6" s="263">
        <f t="shared" si="1"/>
        <v>29</v>
      </c>
      <c r="CC6" s="263">
        <f t="shared" si="1"/>
        <v>26</v>
      </c>
      <c r="CD6" s="264">
        <f t="shared" si="1"/>
        <v>19</v>
      </c>
      <c r="CE6" s="262">
        <f t="shared" si="1"/>
        <v>25</v>
      </c>
      <c r="CF6" s="263">
        <f t="shared" si="1"/>
        <v>69</v>
      </c>
      <c r="CG6" s="263">
        <f t="shared" si="1"/>
        <v>125</v>
      </c>
      <c r="CH6" s="263">
        <f t="shared" si="1"/>
        <v>57</v>
      </c>
      <c r="CI6" s="263">
        <f t="shared" si="1"/>
        <v>28</v>
      </c>
      <c r="CJ6" s="263">
        <f t="shared" si="1"/>
        <v>125</v>
      </c>
      <c r="CK6" s="263">
        <f t="shared" si="1"/>
        <v>9</v>
      </c>
      <c r="CL6" s="263">
        <f t="shared" si="1"/>
        <v>15</v>
      </c>
      <c r="CM6" s="263">
        <f t="shared" si="1"/>
        <v>14</v>
      </c>
      <c r="CN6" s="264">
        <f t="shared" si="1"/>
        <v>5</v>
      </c>
      <c r="CO6" s="265"/>
      <c r="CP6" s="257"/>
      <c r="CQ6" s="258"/>
      <c r="CR6" s="259"/>
      <c r="CS6" s="266"/>
      <c r="CU6" s="209"/>
      <c r="CV6" s="209"/>
      <c r="CW6" s="209"/>
      <c r="CX6" s="209"/>
      <c r="DE6" s="213" t="s">
        <v>299</v>
      </c>
      <c r="DF6" s="213">
        <f>BZ6</f>
        <v>19</v>
      </c>
      <c r="DG6" s="214">
        <f t="shared" si="0"/>
        <v>15.2</v>
      </c>
    </row>
    <row r="7" spans="1:111" x14ac:dyDescent="0.25">
      <c r="AR7" s="267" t="s">
        <v>316</v>
      </c>
      <c r="AS7" s="268"/>
      <c r="AT7" s="268"/>
      <c r="AU7" s="269">
        <f>+AU8+AU15+AU22+AU34+AU45+AU65+AU83+AU107+AU131</f>
        <v>102221</v>
      </c>
      <c r="AV7" s="270">
        <f>+AV8+AV15+AV22+AV34+AV45+AV65+AV83+AV107+AV131</f>
        <v>2103</v>
      </c>
      <c r="AW7" s="270">
        <f t="shared" ref="AW7:CN7" si="2">+AW8+AW15+AW22+AW34+AW45+AW65+AW83+AW107+AW131</f>
        <v>7756</v>
      </c>
      <c r="AX7" s="271">
        <f t="shared" si="2"/>
        <v>3740</v>
      </c>
      <c r="AY7" s="269">
        <f t="shared" si="2"/>
        <v>1373212</v>
      </c>
      <c r="AZ7" s="270">
        <f t="shared" si="2"/>
        <v>649269</v>
      </c>
      <c r="BA7" s="270">
        <f t="shared" si="2"/>
        <v>397245</v>
      </c>
      <c r="BB7" s="270">
        <f t="shared" si="2"/>
        <v>250843</v>
      </c>
      <c r="BC7" s="270">
        <f t="shared" si="2"/>
        <v>600479</v>
      </c>
      <c r="BD7" s="270">
        <f t="shared" si="2"/>
        <v>79347</v>
      </c>
      <c r="BE7" s="270">
        <f t="shared" si="2"/>
        <v>63352</v>
      </c>
      <c r="BF7" s="270">
        <f t="shared" si="2"/>
        <v>11939</v>
      </c>
      <c r="BG7" s="270">
        <f t="shared" si="2"/>
        <v>10782</v>
      </c>
      <c r="BH7" s="270">
        <f t="shared" si="2"/>
        <v>2939</v>
      </c>
      <c r="BI7" s="270">
        <f t="shared" si="2"/>
        <v>881</v>
      </c>
      <c r="BJ7" s="270">
        <f t="shared" si="2"/>
        <v>6</v>
      </c>
      <c r="BK7" s="270">
        <f t="shared" si="2"/>
        <v>0</v>
      </c>
      <c r="BL7" s="271">
        <f t="shared" si="2"/>
        <v>0</v>
      </c>
      <c r="BM7" s="269">
        <f t="shared" si="2"/>
        <v>28491</v>
      </c>
      <c r="BN7" s="270">
        <f t="shared" si="2"/>
        <v>2355</v>
      </c>
      <c r="BO7" s="270">
        <f t="shared" si="2"/>
        <v>138</v>
      </c>
      <c r="BP7" s="270">
        <f t="shared" si="2"/>
        <v>43</v>
      </c>
      <c r="BQ7" s="270">
        <f t="shared" si="2"/>
        <v>138</v>
      </c>
      <c r="BR7" s="270">
        <f t="shared" si="2"/>
        <v>26</v>
      </c>
      <c r="BS7" s="270">
        <f t="shared" si="2"/>
        <v>0</v>
      </c>
      <c r="BT7" s="270">
        <f t="shared" si="2"/>
        <v>0</v>
      </c>
      <c r="BU7" s="270">
        <f t="shared" si="2"/>
        <v>0</v>
      </c>
      <c r="BV7" s="271">
        <f t="shared" si="2"/>
        <v>0</v>
      </c>
      <c r="BW7" s="272">
        <f t="shared" ref="BW7:BW70" si="3">SUM(BM7:BV7)</f>
        <v>31191</v>
      </c>
      <c r="BX7" s="269">
        <f>BX8+BX15+BX22+BX34+BX45+BX65+BX83+BX107+BX131</f>
        <v>1661844</v>
      </c>
      <c r="BY7" s="270">
        <f t="shared" si="2"/>
        <v>4730</v>
      </c>
      <c r="BZ7" s="270">
        <f t="shared" si="2"/>
        <v>43044</v>
      </c>
      <c r="CA7" s="270">
        <f t="shared" si="2"/>
        <v>85053</v>
      </c>
      <c r="CB7" s="270">
        <f t="shared" si="2"/>
        <v>338709</v>
      </c>
      <c r="CC7" s="270">
        <f t="shared" si="2"/>
        <v>51637</v>
      </c>
      <c r="CD7" s="271">
        <f t="shared" si="2"/>
        <v>16330</v>
      </c>
      <c r="CE7" s="269">
        <f t="shared" si="2"/>
        <v>57457</v>
      </c>
      <c r="CF7" s="270">
        <f t="shared" si="2"/>
        <v>38310</v>
      </c>
      <c r="CG7" s="270">
        <f t="shared" si="2"/>
        <v>21670</v>
      </c>
      <c r="CH7" s="270">
        <f t="shared" si="2"/>
        <v>19673</v>
      </c>
      <c r="CI7" s="270">
        <f t="shared" si="2"/>
        <v>4362</v>
      </c>
      <c r="CJ7" s="270">
        <f t="shared" si="2"/>
        <v>53840</v>
      </c>
      <c r="CK7" s="270">
        <f t="shared" si="2"/>
        <v>526</v>
      </c>
      <c r="CL7" s="270">
        <f t="shared" si="2"/>
        <v>919</v>
      </c>
      <c r="CM7" s="270">
        <f t="shared" si="2"/>
        <v>83</v>
      </c>
      <c r="CN7" s="271">
        <f t="shared" si="2"/>
        <v>5</v>
      </c>
      <c r="CO7" s="272">
        <f t="shared" ref="CO7:CO70" si="4">SUM(CE7:CN7)</f>
        <v>196845</v>
      </c>
      <c r="CP7" s="269">
        <f>+CP8+CP15+CP22+CP34+CP45+CP65+CP83+CP107+CP131</f>
        <v>115820</v>
      </c>
      <c r="CQ7" s="270">
        <f t="shared" ref="CQ7" si="5">+CQ8+CQ15+CQ22+CQ34+CQ45+CQ65+CQ83+CQ107+CQ131</f>
        <v>3471485</v>
      </c>
      <c r="CR7" s="271">
        <f>+CR8+CR15+CR22+CR34+CR45+CR65+CR83+CR107+CR131</f>
        <v>2398192</v>
      </c>
      <c r="CS7" s="271">
        <f t="shared" ref="CS7:CS70" si="6">BW7+CO7</f>
        <v>228036</v>
      </c>
      <c r="CU7" s="209"/>
      <c r="CV7" s="209"/>
      <c r="CW7" s="209"/>
      <c r="CX7" s="209"/>
      <c r="DE7" s="213" t="s">
        <v>14</v>
      </c>
      <c r="DF7" s="213">
        <f>CD6</f>
        <v>19</v>
      </c>
      <c r="DG7" s="214">
        <f t="shared" si="0"/>
        <v>15.2</v>
      </c>
    </row>
    <row r="8" spans="1:111" x14ac:dyDescent="0.25">
      <c r="B8" s="253" t="s">
        <v>220</v>
      </c>
      <c r="C8" s="254" t="s">
        <v>221</v>
      </c>
      <c r="D8" s="254" t="s">
        <v>224</v>
      </c>
      <c r="E8" s="254" t="s">
        <v>225</v>
      </c>
      <c r="F8" s="254" t="s">
        <v>226</v>
      </c>
      <c r="G8" s="254" t="s">
        <v>227</v>
      </c>
      <c r="H8" s="254" t="s">
        <v>228</v>
      </c>
      <c r="I8" s="254" t="s">
        <v>229</v>
      </c>
      <c r="J8" s="254" t="s">
        <v>230</v>
      </c>
      <c r="K8" s="254" t="s">
        <v>232</v>
      </c>
      <c r="L8" s="254" t="s">
        <v>234</v>
      </c>
      <c r="M8" s="254" t="s">
        <v>235</v>
      </c>
      <c r="N8" s="254" t="s">
        <v>317</v>
      </c>
      <c r="O8" s="255" t="s">
        <v>237</v>
      </c>
      <c r="P8" s="253" t="s">
        <v>318</v>
      </c>
      <c r="Q8" s="254" t="s">
        <v>241</v>
      </c>
      <c r="R8" s="254" t="s">
        <v>243</v>
      </c>
      <c r="S8" s="254" t="s">
        <v>244</v>
      </c>
      <c r="T8" s="254" t="s">
        <v>242</v>
      </c>
      <c r="U8" s="254" t="s">
        <v>245</v>
      </c>
      <c r="V8" s="254" t="s">
        <v>313</v>
      </c>
      <c r="W8" s="254" t="s">
        <v>314</v>
      </c>
      <c r="X8" s="254" t="s">
        <v>249</v>
      </c>
      <c r="Y8" s="255" t="s">
        <v>247</v>
      </c>
      <c r="Z8" s="253" t="s">
        <v>319</v>
      </c>
      <c r="AA8" s="254" t="s">
        <v>189</v>
      </c>
      <c r="AB8" s="254" t="s">
        <v>186</v>
      </c>
      <c r="AC8" s="254" t="s">
        <v>182</v>
      </c>
      <c r="AD8" s="254" t="s">
        <v>180</v>
      </c>
      <c r="AE8" s="254" t="s">
        <v>184</v>
      </c>
      <c r="AF8" s="255" t="s">
        <v>188</v>
      </c>
      <c r="AG8" s="253" t="s">
        <v>192</v>
      </c>
      <c r="AH8" s="254" t="s">
        <v>320</v>
      </c>
      <c r="AI8" s="254" t="s">
        <v>194</v>
      </c>
      <c r="AJ8" s="254" t="s">
        <v>196</v>
      </c>
      <c r="AK8" s="254" t="s">
        <v>198</v>
      </c>
      <c r="AL8" s="254" t="s">
        <v>200</v>
      </c>
      <c r="AM8" s="254" t="s">
        <v>202</v>
      </c>
      <c r="AN8" s="254" t="s">
        <v>204</v>
      </c>
      <c r="AO8" s="254" t="s">
        <v>206</v>
      </c>
      <c r="AP8" s="254" t="s">
        <v>208</v>
      </c>
      <c r="AQ8" s="255" t="s">
        <v>210</v>
      </c>
      <c r="AR8" s="260" t="s">
        <v>321</v>
      </c>
      <c r="AS8" s="261"/>
      <c r="AT8" s="261"/>
      <c r="AU8" s="273">
        <f>SUM(AU9:AU14)</f>
        <v>1653</v>
      </c>
      <c r="AV8" s="69">
        <f>SUM(AV9:AV14)</f>
        <v>59</v>
      </c>
      <c r="AW8" s="274">
        <f t="shared" ref="AW8:CN8" si="7">SUM(AW9:AW14)</f>
        <v>0</v>
      </c>
      <c r="AX8" s="275">
        <f t="shared" si="7"/>
        <v>0</v>
      </c>
      <c r="AY8" s="273">
        <f t="shared" si="7"/>
        <v>0</v>
      </c>
      <c r="AZ8" s="274">
        <f t="shared" si="7"/>
        <v>5043</v>
      </c>
      <c r="BA8" s="274">
        <f t="shared" si="7"/>
        <v>1998</v>
      </c>
      <c r="BB8" s="274">
        <f t="shared" si="7"/>
        <v>10</v>
      </c>
      <c r="BC8" s="274">
        <f t="shared" si="7"/>
        <v>18915</v>
      </c>
      <c r="BD8" s="274">
        <f t="shared" si="7"/>
        <v>2</v>
      </c>
      <c r="BE8" s="274">
        <f t="shared" si="7"/>
        <v>7</v>
      </c>
      <c r="BF8" s="274">
        <f t="shared" si="7"/>
        <v>2</v>
      </c>
      <c r="BG8" s="274">
        <f t="shared" si="7"/>
        <v>0</v>
      </c>
      <c r="BH8" s="274">
        <f t="shared" si="7"/>
        <v>276</v>
      </c>
      <c r="BI8" s="274">
        <f t="shared" si="7"/>
        <v>19</v>
      </c>
      <c r="BJ8" s="274">
        <f t="shared" si="7"/>
        <v>0</v>
      </c>
      <c r="BK8" s="274">
        <f t="shared" si="7"/>
        <v>0</v>
      </c>
      <c r="BL8" s="275">
        <f t="shared" si="7"/>
        <v>0</v>
      </c>
      <c r="BM8" s="273">
        <f t="shared" si="7"/>
        <v>207</v>
      </c>
      <c r="BN8" s="274">
        <f t="shared" si="7"/>
        <v>0</v>
      </c>
      <c r="BO8" s="274">
        <f t="shared" si="7"/>
        <v>4</v>
      </c>
      <c r="BP8" s="274">
        <f t="shared" si="7"/>
        <v>1</v>
      </c>
      <c r="BQ8" s="274">
        <f t="shared" si="7"/>
        <v>5</v>
      </c>
      <c r="BR8" s="274">
        <f t="shared" si="7"/>
        <v>0</v>
      </c>
      <c r="BS8" s="274">
        <f t="shared" si="7"/>
        <v>0</v>
      </c>
      <c r="BT8" s="274">
        <f t="shared" si="7"/>
        <v>0</v>
      </c>
      <c r="BU8" s="274">
        <f t="shared" si="7"/>
        <v>0</v>
      </c>
      <c r="BV8" s="275">
        <f t="shared" si="7"/>
        <v>0</v>
      </c>
      <c r="BW8" s="276">
        <f t="shared" si="3"/>
        <v>217</v>
      </c>
      <c r="BX8" s="273">
        <f t="shared" si="7"/>
        <v>51144</v>
      </c>
      <c r="BY8" s="274">
        <f t="shared" si="7"/>
        <v>64</v>
      </c>
      <c r="BZ8" s="274">
        <f t="shared" si="7"/>
        <v>0</v>
      </c>
      <c r="CA8" s="274">
        <f t="shared" si="7"/>
        <v>3492</v>
      </c>
      <c r="CB8" s="274">
        <f t="shared" si="7"/>
        <v>0</v>
      </c>
      <c r="CC8" s="274">
        <f t="shared" si="7"/>
        <v>3140</v>
      </c>
      <c r="CD8" s="275">
        <f t="shared" si="7"/>
        <v>1489</v>
      </c>
      <c r="CE8" s="273">
        <f t="shared" si="7"/>
        <v>0</v>
      </c>
      <c r="CF8" s="274">
        <f t="shared" si="7"/>
        <v>818</v>
      </c>
      <c r="CG8" s="274">
        <f t="shared" si="7"/>
        <v>613</v>
      </c>
      <c r="CH8" s="274">
        <f t="shared" si="7"/>
        <v>2</v>
      </c>
      <c r="CI8" s="274">
        <f t="shared" si="7"/>
        <v>2</v>
      </c>
      <c r="CJ8" s="274">
        <f t="shared" si="7"/>
        <v>3982</v>
      </c>
      <c r="CK8" s="274">
        <f t="shared" si="7"/>
        <v>0</v>
      </c>
      <c r="CL8" s="274">
        <f t="shared" si="7"/>
        <v>2</v>
      </c>
      <c r="CM8" s="274">
        <f t="shared" si="7"/>
        <v>10</v>
      </c>
      <c r="CN8" s="275">
        <f t="shared" si="7"/>
        <v>0</v>
      </c>
      <c r="CO8" s="276">
        <f t="shared" si="4"/>
        <v>5429</v>
      </c>
      <c r="CP8" s="277">
        <f>SUM(CP9:CP14)</f>
        <v>1712</v>
      </c>
      <c r="CQ8" s="278">
        <f t="shared" ref="CQ8" si="8">SUM(CQ9:CQ14)</f>
        <v>26489</v>
      </c>
      <c r="CR8" s="279">
        <f>SUM(CR9:CR14)</f>
        <v>64758</v>
      </c>
      <c r="CS8" s="280">
        <f t="shared" si="6"/>
        <v>5646</v>
      </c>
      <c r="CT8" s="211" t="s">
        <v>322</v>
      </c>
      <c r="CU8" s="281" t="s">
        <v>323</v>
      </c>
      <c r="CV8" s="281" t="s">
        <v>30</v>
      </c>
      <c r="CW8" s="281" t="s">
        <v>259</v>
      </c>
      <c r="CX8" s="281" t="s">
        <v>31</v>
      </c>
      <c r="CY8" s="211" t="s">
        <v>322</v>
      </c>
      <c r="CZ8" s="281" t="s">
        <v>323</v>
      </c>
      <c r="DA8" s="281" t="s">
        <v>28</v>
      </c>
      <c r="DB8" s="281" t="s">
        <v>258</v>
      </c>
      <c r="DC8" s="281" t="s">
        <v>29</v>
      </c>
      <c r="DE8" s="213" t="s">
        <v>183</v>
      </c>
      <c r="DF8" s="213">
        <f>CA6</f>
        <v>12</v>
      </c>
      <c r="DG8" s="214">
        <f t="shared" si="0"/>
        <v>9.6</v>
      </c>
    </row>
    <row r="9" spans="1:111" x14ac:dyDescent="0.25">
      <c r="B9" s="209" t="str">
        <f t="shared" ref="B9:B72" si="9">CONCATENATE(AT9,$AY$5)</f>
        <v>142EPS010</v>
      </c>
      <c r="C9" s="209" t="str">
        <f t="shared" ref="C9:C72" si="10">CONCATENATE(AT9,$AZ$5)</f>
        <v>142EPS016</v>
      </c>
      <c r="D9" s="209" t="str">
        <f t="shared" ref="D9:D72" si="11">CONCATENATE(AT9,$BA$5)</f>
        <v>142EPS037</v>
      </c>
      <c r="E9" s="209" t="str">
        <f t="shared" ref="E9:E72" si="12">CONCATENATE(AT9,$BB$5)</f>
        <v>142EPS002</v>
      </c>
      <c r="F9" s="209" t="str">
        <f t="shared" ref="F9:F72" si="13">CONCATENATE(AT9,$BC$5)</f>
        <v>142EPS003</v>
      </c>
      <c r="G9" s="209" t="str">
        <f t="shared" ref="G9:G72" si="14">CONCATENATE(AT9,$BD$5)</f>
        <v>142EPS023</v>
      </c>
      <c r="H9" s="209" t="str">
        <f t="shared" ref="H9:H72" si="15">CONCATENATE(AT9,$BE$5)</f>
        <v>142EPS005</v>
      </c>
      <c r="I9" s="209" t="str">
        <f t="shared" ref="I9:I72" si="16">CONCATENATE(AT9,$BF$5)</f>
        <v>142EPS018</v>
      </c>
      <c r="J9" s="209" t="str">
        <f t="shared" ref="J9:J72" si="17">CONCATENATE(AT9,$BG$5)</f>
        <v>142EAS016</v>
      </c>
      <c r="K9" s="209" t="str">
        <f t="shared" ref="K9:K72" si="18">CONCATENATE(AT9,$BH$5)</f>
        <v>142EAS027</v>
      </c>
      <c r="L9" s="209" t="str">
        <f t="shared" ref="L9:L72" si="19">CONCATENATE(AT9,$BI$5)</f>
        <v>142EPS017</v>
      </c>
      <c r="M9" s="209" t="str">
        <f t="shared" ref="M9:M72" si="20">CONCATENATE(AT9,$BJ$5)</f>
        <v>142EPS033</v>
      </c>
      <c r="N9" s="209" t="str">
        <f t="shared" ref="N9:N72" si="21">CONCATENATE(AT9,$BK$5)</f>
        <v>142EPS001</v>
      </c>
      <c r="O9" s="209" t="str">
        <f t="shared" ref="O9:O72" si="22">CONCATENATE(AT9,$BL$5)</f>
        <v>142EPS008</v>
      </c>
      <c r="P9" s="209" t="str">
        <f t="shared" ref="P9:P72" si="23">CONCATENATE(AT9,$BM$5)</f>
        <v>142EPS040</v>
      </c>
      <c r="Q9" s="209" t="str">
        <f t="shared" ref="Q9:Q72" si="24">CONCATENATE(AT9,$BN$5)</f>
        <v>142ESSC24</v>
      </c>
      <c r="R9" s="209" t="str">
        <f t="shared" ref="R9:R72" si="25">CONCATENATE(AT9,$BO$5)</f>
        <v>142EPSC20</v>
      </c>
      <c r="S9" s="209" t="str">
        <f t="shared" ref="S9:S72" si="26">CONCATENATE(AT9,$BP$5)</f>
        <v>142ESSC91</v>
      </c>
      <c r="T9" s="209" t="str">
        <f t="shared" ref="T9:T72" si="27">CONCATENATE(AT9,$BQ$5)</f>
        <v>142ESSC02</v>
      </c>
      <c r="U9" s="209" t="str">
        <f t="shared" ref="U9:U72" si="28">CONCATENATE(AT9,$BR$5)</f>
        <v>142ESSC62</v>
      </c>
      <c r="V9" s="209" t="str">
        <f t="shared" ref="V9:V72" si="29">CONCATENATE(AT9,$BS$5)</f>
        <v>142EPS012</v>
      </c>
      <c r="W9" s="209" t="str">
        <f t="shared" ref="W9:W72" si="30">CONCATENATE(AT9,$BT$5)</f>
        <v>142EPSC22</v>
      </c>
      <c r="X9" s="209" t="str">
        <f t="shared" ref="X9:X72" si="31">CONCATENATE(AT9,$BU$5)</f>
        <v>142ESSC07</v>
      </c>
      <c r="Y9" s="209" t="str">
        <f t="shared" ref="Y9:Y72" si="32">CONCATENATE(AT9,$BV$5)</f>
        <v>142ESSC33</v>
      </c>
      <c r="Z9" s="209" t="str">
        <f t="shared" ref="Z9:Z72" si="33">CONCATENATE(AT9,$BX$5)</f>
        <v>142EPSS40</v>
      </c>
      <c r="AA9" s="209" t="str">
        <f t="shared" ref="AA9:AA72" si="34">CONCATENATE(AT9,$BY$5)</f>
        <v>142EPS020</v>
      </c>
      <c r="AB9" s="209" t="str">
        <f t="shared" ref="AB9:AB72" si="35">CONCATENATE(AT9,$BZ$5)</f>
        <v>142EPSI03</v>
      </c>
      <c r="AC9" s="209" t="str">
        <f t="shared" ref="AC9:AC72" si="36">CONCATENATE(AT9,$CA$5)</f>
        <v>142ESS002</v>
      </c>
      <c r="AD9" s="209" t="str">
        <f t="shared" ref="AD9:AD72" si="37">CONCATENATE(AT9,$CB$5)</f>
        <v>142ESS024</v>
      </c>
      <c r="AE9" s="209" t="str">
        <f t="shared" ref="AE9:AE72" si="38">CONCATENATE(AT9,$CC$5)</f>
        <v>142ESS091</v>
      </c>
      <c r="AF9" s="209" t="str">
        <f t="shared" ref="AF9:AF72" si="39">CONCATENATE(AT9,$CD$5)</f>
        <v>142RES006</v>
      </c>
      <c r="AG9" s="209" t="str">
        <f t="shared" ref="AG9:AG72" si="40">CONCATENATE(AT9,$CE$5)</f>
        <v>142EPSS10</v>
      </c>
      <c r="AH9" s="209" t="e">
        <f>CONCATENATE(AT9,#REF!)</f>
        <v>#REF!</v>
      </c>
      <c r="AI9" s="209" t="str">
        <f t="shared" ref="AI9:AI72" si="41">CONCATENATE(AT9,$CF$5)</f>
        <v>142EPSS16</v>
      </c>
      <c r="AJ9" s="209" t="str">
        <f t="shared" ref="AJ9:AJ72" si="42">CONCATENATE(AT9,$CG$5)</f>
        <v>142EPSS37</v>
      </c>
      <c r="AK9" s="209" t="str">
        <f t="shared" ref="AK9:AK72" si="43">CONCATENATE(AT9,$CH$5)</f>
        <v>142EPSS02</v>
      </c>
      <c r="AL9" s="209" t="str">
        <f t="shared" ref="AL9:AL72" si="44">CONCATENATE(AT9,$CI$5)</f>
        <v>142EPSS23</v>
      </c>
      <c r="AM9" s="209" t="str">
        <f t="shared" ref="AM9:AM72" si="45">CONCATENATE(AT9,$CJ$5)</f>
        <v>142EPSM03</v>
      </c>
      <c r="AN9" s="209" t="str">
        <f t="shared" ref="AN9:AN72" si="46">CONCATENATE(AT9,$CK$5)</f>
        <v>142EPSS18</v>
      </c>
      <c r="AO9" s="209" t="str">
        <f t="shared" ref="AO9:AO72" si="47">CONCATENATE(AT9,$CL$5)</f>
        <v>142EPSS05</v>
      </c>
      <c r="AP9" s="209" t="str">
        <f t="shared" ref="AP9:AP72" si="48">CONCATENATE(AT9,$CM$5)</f>
        <v>142EPSS17</v>
      </c>
      <c r="AQ9" s="209" t="str">
        <f t="shared" ref="AQ9:AQ72" si="49">CONCATENATE(AT9,$CN$5)</f>
        <v>142EPSS33</v>
      </c>
      <c r="AR9" s="89" t="s">
        <v>33</v>
      </c>
      <c r="AS9" s="282" t="s">
        <v>324</v>
      </c>
      <c r="AT9" s="283">
        <v>142</v>
      </c>
      <c r="AU9" s="284">
        <f>'[1]1.COBERTURA  DANE'!K8</f>
        <v>92</v>
      </c>
      <c r="AV9" s="285">
        <f>'[1]1.COBERTURA  DANE'!N8</f>
        <v>0</v>
      </c>
      <c r="AW9" s="286">
        <f>'[1]1.COBERTURA  DANE'!L8</f>
        <v>0</v>
      </c>
      <c r="AX9" s="287">
        <f>'[1]1.COBERTURA  DANE'!M8</f>
        <v>0</v>
      </c>
      <c r="AY9" s="284">
        <f t="shared" ref="AY9:BN14" si="50">IFERROR(VLOOKUP(B9,$CT$9:$CX$929,5,0),0)</f>
        <v>0</v>
      </c>
      <c r="AZ9" s="286">
        <f t="shared" si="50"/>
        <v>0</v>
      </c>
      <c r="BA9" s="286">
        <f t="shared" si="50"/>
        <v>126</v>
      </c>
      <c r="BB9" s="286">
        <f t="shared" si="50"/>
        <v>0</v>
      </c>
      <c r="BC9" s="286">
        <f t="shared" si="50"/>
        <v>828</v>
      </c>
      <c r="BD9" s="286">
        <f t="shared" si="50"/>
        <v>2</v>
      </c>
      <c r="BE9" s="286">
        <f t="shared" si="50"/>
        <v>0</v>
      </c>
      <c r="BF9" s="286">
        <f t="shared" si="50"/>
        <v>0</v>
      </c>
      <c r="BG9" s="286">
        <f t="shared" si="50"/>
        <v>0</v>
      </c>
      <c r="BH9" s="286">
        <f t="shared" si="50"/>
        <v>54</v>
      </c>
      <c r="BI9" s="286">
        <f t="shared" si="50"/>
        <v>3</v>
      </c>
      <c r="BJ9" s="286">
        <f t="shared" si="50"/>
        <v>0</v>
      </c>
      <c r="BK9" s="286">
        <f t="shared" si="50"/>
        <v>0</v>
      </c>
      <c r="BL9" s="287">
        <f t="shared" si="50"/>
        <v>0</v>
      </c>
      <c r="BM9" s="284">
        <f t="shared" si="50"/>
        <v>15</v>
      </c>
      <c r="BN9" s="286">
        <f t="shared" si="50"/>
        <v>0</v>
      </c>
      <c r="BO9" s="286">
        <f t="shared" ref="BI9:BV14" si="51">IFERROR(VLOOKUP(R9,$CT$9:$CX$929,5,0),0)</f>
        <v>0</v>
      </c>
      <c r="BP9" s="286">
        <f t="shared" si="51"/>
        <v>0</v>
      </c>
      <c r="BQ9" s="286">
        <f t="shared" si="51"/>
        <v>0</v>
      </c>
      <c r="BR9" s="286">
        <f t="shared" si="51"/>
        <v>0</v>
      </c>
      <c r="BS9" s="286">
        <f t="shared" si="51"/>
        <v>0</v>
      </c>
      <c r="BT9" s="286">
        <f t="shared" si="51"/>
        <v>0</v>
      </c>
      <c r="BU9" s="286">
        <f t="shared" si="51"/>
        <v>0</v>
      </c>
      <c r="BV9" s="287">
        <f t="shared" si="51"/>
        <v>0</v>
      </c>
      <c r="BW9" s="288">
        <f t="shared" si="3"/>
        <v>15</v>
      </c>
      <c r="BX9" s="284">
        <f t="shared" ref="BX9:CC14" si="52">IFERROR(VLOOKUP(Z9,$CY$9:$DC$931,5,0),0)</f>
        <v>2878</v>
      </c>
      <c r="BY9" s="286">
        <f t="shared" si="52"/>
        <v>0</v>
      </c>
      <c r="BZ9" s="286">
        <f t="shared" si="52"/>
        <v>0</v>
      </c>
      <c r="CA9" s="286">
        <f t="shared" si="52"/>
        <v>0</v>
      </c>
      <c r="CB9" s="286">
        <f t="shared" si="52"/>
        <v>0</v>
      </c>
      <c r="CC9" s="286">
        <f t="shared" si="52"/>
        <v>0</v>
      </c>
      <c r="CD9" s="287">
        <f>'[1]1.COBERTURA  DANE'!F8</f>
        <v>0</v>
      </c>
      <c r="CE9" s="284">
        <f t="shared" ref="CE9:CE14" si="53">IFERROR(VLOOKUP(AG9,$CY$9:$DC$931,5,0),0)</f>
        <v>0</v>
      </c>
      <c r="CF9" s="286">
        <f t="shared" ref="CF9:CN14" si="54">IFERROR(VLOOKUP(AI9,$CY$9:$DC$931,5,0),0)</f>
        <v>0</v>
      </c>
      <c r="CG9" s="286">
        <f t="shared" si="54"/>
        <v>46</v>
      </c>
      <c r="CH9" s="286">
        <f t="shared" si="54"/>
        <v>0</v>
      </c>
      <c r="CI9" s="286">
        <f t="shared" si="54"/>
        <v>0</v>
      </c>
      <c r="CJ9" s="286">
        <f t="shared" si="54"/>
        <v>123</v>
      </c>
      <c r="CK9" s="286">
        <f t="shared" si="54"/>
        <v>0</v>
      </c>
      <c r="CL9" s="286">
        <f t="shared" si="54"/>
        <v>0</v>
      </c>
      <c r="CM9" s="286">
        <f t="shared" si="54"/>
        <v>0</v>
      </c>
      <c r="CN9" s="287">
        <f t="shared" si="54"/>
        <v>0</v>
      </c>
      <c r="CO9" s="288">
        <f t="shared" si="4"/>
        <v>169</v>
      </c>
      <c r="CP9" s="289">
        <f t="shared" ref="CP9:CP14" si="55">SUM(AU9:AX9)</f>
        <v>92</v>
      </c>
      <c r="CQ9" s="290">
        <f t="shared" ref="CQ9:CQ14" si="56">SUM(AY9:BV9)</f>
        <v>1028</v>
      </c>
      <c r="CR9" s="291">
        <f t="shared" ref="CR9:CR14" si="57">SUM(BX9:CN9)</f>
        <v>3047</v>
      </c>
      <c r="CS9" s="292">
        <f t="shared" si="6"/>
        <v>184</v>
      </c>
      <c r="CT9" s="293" t="str">
        <f>CONCATENATE(CV9,CW9)</f>
        <v>142EAS027</v>
      </c>
      <c r="CU9" s="294" t="s">
        <v>325</v>
      </c>
      <c r="CV9" s="295">
        <v>142</v>
      </c>
      <c r="CW9" s="294" t="s">
        <v>232</v>
      </c>
      <c r="CX9" s="296">
        <v>54</v>
      </c>
      <c r="CY9" s="209" t="str">
        <f>CONCATENATE(DA9,DB9)</f>
        <v>142EPSM03</v>
      </c>
      <c r="CZ9" s="294" t="s">
        <v>325</v>
      </c>
      <c r="DA9" s="295">
        <v>142</v>
      </c>
      <c r="DB9" s="294" t="s">
        <v>202</v>
      </c>
      <c r="DC9" s="296">
        <v>123</v>
      </c>
      <c r="DE9" s="297" t="s">
        <v>300</v>
      </c>
      <c r="DF9" s="297">
        <f>CE6</f>
        <v>25</v>
      </c>
      <c r="DG9" s="298">
        <f t="shared" si="0"/>
        <v>20</v>
      </c>
    </row>
    <row r="10" spans="1:111" x14ac:dyDescent="0.25">
      <c r="B10" s="209" t="str">
        <f t="shared" si="9"/>
        <v>425EPS010</v>
      </c>
      <c r="C10" s="209" t="str">
        <f t="shared" si="10"/>
        <v>425EPS016</v>
      </c>
      <c r="D10" s="209" t="str">
        <f t="shared" si="11"/>
        <v>425EPS037</v>
      </c>
      <c r="E10" s="209" t="str">
        <f t="shared" si="12"/>
        <v>425EPS002</v>
      </c>
      <c r="F10" s="209" t="str">
        <f t="shared" si="13"/>
        <v>425EPS003</v>
      </c>
      <c r="G10" s="209" t="str">
        <f t="shared" si="14"/>
        <v>425EPS023</v>
      </c>
      <c r="H10" s="209" t="str">
        <f t="shared" si="15"/>
        <v>425EPS005</v>
      </c>
      <c r="I10" s="209" t="str">
        <f t="shared" si="16"/>
        <v>425EPS018</v>
      </c>
      <c r="J10" s="209" t="str">
        <f t="shared" si="17"/>
        <v>425EAS016</v>
      </c>
      <c r="K10" s="209" t="str">
        <f t="shared" si="18"/>
        <v>425EAS027</v>
      </c>
      <c r="L10" s="209" t="str">
        <f t="shared" si="19"/>
        <v>425EPS017</v>
      </c>
      <c r="M10" s="209" t="str">
        <f t="shared" si="20"/>
        <v>425EPS033</v>
      </c>
      <c r="N10" s="209" t="str">
        <f t="shared" si="21"/>
        <v>425EPS001</v>
      </c>
      <c r="O10" s="209" t="str">
        <f t="shared" si="22"/>
        <v>425EPS008</v>
      </c>
      <c r="P10" s="209" t="str">
        <f t="shared" si="23"/>
        <v>425EPS040</v>
      </c>
      <c r="Q10" s="209" t="str">
        <f t="shared" si="24"/>
        <v>425ESSC24</v>
      </c>
      <c r="R10" s="209" t="str">
        <f t="shared" si="25"/>
        <v>425EPSC20</v>
      </c>
      <c r="S10" s="209" t="str">
        <f t="shared" si="26"/>
        <v>425ESSC91</v>
      </c>
      <c r="T10" s="209" t="str">
        <f t="shared" si="27"/>
        <v>425ESSC02</v>
      </c>
      <c r="U10" s="209" t="str">
        <f t="shared" si="28"/>
        <v>425ESSC62</v>
      </c>
      <c r="V10" s="209" t="str">
        <f t="shared" si="29"/>
        <v>425EPS012</v>
      </c>
      <c r="W10" s="209" t="str">
        <f t="shared" si="30"/>
        <v>425EPSC22</v>
      </c>
      <c r="X10" s="209" t="str">
        <f t="shared" si="31"/>
        <v>425ESSC07</v>
      </c>
      <c r="Y10" s="209" t="str">
        <f t="shared" si="32"/>
        <v>425ESSC33</v>
      </c>
      <c r="Z10" s="209" t="str">
        <f t="shared" si="33"/>
        <v>425EPSS40</v>
      </c>
      <c r="AA10" s="209" t="str">
        <f t="shared" si="34"/>
        <v>425EPS020</v>
      </c>
      <c r="AB10" s="209" t="str">
        <f t="shared" si="35"/>
        <v>425EPSI03</v>
      </c>
      <c r="AC10" s="209" t="str">
        <f t="shared" si="36"/>
        <v>425ESS002</v>
      </c>
      <c r="AD10" s="209" t="str">
        <f t="shared" si="37"/>
        <v>425ESS024</v>
      </c>
      <c r="AE10" s="209" t="str">
        <f t="shared" si="38"/>
        <v>425ESS091</v>
      </c>
      <c r="AF10" s="209" t="str">
        <f t="shared" si="39"/>
        <v>425RES006</v>
      </c>
      <c r="AG10" s="209" t="str">
        <f t="shared" si="40"/>
        <v>425EPSS10</v>
      </c>
      <c r="AH10" s="209" t="e">
        <f>CONCATENATE(AT10,#REF!)</f>
        <v>#REF!</v>
      </c>
      <c r="AI10" s="209" t="str">
        <f t="shared" si="41"/>
        <v>425EPSS16</v>
      </c>
      <c r="AJ10" s="209" t="str">
        <f t="shared" si="42"/>
        <v>425EPSS37</v>
      </c>
      <c r="AK10" s="209" t="str">
        <f t="shared" si="43"/>
        <v>425EPSS02</v>
      </c>
      <c r="AL10" s="209" t="str">
        <f t="shared" si="44"/>
        <v>425EPSS23</v>
      </c>
      <c r="AM10" s="209" t="str">
        <f t="shared" si="45"/>
        <v>425EPSM03</v>
      </c>
      <c r="AN10" s="209" t="str">
        <f t="shared" si="46"/>
        <v>425EPSS18</v>
      </c>
      <c r="AO10" s="209" t="str">
        <f t="shared" si="47"/>
        <v>425EPSS05</v>
      </c>
      <c r="AP10" s="209" t="str">
        <f t="shared" si="48"/>
        <v>425EPSS17</v>
      </c>
      <c r="AQ10" s="209" t="str">
        <f t="shared" si="49"/>
        <v>425EPSS33</v>
      </c>
      <c r="AR10" s="110" t="s">
        <v>35</v>
      </c>
      <c r="AS10" s="282" t="s">
        <v>324</v>
      </c>
      <c r="AT10" s="283">
        <v>425</v>
      </c>
      <c r="AU10" s="284">
        <f>'[1]1.COBERTURA  DANE'!K9</f>
        <v>149</v>
      </c>
      <c r="AV10" s="285">
        <f>'[1]1.COBERTURA  DANE'!N9</f>
        <v>0</v>
      </c>
      <c r="AW10" s="286">
        <f>'[1]1.COBERTURA  DANE'!L9</f>
        <v>0</v>
      </c>
      <c r="AX10" s="287">
        <f>'[1]1.COBERTURA  DANE'!M9</f>
        <v>0</v>
      </c>
      <c r="AY10" s="284">
        <f t="shared" si="50"/>
        <v>0</v>
      </c>
      <c r="AZ10" s="286">
        <f t="shared" si="50"/>
        <v>663</v>
      </c>
      <c r="BA10" s="286">
        <f t="shared" si="50"/>
        <v>143</v>
      </c>
      <c r="BB10" s="286">
        <f t="shared" si="50"/>
        <v>0</v>
      </c>
      <c r="BC10" s="286">
        <f t="shared" si="50"/>
        <v>1103</v>
      </c>
      <c r="BD10" s="286">
        <f t="shared" si="50"/>
        <v>0</v>
      </c>
      <c r="BE10" s="286">
        <f t="shared" si="50"/>
        <v>2</v>
      </c>
      <c r="BF10" s="286">
        <f t="shared" si="50"/>
        <v>0</v>
      </c>
      <c r="BG10" s="286">
        <f t="shared" si="50"/>
        <v>0</v>
      </c>
      <c r="BH10" s="286">
        <f t="shared" si="50"/>
        <v>0</v>
      </c>
      <c r="BI10" s="286">
        <f t="shared" si="51"/>
        <v>0</v>
      </c>
      <c r="BJ10" s="286">
        <f t="shared" si="51"/>
        <v>0</v>
      </c>
      <c r="BK10" s="286">
        <f t="shared" si="51"/>
        <v>0</v>
      </c>
      <c r="BL10" s="287">
        <f t="shared" si="51"/>
        <v>0</v>
      </c>
      <c r="BM10" s="284">
        <f t="shared" si="51"/>
        <v>74</v>
      </c>
      <c r="BN10" s="286">
        <f t="shared" si="51"/>
        <v>0</v>
      </c>
      <c r="BO10" s="286">
        <f t="shared" si="51"/>
        <v>1</v>
      </c>
      <c r="BP10" s="286">
        <f t="shared" si="51"/>
        <v>0</v>
      </c>
      <c r="BQ10" s="286">
        <f t="shared" si="51"/>
        <v>0</v>
      </c>
      <c r="BR10" s="286">
        <f t="shared" si="51"/>
        <v>0</v>
      </c>
      <c r="BS10" s="286">
        <f t="shared" si="51"/>
        <v>0</v>
      </c>
      <c r="BT10" s="286">
        <f t="shared" si="51"/>
        <v>0</v>
      </c>
      <c r="BU10" s="286">
        <f t="shared" si="51"/>
        <v>0</v>
      </c>
      <c r="BV10" s="287">
        <f t="shared" si="51"/>
        <v>0</v>
      </c>
      <c r="BW10" s="288">
        <f t="shared" si="3"/>
        <v>75</v>
      </c>
      <c r="BX10" s="284">
        <f t="shared" si="52"/>
        <v>5604</v>
      </c>
      <c r="BY10" s="286">
        <f t="shared" si="52"/>
        <v>0</v>
      </c>
      <c r="BZ10" s="286">
        <f t="shared" si="52"/>
        <v>0</v>
      </c>
      <c r="CA10" s="286">
        <f t="shared" si="52"/>
        <v>0</v>
      </c>
      <c r="CB10" s="286">
        <f t="shared" si="52"/>
        <v>0</v>
      </c>
      <c r="CC10" s="286">
        <f t="shared" si="52"/>
        <v>0</v>
      </c>
      <c r="CD10" s="287">
        <f>'[1]1.COBERTURA  DANE'!F9</f>
        <v>0</v>
      </c>
      <c r="CE10" s="284">
        <f t="shared" si="53"/>
        <v>0</v>
      </c>
      <c r="CF10" s="286">
        <f t="shared" si="54"/>
        <v>110</v>
      </c>
      <c r="CG10" s="286">
        <f t="shared" si="54"/>
        <v>82</v>
      </c>
      <c r="CH10" s="286">
        <f t="shared" si="54"/>
        <v>0</v>
      </c>
      <c r="CI10" s="286">
        <f t="shared" si="54"/>
        <v>0</v>
      </c>
      <c r="CJ10" s="286">
        <f t="shared" si="54"/>
        <v>267</v>
      </c>
      <c r="CK10" s="286">
        <f t="shared" si="54"/>
        <v>0</v>
      </c>
      <c r="CL10" s="286">
        <f t="shared" si="54"/>
        <v>1</v>
      </c>
      <c r="CM10" s="286">
        <f t="shared" si="54"/>
        <v>0</v>
      </c>
      <c r="CN10" s="287">
        <f t="shared" si="54"/>
        <v>0</v>
      </c>
      <c r="CO10" s="288">
        <f t="shared" si="4"/>
        <v>460</v>
      </c>
      <c r="CP10" s="289">
        <f t="shared" si="55"/>
        <v>149</v>
      </c>
      <c r="CQ10" s="290">
        <f t="shared" si="56"/>
        <v>1986</v>
      </c>
      <c r="CR10" s="291">
        <f t="shared" si="57"/>
        <v>6064</v>
      </c>
      <c r="CS10" s="292">
        <f t="shared" si="6"/>
        <v>535</v>
      </c>
      <c r="CT10" s="293" t="str">
        <f t="shared" ref="CT10:CT73" si="58">CONCATENATE(CV10,CW10)</f>
        <v>142EPS003</v>
      </c>
      <c r="CU10" s="294" t="s">
        <v>325</v>
      </c>
      <c r="CV10" s="295">
        <v>142</v>
      </c>
      <c r="CW10" s="294" t="s">
        <v>226</v>
      </c>
      <c r="CX10" s="296">
        <v>828</v>
      </c>
      <c r="CY10" s="209" t="str">
        <f t="shared" ref="CY10:CY73" si="59">CONCATENATE(DA10,DB10)</f>
        <v>142EPSS37</v>
      </c>
      <c r="CZ10" s="294" t="s">
        <v>325</v>
      </c>
      <c r="DA10" s="295">
        <v>142</v>
      </c>
      <c r="DB10" s="294" t="s">
        <v>196</v>
      </c>
      <c r="DC10" s="296">
        <v>46</v>
      </c>
      <c r="DE10" s="297" t="s">
        <v>303</v>
      </c>
      <c r="DF10" s="297">
        <f>CH6</f>
        <v>57</v>
      </c>
      <c r="DG10" s="298">
        <f t="shared" si="0"/>
        <v>45.6</v>
      </c>
    </row>
    <row r="11" spans="1:111" x14ac:dyDescent="0.25">
      <c r="B11" s="209" t="str">
        <f t="shared" si="9"/>
        <v>579EPS010</v>
      </c>
      <c r="C11" s="209" t="str">
        <f t="shared" si="10"/>
        <v>579EPS016</v>
      </c>
      <c r="D11" s="209" t="str">
        <f t="shared" si="11"/>
        <v>579EPS037</v>
      </c>
      <c r="E11" s="209" t="str">
        <f t="shared" si="12"/>
        <v>579EPS002</v>
      </c>
      <c r="F11" s="209" t="str">
        <f t="shared" si="13"/>
        <v>579EPS003</v>
      </c>
      <c r="G11" s="209" t="str">
        <f t="shared" si="14"/>
        <v>579EPS023</v>
      </c>
      <c r="H11" s="209" t="str">
        <f t="shared" si="15"/>
        <v>579EPS005</v>
      </c>
      <c r="I11" s="209" t="str">
        <f t="shared" si="16"/>
        <v>579EPS018</v>
      </c>
      <c r="J11" s="209" t="str">
        <f t="shared" si="17"/>
        <v>579EAS016</v>
      </c>
      <c r="K11" s="209" t="str">
        <f t="shared" si="18"/>
        <v>579EAS027</v>
      </c>
      <c r="L11" s="209" t="str">
        <f t="shared" si="19"/>
        <v>579EPS017</v>
      </c>
      <c r="M11" s="209" t="str">
        <f t="shared" si="20"/>
        <v>579EPS033</v>
      </c>
      <c r="N11" s="209" t="str">
        <f t="shared" si="21"/>
        <v>579EPS001</v>
      </c>
      <c r="O11" s="209" t="str">
        <f t="shared" si="22"/>
        <v>579EPS008</v>
      </c>
      <c r="P11" s="209" t="str">
        <f t="shared" si="23"/>
        <v>579EPS040</v>
      </c>
      <c r="Q11" s="209" t="str">
        <f t="shared" si="24"/>
        <v>579ESSC24</v>
      </c>
      <c r="R11" s="209" t="str">
        <f t="shared" si="25"/>
        <v>579EPSC20</v>
      </c>
      <c r="S11" s="209" t="str">
        <f t="shared" si="26"/>
        <v>579ESSC91</v>
      </c>
      <c r="T11" s="209" t="str">
        <f t="shared" si="27"/>
        <v>579ESSC02</v>
      </c>
      <c r="U11" s="209" t="str">
        <f t="shared" si="28"/>
        <v>579ESSC62</v>
      </c>
      <c r="V11" s="209" t="str">
        <f t="shared" si="29"/>
        <v>579EPS012</v>
      </c>
      <c r="W11" s="209" t="str">
        <f t="shared" si="30"/>
        <v>579EPSC22</v>
      </c>
      <c r="X11" s="209" t="str">
        <f t="shared" si="31"/>
        <v>579ESSC07</v>
      </c>
      <c r="Y11" s="209" t="str">
        <f t="shared" si="32"/>
        <v>579ESSC33</v>
      </c>
      <c r="Z11" s="209" t="str">
        <f t="shared" si="33"/>
        <v>579EPSS40</v>
      </c>
      <c r="AA11" s="209" t="str">
        <f t="shared" si="34"/>
        <v>579EPS020</v>
      </c>
      <c r="AB11" s="209" t="str">
        <f t="shared" si="35"/>
        <v>579EPSI03</v>
      </c>
      <c r="AC11" s="209" t="str">
        <f t="shared" si="36"/>
        <v>579ESS002</v>
      </c>
      <c r="AD11" s="209" t="str">
        <f t="shared" si="37"/>
        <v>579ESS024</v>
      </c>
      <c r="AE11" s="209" t="str">
        <f t="shared" si="38"/>
        <v>579ESS091</v>
      </c>
      <c r="AF11" s="209" t="str">
        <f t="shared" si="39"/>
        <v>579RES006</v>
      </c>
      <c r="AG11" s="209" t="str">
        <f t="shared" si="40"/>
        <v>579EPSS10</v>
      </c>
      <c r="AH11" s="209" t="e">
        <f>CONCATENATE(AT11,#REF!)</f>
        <v>#REF!</v>
      </c>
      <c r="AI11" s="209" t="str">
        <f t="shared" si="41"/>
        <v>579EPSS16</v>
      </c>
      <c r="AJ11" s="209" t="str">
        <f t="shared" si="42"/>
        <v>579EPSS37</v>
      </c>
      <c r="AK11" s="209" t="str">
        <f t="shared" si="43"/>
        <v>579EPSS02</v>
      </c>
      <c r="AL11" s="209" t="str">
        <f t="shared" si="44"/>
        <v>579EPSS23</v>
      </c>
      <c r="AM11" s="209" t="str">
        <f t="shared" si="45"/>
        <v>579EPSM03</v>
      </c>
      <c r="AN11" s="209" t="str">
        <f t="shared" si="46"/>
        <v>579EPSS18</v>
      </c>
      <c r="AO11" s="209" t="str">
        <f t="shared" si="47"/>
        <v>579EPSS05</v>
      </c>
      <c r="AP11" s="209" t="str">
        <f t="shared" si="48"/>
        <v>579EPSS17</v>
      </c>
      <c r="AQ11" s="209" t="str">
        <f t="shared" si="49"/>
        <v>579EPSS33</v>
      </c>
      <c r="AR11" s="88" t="s">
        <v>37</v>
      </c>
      <c r="AS11" s="282" t="s">
        <v>324</v>
      </c>
      <c r="AT11" s="283">
        <v>579</v>
      </c>
      <c r="AU11" s="284">
        <f>'[1]1.COBERTURA  DANE'!K10</f>
        <v>722</v>
      </c>
      <c r="AV11" s="285">
        <f>'[1]1.COBERTURA  DANE'!N10</f>
        <v>59</v>
      </c>
      <c r="AW11" s="286">
        <f>'[1]1.COBERTURA  DANE'!L10</f>
        <v>0</v>
      </c>
      <c r="AX11" s="287">
        <f>'[1]1.COBERTURA  DANE'!M10</f>
        <v>0</v>
      </c>
      <c r="AY11" s="284">
        <f t="shared" si="50"/>
        <v>0</v>
      </c>
      <c r="AZ11" s="286">
        <f t="shared" si="50"/>
        <v>3224</v>
      </c>
      <c r="BA11" s="286">
        <f t="shared" si="50"/>
        <v>390</v>
      </c>
      <c r="BB11" s="286">
        <f t="shared" si="50"/>
        <v>7</v>
      </c>
      <c r="BC11" s="286">
        <f t="shared" si="50"/>
        <v>13162</v>
      </c>
      <c r="BD11" s="286">
        <f t="shared" si="50"/>
        <v>0</v>
      </c>
      <c r="BE11" s="286">
        <f t="shared" si="50"/>
        <v>0</v>
      </c>
      <c r="BF11" s="286">
        <f t="shared" si="50"/>
        <v>1</v>
      </c>
      <c r="BG11" s="286">
        <f t="shared" si="50"/>
        <v>0</v>
      </c>
      <c r="BH11" s="286">
        <f t="shared" si="50"/>
        <v>216</v>
      </c>
      <c r="BI11" s="286">
        <f t="shared" si="51"/>
        <v>1</v>
      </c>
      <c r="BJ11" s="286">
        <f t="shared" si="51"/>
        <v>0</v>
      </c>
      <c r="BK11" s="286">
        <f t="shared" si="51"/>
        <v>0</v>
      </c>
      <c r="BL11" s="287">
        <f t="shared" si="51"/>
        <v>0</v>
      </c>
      <c r="BM11" s="284">
        <f t="shared" si="51"/>
        <v>50</v>
      </c>
      <c r="BN11" s="286">
        <f t="shared" si="51"/>
        <v>0</v>
      </c>
      <c r="BO11" s="286">
        <f t="shared" si="51"/>
        <v>0</v>
      </c>
      <c r="BP11" s="286">
        <f t="shared" si="51"/>
        <v>0</v>
      </c>
      <c r="BQ11" s="286">
        <f t="shared" si="51"/>
        <v>5</v>
      </c>
      <c r="BR11" s="286">
        <f t="shared" si="51"/>
        <v>0</v>
      </c>
      <c r="BS11" s="286">
        <f t="shared" si="51"/>
        <v>0</v>
      </c>
      <c r="BT11" s="286">
        <f t="shared" si="51"/>
        <v>0</v>
      </c>
      <c r="BU11" s="286">
        <f t="shared" si="51"/>
        <v>0</v>
      </c>
      <c r="BV11" s="287">
        <f t="shared" si="51"/>
        <v>0</v>
      </c>
      <c r="BW11" s="288">
        <f t="shared" si="3"/>
        <v>55</v>
      </c>
      <c r="BX11" s="284">
        <f t="shared" si="52"/>
        <v>20227</v>
      </c>
      <c r="BY11" s="286">
        <f t="shared" si="52"/>
        <v>1</v>
      </c>
      <c r="BZ11" s="286">
        <f t="shared" si="52"/>
        <v>0</v>
      </c>
      <c r="CA11" s="286">
        <f t="shared" si="52"/>
        <v>3492</v>
      </c>
      <c r="CB11" s="286">
        <f t="shared" si="52"/>
        <v>0</v>
      </c>
      <c r="CC11" s="286">
        <f t="shared" si="52"/>
        <v>0</v>
      </c>
      <c r="CD11" s="287">
        <f>'[1]1.COBERTURA  DANE'!F10</f>
        <v>303</v>
      </c>
      <c r="CE11" s="284">
        <f t="shared" si="53"/>
        <v>0</v>
      </c>
      <c r="CF11" s="286">
        <f t="shared" si="54"/>
        <v>546</v>
      </c>
      <c r="CG11" s="286">
        <f t="shared" si="54"/>
        <v>133</v>
      </c>
      <c r="CH11" s="286">
        <f t="shared" si="54"/>
        <v>1</v>
      </c>
      <c r="CI11" s="286">
        <f t="shared" si="54"/>
        <v>1</v>
      </c>
      <c r="CJ11" s="286">
        <f t="shared" si="54"/>
        <v>2678</v>
      </c>
      <c r="CK11" s="286">
        <f t="shared" si="54"/>
        <v>0</v>
      </c>
      <c r="CL11" s="286">
        <f t="shared" si="54"/>
        <v>0</v>
      </c>
      <c r="CM11" s="286">
        <f t="shared" si="54"/>
        <v>0</v>
      </c>
      <c r="CN11" s="287">
        <f t="shared" si="54"/>
        <v>0</v>
      </c>
      <c r="CO11" s="288">
        <f t="shared" si="4"/>
        <v>3359</v>
      </c>
      <c r="CP11" s="289">
        <f t="shared" si="55"/>
        <v>781</v>
      </c>
      <c r="CQ11" s="290">
        <f t="shared" si="56"/>
        <v>17056</v>
      </c>
      <c r="CR11" s="291">
        <f t="shared" si="57"/>
        <v>27382</v>
      </c>
      <c r="CS11" s="292">
        <f t="shared" si="6"/>
        <v>3414</v>
      </c>
      <c r="CT11" s="293" t="str">
        <f t="shared" si="58"/>
        <v>142EPS017</v>
      </c>
      <c r="CU11" s="294" t="s">
        <v>325</v>
      </c>
      <c r="CV11" s="295">
        <v>142</v>
      </c>
      <c r="CW11" s="294" t="s">
        <v>234</v>
      </c>
      <c r="CX11" s="296">
        <v>3</v>
      </c>
      <c r="CY11" s="209" t="str">
        <f t="shared" si="59"/>
        <v>142EPSS40</v>
      </c>
      <c r="CZ11" s="294" t="s">
        <v>325</v>
      </c>
      <c r="DA11" s="295">
        <v>142</v>
      </c>
      <c r="DB11" s="294" t="s">
        <v>178</v>
      </c>
      <c r="DC11" s="296">
        <v>2878</v>
      </c>
      <c r="DE11" s="297" t="s">
        <v>326</v>
      </c>
      <c r="DF11" s="297" t="e">
        <f>#REF!</f>
        <v>#REF!</v>
      </c>
      <c r="DG11" s="298" t="e">
        <f t="shared" si="0"/>
        <v>#REF!</v>
      </c>
    </row>
    <row r="12" spans="1:111" x14ac:dyDescent="0.25">
      <c r="B12" s="209" t="str">
        <f t="shared" si="9"/>
        <v>585EPS010</v>
      </c>
      <c r="C12" s="209" t="str">
        <f t="shared" si="10"/>
        <v>585EPS016</v>
      </c>
      <c r="D12" s="209" t="str">
        <f t="shared" si="11"/>
        <v>585EPS037</v>
      </c>
      <c r="E12" s="209" t="str">
        <f t="shared" si="12"/>
        <v>585EPS002</v>
      </c>
      <c r="F12" s="209" t="str">
        <f t="shared" si="13"/>
        <v>585EPS003</v>
      </c>
      <c r="G12" s="209" t="str">
        <f t="shared" si="14"/>
        <v>585EPS023</v>
      </c>
      <c r="H12" s="209" t="str">
        <f t="shared" si="15"/>
        <v>585EPS005</v>
      </c>
      <c r="I12" s="209" t="str">
        <f t="shared" si="16"/>
        <v>585EPS018</v>
      </c>
      <c r="J12" s="209" t="str">
        <f t="shared" si="17"/>
        <v>585EAS016</v>
      </c>
      <c r="K12" s="209" t="str">
        <f t="shared" si="18"/>
        <v>585EAS027</v>
      </c>
      <c r="L12" s="209" t="str">
        <f t="shared" si="19"/>
        <v>585EPS017</v>
      </c>
      <c r="M12" s="209" t="str">
        <f t="shared" si="20"/>
        <v>585EPS033</v>
      </c>
      <c r="N12" s="209" t="str">
        <f t="shared" si="21"/>
        <v>585EPS001</v>
      </c>
      <c r="O12" s="209" t="str">
        <f t="shared" si="22"/>
        <v>585EPS008</v>
      </c>
      <c r="P12" s="209" t="str">
        <f t="shared" si="23"/>
        <v>585EPS040</v>
      </c>
      <c r="Q12" s="209" t="str">
        <f t="shared" si="24"/>
        <v>585ESSC24</v>
      </c>
      <c r="R12" s="209" t="str">
        <f t="shared" si="25"/>
        <v>585EPSC20</v>
      </c>
      <c r="S12" s="209" t="str">
        <f t="shared" si="26"/>
        <v>585ESSC91</v>
      </c>
      <c r="T12" s="209" t="str">
        <f t="shared" si="27"/>
        <v>585ESSC02</v>
      </c>
      <c r="U12" s="209" t="str">
        <f t="shared" si="28"/>
        <v>585ESSC62</v>
      </c>
      <c r="V12" s="209" t="str">
        <f t="shared" si="29"/>
        <v>585EPS012</v>
      </c>
      <c r="W12" s="209" t="str">
        <f t="shared" si="30"/>
        <v>585EPSC22</v>
      </c>
      <c r="X12" s="209" t="str">
        <f t="shared" si="31"/>
        <v>585ESSC07</v>
      </c>
      <c r="Y12" s="209" t="str">
        <f t="shared" si="32"/>
        <v>585ESSC33</v>
      </c>
      <c r="Z12" s="209" t="str">
        <f t="shared" si="33"/>
        <v>585EPSS40</v>
      </c>
      <c r="AA12" s="209" t="str">
        <f t="shared" si="34"/>
        <v>585EPS020</v>
      </c>
      <c r="AB12" s="209" t="str">
        <f t="shared" si="35"/>
        <v>585EPSI03</v>
      </c>
      <c r="AC12" s="209" t="str">
        <f t="shared" si="36"/>
        <v>585ESS002</v>
      </c>
      <c r="AD12" s="209" t="str">
        <f t="shared" si="37"/>
        <v>585ESS024</v>
      </c>
      <c r="AE12" s="209" t="str">
        <f t="shared" si="38"/>
        <v>585ESS091</v>
      </c>
      <c r="AF12" s="209" t="str">
        <f t="shared" si="39"/>
        <v>585RES006</v>
      </c>
      <c r="AG12" s="209" t="str">
        <f t="shared" si="40"/>
        <v>585EPSS10</v>
      </c>
      <c r="AH12" s="209" t="e">
        <f>CONCATENATE(AT12,#REF!)</f>
        <v>#REF!</v>
      </c>
      <c r="AI12" s="209" t="str">
        <f t="shared" si="41"/>
        <v>585EPSS16</v>
      </c>
      <c r="AJ12" s="209" t="str">
        <f t="shared" si="42"/>
        <v>585EPSS37</v>
      </c>
      <c r="AK12" s="209" t="str">
        <f t="shared" si="43"/>
        <v>585EPSS02</v>
      </c>
      <c r="AL12" s="209" t="str">
        <f t="shared" si="44"/>
        <v>585EPSS23</v>
      </c>
      <c r="AM12" s="209" t="str">
        <f t="shared" si="45"/>
        <v>585EPSM03</v>
      </c>
      <c r="AN12" s="209" t="str">
        <f t="shared" si="46"/>
        <v>585EPSS18</v>
      </c>
      <c r="AO12" s="209" t="str">
        <f t="shared" si="47"/>
        <v>585EPSS05</v>
      </c>
      <c r="AP12" s="209" t="str">
        <f t="shared" si="48"/>
        <v>585EPSS17</v>
      </c>
      <c r="AQ12" s="209" t="str">
        <f t="shared" si="49"/>
        <v>585EPSS33</v>
      </c>
      <c r="AR12" s="89" t="s">
        <v>39</v>
      </c>
      <c r="AS12" s="282" t="s">
        <v>324</v>
      </c>
      <c r="AT12" s="283">
        <v>585</v>
      </c>
      <c r="AU12" s="284">
        <f>'[1]1.COBERTURA  DANE'!K11</f>
        <v>264</v>
      </c>
      <c r="AV12" s="285">
        <f>'[1]1.COBERTURA  DANE'!N11</f>
        <v>0</v>
      </c>
      <c r="AW12" s="286">
        <f>'[1]1.COBERTURA  DANE'!L11</f>
        <v>0</v>
      </c>
      <c r="AX12" s="287">
        <f>'[1]1.COBERTURA  DANE'!M11</f>
        <v>0</v>
      </c>
      <c r="AY12" s="284">
        <f t="shared" si="50"/>
        <v>0</v>
      </c>
      <c r="AZ12" s="286">
        <f t="shared" si="50"/>
        <v>817</v>
      </c>
      <c r="BA12" s="286">
        <f t="shared" si="50"/>
        <v>177</v>
      </c>
      <c r="BB12" s="286">
        <f t="shared" si="50"/>
        <v>0</v>
      </c>
      <c r="BC12" s="286">
        <f t="shared" si="50"/>
        <v>3043</v>
      </c>
      <c r="BD12" s="286">
        <f t="shared" si="50"/>
        <v>0</v>
      </c>
      <c r="BE12" s="286">
        <f t="shared" si="50"/>
        <v>0</v>
      </c>
      <c r="BF12" s="286">
        <f t="shared" si="50"/>
        <v>1</v>
      </c>
      <c r="BG12" s="286">
        <f t="shared" si="50"/>
        <v>0</v>
      </c>
      <c r="BH12" s="286">
        <f t="shared" si="50"/>
        <v>6</v>
      </c>
      <c r="BI12" s="286">
        <f t="shared" si="51"/>
        <v>0</v>
      </c>
      <c r="BJ12" s="286">
        <f t="shared" si="51"/>
        <v>0</v>
      </c>
      <c r="BK12" s="286">
        <f t="shared" si="51"/>
        <v>0</v>
      </c>
      <c r="BL12" s="287">
        <f t="shared" si="51"/>
        <v>0</v>
      </c>
      <c r="BM12" s="284">
        <f t="shared" si="51"/>
        <v>31</v>
      </c>
      <c r="BN12" s="286">
        <f t="shared" si="51"/>
        <v>0</v>
      </c>
      <c r="BO12" s="286">
        <f t="shared" si="51"/>
        <v>0</v>
      </c>
      <c r="BP12" s="286">
        <f t="shared" si="51"/>
        <v>1</v>
      </c>
      <c r="BQ12" s="286">
        <f t="shared" si="51"/>
        <v>0</v>
      </c>
      <c r="BR12" s="286">
        <f t="shared" si="51"/>
        <v>0</v>
      </c>
      <c r="BS12" s="286">
        <f t="shared" si="51"/>
        <v>0</v>
      </c>
      <c r="BT12" s="286">
        <f t="shared" si="51"/>
        <v>0</v>
      </c>
      <c r="BU12" s="286">
        <f t="shared" si="51"/>
        <v>0</v>
      </c>
      <c r="BV12" s="287">
        <f t="shared" si="51"/>
        <v>0</v>
      </c>
      <c r="BW12" s="288">
        <f t="shared" si="3"/>
        <v>32</v>
      </c>
      <c r="BX12" s="284">
        <f t="shared" si="52"/>
        <v>5535</v>
      </c>
      <c r="BY12" s="286">
        <f t="shared" si="52"/>
        <v>0</v>
      </c>
      <c r="BZ12" s="286">
        <f t="shared" si="52"/>
        <v>0</v>
      </c>
      <c r="CA12" s="286">
        <f t="shared" si="52"/>
        <v>0</v>
      </c>
      <c r="CB12" s="286">
        <f t="shared" si="52"/>
        <v>0</v>
      </c>
      <c r="CC12" s="286">
        <f t="shared" si="52"/>
        <v>1596</v>
      </c>
      <c r="CD12" s="287">
        <f>'[1]1.COBERTURA  DANE'!F11</f>
        <v>0</v>
      </c>
      <c r="CE12" s="284">
        <f t="shared" si="53"/>
        <v>0</v>
      </c>
      <c r="CF12" s="286">
        <f t="shared" si="54"/>
        <v>65</v>
      </c>
      <c r="CG12" s="286">
        <f t="shared" si="54"/>
        <v>58</v>
      </c>
      <c r="CH12" s="286">
        <f t="shared" si="54"/>
        <v>0</v>
      </c>
      <c r="CI12" s="286">
        <f t="shared" si="54"/>
        <v>0</v>
      </c>
      <c r="CJ12" s="286">
        <f t="shared" si="54"/>
        <v>573</v>
      </c>
      <c r="CK12" s="286">
        <f t="shared" si="54"/>
        <v>0</v>
      </c>
      <c r="CL12" s="286">
        <f t="shared" si="54"/>
        <v>0</v>
      </c>
      <c r="CM12" s="286">
        <f t="shared" si="54"/>
        <v>1</v>
      </c>
      <c r="CN12" s="287">
        <f t="shared" si="54"/>
        <v>0</v>
      </c>
      <c r="CO12" s="288">
        <f t="shared" si="4"/>
        <v>697</v>
      </c>
      <c r="CP12" s="289">
        <f t="shared" si="55"/>
        <v>264</v>
      </c>
      <c r="CQ12" s="290">
        <f t="shared" si="56"/>
        <v>4076</v>
      </c>
      <c r="CR12" s="291">
        <f t="shared" si="57"/>
        <v>7828</v>
      </c>
      <c r="CS12" s="292">
        <f t="shared" si="6"/>
        <v>729</v>
      </c>
      <c r="CT12" s="293" t="str">
        <f t="shared" si="58"/>
        <v>142EPS023</v>
      </c>
      <c r="CU12" s="294" t="s">
        <v>325</v>
      </c>
      <c r="CV12" s="295">
        <v>142</v>
      </c>
      <c r="CW12" s="294" t="s">
        <v>227</v>
      </c>
      <c r="CX12" s="296">
        <v>2</v>
      </c>
      <c r="CY12" s="209" t="str">
        <f t="shared" si="59"/>
        <v>425EPSM03</v>
      </c>
      <c r="CZ12" s="294" t="s">
        <v>325</v>
      </c>
      <c r="DA12" s="295">
        <v>425</v>
      </c>
      <c r="DB12" s="294" t="s">
        <v>202</v>
      </c>
      <c r="DC12" s="296">
        <v>267</v>
      </c>
      <c r="DE12" s="297" t="s">
        <v>307</v>
      </c>
      <c r="DF12" s="297">
        <f>CL6</f>
        <v>15</v>
      </c>
      <c r="DG12" s="298">
        <f t="shared" si="0"/>
        <v>12</v>
      </c>
    </row>
    <row r="13" spans="1:111" x14ac:dyDescent="0.25">
      <c r="B13" s="209" t="str">
        <f t="shared" si="9"/>
        <v>591EPS010</v>
      </c>
      <c r="C13" s="209" t="str">
        <f t="shared" si="10"/>
        <v>591EPS016</v>
      </c>
      <c r="D13" s="209" t="str">
        <f t="shared" si="11"/>
        <v>591EPS037</v>
      </c>
      <c r="E13" s="209" t="str">
        <f t="shared" si="12"/>
        <v>591EPS002</v>
      </c>
      <c r="F13" s="209" t="str">
        <f t="shared" si="13"/>
        <v>591EPS003</v>
      </c>
      <c r="G13" s="209" t="str">
        <f t="shared" si="14"/>
        <v>591EPS023</v>
      </c>
      <c r="H13" s="209" t="str">
        <f t="shared" si="15"/>
        <v>591EPS005</v>
      </c>
      <c r="I13" s="209" t="str">
        <f t="shared" si="16"/>
        <v>591EPS018</v>
      </c>
      <c r="J13" s="209" t="str">
        <f t="shared" si="17"/>
        <v>591EAS016</v>
      </c>
      <c r="K13" s="209" t="str">
        <f t="shared" si="18"/>
        <v>591EAS027</v>
      </c>
      <c r="L13" s="209" t="str">
        <f t="shared" si="19"/>
        <v>591EPS017</v>
      </c>
      <c r="M13" s="209" t="str">
        <f t="shared" si="20"/>
        <v>591EPS033</v>
      </c>
      <c r="N13" s="209" t="str">
        <f t="shared" si="21"/>
        <v>591EPS001</v>
      </c>
      <c r="O13" s="209" t="str">
        <f t="shared" si="22"/>
        <v>591EPS008</v>
      </c>
      <c r="P13" s="209" t="str">
        <f t="shared" si="23"/>
        <v>591EPS040</v>
      </c>
      <c r="Q13" s="209" t="str">
        <f t="shared" si="24"/>
        <v>591ESSC24</v>
      </c>
      <c r="R13" s="209" t="str">
        <f t="shared" si="25"/>
        <v>591EPSC20</v>
      </c>
      <c r="S13" s="209" t="str">
        <f t="shared" si="26"/>
        <v>591ESSC91</v>
      </c>
      <c r="T13" s="209" t="str">
        <f t="shared" si="27"/>
        <v>591ESSC02</v>
      </c>
      <c r="U13" s="209" t="str">
        <f t="shared" si="28"/>
        <v>591ESSC62</v>
      </c>
      <c r="V13" s="209" t="str">
        <f t="shared" si="29"/>
        <v>591EPS012</v>
      </c>
      <c r="W13" s="209" t="str">
        <f t="shared" si="30"/>
        <v>591EPSC22</v>
      </c>
      <c r="X13" s="209" t="str">
        <f t="shared" si="31"/>
        <v>591ESSC07</v>
      </c>
      <c r="Y13" s="209" t="str">
        <f t="shared" si="32"/>
        <v>591ESSC33</v>
      </c>
      <c r="Z13" s="209" t="str">
        <f t="shared" si="33"/>
        <v>591EPSS40</v>
      </c>
      <c r="AA13" s="209" t="str">
        <f t="shared" si="34"/>
        <v>591EPS020</v>
      </c>
      <c r="AB13" s="209" t="str">
        <f t="shared" si="35"/>
        <v>591EPSI03</v>
      </c>
      <c r="AC13" s="209" t="str">
        <f t="shared" si="36"/>
        <v>591ESS002</v>
      </c>
      <c r="AD13" s="209" t="str">
        <f t="shared" si="37"/>
        <v>591ESS024</v>
      </c>
      <c r="AE13" s="209" t="str">
        <f t="shared" si="38"/>
        <v>591ESS091</v>
      </c>
      <c r="AF13" s="209" t="str">
        <f t="shared" si="39"/>
        <v>591RES006</v>
      </c>
      <c r="AG13" s="209" t="str">
        <f t="shared" si="40"/>
        <v>591EPSS10</v>
      </c>
      <c r="AH13" s="209" t="e">
        <f>CONCATENATE(AT13,#REF!)</f>
        <v>#REF!</v>
      </c>
      <c r="AI13" s="209" t="str">
        <f t="shared" si="41"/>
        <v>591EPSS16</v>
      </c>
      <c r="AJ13" s="209" t="str">
        <f t="shared" si="42"/>
        <v>591EPSS37</v>
      </c>
      <c r="AK13" s="209" t="str">
        <f t="shared" si="43"/>
        <v>591EPSS02</v>
      </c>
      <c r="AL13" s="209" t="str">
        <f t="shared" si="44"/>
        <v>591EPSS23</v>
      </c>
      <c r="AM13" s="209" t="str">
        <f t="shared" si="45"/>
        <v>591EPSM03</v>
      </c>
      <c r="AN13" s="209" t="str">
        <f t="shared" si="46"/>
        <v>591EPSS18</v>
      </c>
      <c r="AO13" s="209" t="str">
        <f t="shared" si="47"/>
        <v>591EPSS05</v>
      </c>
      <c r="AP13" s="209" t="str">
        <f t="shared" si="48"/>
        <v>591EPSS17</v>
      </c>
      <c r="AQ13" s="209" t="str">
        <f t="shared" si="49"/>
        <v>591EPSS33</v>
      </c>
      <c r="AR13" s="89" t="s">
        <v>41</v>
      </c>
      <c r="AS13" s="282" t="s">
        <v>324</v>
      </c>
      <c r="AT13" s="283">
        <v>591</v>
      </c>
      <c r="AU13" s="284">
        <f>'[1]1.COBERTURA  DANE'!K12</f>
        <v>272</v>
      </c>
      <c r="AV13" s="285">
        <f>'[1]1.COBERTURA  DANE'!N12</f>
        <v>0</v>
      </c>
      <c r="AW13" s="286">
        <f>'[1]1.COBERTURA  DANE'!L12</f>
        <v>0</v>
      </c>
      <c r="AX13" s="287">
        <f>'[1]1.COBERTURA  DANE'!M12</f>
        <v>0</v>
      </c>
      <c r="AY13" s="284">
        <f t="shared" si="50"/>
        <v>0</v>
      </c>
      <c r="AZ13" s="286">
        <f t="shared" si="50"/>
        <v>0</v>
      </c>
      <c r="BA13" s="286">
        <f t="shared" si="50"/>
        <v>822</v>
      </c>
      <c r="BB13" s="286">
        <f t="shared" si="50"/>
        <v>3</v>
      </c>
      <c r="BC13" s="286">
        <f t="shared" si="50"/>
        <v>518</v>
      </c>
      <c r="BD13" s="286">
        <f t="shared" si="50"/>
        <v>0</v>
      </c>
      <c r="BE13" s="286">
        <f t="shared" si="50"/>
        <v>0</v>
      </c>
      <c r="BF13" s="286">
        <f t="shared" si="50"/>
        <v>0</v>
      </c>
      <c r="BG13" s="286">
        <f t="shared" si="50"/>
        <v>0</v>
      </c>
      <c r="BH13" s="286">
        <f t="shared" si="50"/>
        <v>0</v>
      </c>
      <c r="BI13" s="286">
        <f t="shared" si="51"/>
        <v>5</v>
      </c>
      <c r="BJ13" s="286">
        <f t="shared" si="51"/>
        <v>0</v>
      </c>
      <c r="BK13" s="286">
        <f t="shared" si="51"/>
        <v>0</v>
      </c>
      <c r="BL13" s="287">
        <f t="shared" si="51"/>
        <v>0</v>
      </c>
      <c r="BM13" s="284">
        <f t="shared" si="51"/>
        <v>27</v>
      </c>
      <c r="BN13" s="286">
        <f t="shared" si="51"/>
        <v>0</v>
      </c>
      <c r="BO13" s="286">
        <f t="shared" si="51"/>
        <v>0</v>
      </c>
      <c r="BP13" s="286">
        <f t="shared" si="51"/>
        <v>0</v>
      </c>
      <c r="BQ13" s="286">
        <f t="shared" si="51"/>
        <v>0</v>
      </c>
      <c r="BR13" s="286">
        <f t="shared" si="51"/>
        <v>0</v>
      </c>
      <c r="BS13" s="286">
        <f t="shared" si="51"/>
        <v>0</v>
      </c>
      <c r="BT13" s="286">
        <f t="shared" si="51"/>
        <v>0</v>
      </c>
      <c r="BU13" s="286">
        <f t="shared" si="51"/>
        <v>0</v>
      </c>
      <c r="BV13" s="287">
        <f t="shared" si="51"/>
        <v>0</v>
      </c>
      <c r="BW13" s="288">
        <f t="shared" si="3"/>
        <v>27</v>
      </c>
      <c r="BX13" s="284">
        <f t="shared" si="52"/>
        <v>6787</v>
      </c>
      <c r="BY13" s="286">
        <f t="shared" si="52"/>
        <v>0</v>
      </c>
      <c r="BZ13" s="286">
        <f t="shared" si="52"/>
        <v>0</v>
      </c>
      <c r="CA13" s="286">
        <f t="shared" si="52"/>
        <v>0</v>
      </c>
      <c r="CB13" s="286">
        <f t="shared" si="52"/>
        <v>0</v>
      </c>
      <c r="CC13" s="286">
        <f t="shared" si="52"/>
        <v>1544</v>
      </c>
      <c r="CD13" s="287">
        <f>'[1]1.COBERTURA  DANE'!F12</f>
        <v>1186</v>
      </c>
      <c r="CE13" s="284">
        <f t="shared" si="53"/>
        <v>0</v>
      </c>
      <c r="CF13" s="286">
        <f t="shared" si="54"/>
        <v>0</v>
      </c>
      <c r="CG13" s="286">
        <f t="shared" si="54"/>
        <v>199</v>
      </c>
      <c r="CH13" s="286">
        <f t="shared" si="54"/>
        <v>1</v>
      </c>
      <c r="CI13" s="286">
        <f t="shared" si="54"/>
        <v>0</v>
      </c>
      <c r="CJ13" s="286">
        <f t="shared" si="54"/>
        <v>218</v>
      </c>
      <c r="CK13" s="286">
        <f t="shared" si="54"/>
        <v>0</v>
      </c>
      <c r="CL13" s="286">
        <f t="shared" si="54"/>
        <v>0</v>
      </c>
      <c r="CM13" s="286">
        <f t="shared" si="54"/>
        <v>3</v>
      </c>
      <c r="CN13" s="287">
        <f t="shared" si="54"/>
        <v>0</v>
      </c>
      <c r="CO13" s="288">
        <f t="shared" si="4"/>
        <v>421</v>
      </c>
      <c r="CP13" s="289">
        <f t="shared" si="55"/>
        <v>272</v>
      </c>
      <c r="CQ13" s="290">
        <f t="shared" si="56"/>
        <v>1375</v>
      </c>
      <c r="CR13" s="291">
        <f t="shared" si="57"/>
        <v>9938</v>
      </c>
      <c r="CS13" s="292">
        <f t="shared" si="6"/>
        <v>448</v>
      </c>
      <c r="CT13" s="293" t="str">
        <f t="shared" si="58"/>
        <v>142EPS037</v>
      </c>
      <c r="CU13" s="294" t="s">
        <v>325</v>
      </c>
      <c r="CV13" s="295">
        <v>142</v>
      </c>
      <c r="CW13" s="294" t="s">
        <v>224</v>
      </c>
      <c r="CX13" s="296">
        <v>126</v>
      </c>
      <c r="CY13" s="209" t="str">
        <f t="shared" si="59"/>
        <v>425EPSS05</v>
      </c>
      <c r="CZ13" s="294" t="s">
        <v>325</v>
      </c>
      <c r="DA13" s="295">
        <v>425</v>
      </c>
      <c r="DB13" s="294" t="s">
        <v>206</v>
      </c>
      <c r="DC13" s="296">
        <v>1</v>
      </c>
      <c r="DE13" s="297" t="s">
        <v>304</v>
      </c>
      <c r="DF13" s="297" t="e">
        <f>#REF!</f>
        <v>#REF!</v>
      </c>
      <c r="DG13" s="298" t="e">
        <f t="shared" si="0"/>
        <v>#REF!</v>
      </c>
    </row>
    <row r="14" spans="1:111" x14ac:dyDescent="0.25">
      <c r="B14" s="209" t="str">
        <f t="shared" si="9"/>
        <v>893EPS010</v>
      </c>
      <c r="C14" s="209" t="str">
        <f t="shared" si="10"/>
        <v>893EPS016</v>
      </c>
      <c r="D14" s="209" t="str">
        <f t="shared" si="11"/>
        <v>893EPS037</v>
      </c>
      <c r="E14" s="209" t="str">
        <f t="shared" si="12"/>
        <v>893EPS002</v>
      </c>
      <c r="F14" s="209" t="str">
        <f t="shared" si="13"/>
        <v>893EPS003</v>
      </c>
      <c r="G14" s="209" t="str">
        <f t="shared" si="14"/>
        <v>893EPS023</v>
      </c>
      <c r="H14" s="209" t="str">
        <f t="shared" si="15"/>
        <v>893EPS005</v>
      </c>
      <c r="I14" s="209" t="str">
        <f t="shared" si="16"/>
        <v>893EPS018</v>
      </c>
      <c r="J14" s="209" t="str">
        <f t="shared" si="17"/>
        <v>893EAS016</v>
      </c>
      <c r="K14" s="209" t="str">
        <f t="shared" si="18"/>
        <v>893EAS027</v>
      </c>
      <c r="L14" s="209" t="str">
        <f t="shared" si="19"/>
        <v>893EPS017</v>
      </c>
      <c r="M14" s="209" t="str">
        <f t="shared" si="20"/>
        <v>893EPS033</v>
      </c>
      <c r="N14" s="209" t="str">
        <f t="shared" si="21"/>
        <v>893EPS001</v>
      </c>
      <c r="O14" s="209" t="str">
        <f t="shared" si="22"/>
        <v>893EPS008</v>
      </c>
      <c r="P14" s="209" t="str">
        <f t="shared" si="23"/>
        <v>893EPS040</v>
      </c>
      <c r="Q14" s="209" t="str">
        <f t="shared" si="24"/>
        <v>893ESSC24</v>
      </c>
      <c r="R14" s="209" t="str">
        <f t="shared" si="25"/>
        <v>893EPSC20</v>
      </c>
      <c r="S14" s="209" t="str">
        <f t="shared" si="26"/>
        <v>893ESSC91</v>
      </c>
      <c r="T14" s="209" t="str">
        <f t="shared" si="27"/>
        <v>893ESSC02</v>
      </c>
      <c r="U14" s="209" t="str">
        <f t="shared" si="28"/>
        <v>893ESSC62</v>
      </c>
      <c r="V14" s="209" t="str">
        <f t="shared" si="29"/>
        <v>893EPS012</v>
      </c>
      <c r="W14" s="209" t="str">
        <f t="shared" si="30"/>
        <v>893EPSC22</v>
      </c>
      <c r="X14" s="209" t="str">
        <f t="shared" si="31"/>
        <v>893ESSC07</v>
      </c>
      <c r="Y14" s="209" t="str">
        <f t="shared" si="32"/>
        <v>893ESSC33</v>
      </c>
      <c r="Z14" s="209" t="str">
        <f t="shared" si="33"/>
        <v>893EPSS40</v>
      </c>
      <c r="AA14" s="209" t="str">
        <f t="shared" si="34"/>
        <v>893EPS020</v>
      </c>
      <c r="AB14" s="209" t="str">
        <f t="shared" si="35"/>
        <v>893EPSI03</v>
      </c>
      <c r="AC14" s="209" t="str">
        <f t="shared" si="36"/>
        <v>893ESS002</v>
      </c>
      <c r="AD14" s="209" t="str">
        <f t="shared" si="37"/>
        <v>893ESS024</v>
      </c>
      <c r="AE14" s="209" t="str">
        <f t="shared" si="38"/>
        <v>893ESS091</v>
      </c>
      <c r="AF14" s="209" t="str">
        <f t="shared" si="39"/>
        <v>893RES006</v>
      </c>
      <c r="AG14" s="209" t="str">
        <f t="shared" si="40"/>
        <v>893EPSS10</v>
      </c>
      <c r="AH14" s="209" t="e">
        <f>CONCATENATE(AT14,#REF!)</f>
        <v>#REF!</v>
      </c>
      <c r="AI14" s="209" t="str">
        <f t="shared" si="41"/>
        <v>893EPSS16</v>
      </c>
      <c r="AJ14" s="209" t="str">
        <f t="shared" si="42"/>
        <v>893EPSS37</v>
      </c>
      <c r="AK14" s="209" t="str">
        <f t="shared" si="43"/>
        <v>893EPSS02</v>
      </c>
      <c r="AL14" s="209" t="str">
        <f t="shared" si="44"/>
        <v>893EPSS23</v>
      </c>
      <c r="AM14" s="209" t="str">
        <f t="shared" si="45"/>
        <v>893EPSM03</v>
      </c>
      <c r="AN14" s="209" t="str">
        <f t="shared" si="46"/>
        <v>893EPSS18</v>
      </c>
      <c r="AO14" s="209" t="str">
        <f t="shared" si="47"/>
        <v>893EPSS05</v>
      </c>
      <c r="AP14" s="209" t="str">
        <f t="shared" si="48"/>
        <v>893EPSS17</v>
      </c>
      <c r="AQ14" s="209" t="str">
        <f t="shared" si="49"/>
        <v>893EPSS33</v>
      </c>
      <c r="AR14" s="110" t="s">
        <v>43</v>
      </c>
      <c r="AS14" s="282" t="s">
        <v>324</v>
      </c>
      <c r="AT14" s="283">
        <v>893</v>
      </c>
      <c r="AU14" s="284">
        <f>'[1]1.COBERTURA  DANE'!K13</f>
        <v>154</v>
      </c>
      <c r="AV14" s="285">
        <f>'[1]1.COBERTURA  DANE'!N13</f>
        <v>0</v>
      </c>
      <c r="AW14" s="286">
        <f>'[1]1.COBERTURA  DANE'!L13</f>
        <v>0</v>
      </c>
      <c r="AX14" s="287">
        <f>'[1]1.COBERTURA  DANE'!M13</f>
        <v>0</v>
      </c>
      <c r="AY14" s="284">
        <f t="shared" si="50"/>
        <v>0</v>
      </c>
      <c r="AZ14" s="286">
        <f t="shared" si="50"/>
        <v>339</v>
      </c>
      <c r="BA14" s="286">
        <f t="shared" si="50"/>
        <v>340</v>
      </c>
      <c r="BB14" s="286">
        <f t="shared" si="50"/>
        <v>0</v>
      </c>
      <c r="BC14" s="286">
        <f t="shared" si="50"/>
        <v>261</v>
      </c>
      <c r="BD14" s="286">
        <f t="shared" si="50"/>
        <v>0</v>
      </c>
      <c r="BE14" s="286">
        <f t="shared" si="50"/>
        <v>5</v>
      </c>
      <c r="BF14" s="286">
        <f t="shared" si="50"/>
        <v>0</v>
      </c>
      <c r="BG14" s="286">
        <f t="shared" si="50"/>
        <v>0</v>
      </c>
      <c r="BH14" s="286">
        <f t="shared" si="50"/>
        <v>0</v>
      </c>
      <c r="BI14" s="286">
        <f t="shared" si="51"/>
        <v>10</v>
      </c>
      <c r="BJ14" s="286">
        <f t="shared" si="51"/>
        <v>0</v>
      </c>
      <c r="BK14" s="286">
        <f t="shared" si="51"/>
        <v>0</v>
      </c>
      <c r="BL14" s="287">
        <f t="shared" si="51"/>
        <v>0</v>
      </c>
      <c r="BM14" s="284">
        <f t="shared" si="51"/>
        <v>10</v>
      </c>
      <c r="BN14" s="286">
        <f t="shared" si="51"/>
        <v>0</v>
      </c>
      <c r="BO14" s="286">
        <f t="shared" si="51"/>
        <v>3</v>
      </c>
      <c r="BP14" s="286">
        <f t="shared" si="51"/>
        <v>0</v>
      </c>
      <c r="BQ14" s="286">
        <f t="shared" si="51"/>
        <v>0</v>
      </c>
      <c r="BR14" s="286">
        <f t="shared" si="51"/>
        <v>0</v>
      </c>
      <c r="BS14" s="286">
        <f t="shared" si="51"/>
        <v>0</v>
      </c>
      <c r="BT14" s="286">
        <f t="shared" si="51"/>
        <v>0</v>
      </c>
      <c r="BU14" s="286">
        <f t="shared" si="51"/>
        <v>0</v>
      </c>
      <c r="BV14" s="287">
        <f t="shared" si="51"/>
        <v>0</v>
      </c>
      <c r="BW14" s="288">
        <f t="shared" si="3"/>
        <v>13</v>
      </c>
      <c r="BX14" s="284">
        <f t="shared" si="52"/>
        <v>10113</v>
      </c>
      <c r="BY14" s="286">
        <f t="shared" si="52"/>
        <v>63</v>
      </c>
      <c r="BZ14" s="286">
        <f t="shared" si="52"/>
        <v>0</v>
      </c>
      <c r="CA14" s="286">
        <f t="shared" si="52"/>
        <v>0</v>
      </c>
      <c r="CB14" s="286">
        <f t="shared" si="52"/>
        <v>0</v>
      </c>
      <c r="CC14" s="286">
        <f t="shared" si="52"/>
        <v>0</v>
      </c>
      <c r="CD14" s="287">
        <f>'[1]1.COBERTURA  DANE'!F13</f>
        <v>0</v>
      </c>
      <c r="CE14" s="284">
        <f t="shared" si="53"/>
        <v>0</v>
      </c>
      <c r="CF14" s="286">
        <f t="shared" si="54"/>
        <v>97</v>
      </c>
      <c r="CG14" s="286">
        <f t="shared" si="54"/>
        <v>95</v>
      </c>
      <c r="CH14" s="286">
        <f t="shared" si="54"/>
        <v>0</v>
      </c>
      <c r="CI14" s="286">
        <f t="shared" si="54"/>
        <v>1</v>
      </c>
      <c r="CJ14" s="286">
        <f t="shared" si="54"/>
        <v>123</v>
      </c>
      <c r="CK14" s="286">
        <f t="shared" si="54"/>
        <v>0</v>
      </c>
      <c r="CL14" s="286">
        <f t="shared" si="54"/>
        <v>1</v>
      </c>
      <c r="CM14" s="286">
        <f t="shared" si="54"/>
        <v>6</v>
      </c>
      <c r="CN14" s="287">
        <f t="shared" si="54"/>
        <v>0</v>
      </c>
      <c r="CO14" s="288">
        <f t="shared" si="4"/>
        <v>323</v>
      </c>
      <c r="CP14" s="289">
        <f t="shared" si="55"/>
        <v>154</v>
      </c>
      <c r="CQ14" s="290">
        <f t="shared" si="56"/>
        <v>968</v>
      </c>
      <c r="CR14" s="291">
        <f t="shared" si="57"/>
        <v>10499</v>
      </c>
      <c r="CS14" s="292">
        <f t="shared" si="6"/>
        <v>336</v>
      </c>
      <c r="CT14" s="293" t="str">
        <f t="shared" si="58"/>
        <v>142EPS040</v>
      </c>
      <c r="CU14" s="294" t="s">
        <v>325</v>
      </c>
      <c r="CV14" s="295">
        <v>142</v>
      </c>
      <c r="CW14" s="294" t="s">
        <v>240</v>
      </c>
      <c r="CX14" s="296">
        <v>15</v>
      </c>
      <c r="CY14" s="209" t="str">
        <f t="shared" si="59"/>
        <v>425EPSS16</v>
      </c>
      <c r="CZ14" s="294" t="s">
        <v>325</v>
      </c>
      <c r="DA14" s="295">
        <v>425</v>
      </c>
      <c r="DB14" s="294" t="s">
        <v>194</v>
      </c>
      <c r="DC14" s="296">
        <v>110</v>
      </c>
      <c r="DE14" s="297" t="s">
        <v>308</v>
      </c>
      <c r="DF14" s="297">
        <f>CM6</f>
        <v>14</v>
      </c>
      <c r="DG14" s="298">
        <f t="shared" si="0"/>
        <v>11.200000000000001</v>
      </c>
    </row>
    <row r="15" spans="1:111" x14ac:dyDescent="0.25">
      <c r="B15" s="209" t="str">
        <f t="shared" si="9"/>
        <v>EPS010</v>
      </c>
      <c r="C15" s="209" t="str">
        <f t="shared" si="10"/>
        <v>EPS016</v>
      </c>
      <c r="D15" s="209" t="str">
        <f t="shared" si="11"/>
        <v>EPS037</v>
      </c>
      <c r="E15" s="209" t="str">
        <f t="shared" si="12"/>
        <v>EPS002</v>
      </c>
      <c r="F15" s="209" t="str">
        <f t="shared" si="13"/>
        <v>EPS003</v>
      </c>
      <c r="G15" s="209" t="str">
        <f t="shared" si="14"/>
        <v>EPS023</v>
      </c>
      <c r="H15" s="209" t="str">
        <f t="shared" si="15"/>
        <v>EPS005</v>
      </c>
      <c r="I15" s="209" t="str">
        <f t="shared" si="16"/>
        <v>EPS018</v>
      </c>
      <c r="J15" s="209" t="str">
        <f t="shared" si="17"/>
        <v>EAS016</v>
      </c>
      <c r="K15" s="209" t="str">
        <f t="shared" si="18"/>
        <v>EAS027</v>
      </c>
      <c r="L15" s="209" t="str">
        <f t="shared" si="19"/>
        <v>EPS017</v>
      </c>
      <c r="M15" s="209" t="str">
        <f t="shared" si="20"/>
        <v>EPS033</v>
      </c>
      <c r="N15" s="209" t="str">
        <f t="shared" si="21"/>
        <v>EPS001</v>
      </c>
      <c r="O15" s="209" t="str">
        <f t="shared" si="22"/>
        <v>EPS008</v>
      </c>
      <c r="P15" s="209" t="str">
        <f t="shared" si="23"/>
        <v>EPS040</v>
      </c>
      <c r="Q15" s="209" t="str">
        <f t="shared" si="24"/>
        <v>ESSC24</v>
      </c>
      <c r="R15" s="209" t="str">
        <f t="shared" si="25"/>
        <v>EPSC20</v>
      </c>
      <c r="S15" s="209" t="str">
        <f t="shared" si="26"/>
        <v>ESSC91</v>
      </c>
      <c r="T15" s="209" t="str">
        <f t="shared" si="27"/>
        <v>ESSC02</v>
      </c>
      <c r="U15" s="209" t="str">
        <f t="shared" si="28"/>
        <v>ESSC62</v>
      </c>
      <c r="V15" s="209" t="str">
        <f t="shared" si="29"/>
        <v>EPS012</v>
      </c>
      <c r="W15" s="209" t="str">
        <f t="shared" si="30"/>
        <v>EPSC22</v>
      </c>
      <c r="X15" s="209" t="str">
        <f t="shared" si="31"/>
        <v>ESSC07</v>
      </c>
      <c r="Y15" s="209" t="str">
        <f t="shared" si="32"/>
        <v>ESSC33</v>
      </c>
      <c r="Z15" s="209" t="str">
        <f t="shared" si="33"/>
        <v>EPSS40</v>
      </c>
      <c r="AA15" s="209" t="str">
        <f t="shared" si="34"/>
        <v>EPS020</v>
      </c>
      <c r="AB15" s="209" t="str">
        <f t="shared" si="35"/>
        <v>EPSI03</v>
      </c>
      <c r="AC15" s="209" t="str">
        <f t="shared" si="36"/>
        <v>ESS002</v>
      </c>
      <c r="AD15" s="209" t="str">
        <f t="shared" si="37"/>
        <v>ESS024</v>
      </c>
      <c r="AE15" s="209" t="str">
        <f t="shared" si="38"/>
        <v>ESS091</v>
      </c>
      <c r="AF15" s="209" t="str">
        <f t="shared" si="39"/>
        <v>RES006</v>
      </c>
      <c r="AG15" s="209" t="str">
        <f t="shared" si="40"/>
        <v>EPSS10</v>
      </c>
      <c r="AH15" s="209" t="e">
        <f>CONCATENATE(AT15,#REF!)</f>
        <v>#REF!</v>
      </c>
      <c r="AI15" s="209" t="str">
        <f t="shared" si="41"/>
        <v>EPSS16</v>
      </c>
      <c r="AJ15" s="209" t="str">
        <f t="shared" si="42"/>
        <v>EPSS37</v>
      </c>
      <c r="AK15" s="209" t="str">
        <f t="shared" si="43"/>
        <v>EPSS02</v>
      </c>
      <c r="AL15" s="209" t="str">
        <f t="shared" si="44"/>
        <v>EPSS23</v>
      </c>
      <c r="AM15" s="209" t="str">
        <f t="shared" si="45"/>
        <v>EPSM03</v>
      </c>
      <c r="AN15" s="209" t="str">
        <f t="shared" si="46"/>
        <v>EPSS18</v>
      </c>
      <c r="AO15" s="209" t="str">
        <f t="shared" si="47"/>
        <v>EPSS05</v>
      </c>
      <c r="AP15" s="209" t="str">
        <f t="shared" si="48"/>
        <v>EPSS17</v>
      </c>
      <c r="AQ15" s="209" t="str">
        <f t="shared" si="49"/>
        <v>EPSS33</v>
      </c>
      <c r="AR15" s="299" t="s">
        <v>327</v>
      </c>
      <c r="AS15" s="300"/>
      <c r="AT15" s="301"/>
      <c r="AU15" s="302">
        <f>SUM(AU16:AU21)</f>
        <v>4545</v>
      </c>
      <c r="AV15" s="303">
        <f t="shared" ref="AV15:CN15" si="60">SUM(AV16:AV21)</f>
        <v>10</v>
      </c>
      <c r="AW15" s="304">
        <f t="shared" si="60"/>
        <v>11</v>
      </c>
      <c r="AX15" s="305">
        <f t="shared" si="60"/>
        <v>0</v>
      </c>
      <c r="AY15" s="302">
        <f t="shared" si="60"/>
        <v>0</v>
      </c>
      <c r="AZ15" s="304">
        <f t="shared" si="60"/>
        <v>6608</v>
      </c>
      <c r="BA15" s="304">
        <f t="shared" si="60"/>
        <v>1163</v>
      </c>
      <c r="BB15" s="304">
        <f t="shared" si="60"/>
        <v>9</v>
      </c>
      <c r="BC15" s="304">
        <f t="shared" si="60"/>
        <v>32748</v>
      </c>
      <c r="BD15" s="304">
        <f t="shared" si="60"/>
        <v>11</v>
      </c>
      <c r="BE15" s="304">
        <f t="shared" si="60"/>
        <v>3</v>
      </c>
      <c r="BF15" s="304">
        <f t="shared" si="60"/>
        <v>4</v>
      </c>
      <c r="BG15" s="304">
        <f t="shared" si="60"/>
        <v>5</v>
      </c>
      <c r="BH15" s="304">
        <f t="shared" si="60"/>
        <v>0</v>
      </c>
      <c r="BI15" s="304">
        <f t="shared" si="60"/>
        <v>4</v>
      </c>
      <c r="BJ15" s="304">
        <f t="shared" si="60"/>
        <v>0</v>
      </c>
      <c r="BK15" s="304">
        <f t="shared" si="60"/>
        <v>0</v>
      </c>
      <c r="BL15" s="305">
        <f t="shared" si="60"/>
        <v>0</v>
      </c>
      <c r="BM15" s="302">
        <f t="shared" si="60"/>
        <v>77</v>
      </c>
      <c r="BN15" s="304">
        <f t="shared" si="60"/>
        <v>552</v>
      </c>
      <c r="BO15" s="304">
        <f t="shared" si="60"/>
        <v>2</v>
      </c>
      <c r="BP15" s="304">
        <f t="shared" si="60"/>
        <v>0</v>
      </c>
      <c r="BQ15" s="304">
        <f t="shared" si="60"/>
        <v>3</v>
      </c>
      <c r="BR15" s="304">
        <f t="shared" si="60"/>
        <v>0</v>
      </c>
      <c r="BS15" s="304">
        <f t="shared" si="60"/>
        <v>0</v>
      </c>
      <c r="BT15" s="304">
        <f t="shared" si="60"/>
        <v>0</v>
      </c>
      <c r="BU15" s="304">
        <f t="shared" si="60"/>
        <v>0</v>
      </c>
      <c r="BV15" s="305">
        <f t="shared" si="60"/>
        <v>0</v>
      </c>
      <c r="BW15" s="306">
        <f t="shared" si="3"/>
        <v>634</v>
      </c>
      <c r="BX15" s="302">
        <f t="shared" si="60"/>
        <v>44396</v>
      </c>
      <c r="BY15" s="304">
        <f t="shared" si="60"/>
        <v>669</v>
      </c>
      <c r="BZ15" s="304">
        <f t="shared" si="60"/>
        <v>11381</v>
      </c>
      <c r="CA15" s="304">
        <f t="shared" si="60"/>
        <v>774</v>
      </c>
      <c r="CB15" s="304">
        <f t="shared" si="60"/>
        <v>156405</v>
      </c>
      <c r="CC15" s="304">
        <f t="shared" si="60"/>
        <v>0</v>
      </c>
      <c r="CD15" s="305">
        <f t="shared" si="60"/>
        <v>219</v>
      </c>
      <c r="CE15" s="302">
        <f t="shared" si="60"/>
        <v>0</v>
      </c>
      <c r="CF15" s="304">
        <f t="shared" si="60"/>
        <v>1174</v>
      </c>
      <c r="CG15" s="304">
        <f t="shared" si="60"/>
        <v>360</v>
      </c>
      <c r="CH15" s="304">
        <f t="shared" si="60"/>
        <v>5</v>
      </c>
      <c r="CI15" s="304">
        <f t="shared" si="60"/>
        <v>2</v>
      </c>
      <c r="CJ15" s="304">
        <f t="shared" si="60"/>
        <v>5645</v>
      </c>
      <c r="CK15" s="304">
        <f t="shared" si="60"/>
        <v>1</v>
      </c>
      <c r="CL15" s="304">
        <f t="shared" si="60"/>
        <v>1</v>
      </c>
      <c r="CM15" s="304">
        <f t="shared" si="60"/>
        <v>1</v>
      </c>
      <c r="CN15" s="305">
        <f t="shared" si="60"/>
        <v>0</v>
      </c>
      <c r="CO15" s="306">
        <f t="shared" si="4"/>
        <v>7189</v>
      </c>
      <c r="CP15" s="277">
        <f>SUM(CP16:CP21)</f>
        <v>4566</v>
      </c>
      <c r="CQ15" s="307">
        <f t="shared" ref="CQ15" si="61">SUM(CQ16:CQ21)</f>
        <v>41189</v>
      </c>
      <c r="CR15" s="279">
        <f>SUM(CR16:CR21)</f>
        <v>221033</v>
      </c>
      <c r="CS15" s="280">
        <f t="shared" si="6"/>
        <v>7823</v>
      </c>
      <c r="CT15" s="293" t="str">
        <f t="shared" si="58"/>
        <v>425EPS003</v>
      </c>
      <c r="CU15" s="294" t="s">
        <v>325</v>
      </c>
      <c r="CV15" s="295">
        <v>425</v>
      </c>
      <c r="CW15" s="294" t="s">
        <v>226</v>
      </c>
      <c r="CX15" s="296">
        <v>1103</v>
      </c>
      <c r="CY15" s="209" t="str">
        <f t="shared" si="59"/>
        <v>425EPSS37</v>
      </c>
      <c r="CZ15" s="294" t="s">
        <v>325</v>
      </c>
      <c r="DA15" s="295">
        <v>425</v>
      </c>
      <c r="DB15" s="294" t="s">
        <v>196</v>
      </c>
      <c r="DC15" s="296">
        <v>82</v>
      </c>
      <c r="DE15" s="297" t="s">
        <v>305</v>
      </c>
      <c r="DF15" s="297" t="e">
        <f>#REF!</f>
        <v>#REF!</v>
      </c>
      <c r="DG15" s="298" t="e">
        <f t="shared" si="0"/>
        <v>#REF!</v>
      </c>
    </row>
    <row r="16" spans="1:111" x14ac:dyDescent="0.25">
      <c r="B16" s="209" t="str">
        <f t="shared" si="9"/>
        <v>120EPS010</v>
      </c>
      <c r="C16" s="209" t="str">
        <f t="shared" si="10"/>
        <v>120EPS016</v>
      </c>
      <c r="D16" s="209" t="str">
        <f t="shared" si="11"/>
        <v>120EPS037</v>
      </c>
      <c r="E16" s="209" t="str">
        <f t="shared" si="12"/>
        <v>120EPS002</v>
      </c>
      <c r="F16" s="209" t="str">
        <f t="shared" si="13"/>
        <v>120EPS003</v>
      </c>
      <c r="G16" s="209" t="str">
        <f t="shared" si="14"/>
        <v>120EPS023</v>
      </c>
      <c r="H16" s="209" t="str">
        <f t="shared" si="15"/>
        <v>120EPS005</v>
      </c>
      <c r="I16" s="209" t="str">
        <f t="shared" si="16"/>
        <v>120EPS018</v>
      </c>
      <c r="J16" s="209" t="str">
        <f t="shared" si="17"/>
        <v>120EAS016</v>
      </c>
      <c r="K16" s="209" t="str">
        <f t="shared" si="18"/>
        <v>120EAS027</v>
      </c>
      <c r="L16" s="209" t="str">
        <f t="shared" si="19"/>
        <v>120EPS017</v>
      </c>
      <c r="M16" s="209" t="str">
        <f t="shared" si="20"/>
        <v>120EPS033</v>
      </c>
      <c r="N16" s="209" t="str">
        <f t="shared" si="21"/>
        <v>120EPS001</v>
      </c>
      <c r="O16" s="209" t="str">
        <f t="shared" si="22"/>
        <v>120EPS008</v>
      </c>
      <c r="P16" s="209" t="str">
        <f t="shared" si="23"/>
        <v>120EPS040</v>
      </c>
      <c r="Q16" s="209" t="str">
        <f t="shared" si="24"/>
        <v>120ESSC24</v>
      </c>
      <c r="R16" s="209" t="str">
        <f t="shared" si="25"/>
        <v>120EPSC20</v>
      </c>
      <c r="S16" s="209" t="str">
        <f t="shared" si="26"/>
        <v>120ESSC91</v>
      </c>
      <c r="T16" s="209" t="str">
        <f t="shared" si="27"/>
        <v>120ESSC02</v>
      </c>
      <c r="U16" s="209" t="str">
        <f t="shared" si="28"/>
        <v>120ESSC62</v>
      </c>
      <c r="V16" s="209" t="str">
        <f t="shared" si="29"/>
        <v>120EPS012</v>
      </c>
      <c r="W16" s="209" t="str">
        <f t="shared" si="30"/>
        <v>120EPSC22</v>
      </c>
      <c r="X16" s="209" t="str">
        <f t="shared" si="31"/>
        <v>120ESSC07</v>
      </c>
      <c r="Y16" s="209" t="str">
        <f t="shared" si="32"/>
        <v>120ESSC33</v>
      </c>
      <c r="Z16" s="209" t="str">
        <f t="shared" si="33"/>
        <v>120EPSS40</v>
      </c>
      <c r="AA16" s="209" t="str">
        <f t="shared" si="34"/>
        <v>120EPS020</v>
      </c>
      <c r="AB16" s="209" t="str">
        <f t="shared" si="35"/>
        <v>120EPSI03</v>
      </c>
      <c r="AC16" s="209" t="str">
        <f t="shared" si="36"/>
        <v>120ESS002</v>
      </c>
      <c r="AD16" s="209" t="str">
        <f t="shared" si="37"/>
        <v>120ESS024</v>
      </c>
      <c r="AE16" s="209" t="str">
        <f t="shared" si="38"/>
        <v>120ESS091</v>
      </c>
      <c r="AF16" s="209" t="str">
        <f t="shared" si="39"/>
        <v>120RES006</v>
      </c>
      <c r="AG16" s="209" t="str">
        <f t="shared" si="40"/>
        <v>120EPSS10</v>
      </c>
      <c r="AH16" s="209" t="e">
        <f>CONCATENATE(AT16,#REF!)</f>
        <v>#REF!</v>
      </c>
      <c r="AI16" s="209" t="str">
        <f t="shared" si="41"/>
        <v>120EPSS16</v>
      </c>
      <c r="AJ16" s="209" t="str">
        <f t="shared" si="42"/>
        <v>120EPSS37</v>
      </c>
      <c r="AK16" s="209" t="str">
        <f t="shared" si="43"/>
        <v>120EPSS02</v>
      </c>
      <c r="AL16" s="209" t="str">
        <f t="shared" si="44"/>
        <v>120EPSS23</v>
      </c>
      <c r="AM16" s="209" t="str">
        <f t="shared" si="45"/>
        <v>120EPSM03</v>
      </c>
      <c r="AN16" s="209" t="str">
        <f t="shared" si="46"/>
        <v>120EPSS18</v>
      </c>
      <c r="AO16" s="209" t="str">
        <f t="shared" si="47"/>
        <v>120EPSS05</v>
      </c>
      <c r="AP16" s="209" t="str">
        <f t="shared" si="48"/>
        <v>120EPSS17</v>
      </c>
      <c r="AQ16" s="209" t="str">
        <f t="shared" si="49"/>
        <v>120EPSS33</v>
      </c>
      <c r="AR16" s="110" t="s">
        <v>47</v>
      </c>
      <c r="AS16" s="282" t="s">
        <v>328</v>
      </c>
      <c r="AT16" s="283">
        <v>120</v>
      </c>
      <c r="AU16" s="284">
        <f>'[1]1.COBERTURA  DANE'!K15</f>
        <v>338</v>
      </c>
      <c r="AV16" s="285">
        <f>'[1]1.COBERTURA  DANE'!N15</f>
        <v>0</v>
      </c>
      <c r="AW16" s="286">
        <f>'[1]1.COBERTURA  DANE'!L15</f>
        <v>0</v>
      </c>
      <c r="AX16" s="287">
        <f>'[1]1.COBERTURA  DANE'!M15</f>
        <v>0</v>
      </c>
      <c r="AY16" s="284">
        <f t="shared" ref="AY16:BN21" si="62">IFERROR(VLOOKUP(B16,$CT$9:$CX$929,5,0),0)</f>
        <v>0</v>
      </c>
      <c r="AZ16" s="286">
        <f t="shared" si="62"/>
        <v>0</v>
      </c>
      <c r="BA16" s="286">
        <f t="shared" si="62"/>
        <v>87</v>
      </c>
      <c r="BB16" s="286">
        <f t="shared" si="62"/>
        <v>0</v>
      </c>
      <c r="BC16" s="286">
        <f t="shared" si="62"/>
        <v>482</v>
      </c>
      <c r="BD16" s="286">
        <f t="shared" si="62"/>
        <v>0</v>
      </c>
      <c r="BE16" s="286">
        <f t="shared" si="62"/>
        <v>0</v>
      </c>
      <c r="BF16" s="286">
        <f t="shared" si="62"/>
        <v>2</v>
      </c>
      <c r="BG16" s="286">
        <f t="shared" si="62"/>
        <v>0</v>
      </c>
      <c r="BH16" s="286">
        <f t="shared" si="62"/>
        <v>0</v>
      </c>
      <c r="BI16" s="286">
        <f t="shared" si="62"/>
        <v>0</v>
      </c>
      <c r="BJ16" s="286">
        <f t="shared" si="62"/>
        <v>0</v>
      </c>
      <c r="BK16" s="286">
        <f t="shared" si="62"/>
        <v>0</v>
      </c>
      <c r="BL16" s="287">
        <f t="shared" si="62"/>
        <v>0</v>
      </c>
      <c r="BM16" s="284">
        <f t="shared" si="62"/>
        <v>0</v>
      </c>
      <c r="BN16" s="286">
        <f t="shared" si="62"/>
        <v>61</v>
      </c>
      <c r="BO16" s="286">
        <f t="shared" ref="BI16:BV21" si="63">IFERROR(VLOOKUP(R16,$CT$9:$CX$929,5,0),0)</f>
        <v>0</v>
      </c>
      <c r="BP16" s="286">
        <f t="shared" si="63"/>
        <v>0</v>
      </c>
      <c r="BQ16" s="286">
        <f t="shared" si="63"/>
        <v>0</v>
      </c>
      <c r="BR16" s="286">
        <f t="shared" si="63"/>
        <v>0</v>
      </c>
      <c r="BS16" s="286">
        <f t="shared" si="63"/>
        <v>0</v>
      </c>
      <c r="BT16" s="286">
        <f t="shared" si="63"/>
        <v>0</v>
      </c>
      <c r="BU16" s="286">
        <f t="shared" si="63"/>
        <v>0</v>
      </c>
      <c r="BV16" s="287">
        <f t="shared" si="63"/>
        <v>0</v>
      </c>
      <c r="BW16" s="288">
        <f t="shared" si="3"/>
        <v>61</v>
      </c>
      <c r="BX16" s="284">
        <f t="shared" ref="BX16:CC21" si="64">IFERROR(VLOOKUP(Z16,$CY$9:$DC$931,5,0),0)</f>
        <v>0</v>
      </c>
      <c r="BY16" s="286">
        <f t="shared" si="64"/>
        <v>57</v>
      </c>
      <c r="BZ16" s="286">
        <f t="shared" si="64"/>
        <v>3002</v>
      </c>
      <c r="CA16" s="286">
        <f t="shared" si="64"/>
        <v>0</v>
      </c>
      <c r="CB16" s="286">
        <f t="shared" si="64"/>
        <v>22331</v>
      </c>
      <c r="CC16" s="286">
        <f t="shared" si="64"/>
        <v>0</v>
      </c>
      <c r="CD16" s="287">
        <f>'[1]1.COBERTURA  DANE'!F15</f>
        <v>0</v>
      </c>
      <c r="CE16" s="284">
        <f t="shared" ref="CE16:CE21" si="65">IFERROR(VLOOKUP(AG16,$CY$9:$DC$931,5,0),0)</f>
        <v>0</v>
      </c>
      <c r="CF16" s="286">
        <f t="shared" ref="CF16:CN21" si="66">IFERROR(VLOOKUP(AI16,$CY$9:$DC$931,5,0),0)</f>
        <v>0</v>
      </c>
      <c r="CG16" s="286">
        <f t="shared" si="66"/>
        <v>21</v>
      </c>
      <c r="CH16" s="286">
        <f t="shared" si="66"/>
        <v>0</v>
      </c>
      <c r="CI16" s="286">
        <f t="shared" si="66"/>
        <v>0</v>
      </c>
      <c r="CJ16" s="286">
        <f t="shared" si="66"/>
        <v>143</v>
      </c>
      <c r="CK16" s="286">
        <f t="shared" si="66"/>
        <v>1</v>
      </c>
      <c r="CL16" s="286">
        <f t="shared" si="66"/>
        <v>0</v>
      </c>
      <c r="CM16" s="286">
        <f t="shared" si="66"/>
        <v>0</v>
      </c>
      <c r="CN16" s="287">
        <f t="shared" si="66"/>
        <v>0</v>
      </c>
      <c r="CO16" s="288">
        <f t="shared" si="4"/>
        <v>165</v>
      </c>
      <c r="CP16" s="289">
        <f t="shared" ref="CP16:CP21" si="67">SUM(AU16:AX16)</f>
        <v>338</v>
      </c>
      <c r="CQ16" s="290">
        <f t="shared" ref="CQ16:CQ21" si="68">SUM(AY16:BV16)</f>
        <v>632</v>
      </c>
      <c r="CR16" s="291">
        <f t="shared" ref="CR16:CR21" si="69">SUM(BX16:CN16)</f>
        <v>25555</v>
      </c>
      <c r="CS16" s="292">
        <f t="shared" si="6"/>
        <v>226</v>
      </c>
      <c r="CT16" s="293" t="str">
        <f t="shared" si="58"/>
        <v>425EPS005</v>
      </c>
      <c r="CU16" s="294" t="s">
        <v>325</v>
      </c>
      <c r="CV16" s="295">
        <v>425</v>
      </c>
      <c r="CW16" s="294" t="s">
        <v>228</v>
      </c>
      <c r="CX16" s="296">
        <v>2</v>
      </c>
      <c r="CY16" s="209" t="str">
        <f t="shared" si="59"/>
        <v>425EPSS40</v>
      </c>
      <c r="CZ16" s="294" t="s">
        <v>325</v>
      </c>
      <c r="DA16" s="295">
        <v>425</v>
      </c>
      <c r="DB16" s="294" t="s">
        <v>178</v>
      </c>
      <c r="DC16" s="296">
        <v>5604</v>
      </c>
      <c r="DE16" s="297" t="s">
        <v>309</v>
      </c>
      <c r="DF16" s="297">
        <f>CN6</f>
        <v>5</v>
      </c>
      <c r="DG16" s="298">
        <f t="shared" si="0"/>
        <v>4</v>
      </c>
    </row>
    <row r="17" spans="2:113" x14ac:dyDescent="0.25">
      <c r="B17" s="209" t="str">
        <f t="shared" si="9"/>
        <v>154EPS010</v>
      </c>
      <c r="C17" s="209" t="str">
        <f t="shared" si="10"/>
        <v>154EPS016</v>
      </c>
      <c r="D17" s="209" t="str">
        <f t="shared" si="11"/>
        <v>154EPS037</v>
      </c>
      <c r="E17" s="209" t="str">
        <f t="shared" si="12"/>
        <v>154EPS002</v>
      </c>
      <c r="F17" s="209" t="str">
        <f t="shared" si="13"/>
        <v>154EPS003</v>
      </c>
      <c r="G17" s="209" t="str">
        <f t="shared" si="14"/>
        <v>154EPS023</v>
      </c>
      <c r="H17" s="209" t="str">
        <f t="shared" si="15"/>
        <v>154EPS005</v>
      </c>
      <c r="I17" s="209" t="str">
        <f t="shared" si="16"/>
        <v>154EPS018</v>
      </c>
      <c r="J17" s="209" t="str">
        <f t="shared" si="17"/>
        <v>154EAS016</v>
      </c>
      <c r="K17" s="209" t="str">
        <f t="shared" si="18"/>
        <v>154EAS027</v>
      </c>
      <c r="L17" s="209" t="str">
        <f t="shared" si="19"/>
        <v>154EPS017</v>
      </c>
      <c r="M17" s="209" t="str">
        <f t="shared" si="20"/>
        <v>154EPS033</v>
      </c>
      <c r="N17" s="209" t="str">
        <f t="shared" si="21"/>
        <v>154EPS001</v>
      </c>
      <c r="O17" s="209" t="str">
        <f t="shared" si="22"/>
        <v>154EPS008</v>
      </c>
      <c r="P17" s="209" t="str">
        <f t="shared" si="23"/>
        <v>154EPS040</v>
      </c>
      <c r="Q17" s="209" t="str">
        <f t="shared" si="24"/>
        <v>154ESSC24</v>
      </c>
      <c r="R17" s="209" t="str">
        <f t="shared" si="25"/>
        <v>154EPSC20</v>
      </c>
      <c r="S17" s="209" t="str">
        <f t="shared" si="26"/>
        <v>154ESSC91</v>
      </c>
      <c r="T17" s="209" t="str">
        <f t="shared" si="27"/>
        <v>154ESSC02</v>
      </c>
      <c r="U17" s="209" t="str">
        <f t="shared" si="28"/>
        <v>154ESSC62</v>
      </c>
      <c r="V17" s="209" t="str">
        <f t="shared" si="29"/>
        <v>154EPS012</v>
      </c>
      <c r="W17" s="209" t="str">
        <f t="shared" si="30"/>
        <v>154EPSC22</v>
      </c>
      <c r="X17" s="209" t="str">
        <f t="shared" si="31"/>
        <v>154ESSC07</v>
      </c>
      <c r="Y17" s="209" t="str">
        <f t="shared" si="32"/>
        <v>154ESSC33</v>
      </c>
      <c r="Z17" s="209" t="str">
        <f t="shared" si="33"/>
        <v>154EPSS40</v>
      </c>
      <c r="AA17" s="209" t="str">
        <f t="shared" si="34"/>
        <v>154EPS020</v>
      </c>
      <c r="AB17" s="209" t="str">
        <f t="shared" si="35"/>
        <v>154EPSI03</v>
      </c>
      <c r="AC17" s="209" t="str">
        <f t="shared" si="36"/>
        <v>154ESS002</v>
      </c>
      <c r="AD17" s="209" t="str">
        <f t="shared" si="37"/>
        <v>154ESS024</v>
      </c>
      <c r="AE17" s="209" t="str">
        <f t="shared" si="38"/>
        <v>154ESS091</v>
      </c>
      <c r="AF17" s="209" t="str">
        <f t="shared" si="39"/>
        <v>154RES006</v>
      </c>
      <c r="AG17" s="209" t="str">
        <f t="shared" si="40"/>
        <v>154EPSS10</v>
      </c>
      <c r="AH17" s="209" t="e">
        <f>CONCATENATE(AT17,#REF!)</f>
        <v>#REF!</v>
      </c>
      <c r="AI17" s="209" t="str">
        <f t="shared" si="41"/>
        <v>154EPSS16</v>
      </c>
      <c r="AJ17" s="209" t="str">
        <f t="shared" si="42"/>
        <v>154EPSS37</v>
      </c>
      <c r="AK17" s="209" t="str">
        <f t="shared" si="43"/>
        <v>154EPSS02</v>
      </c>
      <c r="AL17" s="209" t="str">
        <f t="shared" si="44"/>
        <v>154EPSS23</v>
      </c>
      <c r="AM17" s="209" t="str">
        <f t="shared" si="45"/>
        <v>154EPSM03</v>
      </c>
      <c r="AN17" s="209" t="str">
        <f t="shared" si="46"/>
        <v>154EPSS18</v>
      </c>
      <c r="AO17" s="209" t="str">
        <f t="shared" si="47"/>
        <v>154EPSS05</v>
      </c>
      <c r="AP17" s="209" t="str">
        <f t="shared" si="48"/>
        <v>154EPSS17</v>
      </c>
      <c r="AQ17" s="209" t="str">
        <f t="shared" si="49"/>
        <v>154EPSS33</v>
      </c>
      <c r="AR17" s="89" t="s">
        <v>49</v>
      </c>
      <c r="AS17" s="282" t="s">
        <v>328</v>
      </c>
      <c r="AT17" s="283">
        <v>154</v>
      </c>
      <c r="AU17" s="284">
        <f>'[1]1.COBERTURA  DANE'!K16</f>
        <v>2133</v>
      </c>
      <c r="AV17" s="285">
        <f>'[1]1.COBERTURA  DANE'!N16</f>
        <v>10</v>
      </c>
      <c r="AW17" s="286">
        <f>'[1]1.COBERTURA  DANE'!L16</f>
        <v>11</v>
      </c>
      <c r="AX17" s="287">
        <f>'[1]1.COBERTURA  DANE'!M16</f>
        <v>0</v>
      </c>
      <c r="AY17" s="284">
        <f t="shared" si="62"/>
        <v>0</v>
      </c>
      <c r="AZ17" s="286">
        <f t="shared" si="62"/>
        <v>5770</v>
      </c>
      <c r="BA17" s="286">
        <f t="shared" si="62"/>
        <v>673</v>
      </c>
      <c r="BB17" s="286">
        <f t="shared" si="62"/>
        <v>8</v>
      </c>
      <c r="BC17" s="286">
        <f t="shared" si="62"/>
        <v>20116</v>
      </c>
      <c r="BD17" s="286">
        <f t="shared" si="62"/>
        <v>10</v>
      </c>
      <c r="BE17" s="286">
        <f t="shared" si="62"/>
        <v>3</v>
      </c>
      <c r="BF17" s="286">
        <f t="shared" si="62"/>
        <v>0</v>
      </c>
      <c r="BG17" s="286">
        <f t="shared" si="62"/>
        <v>5</v>
      </c>
      <c r="BH17" s="286">
        <f t="shared" si="62"/>
        <v>0</v>
      </c>
      <c r="BI17" s="286">
        <f t="shared" si="63"/>
        <v>4</v>
      </c>
      <c r="BJ17" s="286">
        <f t="shared" si="63"/>
        <v>0</v>
      </c>
      <c r="BK17" s="286">
        <f t="shared" si="63"/>
        <v>0</v>
      </c>
      <c r="BL17" s="287">
        <f t="shared" si="63"/>
        <v>0</v>
      </c>
      <c r="BM17" s="284">
        <f t="shared" si="63"/>
        <v>64</v>
      </c>
      <c r="BN17" s="286">
        <f t="shared" si="63"/>
        <v>156</v>
      </c>
      <c r="BO17" s="286">
        <f t="shared" si="63"/>
        <v>1</v>
      </c>
      <c r="BP17" s="286">
        <f t="shared" si="63"/>
        <v>0</v>
      </c>
      <c r="BQ17" s="286">
        <f t="shared" si="63"/>
        <v>2</v>
      </c>
      <c r="BR17" s="286">
        <f t="shared" si="63"/>
        <v>0</v>
      </c>
      <c r="BS17" s="286">
        <f t="shared" si="63"/>
        <v>0</v>
      </c>
      <c r="BT17" s="286">
        <f t="shared" si="63"/>
        <v>0</v>
      </c>
      <c r="BU17" s="286">
        <f t="shared" si="63"/>
        <v>0</v>
      </c>
      <c r="BV17" s="287">
        <f t="shared" si="63"/>
        <v>0</v>
      </c>
      <c r="BW17" s="288">
        <f t="shared" si="3"/>
        <v>223</v>
      </c>
      <c r="BX17" s="284">
        <f t="shared" si="64"/>
        <v>28894</v>
      </c>
      <c r="BY17" s="286">
        <f t="shared" si="64"/>
        <v>119</v>
      </c>
      <c r="BZ17" s="286">
        <f t="shared" si="64"/>
        <v>3276</v>
      </c>
      <c r="CA17" s="286">
        <f t="shared" si="64"/>
        <v>360</v>
      </c>
      <c r="CB17" s="286">
        <f t="shared" si="64"/>
        <v>32853</v>
      </c>
      <c r="CC17" s="286">
        <f t="shared" si="64"/>
        <v>0</v>
      </c>
      <c r="CD17" s="287">
        <f>'[1]1.COBERTURA  DANE'!F16</f>
        <v>219</v>
      </c>
      <c r="CE17" s="284">
        <f t="shared" si="65"/>
        <v>0</v>
      </c>
      <c r="CF17" s="286">
        <f t="shared" si="66"/>
        <v>1003</v>
      </c>
      <c r="CG17" s="286">
        <f t="shared" si="66"/>
        <v>120</v>
      </c>
      <c r="CH17" s="286">
        <f t="shared" si="66"/>
        <v>4</v>
      </c>
      <c r="CI17" s="286">
        <f t="shared" si="66"/>
        <v>1</v>
      </c>
      <c r="CJ17" s="286">
        <f t="shared" si="66"/>
        <v>3428</v>
      </c>
      <c r="CK17" s="286">
        <f t="shared" si="66"/>
        <v>0</v>
      </c>
      <c r="CL17" s="286">
        <f t="shared" si="66"/>
        <v>1</v>
      </c>
      <c r="CM17" s="286">
        <f t="shared" si="66"/>
        <v>1</v>
      </c>
      <c r="CN17" s="287">
        <f t="shared" si="66"/>
        <v>0</v>
      </c>
      <c r="CO17" s="288">
        <f t="shared" si="4"/>
        <v>4558</v>
      </c>
      <c r="CP17" s="289">
        <f t="shared" si="67"/>
        <v>2154</v>
      </c>
      <c r="CQ17" s="290">
        <f t="shared" si="68"/>
        <v>26812</v>
      </c>
      <c r="CR17" s="291">
        <f t="shared" si="69"/>
        <v>70279</v>
      </c>
      <c r="CS17" s="292">
        <f t="shared" si="6"/>
        <v>4781</v>
      </c>
      <c r="CT17" s="293" t="str">
        <f t="shared" si="58"/>
        <v>425EPS016</v>
      </c>
      <c r="CU17" s="294" t="s">
        <v>325</v>
      </c>
      <c r="CV17" s="295">
        <v>425</v>
      </c>
      <c r="CW17" s="294" t="s">
        <v>221</v>
      </c>
      <c r="CX17" s="296">
        <v>663</v>
      </c>
      <c r="CY17" s="209" t="str">
        <f t="shared" si="59"/>
        <v>579EPS020</v>
      </c>
      <c r="CZ17" s="294" t="s">
        <v>325</v>
      </c>
      <c r="DA17" s="295">
        <v>579</v>
      </c>
      <c r="DB17" s="294" t="s">
        <v>189</v>
      </c>
      <c r="DC17" s="296">
        <v>1</v>
      </c>
      <c r="DE17" s="297" t="s">
        <v>195</v>
      </c>
      <c r="DF17" s="297" t="e">
        <f>#REF!</f>
        <v>#REF!</v>
      </c>
      <c r="DG17" s="298" t="e">
        <f t="shared" si="0"/>
        <v>#REF!</v>
      </c>
    </row>
    <row r="18" spans="2:113" x14ac:dyDescent="0.25">
      <c r="B18" s="209" t="str">
        <f t="shared" si="9"/>
        <v>250EPS010</v>
      </c>
      <c r="C18" s="209" t="str">
        <f t="shared" si="10"/>
        <v>250EPS016</v>
      </c>
      <c r="D18" s="209" t="str">
        <f t="shared" si="11"/>
        <v>250EPS037</v>
      </c>
      <c r="E18" s="209" t="str">
        <f t="shared" si="12"/>
        <v>250EPS002</v>
      </c>
      <c r="F18" s="209" t="str">
        <f t="shared" si="13"/>
        <v>250EPS003</v>
      </c>
      <c r="G18" s="209" t="str">
        <f t="shared" si="14"/>
        <v>250EPS023</v>
      </c>
      <c r="H18" s="209" t="str">
        <f t="shared" si="15"/>
        <v>250EPS005</v>
      </c>
      <c r="I18" s="209" t="str">
        <f t="shared" si="16"/>
        <v>250EPS018</v>
      </c>
      <c r="J18" s="209" t="str">
        <f t="shared" si="17"/>
        <v>250EAS016</v>
      </c>
      <c r="K18" s="209" t="str">
        <f t="shared" si="18"/>
        <v>250EAS027</v>
      </c>
      <c r="L18" s="209" t="str">
        <f t="shared" si="19"/>
        <v>250EPS017</v>
      </c>
      <c r="M18" s="209" t="str">
        <f t="shared" si="20"/>
        <v>250EPS033</v>
      </c>
      <c r="N18" s="209" t="str">
        <f t="shared" si="21"/>
        <v>250EPS001</v>
      </c>
      <c r="O18" s="209" t="str">
        <f t="shared" si="22"/>
        <v>250EPS008</v>
      </c>
      <c r="P18" s="209" t="str">
        <f t="shared" si="23"/>
        <v>250EPS040</v>
      </c>
      <c r="Q18" s="209" t="str">
        <f t="shared" si="24"/>
        <v>250ESSC24</v>
      </c>
      <c r="R18" s="209" t="str">
        <f t="shared" si="25"/>
        <v>250EPSC20</v>
      </c>
      <c r="S18" s="209" t="str">
        <f t="shared" si="26"/>
        <v>250ESSC91</v>
      </c>
      <c r="T18" s="209" t="str">
        <f t="shared" si="27"/>
        <v>250ESSC02</v>
      </c>
      <c r="U18" s="209" t="str">
        <f t="shared" si="28"/>
        <v>250ESSC62</v>
      </c>
      <c r="V18" s="209" t="str">
        <f t="shared" si="29"/>
        <v>250EPS012</v>
      </c>
      <c r="W18" s="209" t="str">
        <f t="shared" si="30"/>
        <v>250EPSC22</v>
      </c>
      <c r="X18" s="209" t="str">
        <f t="shared" si="31"/>
        <v>250ESSC07</v>
      </c>
      <c r="Y18" s="209" t="str">
        <f t="shared" si="32"/>
        <v>250ESSC33</v>
      </c>
      <c r="Z18" s="209" t="str">
        <f t="shared" si="33"/>
        <v>250EPSS40</v>
      </c>
      <c r="AA18" s="209" t="str">
        <f t="shared" si="34"/>
        <v>250EPS020</v>
      </c>
      <c r="AB18" s="209" t="str">
        <f t="shared" si="35"/>
        <v>250EPSI03</v>
      </c>
      <c r="AC18" s="209" t="str">
        <f t="shared" si="36"/>
        <v>250ESS002</v>
      </c>
      <c r="AD18" s="209" t="str">
        <f t="shared" si="37"/>
        <v>250ESS024</v>
      </c>
      <c r="AE18" s="209" t="str">
        <f t="shared" si="38"/>
        <v>250ESS091</v>
      </c>
      <c r="AF18" s="209" t="str">
        <f t="shared" si="39"/>
        <v>250RES006</v>
      </c>
      <c r="AG18" s="209" t="str">
        <f t="shared" si="40"/>
        <v>250EPSS10</v>
      </c>
      <c r="AH18" s="209" t="e">
        <f>CONCATENATE(AT18,#REF!)</f>
        <v>#REF!</v>
      </c>
      <c r="AI18" s="209" t="str">
        <f t="shared" si="41"/>
        <v>250EPSS16</v>
      </c>
      <c r="AJ18" s="209" t="str">
        <f t="shared" si="42"/>
        <v>250EPSS37</v>
      </c>
      <c r="AK18" s="209" t="str">
        <f t="shared" si="43"/>
        <v>250EPSS02</v>
      </c>
      <c r="AL18" s="209" t="str">
        <f t="shared" si="44"/>
        <v>250EPSS23</v>
      </c>
      <c r="AM18" s="209" t="str">
        <f t="shared" si="45"/>
        <v>250EPSM03</v>
      </c>
      <c r="AN18" s="209" t="str">
        <f t="shared" si="46"/>
        <v>250EPSS18</v>
      </c>
      <c r="AO18" s="209" t="str">
        <f t="shared" si="47"/>
        <v>250EPSS05</v>
      </c>
      <c r="AP18" s="209" t="str">
        <f t="shared" si="48"/>
        <v>250EPSS17</v>
      </c>
      <c r="AQ18" s="209" t="str">
        <f t="shared" si="49"/>
        <v>250EPSS33</v>
      </c>
      <c r="AR18" s="89" t="s">
        <v>51</v>
      </c>
      <c r="AS18" s="282" t="s">
        <v>328</v>
      </c>
      <c r="AT18" s="283">
        <v>250</v>
      </c>
      <c r="AU18" s="284">
        <f>'[1]1.COBERTURA  DANE'!K17</f>
        <v>779</v>
      </c>
      <c r="AV18" s="285">
        <f>'[1]1.COBERTURA  DANE'!N17</f>
        <v>0</v>
      </c>
      <c r="AW18" s="286">
        <f>'[1]1.COBERTURA  DANE'!L17</f>
        <v>0</v>
      </c>
      <c r="AX18" s="287">
        <f>'[1]1.COBERTURA  DANE'!M17</f>
        <v>0</v>
      </c>
      <c r="AY18" s="284">
        <f t="shared" si="62"/>
        <v>0</v>
      </c>
      <c r="AZ18" s="286">
        <f t="shared" si="62"/>
        <v>838</v>
      </c>
      <c r="BA18" s="286">
        <f t="shared" si="62"/>
        <v>163</v>
      </c>
      <c r="BB18" s="286">
        <f t="shared" si="62"/>
        <v>0</v>
      </c>
      <c r="BC18" s="286">
        <f t="shared" si="62"/>
        <v>7422</v>
      </c>
      <c r="BD18" s="286">
        <f t="shared" si="62"/>
        <v>0</v>
      </c>
      <c r="BE18" s="286">
        <f t="shared" si="62"/>
        <v>0</v>
      </c>
      <c r="BF18" s="286">
        <f t="shared" si="62"/>
        <v>0</v>
      </c>
      <c r="BG18" s="286">
        <f t="shared" si="62"/>
        <v>0</v>
      </c>
      <c r="BH18" s="286">
        <f t="shared" si="62"/>
        <v>0</v>
      </c>
      <c r="BI18" s="286">
        <f t="shared" si="63"/>
        <v>0</v>
      </c>
      <c r="BJ18" s="286">
        <f t="shared" si="63"/>
        <v>0</v>
      </c>
      <c r="BK18" s="286">
        <f t="shared" si="63"/>
        <v>0</v>
      </c>
      <c r="BL18" s="287">
        <f t="shared" si="63"/>
        <v>0</v>
      </c>
      <c r="BM18" s="284">
        <f t="shared" si="63"/>
        <v>4</v>
      </c>
      <c r="BN18" s="286">
        <f t="shared" si="63"/>
        <v>147</v>
      </c>
      <c r="BO18" s="286">
        <f t="shared" si="63"/>
        <v>0</v>
      </c>
      <c r="BP18" s="286">
        <f t="shared" si="63"/>
        <v>0</v>
      </c>
      <c r="BQ18" s="286">
        <f t="shared" si="63"/>
        <v>0</v>
      </c>
      <c r="BR18" s="286">
        <f t="shared" si="63"/>
        <v>0</v>
      </c>
      <c r="BS18" s="286">
        <f t="shared" si="63"/>
        <v>0</v>
      </c>
      <c r="BT18" s="286">
        <f t="shared" si="63"/>
        <v>0</v>
      </c>
      <c r="BU18" s="286">
        <f t="shared" si="63"/>
        <v>0</v>
      </c>
      <c r="BV18" s="287">
        <f t="shared" si="63"/>
        <v>0</v>
      </c>
      <c r="BW18" s="288">
        <f t="shared" si="3"/>
        <v>151</v>
      </c>
      <c r="BX18" s="284">
        <f t="shared" si="64"/>
        <v>3681</v>
      </c>
      <c r="BY18" s="286">
        <f t="shared" si="64"/>
        <v>121</v>
      </c>
      <c r="BZ18" s="286">
        <f t="shared" si="64"/>
        <v>2288</v>
      </c>
      <c r="CA18" s="286">
        <f t="shared" si="64"/>
        <v>0</v>
      </c>
      <c r="CB18" s="286">
        <f t="shared" si="64"/>
        <v>39411</v>
      </c>
      <c r="CC18" s="286">
        <f t="shared" si="64"/>
        <v>0</v>
      </c>
      <c r="CD18" s="287">
        <f>'[1]1.COBERTURA  DANE'!F17</f>
        <v>0</v>
      </c>
      <c r="CE18" s="284">
        <f t="shared" si="65"/>
        <v>0</v>
      </c>
      <c r="CF18" s="286">
        <f t="shared" si="66"/>
        <v>171</v>
      </c>
      <c r="CG18" s="286">
        <f t="shared" si="66"/>
        <v>72</v>
      </c>
      <c r="CH18" s="286">
        <f t="shared" si="66"/>
        <v>1</v>
      </c>
      <c r="CI18" s="286">
        <f t="shared" si="66"/>
        <v>0</v>
      </c>
      <c r="CJ18" s="286">
        <f t="shared" si="66"/>
        <v>903</v>
      </c>
      <c r="CK18" s="286">
        <f t="shared" si="66"/>
        <v>0</v>
      </c>
      <c r="CL18" s="286">
        <f t="shared" si="66"/>
        <v>0</v>
      </c>
      <c r="CM18" s="286">
        <f t="shared" si="66"/>
        <v>0</v>
      </c>
      <c r="CN18" s="287">
        <f t="shared" si="66"/>
        <v>0</v>
      </c>
      <c r="CO18" s="288">
        <f t="shared" si="4"/>
        <v>1147</v>
      </c>
      <c r="CP18" s="289">
        <f t="shared" si="67"/>
        <v>779</v>
      </c>
      <c r="CQ18" s="290">
        <f t="shared" si="68"/>
        <v>8574</v>
      </c>
      <c r="CR18" s="291">
        <f t="shared" si="69"/>
        <v>46648</v>
      </c>
      <c r="CS18" s="292">
        <f t="shared" si="6"/>
        <v>1298</v>
      </c>
      <c r="CT18" s="293" t="str">
        <f t="shared" si="58"/>
        <v>425EPS037</v>
      </c>
      <c r="CU18" s="294" t="s">
        <v>325</v>
      </c>
      <c r="CV18" s="295">
        <v>425</v>
      </c>
      <c r="CW18" s="294" t="s">
        <v>224</v>
      </c>
      <c r="CX18" s="296">
        <v>143</v>
      </c>
      <c r="CY18" s="209" t="str">
        <f t="shared" si="59"/>
        <v>579EPSM03</v>
      </c>
      <c r="CZ18" s="294" t="s">
        <v>325</v>
      </c>
      <c r="DA18" s="295">
        <v>579</v>
      </c>
      <c r="DB18" s="294" t="s">
        <v>202</v>
      </c>
      <c r="DC18" s="296">
        <v>2678</v>
      </c>
      <c r="DE18" s="297" t="s">
        <v>205</v>
      </c>
      <c r="DF18" s="297" t="e">
        <f>#REF!</f>
        <v>#REF!</v>
      </c>
      <c r="DG18" s="298" t="e">
        <f t="shared" si="0"/>
        <v>#REF!</v>
      </c>
      <c r="DI18" s="211"/>
    </row>
    <row r="19" spans="2:113" x14ac:dyDescent="0.25">
      <c r="B19" s="209" t="str">
        <f t="shared" si="9"/>
        <v>495EPS010</v>
      </c>
      <c r="C19" s="209" t="str">
        <f t="shared" si="10"/>
        <v>495EPS016</v>
      </c>
      <c r="D19" s="209" t="str">
        <f t="shared" si="11"/>
        <v>495EPS037</v>
      </c>
      <c r="E19" s="209" t="str">
        <f t="shared" si="12"/>
        <v>495EPS002</v>
      </c>
      <c r="F19" s="209" t="str">
        <f t="shared" si="13"/>
        <v>495EPS003</v>
      </c>
      <c r="G19" s="209" t="str">
        <f t="shared" si="14"/>
        <v>495EPS023</v>
      </c>
      <c r="H19" s="209" t="str">
        <f t="shared" si="15"/>
        <v>495EPS005</v>
      </c>
      <c r="I19" s="209" t="str">
        <f t="shared" si="16"/>
        <v>495EPS018</v>
      </c>
      <c r="J19" s="209" t="str">
        <f t="shared" si="17"/>
        <v>495EAS016</v>
      </c>
      <c r="K19" s="209" t="str">
        <f t="shared" si="18"/>
        <v>495EAS027</v>
      </c>
      <c r="L19" s="209" t="str">
        <f t="shared" si="19"/>
        <v>495EPS017</v>
      </c>
      <c r="M19" s="209" t="str">
        <f t="shared" si="20"/>
        <v>495EPS033</v>
      </c>
      <c r="N19" s="209" t="str">
        <f t="shared" si="21"/>
        <v>495EPS001</v>
      </c>
      <c r="O19" s="209" t="str">
        <f t="shared" si="22"/>
        <v>495EPS008</v>
      </c>
      <c r="P19" s="209" t="str">
        <f t="shared" si="23"/>
        <v>495EPS040</v>
      </c>
      <c r="Q19" s="209" t="str">
        <f t="shared" si="24"/>
        <v>495ESSC24</v>
      </c>
      <c r="R19" s="209" t="str">
        <f t="shared" si="25"/>
        <v>495EPSC20</v>
      </c>
      <c r="S19" s="209" t="str">
        <f t="shared" si="26"/>
        <v>495ESSC91</v>
      </c>
      <c r="T19" s="209" t="str">
        <f t="shared" si="27"/>
        <v>495ESSC02</v>
      </c>
      <c r="U19" s="209" t="str">
        <f t="shared" si="28"/>
        <v>495ESSC62</v>
      </c>
      <c r="V19" s="209" t="str">
        <f t="shared" si="29"/>
        <v>495EPS012</v>
      </c>
      <c r="W19" s="209" t="str">
        <f t="shared" si="30"/>
        <v>495EPSC22</v>
      </c>
      <c r="X19" s="209" t="str">
        <f t="shared" si="31"/>
        <v>495ESSC07</v>
      </c>
      <c r="Y19" s="209" t="str">
        <f t="shared" si="32"/>
        <v>495ESSC33</v>
      </c>
      <c r="Z19" s="209" t="str">
        <f t="shared" si="33"/>
        <v>495EPSS40</v>
      </c>
      <c r="AA19" s="209" t="str">
        <f t="shared" si="34"/>
        <v>495EPS020</v>
      </c>
      <c r="AB19" s="209" t="str">
        <f t="shared" si="35"/>
        <v>495EPSI03</v>
      </c>
      <c r="AC19" s="209" t="str">
        <f t="shared" si="36"/>
        <v>495ESS002</v>
      </c>
      <c r="AD19" s="209" t="str">
        <f t="shared" si="37"/>
        <v>495ESS024</v>
      </c>
      <c r="AE19" s="209" t="str">
        <f t="shared" si="38"/>
        <v>495ESS091</v>
      </c>
      <c r="AF19" s="209" t="str">
        <f t="shared" si="39"/>
        <v>495RES006</v>
      </c>
      <c r="AG19" s="209" t="str">
        <f t="shared" si="40"/>
        <v>495EPSS10</v>
      </c>
      <c r="AH19" s="209" t="e">
        <f>CONCATENATE(AT19,#REF!)</f>
        <v>#REF!</v>
      </c>
      <c r="AI19" s="209" t="str">
        <f t="shared" si="41"/>
        <v>495EPSS16</v>
      </c>
      <c r="AJ19" s="209" t="str">
        <f t="shared" si="42"/>
        <v>495EPSS37</v>
      </c>
      <c r="AK19" s="209" t="str">
        <f t="shared" si="43"/>
        <v>495EPSS02</v>
      </c>
      <c r="AL19" s="209" t="str">
        <f t="shared" si="44"/>
        <v>495EPSS23</v>
      </c>
      <c r="AM19" s="209" t="str">
        <f t="shared" si="45"/>
        <v>495EPSM03</v>
      </c>
      <c r="AN19" s="209" t="str">
        <f t="shared" si="46"/>
        <v>495EPSS18</v>
      </c>
      <c r="AO19" s="209" t="str">
        <f t="shared" si="47"/>
        <v>495EPSS05</v>
      </c>
      <c r="AP19" s="209" t="str">
        <f t="shared" si="48"/>
        <v>495EPSS17</v>
      </c>
      <c r="AQ19" s="209" t="str">
        <f t="shared" si="49"/>
        <v>495EPSS33</v>
      </c>
      <c r="AR19" s="89" t="s">
        <v>53</v>
      </c>
      <c r="AS19" s="282" t="s">
        <v>328</v>
      </c>
      <c r="AT19" s="283">
        <v>495</v>
      </c>
      <c r="AU19" s="284">
        <f>'[1]1.COBERTURA  DANE'!K18</f>
        <v>414</v>
      </c>
      <c r="AV19" s="285">
        <f>'[1]1.COBERTURA  DANE'!N18</f>
        <v>0</v>
      </c>
      <c r="AW19" s="286">
        <f>'[1]1.COBERTURA  DANE'!L18</f>
        <v>0</v>
      </c>
      <c r="AX19" s="287">
        <f>'[1]1.COBERTURA  DANE'!M18</f>
        <v>0</v>
      </c>
      <c r="AY19" s="284">
        <f t="shared" si="62"/>
        <v>0</v>
      </c>
      <c r="AZ19" s="286">
        <f t="shared" si="62"/>
        <v>0</v>
      </c>
      <c r="BA19" s="286">
        <f t="shared" si="62"/>
        <v>54</v>
      </c>
      <c r="BB19" s="286">
        <f t="shared" si="62"/>
        <v>0</v>
      </c>
      <c r="BC19" s="286">
        <f t="shared" si="62"/>
        <v>867</v>
      </c>
      <c r="BD19" s="286">
        <f t="shared" si="62"/>
        <v>1</v>
      </c>
      <c r="BE19" s="286">
        <f t="shared" si="62"/>
        <v>0</v>
      </c>
      <c r="BF19" s="286">
        <f t="shared" si="62"/>
        <v>0</v>
      </c>
      <c r="BG19" s="286">
        <f t="shared" si="62"/>
        <v>0</v>
      </c>
      <c r="BH19" s="286">
        <f t="shared" si="62"/>
        <v>0</v>
      </c>
      <c r="BI19" s="286">
        <f t="shared" si="63"/>
        <v>0</v>
      </c>
      <c r="BJ19" s="286">
        <f t="shared" si="63"/>
        <v>0</v>
      </c>
      <c r="BK19" s="286">
        <f t="shared" si="63"/>
        <v>0</v>
      </c>
      <c r="BL19" s="287">
        <f t="shared" si="63"/>
        <v>0</v>
      </c>
      <c r="BM19" s="284">
        <f t="shared" si="63"/>
        <v>0</v>
      </c>
      <c r="BN19" s="286">
        <f t="shared" si="63"/>
        <v>60</v>
      </c>
      <c r="BO19" s="286">
        <f t="shared" si="63"/>
        <v>1</v>
      </c>
      <c r="BP19" s="286">
        <f t="shared" si="63"/>
        <v>0</v>
      </c>
      <c r="BQ19" s="286">
        <f t="shared" si="63"/>
        <v>0</v>
      </c>
      <c r="BR19" s="286">
        <f t="shared" si="63"/>
        <v>0</v>
      </c>
      <c r="BS19" s="286">
        <f t="shared" si="63"/>
        <v>0</v>
      </c>
      <c r="BT19" s="286">
        <f t="shared" si="63"/>
        <v>0</v>
      </c>
      <c r="BU19" s="286">
        <f t="shared" si="63"/>
        <v>0</v>
      </c>
      <c r="BV19" s="287">
        <f t="shared" si="63"/>
        <v>0</v>
      </c>
      <c r="BW19" s="288">
        <f t="shared" si="3"/>
        <v>61</v>
      </c>
      <c r="BX19" s="284">
        <f t="shared" si="64"/>
        <v>0</v>
      </c>
      <c r="BY19" s="286">
        <f t="shared" si="64"/>
        <v>267</v>
      </c>
      <c r="BZ19" s="286">
        <f t="shared" si="64"/>
        <v>0</v>
      </c>
      <c r="CA19" s="286">
        <f t="shared" si="64"/>
        <v>414</v>
      </c>
      <c r="CB19" s="286">
        <f t="shared" si="64"/>
        <v>22479</v>
      </c>
      <c r="CC19" s="286">
        <f t="shared" si="64"/>
        <v>0</v>
      </c>
      <c r="CD19" s="287">
        <f>'[1]1.COBERTURA  DANE'!F18</f>
        <v>0</v>
      </c>
      <c r="CE19" s="284">
        <f t="shared" si="65"/>
        <v>0</v>
      </c>
      <c r="CF19" s="286">
        <f t="shared" si="66"/>
        <v>0</v>
      </c>
      <c r="CG19" s="286">
        <f t="shared" si="66"/>
        <v>26</v>
      </c>
      <c r="CH19" s="286">
        <f t="shared" si="66"/>
        <v>0</v>
      </c>
      <c r="CI19" s="286">
        <f t="shared" si="66"/>
        <v>1</v>
      </c>
      <c r="CJ19" s="286">
        <f t="shared" si="66"/>
        <v>367</v>
      </c>
      <c r="CK19" s="286">
        <f t="shared" si="66"/>
        <v>0</v>
      </c>
      <c r="CL19" s="286">
        <f t="shared" si="66"/>
        <v>0</v>
      </c>
      <c r="CM19" s="286">
        <f t="shared" si="66"/>
        <v>0</v>
      </c>
      <c r="CN19" s="287">
        <f t="shared" si="66"/>
        <v>0</v>
      </c>
      <c r="CO19" s="288">
        <f t="shared" si="4"/>
        <v>394</v>
      </c>
      <c r="CP19" s="289">
        <f t="shared" si="67"/>
        <v>414</v>
      </c>
      <c r="CQ19" s="290">
        <f t="shared" si="68"/>
        <v>983</v>
      </c>
      <c r="CR19" s="291">
        <f t="shared" si="69"/>
        <v>23554</v>
      </c>
      <c r="CS19" s="292">
        <f t="shared" si="6"/>
        <v>455</v>
      </c>
      <c r="CT19" s="293" t="str">
        <f t="shared" si="58"/>
        <v>425EPS040</v>
      </c>
      <c r="CU19" s="294" t="s">
        <v>325</v>
      </c>
      <c r="CV19" s="295">
        <v>425</v>
      </c>
      <c r="CW19" s="294" t="s">
        <v>240</v>
      </c>
      <c r="CX19" s="296">
        <v>74</v>
      </c>
      <c r="CY19" s="209" t="str">
        <f t="shared" si="59"/>
        <v>579EPSS02</v>
      </c>
      <c r="CZ19" s="294" t="s">
        <v>325</v>
      </c>
      <c r="DA19" s="295">
        <v>579</v>
      </c>
      <c r="DB19" s="294" t="s">
        <v>198</v>
      </c>
      <c r="DC19" s="296">
        <v>1</v>
      </c>
      <c r="DE19" s="297" t="s">
        <v>302</v>
      </c>
      <c r="DF19" s="297" t="e">
        <f>#REF!</f>
        <v>#REF!</v>
      </c>
      <c r="DG19" s="298" t="e">
        <f t="shared" si="0"/>
        <v>#REF!</v>
      </c>
    </row>
    <row r="20" spans="2:113" x14ac:dyDescent="0.25">
      <c r="B20" s="209" t="str">
        <f t="shared" si="9"/>
        <v>790EPS010</v>
      </c>
      <c r="C20" s="209" t="str">
        <f t="shared" si="10"/>
        <v>790EPS016</v>
      </c>
      <c r="D20" s="209" t="str">
        <f t="shared" si="11"/>
        <v>790EPS037</v>
      </c>
      <c r="E20" s="209" t="str">
        <f t="shared" si="12"/>
        <v>790EPS002</v>
      </c>
      <c r="F20" s="209" t="str">
        <f t="shared" si="13"/>
        <v>790EPS003</v>
      </c>
      <c r="G20" s="209" t="str">
        <f t="shared" si="14"/>
        <v>790EPS023</v>
      </c>
      <c r="H20" s="209" t="str">
        <f t="shared" si="15"/>
        <v>790EPS005</v>
      </c>
      <c r="I20" s="209" t="str">
        <f t="shared" si="16"/>
        <v>790EPS018</v>
      </c>
      <c r="J20" s="209" t="str">
        <f t="shared" si="17"/>
        <v>790EAS016</v>
      </c>
      <c r="K20" s="209" t="str">
        <f t="shared" si="18"/>
        <v>790EAS027</v>
      </c>
      <c r="L20" s="209" t="str">
        <f t="shared" si="19"/>
        <v>790EPS017</v>
      </c>
      <c r="M20" s="209" t="str">
        <f t="shared" si="20"/>
        <v>790EPS033</v>
      </c>
      <c r="N20" s="209" t="str">
        <f t="shared" si="21"/>
        <v>790EPS001</v>
      </c>
      <c r="O20" s="209" t="str">
        <f t="shared" si="22"/>
        <v>790EPS008</v>
      </c>
      <c r="P20" s="209" t="str">
        <f t="shared" si="23"/>
        <v>790EPS040</v>
      </c>
      <c r="Q20" s="209" t="str">
        <f t="shared" si="24"/>
        <v>790ESSC24</v>
      </c>
      <c r="R20" s="209" t="str">
        <f t="shared" si="25"/>
        <v>790EPSC20</v>
      </c>
      <c r="S20" s="209" t="str">
        <f t="shared" si="26"/>
        <v>790ESSC91</v>
      </c>
      <c r="T20" s="209" t="str">
        <f t="shared" si="27"/>
        <v>790ESSC02</v>
      </c>
      <c r="U20" s="209" t="str">
        <f t="shared" si="28"/>
        <v>790ESSC62</v>
      </c>
      <c r="V20" s="209" t="str">
        <f t="shared" si="29"/>
        <v>790EPS012</v>
      </c>
      <c r="W20" s="209" t="str">
        <f t="shared" si="30"/>
        <v>790EPSC22</v>
      </c>
      <c r="X20" s="209" t="str">
        <f t="shared" si="31"/>
        <v>790ESSC07</v>
      </c>
      <c r="Y20" s="209" t="str">
        <f t="shared" si="32"/>
        <v>790ESSC33</v>
      </c>
      <c r="Z20" s="209" t="str">
        <f t="shared" si="33"/>
        <v>790EPSS40</v>
      </c>
      <c r="AA20" s="209" t="str">
        <f t="shared" si="34"/>
        <v>790EPS020</v>
      </c>
      <c r="AB20" s="209" t="str">
        <f t="shared" si="35"/>
        <v>790EPSI03</v>
      </c>
      <c r="AC20" s="209" t="str">
        <f t="shared" si="36"/>
        <v>790ESS002</v>
      </c>
      <c r="AD20" s="209" t="str">
        <f t="shared" si="37"/>
        <v>790ESS024</v>
      </c>
      <c r="AE20" s="209" t="str">
        <f t="shared" si="38"/>
        <v>790ESS091</v>
      </c>
      <c r="AF20" s="209" t="str">
        <f t="shared" si="39"/>
        <v>790RES006</v>
      </c>
      <c r="AG20" s="209" t="str">
        <f t="shared" si="40"/>
        <v>790EPSS10</v>
      </c>
      <c r="AH20" s="209" t="e">
        <f>CONCATENATE(AT20,#REF!)</f>
        <v>#REF!</v>
      </c>
      <c r="AI20" s="209" t="str">
        <f t="shared" si="41"/>
        <v>790EPSS16</v>
      </c>
      <c r="AJ20" s="209" t="str">
        <f t="shared" si="42"/>
        <v>790EPSS37</v>
      </c>
      <c r="AK20" s="209" t="str">
        <f t="shared" si="43"/>
        <v>790EPSS02</v>
      </c>
      <c r="AL20" s="209" t="str">
        <f t="shared" si="44"/>
        <v>790EPSS23</v>
      </c>
      <c r="AM20" s="209" t="str">
        <f t="shared" si="45"/>
        <v>790EPSM03</v>
      </c>
      <c r="AN20" s="209" t="str">
        <f t="shared" si="46"/>
        <v>790EPSS18</v>
      </c>
      <c r="AO20" s="209" t="str">
        <f t="shared" si="47"/>
        <v>790EPSS05</v>
      </c>
      <c r="AP20" s="209" t="str">
        <f t="shared" si="48"/>
        <v>790EPSS17</v>
      </c>
      <c r="AQ20" s="209" t="str">
        <f t="shared" si="49"/>
        <v>790EPSS33</v>
      </c>
      <c r="AR20" s="89" t="s">
        <v>55</v>
      </c>
      <c r="AS20" s="282" t="s">
        <v>328</v>
      </c>
      <c r="AT20" s="283">
        <v>790</v>
      </c>
      <c r="AU20" s="284">
        <f>'[1]1.COBERTURA  DANE'!K19</f>
        <v>438</v>
      </c>
      <c r="AV20" s="285">
        <f>'[1]1.COBERTURA  DANE'!N19</f>
        <v>0</v>
      </c>
      <c r="AW20" s="286">
        <f>'[1]1.COBERTURA  DANE'!L19</f>
        <v>0</v>
      </c>
      <c r="AX20" s="287">
        <f>'[1]1.COBERTURA  DANE'!M19</f>
        <v>0</v>
      </c>
      <c r="AY20" s="284">
        <f t="shared" si="62"/>
        <v>0</v>
      </c>
      <c r="AZ20" s="286">
        <f t="shared" si="62"/>
        <v>0</v>
      </c>
      <c r="BA20" s="286">
        <f t="shared" si="62"/>
        <v>117</v>
      </c>
      <c r="BB20" s="286">
        <f t="shared" si="62"/>
        <v>0</v>
      </c>
      <c r="BC20" s="286">
        <f t="shared" si="62"/>
        <v>2174</v>
      </c>
      <c r="BD20" s="286">
        <f t="shared" si="62"/>
        <v>0</v>
      </c>
      <c r="BE20" s="286">
        <f t="shared" si="62"/>
        <v>0</v>
      </c>
      <c r="BF20" s="286">
        <f t="shared" si="62"/>
        <v>1</v>
      </c>
      <c r="BG20" s="286">
        <f t="shared" si="62"/>
        <v>0</v>
      </c>
      <c r="BH20" s="286">
        <f t="shared" si="62"/>
        <v>0</v>
      </c>
      <c r="BI20" s="286">
        <f t="shared" si="63"/>
        <v>0</v>
      </c>
      <c r="BJ20" s="286">
        <f t="shared" si="63"/>
        <v>0</v>
      </c>
      <c r="BK20" s="286">
        <f t="shared" si="63"/>
        <v>0</v>
      </c>
      <c r="BL20" s="287">
        <f t="shared" si="63"/>
        <v>0</v>
      </c>
      <c r="BM20" s="284">
        <f t="shared" si="63"/>
        <v>8</v>
      </c>
      <c r="BN20" s="286">
        <f t="shared" si="63"/>
        <v>82</v>
      </c>
      <c r="BO20" s="286">
        <f t="shared" si="63"/>
        <v>0</v>
      </c>
      <c r="BP20" s="286">
        <f t="shared" si="63"/>
        <v>0</v>
      </c>
      <c r="BQ20" s="286">
        <f t="shared" si="63"/>
        <v>1</v>
      </c>
      <c r="BR20" s="286">
        <f t="shared" si="63"/>
        <v>0</v>
      </c>
      <c r="BS20" s="286">
        <f t="shared" si="63"/>
        <v>0</v>
      </c>
      <c r="BT20" s="286">
        <f t="shared" si="63"/>
        <v>0</v>
      </c>
      <c r="BU20" s="286">
        <f t="shared" si="63"/>
        <v>0</v>
      </c>
      <c r="BV20" s="287">
        <f t="shared" si="63"/>
        <v>0</v>
      </c>
      <c r="BW20" s="288">
        <f t="shared" si="3"/>
        <v>91</v>
      </c>
      <c r="BX20" s="284">
        <f t="shared" si="64"/>
        <v>8218</v>
      </c>
      <c r="BY20" s="286">
        <f t="shared" si="64"/>
        <v>2</v>
      </c>
      <c r="BZ20" s="286">
        <f t="shared" si="64"/>
        <v>0</v>
      </c>
      <c r="CA20" s="286">
        <f t="shared" si="64"/>
        <v>0</v>
      </c>
      <c r="CB20" s="286">
        <f t="shared" si="64"/>
        <v>23164</v>
      </c>
      <c r="CC20" s="286">
        <f t="shared" si="64"/>
        <v>0</v>
      </c>
      <c r="CD20" s="287">
        <f>'[1]1.COBERTURA  DANE'!F19</f>
        <v>0</v>
      </c>
      <c r="CE20" s="284">
        <f t="shared" si="65"/>
        <v>0</v>
      </c>
      <c r="CF20" s="286">
        <f t="shared" si="66"/>
        <v>0</v>
      </c>
      <c r="CG20" s="286">
        <f t="shared" si="66"/>
        <v>68</v>
      </c>
      <c r="CH20" s="286">
        <f t="shared" si="66"/>
        <v>0</v>
      </c>
      <c r="CI20" s="286">
        <f t="shared" si="66"/>
        <v>0</v>
      </c>
      <c r="CJ20" s="286">
        <f t="shared" si="66"/>
        <v>405</v>
      </c>
      <c r="CK20" s="286">
        <f t="shared" si="66"/>
        <v>0</v>
      </c>
      <c r="CL20" s="286">
        <f t="shared" si="66"/>
        <v>0</v>
      </c>
      <c r="CM20" s="286">
        <f t="shared" si="66"/>
        <v>0</v>
      </c>
      <c r="CN20" s="287">
        <f t="shared" si="66"/>
        <v>0</v>
      </c>
      <c r="CO20" s="288">
        <f t="shared" si="4"/>
        <v>473</v>
      </c>
      <c r="CP20" s="289">
        <f t="shared" si="67"/>
        <v>438</v>
      </c>
      <c r="CQ20" s="290">
        <f t="shared" si="68"/>
        <v>2383</v>
      </c>
      <c r="CR20" s="291">
        <f t="shared" si="69"/>
        <v>31857</v>
      </c>
      <c r="CS20" s="292">
        <f t="shared" si="6"/>
        <v>564</v>
      </c>
      <c r="CT20" s="293" t="str">
        <f t="shared" si="58"/>
        <v>425EPSC20</v>
      </c>
      <c r="CU20" s="294" t="s">
        <v>325</v>
      </c>
      <c r="CV20" s="295">
        <v>425</v>
      </c>
      <c r="CW20" s="294" t="s">
        <v>243</v>
      </c>
      <c r="CX20" s="296">
        <v>1</v>
      </c>
      <c r="CY20" s="209" t="str">
        <f t="shared" si="59"/>
        <v>579EPSS16</v>
      </c>
      <c r="CZ20" s="294" t="s">
        <v>325</v>
      </c>
      <c r="DA20" s="295">
        <v>579</v>
      </c>
      <c r="DB20" s="294" t="s">
        <v>194</v>
      </c>
      <c r="DC20" s="296">
        <v>546</v>
      </c>
    </row>
    <row r="21" spans="2:113" x14ac:dyDescent="0.25">
      <c r="B21" s="209" t="str">
        <f t="shared" si="9"/>
        <v>895EPS010</v>
      </c>
      <c r="C21" s="209" t="str">
        <f t="shared" si="10"/>
        <v>895EPS016</v>
      </c>
      <c r="D21" s="209" t="str">
        <f t="shared" si="11"/>
        <v>895EPS037</v>
      </c>
      <c r="E21" s="209" t="str">
        <f t="shared" si="12"/>
        <v>895EPS002</v>
      </c>
      <c r="F21" s="209" t="str">
        <f t="shared" si="13"/>
        <v>895EPS003</v>
      </c>
      <c r="G21" s="209" t="str">
        <f t="shared" si="14"/>
        <v>895EPS023</v>
      </c>
      <c r="H21" s="209" t="str">
        <f t="shared" si="15"/>
        <v>895EPS005</v>
      </c>
      <c r="I21" s="209" t="str">
        <f t="shared" si="16"/>
        <v>895EPS018</v>
      </c>
      <c r="J21" s="209" t="str">
        <f t="shared" si="17"/>
        <v>895EAS016</v>
      </c>
      <c r="K21" s="209" t="str">
        <f t="shared" si="18"/>
        <v>895EAS027</v>
      </c>
      <c r="L21" s="209" t="str">
        <f t="shared" si="19"/>
        <v>895EPS017</v>
      </c>
      <c r="M21" s="209" t="str">
        <f t="shared" si="20"/>
        <v>895EPS033</v>
      </c>
      <c r="N21" s="209" t="str">
        <f t="shared" si="21"/>
        <v>895EPS001</v>
      </c>
      <c r="O21" s="209" t="str">
        <f t="shared" si="22"/>
        <v>895EPS008</v>
      </c>
      <c r="P21" s="209" t="str">
        <f t="shared" si="23"/>
        <v>895EPS040</v>
      </c>
      <c r="Q21" s="209" t="str">
        <f t="shared" si="24"/>
        <v>895ESSC24</v>
      </c>
      <c r="R21" s="209" t="str">
        <f t="shared" si="25"/>
        <v>895EPSC20</v>
      </c>
      <c r="S21" s="209" t="str">
        <f t="shared" si="26"/>
        <v>895ESSC91</v>
      </c>
      <c r="T21" s="209" t="str">
        <f t="shared" si="27"/>
        <v>895ESSC02</v>
      </c>
      <c r="U21" s="209" t="str">
        <f t="shared" si="28"/>
        <v>895ESSC62</v>
      </c>
      <c r="V21" s="209" t="str">
        <f t="shared" si="29"/>
        <v>895EPS012</v>
      </c>
      <c r="W21" s="209" t="str">
        <f t="shared" si="30"/>
        <v>895EPSC22</v>
      </c>
      <c r="X21" s="209" t="str">
        <f t="shared" si="31"/>
        <v>895ESSC07</v>
      </c>
      <c r="Y21" s="209" t="str">
        <f t="shared" si="32"/>
        <v>895ESSC33</v>
      </c>
      <c r="Z21" s="209" t="str">
        <f t="shared" si="33"/>
        <v>895EPSS40</v>
      </c>
      <c r="AA21" s="209" t="str">
        <f t="shared" si="34"/>
        <v>895EPS020</v>
      </c>
      <c r="AB21" s="209" t="str">
        <f t="shared" si="35"/>
        <v>895EPSI03</v>
      </c>
      <c r="AC21" s="209" t="str">
        <f t="shared" si="36"/>
        <v>895ESS002</v>
      </c>
      <c r="AD21" s="209" t="str">
        <f t="shared" si="37"/>
        <v>895ESS024</v>
      </c>
      <c r="AE21" s="209" t="str">
        <f t="shared" si="38"/>
        <v>895ESS091</v>
      </c>
      <c r="AF21" s="209" t="str">
        <f t="shared" si="39"/>
        <v>895RES006</v>
      </c>
      <c r="AG21" s="209" t="str">
        <f t="shared" si="40"/>
        <v>895EPSS10</v>
      </c>
      <c r="AH21" s="209" t="e">
        <f>CONCATENATE(AT21,#REF!)</f>
        <v>#REF!</v>
      </c>
      <c r="AI21" s="209" t="str">
        <f t="shared" si="41"/>
        <v>895EPSS16</v>
      </c>
      <c r="AJ21" s="209" t="str">
        <f t="shared" si="42"/>
        <v>895EPSS37</v>
      </c>
      <c r="AK21" s="209" t="str">
        <f t="shared" si="43"/>
        <v>895EPSS02</v>
      </c>
      <c r="AL21" s="209" t="str">
        <f t="shared" si="44"/>
        <v>895EPSS23</v>
      </c>
      <c r="AM21" s="209" t="str">
        <f t="shared" si="45"/>
        <v>895EPSM03</v>
      </c>
      <c r="AN21" s="209" t="str">
        <f t="shared" si="46"/>
        <v>895EPSS18</v>
      </c>
      <c r="AO21" s="209" t="str">
        <f t="shared" si="47"/>
        <v>895EPSS05</v>
      </c>
      <c r="AP21" s="209" t="str">
        <f t="shared" si="48"/>
        <v>895EPSS17</v>
      </c>
      <c r="AQ21" s="209" t="str">
        <f t="shared" si="49"/>
        <v>895EPSS33</v>
      </c>
      <c r="AR21" s="120" t="s">
        <v>57</v>
      </c>
      <c r="AS21" s="282" t="s">
        <v>328</v>
      </c>
      <c r="AT21" s="283">
        <v>895</v>
      </c>
      <c r="AU21" s="284">
        <f>'[1]1.COBERTURA  DANE'!K20</f>
        <v>443</v>
      </c>
      <c r="AV21" s="285">
        <f>'[1]1.COBERTURA  DANE'!N20</f>
        <v>0</v>
      </c>
      <c r="AW21" s="286">
        <f>'[1]1.COBERTURA  DANE'!L20</f>
        <v>0</v>
      </c>
      <c r="AX21" s="287">
        <f>'[1]1.COBERTURA  DANE'!M20</f>
        <v>0</v>
      </c>
      <c r="AY21" s="284">
        <f t="shared" si="62"/>
        <v>0</v>
      </c>
      <c r="AZ21" s="286">
        <f t="shared" si="62"/>
        <v>0</v>
      </c>
      <c r="BA21" s="286">
        <f t="shared" si="62"/>
        <v>69</v>
      </c>
      <c r="BB21" s="286">
        <f t="shared" si="62"/>
        <v>1</v>
      </c>
      <c r="BC21" s="286">
        <f t="shared" si="62"/>
        <v>1687</v>
      </c>
      <c r="BD21" s="286">
        <f t="shared" si="62"/>
        <v>0</v>
      </c>
      <c r="BE21" s="286">
        <f t="shared" si="62"/>
        <v>0</v>
      </c>
      <c r="BF21" s="286">
        <f t="shared" si="62"/>
        <v>1</v>
      </c>
      <c r="BG21" s="286">
        <f t="shared" si="62"/>
        <v>0</v>
      </c>
      <c r="BH21" s="286">
        <f t="shared" si="62"/>
        <v>0</v>
      </c>
      <c r="BI21" s="286">
        <f t="shared" si="63"/>
        <v>0</v>
      </c>
      <c r="BJ21" s="286">
        <f t="shared" si="63"/>
        <v>0</v>
      </c>
      <c r="BK21" s="286">
        <f t="shared" si="63"/>
        <v>0</v>
      </c>
      <c r="BL21" s="287">
        <f t="shared" si="63"/>
        <v>0</v>
      </c>
      <c r="BM21" s="284">
        <f t="shared" si="63"/>
        <v>1</v>
      </c>
      <c r="BN21" s="286">
        <f t="shared" si="63"/>
        <v>46</v>
      </c>
      <c r="BO21" s="286">
        <f t="shared" si="63"/>
        <v>0</v>
      </c>
      <c r="BP21" s="286">
        <f t="shared" si="63"/>
        <v>0</v>
      </c>
      <c r="BQ21" s="286">
        <f t="shared" si="63"/>
        <v>0</v>
      </c>
      <c r="BR21" s="286">
        <f t="shared" si="63"/>
        <v>0</v>
      </c>
      <c r="BS21" s="286">
        <f t="shared" si="63"/>
        <v>0</v>
      </c>
      <c r="BT21" s="286">
        <f t="shared" si="63"/>
        <v>0</v>
      </c>
      <c r="BU21" s="286">
        <f t="shared" si="63"/>
        <v>0</v>
      </c>
      <c r="BV21" s="287">
        <f t="shared" si="63"/>
        <v>0</v>
      </c>
      <c r="BW21" s="288">
        <f t="shared" si="3"/>
        <v>47</v>
      </c>
      <c r="BX21" s="284">
        <f t="shared" si="64"/>
        <v>3603</v>
      </c>
      <c r="BY21" s="286">
        <f t="shared" si="64"/>
        <v>103</v>
      </c>
      <c r="BZ21" s="286">
        <f t="shared" si="64"/>
        <v>2815</v>
      </c>
      <c r="CA21" s="286">
        <f t="shared" si="64"/>
        <v>0</v>
      </c>
      <c r="CB21" s="286">
        <f t="shared" si="64"/>
        <v>16167</v>
      </c>
      <c r="CC21" s="286">
        <f t="shared" si="64"/>
        <v>0</v>
      </c>
      <c r="CD21" s="287">
        <f>'[1]1.COBERTURA  DANE'!F20</f>
        <v>0</v>
      </c>
      <c r="CE21" s="284">
        <f t="shared" si="65"/>
        <v>0</v>
      </c>
      <c r="CF21" s="286">
        <f t="shared" si="66"/>
        <v>0</v>
      </c>
      <c r="CG21" s="286">
        <f t="shared" si="66"/>
        <v>53</v>
      </c>
      <c r="CH21" s="286">
        <f t="shared" si="66"/>
        <v>0</v>
      </c>
      <c r="CI21" s="286">
        <f t="shared" si="66"/>
        <v>0</v>
      </c>
      <c r="CJ21" s="286">
        <f t="shared" si="66"/>
        <v>399</v>
      </c>
      <c r="CK21" s="286">
        <f t="shared" si="66"/>
        <v>0</v>
      </c>
      <c r="CL21" s="286">
        <f t="shared" si="66"/>
        <v>0</v>
      </c>
      <c r="CM21" s="286">
        <f t="shared" si="66"/>
        <v>0</v>
      </c>
      <c r="CN21" s="287">
        <f t="shared" si="66"/>
        <v>0</v>
      </c>
      <c r="CO21" s="288">
        <f t="shared" si="4"/>
        <v>452</v>
      </c>
      <c r="CP21" s="289">
        <f t="shared" si="67"/>
        <v>443</v>
      </c>
      <c r="CQ21" s="290">
        <f t="shared" si="68"/>
        <v>1805</v>
      </c>
      <c r="CR21" s="291">
        <f t="shared" si="69"/>
        <v>23140</v>
      </c>
      <c r="CS21" s="292">
        <f t="shared" si="6"/>
        <v>499</v>
      </c>
      <c r="CT21" s="293" t="str">
        <f t="shared" si="58"/>
        <v>579EAS027</v>
      </c>
      <c r="CU21" s="294" t="s">
        <v>325</v>
      </c>
      <c r="CV21" s="295">
        <v>579</v>
      </c>
      <c r="CW21" s="294" t="s">
        <v>232</v>
      </c>
      <c r="CX21" s="296">
        <v>216</v>
      </c>
      <c r="CY21" s="209" t="str">
        <f t="shared" si="59"/>
        <v>579EPSS23</v>
      </c>
      <c r="CZ21" s="294" t="s">
        <v>325</v>
      </c>
      <c r="DA21" s="295">
        <v>579</v>
      </c>
      <c r="DB21" s="294" t="s">
        <v>200</v>
      </c>
      <c r="DC21" s="296">
        <v>1</v>
      </c>
      <c r="DE21" s="211" t="s">
        <v>329</v>
      </c>
    </row>
    <row r="22" spans="2:113" x14ac:dyDescent="0.25">
      <c r="B22" s="209" t="str">
        <f t="shared" si="9"/>
        <v>EPS010</v>
      </c>
      <c r="C22" s="209" t="str">
        <f t="shared" si="10"/>
        <v>EPS016</v>
      </c>
      <c r="D22" s="209" t="str">
        <f t="shared" si="11"/>
        <v>EPS037</v>
      </c>
      <c r="E22" s="209" t="str">
        <f t="shared" si="12"/>
        <v>EPS002</v>
      </c>
      <c r="F22" s="209" t="str">
        <f t="shared" si="13"/>
        <v>EPS003</v>
      </c>
      <c r="G22" s="209" t="str">
        <f t="shared" si="14"/>
        <v>EPS023</v>
      </c>
      <c r="H22" s="209" t="str">
        <f t="shared" si="15"/>
        <v>EPS005</v>
      </c>
      <c r="I22" s="209" t="str">
        <f t="shared" si="16"/>
        <v>EPS018</v>
      </c>
      <c r="J22" s="209" t="str">
        <f t="shared" si="17"/>
        <v>EAS016</v>
      </c>
      <c r="K22" s="209" t="str">
        <f t="shared" si="18"/>
        <v>EAS027</v>
      </c>
      <c r="L22" s="209" t="str">
        <f t="shared" si="19"/>
        <v>EPS017</v>
      </c>
      <c r="M22" s="209" t="str">
        <f t="shared" si="20"/>
        <v>EPS033</v>
      </c>
      <c r="N22" s="209" t="str">
        <f t="shared" si="21"/>
        <v>EPS001</v>
      </c>
      <c r="O22" s="209" t="str">
        <f t="shared" si="22"/>
        <v>EPS008</v>
      </c>
      <c r="P22" s="209" t="str">
        <f t="shared" si="23"/>
        <v>EPS040</v>
      </c>
      <c r="Q22" s="209" t="str">
        <f t="shared" si="24"/>
        <v>ESSC24</v>
      </c>
      <c r="R22" s="209" t="str">
        <f t="shared" si="25"/>
        <v>EPSC20</v>
      </c>
      <c r="S22" s="209" t="str">
        <f t="shared" si="26"/>
        <v>ESSC91</v>
      </c>
      <c r="T22" s="209" t="str">
        <f t="shared" si="27"/>
        <v>ESSC02</v>
      </c>
      <c r="U22" s="209" t="str">
        <f t="shared" si="28"/>
        <v>ESSC62</v>
      </c>
      <c r="V22" s="209" t="str">
        <f t="shared" si="29"/>
        <v>EPS012</v>
      </c>
      <c r="W22" s="209" t="str">
        <f t="shared" si="30"/>
        <v>EPSC22</v>
      </c>
      <c r="X22" s="209" t="str">
        <f t="shared" si="31"/>
        <v>ESSC07</v>
      </c>
      <c r="Y22" s="209" t="str">
        <f t="shared" si="32"/>
        <v>ESSC33</v>
      </c>
      <c r="Z22" s="209" t="str">
        <f t="shared" si="33"/>
        <v>EPSS40</v>
      </c>
      <c r="AA22" s="209" t="str">
        <f t="shared" si="34"/>
        <v>EPS020</v>
      </c>
      <c r="AB22" s="209" t="str">
        <f t="shared" si="35"/>
        <v>EPSI03</v>
      </c>
      <c r="AC22" s="209" t="str">
        <f t="shared" si="36"/>
        <v>ESS002</v>
      </c>
      <c r="AD22" s="209" t="str">
        <f t="shared" si="37"/>
        <v>ESS024</v>
      </c>
      <c r="AE22" s="209" t="str">
        <f t="shared" si="38"/>
        <v>ESS091</v>
      </c>
      <c r="AF22" s="209" t="str">
        <f t="shared" si="39"/>
        <v>RES006</v>
      </c>
      <c r="AG22" s="209" t="str">
        <f t="shared" si="40"/>
        <v>EPSS10</v>
      </c>
      <c r="AH22" s="209" t="e">
        <f>CONCATENATE(AT22,#REF!)</f>
        <v>#REF!</v>
      </c>
      <c r="AI22" s="209" t="str">
        <f t="shared" si="41"/>
        <v>EPSS16</v>
      </c>
      <c r="AJ22" s="209" t="str">
        <f t="shared" si="42"/>
        <v>EPSS37</v>
      </c>
      <c r="AK22" s="209" t="str">
        <f t="shared" si="43"/>
        <v>EPSS02</v>
      </c>
      <c r="AL22" s="209" t="str">
        <f t="shared" si="44"/>
        <v>EPSS23</v>
      </c>
      <c r="AM22" s="209" t="str">
        <f t="shared" si="45"/>
        <v>EPSM03</v>
      </c>
      <c r="AN22" s="209" t="str">
        <f t="shared" si="46"/>
        <v>EPSS18</v>
      </c>
      <c r="AO22" s="209" t="str">
        <f t="shared" si="47"/>
        <v>EPSS05</v>
      </c>
      <c r="AP22" s="209" t="str">
        <f t="shared" si="48"/>
        <v>EPSS17</v>
      </c>
      <c r="AQ22" s="209" t="str">
        <f t="shared" si="49"/>
        <v>EPSS33</v>
      </c>
      <c r="AR22" s="299" t="s">
        <v>330</v>
      </c>
      <c r="AS22" s="300"/>
      <c r="AT22" s="301"/>
      <c r="AU22" s="302">
        <f>SUM(AU23:AU33)</f>
        <v>10520</v>
      </c>
      <c r="AV22" s="303">
        <f t="shared" ref="AV22:CN22" si="70">SUM(AV23:AV33)</f>
        <v>0</v>
      </c>
      <c r="AW22" s="304">
        <f t="shared" si="70"/>
        <v>5</v>
      </c>
      <c r="AX22" s="305">
        <f t="shared" si="70"/>
        <v>0</v>
      </c>
      <c r="AY22" s="302">
        <f t="shared" si="70"/>
        <v>13749</v>
      </c>
      <c r="AZ22" s="304">
        <f t="shared" si="70"/>
        <v>76963</v>
      </c>
      <c r="BA22" s="304">
        <f t="shared" si="70"/>
        <v>31491</v>
      </c>
      <c r="BB22" s="304">
        <f t="shared" si="70"/>
        <v>24</v>
      </c>
      <c r="BC22" s="304">
        <f t="shared" si="70"/>
        <v>54251</v>
      </c>
      <c r="BD22" s="304">
        <f t="shared" si="70"/>
        <v>22</v>
      </c>
      <c r="BE22" s="304">
        <f t="shared" si="70"/>
        <v>3</v>
      </c>
      <c r="BF22" s="304">
        <f t="shared" si="70"/>
        <v>7</v>
      </c>
      <c r="BG22" s="304">
        <f t="shared" si="70"/>
        <v>3</v>
      </c>
      <c r="BH22" s="304">
        <f t="shared" si="70"/>
        <v>0</v>
      </c>
      <c r="BI22" s="304">
        <f t="shared" si="70"/>
        <v>10</v>
      </c>
      <c r="BJ22" s="304">
        <f t="shared" si="70"/>
        <v>1</v>
      </c>
      <c r="BK22" s="304">
        <f t="shared" si="70"/>
        <v>0</v>
      </c>
      <c r="BL22" s="305">
        <f t="shared" si="70"/>
        <v>0</v>
      </c>
      <c r="BM22" s="302">
        <f t="shared" si="70"/>
        <v>747</v>
      </c>
      <c r="BN22" s="304">
        <f t="shared" si="70"/>
        <v>0</v>
      </c>
      <c r="BO22" s="304">
        <f t="shared" si="70"/>
        <v>1</v>
      </c>
      <c r="BP22" s="304">
        <f t="shared" si="70"/>
        <v>0</v>
      </c>
      <c r="BQ22" s="304">
        <f t="shared" si="70"/>
        <v>57</v>
      </c>
      <c r="BR22" s="304">
        <f t="shared" si="70"/>
        <v>0</v>
      </c>
      <c r="BS22" s="304">
        <f t="shared" si="70"/>
        <v>0</v>
      </c>
      <c r="BT22" s="304">
        <f t="shared" si="70"/>
        <v>0</v>
      </c>
      <c r="BU22" s="304">
        <f t="shared" si="70"/>
        <v>0</v>
      </c>
      <c r="BV22" s="305">
        <f t="shared" si="70"/>
        <v>0</v>
      </c>
      <c r="BW22" s="306">
        <f t="shared" si="3"/>
        <v>805</v>
      </c>
      <c r="BX22" s="302">
        <f>SUM(BX23:BX33)</f>
        <v>245296</v>
      </c>
      <c r="BY22" s="304">
        <f t="shared" si="70"/>
        <v>1277</v>
      </c>
      <c r="BZ22" s="304">
        <f t="shared" si="70"/>
        <v>19627</v>
      </c>
      <c r="CA22" s="304">
        <f t="shared" si="70"/>
        <v>78969</v>
      </c>
      <c r="CB22" s="304">
        <f t="shared" si="70"/>
        <v>0</v>
      </c>
      <c r="CC22" s="304">
        <f t="shared" si="70"/>
        <v>0</v>
      </c>
      <c r="CD22" s="305">
        <f t="shared" si="70"/>
        <v>989</v>
      </c>
      <c r="CE22" s="302">
        <f t="shared" si="70"/>
        <v>1422</v>
      </c>
      <c r="CF22" s="304">
        <f t="shared" si="70"/>
        <v>9145</v>
      </c>
      <c r="CG22" s="304">
        <f t="shared" si="70"/>
        <v>2753</v>
      </c>
      <c r="CH22" s="304">
        <f t="shared" si="70"/>
        <v>12</v>
      </c>
      <c r="CI22" s="304">
        <f t="shared" si="70"/>
        <v>4</v>
      </c>
      <c r="CJ22" s="304">
        <f t="shared" si="70"/>
        <v>4686</v>
      </c>
      <c r="CK22" s="304">
        <f t="shared" si="70"/>
        <v>0</v>
      </c>
      <c r="CL22" s="304">
        <f t="shared" si="70"/>
        <v>1</v>
      </c>
      <c r="CM22" s="304">
        <f t="shared" si="70"/>
        <v>1</v>
      </c>
      <c r="CN22" s="305">
        <f t="shared" si="70"/>
        <v>0</v>
      </c>
      <c r="CO22" s="306">
        <f t="shared" si="4"/>
        <v>18024</v>
      </c>
      <c r="CP22" s="277">
        <f>SUM(CP23:CP33)</f>
        <v>10525</v>
      </c>
      <c r="CQ22" s="307">
        <f t="shared" ref="CQ22" si="71">SUM(CQ23:CQ33)</f>
        <v>177329</v>
      </c>
      <c r="CR22" s="279">
        <f>SUM(CR23:CR33)</f>
        <v>364182</v>
      </c>
      <c r="CS22" s="280">
        <f t="shared" si="6"/>
        <v>18829</v>
      </c>
      <c r="CT22" s="293" t="str">
        <f t="shared" si="58"/>
        <v>579EPS002</v>
      </c>
      <c r="CU22" s="294" t="s">
        <v>325</v>
      </c>
      <c r="CV22" s="295">
        <v>579</v>
      </c>
      <c r="CW22" s="294" t="s">
        <v>225</v>
      </c>
      <c r="CX22" s="296">
        <v>7</v>
      </c>
      <c r="CY22" s="209" t="str">
        <f t="shared" si="59"/>
        <v>579EPSS37</v>
      </c>
      <c r="CZ22" s="294" t="s">
        <v>325</v>
      </c>
      <c r="DA22" s="295">
        <v>579</v>
      </c>
      <c r="DB22" s="294" t="s">
        <v>196</v>
      </c>
      <c r="DC22" s="296">
        <v>133</v>
      </c>
    </row>
    <row r="23" spans="2:113" x14ac:dyDescent="0.25">
      <c r="B23" s="209" t="str">
        <f t="shared" si="9"/>
        <v>45EPS010</v>
      </c>
      <c r="C23" s="209" t="str">
        <f t="shared" si="10"/>
        <v>45EPS016</v>
      </c>
      <c r="D23" s="209" t="str">
        <f t="shared" si="11"/>
        <v>45EPS037</v>
      </c>
      <c r="E23" s="209" t="str">
        <f t="shared" si="12"/>
        <v>45EPS002</v>
      </c>
      <c r="F23" s="209" t="str">
        <f t="shared" si="13"/>
        <v>45EPS003</v>
      </c>
      <c r="G23" s="209" t="str">
        <f t="shared" si="14"/>
        <v>45EPS023</v>
      </c>
      <c r="H23" s="209" t="str">
        <f t="shared" si="15"/>
        <v>45EPS005</v>
      </c>
      <c r="I23" s="209" t="str">
        <f t="shared" si="16"/>
        <v>45EPS018</v>
      </c>
      <c r="J23" s="209" t="str">
        <f t="shared" si="17"/>
        <v>45EAS016</v>
      </c>
      <c r="K23" s="209" t="str">
        <f t="shared" si="18"/>
        <v>45EAS027</v>
      </c>
      <c r="L23" s="209" t="str">
        <f t="shared" si="19"/>
        <v>45EPS017</v>
      </c>
      <c r="M23" s="209" t="str">
        <f t="shared" si="20"/>
        <v>45EPS033</v>
      </c>
      <c r="N23" s="209" t="str">
        <f t="shared" si="21"/>
        <v>45EPS001</v>
      </c>
      <c r="O23" s="209" t="str">
        <f t="shared" si="22"/>
        <v>45EPS008</v>
      </c>
      <c r="P23" s="209" t="str">
        <f t="shared" si="23"/>
        <v>45EPS040</v>
      </c>
      <c r="Q23" s="209" t="str">
        <f t="shared" si="24"/>
        <v>45ESSC24</v>
      </c>
      <c r="R23" s="209" t="str">
        <f t="shared" si="25"/>
        <v>45EPSC20</v>
      </c>
      <c r="S23" s="209" t="str">
        <f t="shared" si="26"/>
        <v>45ESSC91</v>
      </c>
      <c r="T23" s="209" t="str">
        <f t="shared" si="27"/>
        <v>45ESSC02</v>
      </c>
      <c r="U23" s="209" t="str">
        <f t="shared" si="28"/>
        <v>45ESSC62</v>
      </c>
      <c r="V23" s="209" t="str">
        <f t="shared" si="29"/>
        <v>45EPS012</v>
      </c>
      <c r="W23" s="209" t="str">
        <f t="shared" si="30"/>
        <v>45EPSC22</v>
      </c>
      <c r="X23" s="209" t="str">
        <f t="shared" si="31"/>
        <v>45ESSC07</v>
      </c>
      <c r="Y23" s="209" t="str">
        <f t="shared" si="32"/>
        <v>45ESSC33</v>
      </c>
      <c r="Z23" s="209" t="str">
        <f t="shared" si="33"/>
        <v>45EPSS40</v>
      </c>
      <c r="AA23" s="209" t="str">
        <f t="shared" si="34"/>
        <v>45EPS020</v>
      </c>
      <c r="AB23" s="209" t="str">
        <f t="shared" si="35"/>
        <v>45EPSI03</v>
      </c>
      <c r="AC23" s="209" t="str">
        <f t="shared" si="36"/>
        <v>45ESS002</v>
      </c>
      <c r="AD23" s="209" t="str">
        <f t="shared" si="37"/>
        <v>45ESS024</v>
      </c>
      <c r="AE23" s="209" t="str">
        <f t="shared" si="38"/>
        <v>45ESS091</v>
      </c>
      <c r="AF23" s="209" t="str">
        <f t="shared" si="39"/>
        <v>45RES006</v>
      </c>
      <c r="AG23" s="209" t="str">
        <f t="shared" si="40"/>
        <v>45EPSS10</v>
      </c>
      <c r="AH23" s="209" t="e">
        <f>CONCATENATE(AT23,#REF!)</f>
        <v>#REF!</v>
      </c>
      <c r="AI23" s="209" t="str">
        <f t="shared" si="41"/>
        <v>45EPSS16</v>
      </c>
      <c r="AJ23" s="209" t="str">
        <f t="shared" si="42"/>
        <v>45EPSS37</v>
      </c>
      <c r="AK23" s="209" t="str">
        <f t="shared" si="43"/>
        <v>45EPSS02</v>
      </c>
      <c r="AL23" s="209" t="str">
        <f t="shared" si="44"/>
        <v>45EPSS23</v>
      </c>
      <c r="AM23" s="209" t="str">
        <f t="shared" si="45"/>
        <v>45EPSM03</v>
      </c>
      <c r="AN23" s="209" t="str">
        <f t="shared" si="46"/>
        <v>45EPSS18</v>
      </c>
      <c r="AO23" s="209" t="str">
        <f t="shared" si="47"/>
        <v>45EPSS05</v>
      </c>
      <c r="AP23" s="209" t="str">
        <f t="shared" si="48"/>
        <v>45EPSS17</v>
      </c>
      <c r="AQ23" s="209" t="str">
        <f t="shared" si="49"/>
        <v>45EPSS33</v>
      </c>
      <c r="AR23" s="89" t="s">
        <v>61</v>
      </c>
      <c r="AS23" s="308" t="s">
        <v>331</v>
      </c>
      <c r="AT23" s="283">
        <v>45</v>
      </c>
      <c r="AU23" s="284">
        <f>'[1]1.COBERTURA  DANE'!K22</f>
        <v>2383</v>
      </c>
      <c r="AV23" s="285">
        <f>'[1]1.COBERTURA  DANE'!N22</f>
        <v>0</v>
      </c>
      <c r="AW23" s="286">
        <f>'[1]1.COBERTURA  DANE'!L22</f>
        <v>4</v>
      </c>
      <c r="AX23" s="287">
        <f>'[1]1.COBERTURA  DANE'!M22</f>
        <v>0</v>
      </c>
      <c r="AY23" s="284">
        <f t="shared" ref="AY23:BN33" si="72">IFERROR(VLOOKUP(B23,$CT$9:$CX$929,5,0),0)</f>
        <v>8869</v>
      </c>
      <c r="AZ23" s="286">
        <f t="shared" si="72"/>
        <v>32291</v>
      </c>
      <c r="BA23" s="286">
        <f t="shared" si="72"/>
        <v>14093</v>
      </c>
      <c r="BB23" s="286">
        <f t="shared" si="72"/>
        <v>11</v>
      </c>
      <c r="BC23" s="286">
        <f t="shared" si="72"/>
        <v>26392</v>
      </c>
      <c r="BD23" s="286">
        <f t="shared" si="72"/>
        <v>7</v>
      </c>
      <c r="BE23" s="286">
        <f t="shared" si="72"/>
        <v>1</v>
      </c>
      <c r="BF23" s="286">
        <f t="shared" si="72"/>
        <v>5</v>
      </c>
      <c r="BG23" s="286">
        <f t="shared" si="72"/>
        <v>1</v>
      </c>
      <c r="BH23" s="286">
        <f t="shared" si="72"/>
        <v>0</v>
      </c>
      <c r="BI23" s="286">
        <f t="shared" si="72"/>
        <v>2</v>
      </c>
      <c r="BJ23" s="286">
        <f t="shared" si="72"/>
        <v>0</v>
      </c>
      <c r="BK23" s="286">
        <f t="shared" si="72"/>
        <v>0</v>
      </c>
      <c r="BL23" s="287">
        <f t="shared" si="72"/>
        <v>0</v>
      </c>
      <c r="BM23" s="284">
        <f t="shared" si="72"/>
        <v>364</v>
      </c>
      <c r="BN23" s="286">
        <f t="shared" si="72"/>
        <v>0</v>
      </c>
      <c r="BO23" s="286">
        <f t="shared" ref="BO23:BV33" si="73">IFERROR(VLOOKUP(R23,$CT$9:$CX$929,5,0),0)</f>
        <v>1</v>
      </c>
      <c r="BP23" s="286">
        <f t="shared" si="73"/>
        <v>0</v>
      </c>
      <c r="BQ23" s="286">
        <f t="shared" si="73"/>
        <v>6</v>
      </c>
      <c r="BR23" s="286">
        <f t="shared" si="73"/>
        <v>0</v>
      </c>
      <c r="BS23" s="286">
        <f t="shared" si="73"/>
        <v>0</v>
      </c>
      <c r="BT23" s="286">
        <f t="shared" si="73"/>
        <v>0</v>
      </c>
      <c r="BU23" s="286">
        <f t="shared" si="73"/>
        <v>0</v>
      </c>
      <c r="BV23" s="287">
        <f t="shared" si="73"/>
        <v>0</v>
      </c>
      <c r="BW23" s="288">
        <f t="shared" si="3"/>
        <v>371</v>
      </c>
      <c r="BX23" s="284">
        <f t="shared" ref="BX23:CC33" si="74">IFERROR(VLOOKUP(Z23,$CY$9:$DC$931,5,0),0)</f>
        <v>43979</v>
      </c>
      <c r="BY23" s="286">
        <f t="shared" si="74"/>
        <v>52</v>
      </c>
      <c r="BZ23" s="286">
        <f t="shared" si="74"/>
        <v>1316</v>
      </c>
      <c r="CA23" s="286">
        <f t="shared" si="74"/>
        <v>0</v>
      </c>
      <c r="CB23" s="286">
        <f t="shared" si="74"/>
        <v>0</v>
      </c>
      <c r="CC23" s="286">
        <f t="shared" si="74"/>
        <v>0</v>
      </c>
      <c r="CD23" s="287">
        <f>'[1]1.COBERTURA  DANE'!F22</f>
        <v>989</v>
      </c>
      <c r="CE23" s="284">
        <f t="shared" ref="CE23:CE33" si="75">IFERROR(VLOOKUP(AG23,$CY$9:$DC$931,5,0),0)</f>
        <v>551</v>
      </c>
      <c r="CF23" s="286">
        <f t="shared" ref="CF23:CN33" si="76">IFERROR(VLOOKUP(AI23,$CY$9:$DC$931,5,0),0)</f>
        <v>3041</v>
      </c>
      <c r="CG23" s="286">
        <f t="shared" si="76"/>
        <v>1084</v>
      </c>
      <c r="CH23" s="286">
        <f t="shared" si="76"/>
        <v>4</v>
      </c>
      <c r="CI23" s="286">
        <f t="shared" si="76"/>
        <v>0</v>
      </c>
      <c r="CJ23" s="286">
        <f t="shared" si="76"/>
        <v>1742</v>
      </c>
      <c r="CK23" s="286">
        <f t="shared" si="76"/>
        <v>0</v>
      </c>
      <c r="CL23" s="286">
        <f t="shared" si="76"/>
        <v>0</v>
      </c>
      <c r="CM23" s="286">
        <f t="shared" si="76"/>
        <v>0</v>
      </c>
      <c r="CN23" s="287">
        <f t="shared" si="76"/>
        <v>0</v>
      </c>
      <c r="CO23" s="288">
        <f t="shared" si="4"/>
        <v>6422</v>
      </c>
      <c r="CP23" s="289">
        <f t="shared" ref="CP23:CP33" si="77">SUM(AU23:AX23)</f>
        <v>2387</v>
      </c>
      <c r="CQ23" s="290">
        <f t="shared" ref="CQ23:CQ33" si="78">SUM(AY23:BV23)</f>
        <v>82043</v>
      </c>
      <c r="CR23" s="291">
        <f t="shared" ref="CR23:CR33" si="79">SUM(BX23:CN23)</f>
        <v>52758</v>
      </c>
      <c r="CS23" s="292">
        <f t="shared" si="6"/>
        <v>6793</v>
      </c>
      <c r="CT23" s="293" t="str">
        <f t="shared" si="58"/>
        <v>579EPS003</v>
      </c>
      <c r="CU23" s="294" t="s">
        <v>325</v>
      </c>
      <c r="CV23" s="295">
        <v>579</v>
      </c>
      <c r="CW23" s="294" t="s">
        <v>226</v>
      </c>
      <c r="CX23" s="296">
        <v>13162</v>
      </c>
      <c r="CY23" s="209" t="str">
        <f t="shared" si="59"/>
        <v>579EPSS40</v>
      </c>
      <c r="CZ23" s="294" t="s">
        <v>325</v>
      </c>
      <c r="DA23" s="295">
        <v>579</v>
      </c>
      <c r="DB23" s="294" t="s">
        <v>178</v>
      </c>
      <c r="DC23" s="296">
        <v>20227</v>
      </c>
    </row>
    <row r="24" spans="2:113" x14ac:dyDescent="0.25">
      <c r="B24" s="209" t="str">
        <f t="shared" si="9"/>
        <v>51EPS010</v>
      </c>
      <c r="C24" s="209" t="str">
        <f t="shared" si="10"/>
        <v>51EPS016</v>
      </c>
      <c r="D24" s="209" t="str">
        <f t="shared" si="11"/>
        <v>51EPS037</v>
      </c>
      <c r="E24" s="209" t="str">
        <f t="shared" si="12"/>
        <v>51EPS002</v>
      </c>
      <c r="F24" s="209" t="str">
        <f t="shared" si="13"/>
        <v>51EPS003</v>
      </c>
      <c r="G24" s="209" t="str">
        <f t="shared" si="14"/>
        <v>51EPS023</v>
      </c>
      <c r="H24" s="209" t="str">
        <f t="shared" si="15"/>
        <v>51EPS005</v>
      </c>
      <c r="I24" s="209" t="str">
        <f t="shared" si="16"/>
        <v>51EPS018</v>
      </c>
      <c r="J24" s="209" t="str">
        <f t="shared" si="17"/>
        <v>51EAS016</v>
      </c>
      <c r="K24" s="209" t="str">
        <f t="shared" si="18"/>
        <v>51EAS027</v>
      </c>
      <c r="L24" s="209" t="str">
        <f t="shared" si="19"/>
        <v>51EPS017</v>
      </c>
      <c r="M24" s="209" t="str">
        <f t="shared" si="20"/>
        <v>51EPS033</v>
      </c>
      <c r="N24" s="209" t="str">
        <f t="shared" si="21"/>
        <v>51EPS001</v>
      </c>
      <c r="O24" s="209" t="str">
        <f t="shared" si="22"/>
        <v>51EPS008</v>
      </c>
      <c r="P24" s="209" t="str">
        <f t="shared" si="23"/>
        <v>51EPS040</v>
      </c>
      <c r="Q24" s="209" t="str">
        <f t="shared" si="24"/>
        <v>51ESSC24</v>
      </c>
      <c r="R24" s="209" t="str">
        <f t="shared" si="25"/>
        <v>51EPSC20</v>
      </c>
      <c r="S24" s="209" t="str">
        <f t="shared" si="26"/>
        <v>51ESSC91</v>
      </c>
      <c r="T24" s="209" t="str">
        <f t="shared" si="27"/>
        <v>51ESSC02</v>
      </c>
      <c r="U24" s="209" t="str">
        <f t="shared" si="28"/>
        <v>51ESSC62</v>
      </c>
      <c r="V24" s="209" t="str">
        <f t="shared" si="29"/>
        <v>51EPS012</v>
      </c>
      <c r="W24" s="209" t="str">
        <f t="shared" si="30"/>
        <v>51EPSC22</v>
      </c>
      <c r="X24" s="209" t="str">
        <f t="shared" si="31"/>
        <v>51ESSC07</v>
      </c>
      <c r="Y24" s="209" t="str">
        <f t="shared" si="32"/>
        <v>51ESSC33</v>
      </c>
      <c r="Z24" s="209" t="str">
        <f t="shared" si="33"/>
        <v>51EPSS40</v>
      </c>
      <c r="AA24" s="209" t="str">
        <f t="shared" si="34"/>
        <v>51EPS020</v>
      </c>
      <c r="AB24" s="209" t="str">
        <f t="shared" si="35"/>
        <v>51EPSI03</v>
      </c>
      <c r="AC24" s="209" t="str">
        <f t="shared" si="36"/>
        <v>51ESS002</v>
      </c>
      <c r="AD24" s="209" t="str">
        <f t="shared" si="37"/>
        <v>51ESS024</v>
      </c>
      <c r="AE24" s="209" t="str">
        <f t="shared" si="38"/>
        <v>51ESS091</v>
      </c>
      <c r="AF24" s="209" t="str">
        <f t="shared" si="39"/>
        <v>51RES006</v>
      </c>
      <c r="AG24" s="209" t="str">
        <f t="shared" si="40"/>
        <v>51EPSS10</v>
      </c>
      <c r="AH24" s="209" t="e">
        <f>CONCATENATE(AT24,#REF!)</f>
        <v>#REF!</v>
      </c>
      <c r="AI24" s="209" t="str">
        <f t="shared" si="41"/>
        <v>51EPSS16</v>
      </c>
      <c r="AJ24" s="209" t="str">
        <f t="shared" si="42"/>
        <v>51EPSS37</v>
      </c>
      <c r="AK24" s="209" t="str">
        <f t="shared" si="43"/>
        <v>51EPSS02</v>
      </c>
      <c r="AL24" s="209" t="str">
        <f t="shared" si="44"/>
        <v>51EPSS23</v>
      </c>
      <c r="AM24" s="209" t="str">
        <f t="shared" si="45"/>
        <v>51EPSM03</v>
      </c>
      <c r="AN24" s="209" t="str">
        <f t="shared" si="46"/>
        <v>51EPSS18</v>
      </c>
      <c r="AO24" s="209" t="str">
        <f t="shared" si="47"/>
        <v>51EPSS05</v>
      </c>
      <c r="AP24" s="209" t="str">
        <f t="shared" si="48"/>
        <v>51EPSS17</v>
      </c>
      <c r="AQ24" s="209" t="str">
        <f t="shared" si="49"/>
        <v>51EPSS33</v>
      </c>
      <c r="AR24" s="89" t="s">
        <v>63</v>
      </c>
      <c r="AS24" s="308" t="s">
        <v>331</v>
      </c>
      <c r="AT24" s="283">
        <v>51</v>
      </c>
      <c r="AU24" s="284">
        <f>'[1]1.COBERTURA  DANE'!K23</f>
        <v>711</v>
      </c>
      <c r="AV24" s="285">
        <f>'[1]1.COBERTURA  DANE'!N23</f>
        <v>0</v>
      </c>
      <c r="AW24" s="286">
        <f>'[1]1.COBERTURA  DANE'!L23</f>
        <v>0</v>
      </c>
      <c r="AX24" s="287">
        <f>'[1]1.COBERTURA  DANE'!M23</f>
        <v>0</v>
      </c>
      <c r="AY24" s="284">
        <f t="shared" si="72"/>
        <v>57</v>
      </c>
      <c r="AZ24" s="286">
        <f t="shared" si="72"/>
        <v>2197</v>
      </c>
      <c r="BA24" s="286">
        <f t="shared" si="72"/>
        <v>198</v>
      </c>
      <c r="BB24" s="286">
        <f t="shared" si="72"/>
        <v>1</v>
      </c>
      <c r="BC24" s="286">
        <f t="shared" si="72"/>
        <v>1294</v>
      </c>
      <c r="BD24" s="286">
        <f t="shared" si="72"/>
        <v>1</v>
      </c>
      <c r="BE24" s="286">
        <f t="shared" si="72"/>
        <v>0</v>
      </c>
      <c r="BF24" s="286">
        <f t="shared" si="72"/>
        <v>0</v>
      </c>
      <c r="BG24" s="286">
        <f t="shared" si="72"/>
        <v>0</v>
      </c>
      <c r="BH24" s="286">
        <f t="shared" si="72"/>
        <v>0</v>
      </c>
      <c r="BI24" s="286">
        <f t="shared" si="72"/>
        <v>6</v>
      </c>
      <c r="BJ24" s="286">
        <f t="shared" si="72"/>
        <v>0</v>
      </c>
      <c r="BK24" s="286">
        <f t="shared" si="72"/>
        <v>0</v>
      </c>
      <c r="BL24" s="287">
        <f t="shared" si="72"/>
        <v>0</v>
      </c>
      <c r="BM24" s="284">
        <f t="shared" si="72"/>
        <v>44</v>
      </c>
      <c r="BN24" s="286">
        <f t="shared" si="72"/>
        <v>0</v>
      </c>
      <c r="BO24" s="286">
        <f t="shared" si="73"/>
        <v>0</v>
      </c>
      <c r="BP24" s="286">
        <f t="shared" si="73"/>
        <v>0</v>
      </c>
      <c r="BQ24" s="286">
        <f t="shared" si="73"/>
        <v>5</v>
      </c>
      <c r="BR24" s="286">
        <f t="shared" si="73"/>
        <v>0</v>
      </c>
      <c r="BS24" s="286">
        <f t="shared" si="73"/>
        <v>0</v>
      </c>
      <c r="BT24" s="286">
        <f t="shared" si="73"/>
        <v>0</v>
      </c>
      <c r="BU24" s="286">
        <f t="shared" si="73"/>
        <v>0</v>
      </c>
      <c r="BV24" s="287">
        <f t="shared" si="73"/>
        <v>0</v>
      </c>
      <c r="BW24" s="288">
        <f t="shared" si="3"/>
        <v>49</v>
      </c>
      <c r="BX24" s="284">
        <f t="shared" si="74"/>
        <v>20730</v>
      </c>
      <c r="BY24" s="286">
        <f t="shared" si="74"/>
        <v>0</v>
      </c>
      <c r="BZ24" s="286">
        <f t="shared" si="74"/>
        <v>1575</v>
      </c>
      <c r="CA24" s="286">
        <f t="shared" si="74"/>
        <v>3398</v>
      </c>
      <c r="CB24" s="286">
        <f t="shared" si="74"/>
        <v>0</v>
      </c>
      <c r="CC24" s="286">
        <f t="shared" si="74"/>
        <v>0</v>
      </c>
      <c r="CD24" s="287">
        <f>'[1]1.COBERTURA  DANE'!F23</f>
        <v>0</v>
      </c>
      <c r="CE24" s="284">
        <f t="shared" si="75"/>
        <v>0</v>
      </c>
      <c r="CF24" s="286">
        <f t="shared" si="76"/>
        <v>411</v>
      </c>
      <c r="CG24" s="286">
        <f t="shared" si="76"/>
        <v>28</v>
      </c>
      <c r="CH24" s="286">
        <f t="shared" si="76"/>
        <v>0</v>
      </c>
      <c r="CI24" s="286">
        <f t="shared" si="76"/>
        <v>0</v>
      </c>
      <c r="CJ24" s="286">
        <f t="shared" si="76"/>
        <v>230</v>
      </c>
      <c r="CK24" s="286">
        <f t="shared" si="76"/>
        <v>0</v>
      </c>
      <c r="CL24" s="286">
        <f t="shared" si="76"/>
        <v>0</v>
      </c>
      <c r="CM24" s="286">
        <f t="shared" si="76"/>
        <v>0</v>
      </c>
      <c r="CN24" s="287">
        <f t="shared" si="76"/>
        <v>0</v>
      </c>
      <c r="CO24" s="288">
        <f t="shared" si="4"/>
        <v>669</v>
      </c>
      <c r="CP24" s="289">
        <f t="shared" si="77"/>
        <v>711</v>
      </c>
      <c r="CQ24" s="290">
        <f t="shared" si="78"/>
        <v>3803</v>
      </c>
      <c r="CR24" s="291">
        <f t="shared" si="79"/>
        <v>26372</v>
      </c>
      <c r="CS24" s="292">
        <f t="shared" si="6"/>
        <v>718</v>
      </c>
      <c r="CT24" s="293" t="str">
        <f t="shared" si="58"/>
        <v>579EPS016</v>
      </c>
      <c r="CU24" s="294" t="s">
        <v>325</v>
      </c>
      <c r="CV24" s="295">
        <v>579</v>
      </c>
      <c r="CW24" s="294" t="s">
        <v>221</v>
      </c>
      <c r="CX24" s="296">
        <v>3224</v>
      </c>
      <c r="CY24" s="209" t="str">
        <f t="shared" si="59"/>
        <v>579ESS002</v>
      </c>
      <c r="CZ24" s="294" t="s">
        <v>325</v>
      </c>
      <c r="DA24" s="295">
        <v>579</v>
      </c>
      <c r="DB24" s="294" t="s">
        <v>182</v>
      </c>
      <c r="DC24" s="296">
        <v>3492</v>
      </c>
    </row>
    <row r="25" spans="2:113" x14ac:dyDescent="0.25">
      <c r="B25" s="209" t="str">
        <f t="shared" si="9"/>
        <v>147EPS010</v>
      </c>
      <c r="C25" s="209" t="str">
        <f t="shared" si="10"/>
        <v>147EPS016</v>
      </c>
      <c r="D25" s="209" t="str">
        <f t="shared" si="11"/>
        <v>147EPS037</v>
      </c>
      <c r="E25" s="209" t="str">
        <f t="shared" si="12"/>
        <v>147EPS002</v>
      </c>
      <c r="F25" s="209" t="str">
        <f t="shared" si="13"/>
        <v>147EPS003</v>
      </c>
      <c r="G25" s="209" t="str">
        <f t="shared" si="14"/>
        <v>147EPS023</v>
      </c>
      <c r="H25" s="209" t="str">
        <f t="shared" si="15"/>
        <v>147EPS005</v>
      </c>
      <c r="I25" s="209" t="str">
        <f t="shared" si="16"/>
        <v>147EPS018</v>
      </c>
      <c r="J25" s="209" t="str">
        <f t="shared" si="17"/>
        <v>147EAS016</v>
      </c>
      <c r="K25" s="209" t="str">
        <f t="shared" si="18"/>
        <v>147EAS027</v>
      </c>
      <c r="L25" s="209" t="str">
        <f t="shared" si="19"/>
        <v>147EPS017</v>
      </c>
      <c r="M25" s="209" t="str">
        <f t="shared" si="20"/>
        <v>147EPS033</v>
      </c>
      <c r="N25" s="209" t="str">
        <f t="shared" si="21"/>
        <v>147EPS001</v>
      </c>
      <c r="O25" s="209" t="str">
        <f t="shared" si="22"/>
        <v>147EPS008</v>
      </c>
      <c r="P25" s="209" t="str">
        <f t="shared" si="23"/>
        <v>147EPS040</v>
      </c>
      <c r="Q25" s="209" t="str">
        <f t="shared" si="24"/>
        <v>147ESSC24</v>
      </c>
      <c r="R25" s="209" t="str">
        <f t="shared" si="25"/>
        <v>147EPSC20</v>
      </c>
      <c r="S25" s="209" t="str">
        <f t="shared" si="26"/>
        <v>147ESSC91</v>
      </c>
      <c r="T25" s="209" t="str">
        <f t="shared" si="27"/>
        <v>147ESSC02</v>
      </c>
      <c r="U25" s="209" t="str">
        <f t="shared" si="28"/>
        <v>147ESSC62</v>
      </c>
      <c r="V25" s="209" t="str">
        <f t="shared" si="29"/>
        <v>147EPS012</v>
      </c>
      <c r="W25" s="209" t="str">
        <f t="shared" si="30"/>
        <v>147EPSC22</v>
      </c>
      <c r="X25" s="209" t="str">
        <f t="shared" si="31"/>
        <v>147ESSC07</v>
      </c>
      <c r="Y25" s="209" t="str">
        <f t="shared" si="32"/>
        <v>147ESSC33</v>
      </c>
      <c r="Z25" s="209" t="str">
        <f t="shared" si="33"/>
        <v>147EPSS40</v>
      </c>
      <c r="AA25" s="209" t="str">
        <f t="shared" si="34"/>
        <v>147EPS020</v>
      </c>
      <c r="AB25" s="209" t="str">
        <f t="shared" si="35"/>
        <v>147EPSI03</v>
      </c>
      <c r="AC25" s="209" t="str">
        <f t="shared" si="36"/>
        <v>147ESS002</v>
      </c>
      <c r="AD25" s="209" t="str">
        <f t="shared" si="37"/>
        <v>147ESS024</v>
      </c>
      <c r="AE25" s="209" t="str">
        <f t="shared" si="38"/>
        <v>147ESS091</v>
      </c>
      <c r="AF25" s="209" t="str">
        <f t="shared" si="39"/>
        <v>147RES006</v>
      </c>
      <c r="AG25" s="209" t="str">
        <f t="shared" si="40"/>
        <v>147EPSS10</v>
      </c>
      <c r="AH25" s="209" t="e">
        <f>CONCATENATE(AT25,#REF!)</f>
        <v>#REF!</v>
      </c>
      <c r="AI25" s="209" t="str">
        <f t="shared" si="41"/>
        <v>147EPSS16</v>
      </c>
      <c r="AJ25" s="209" t="str">
        <f t="shared" si="42"/>
        <v>147EPSS37</v>
      </c>
      <c r="AK25" s="209" t="str">
        <f t="shared" si="43"/>
        <v>147EPSS02</v>
      </c>
      <c r="AL25" s="209" t="str">
        <f t="shared" si="44"/>
        <v>147EPSS23</v>
      </c>
      <c r="AM25" s="209" t="str">
        <f t="shared" si="45"/>
        <v>147EPSM03</v>
      </c>
      <c r="AN25" s="209" t="str">
        <f t="shared" si="46"/>
        <v>147EPSS18</v>
      </c>
      <c r="AO25" s="209" t="str">
        <f t="shared" si="47"/>
        <v>147EPSS05</v>
      </c>
      <c r="AP25" s="209" t="str">
        <f t="shared" si="48"/>
        <v>147EPSS17</v>
      </c>
      <c r="AQ25" s="209" t="str">
        <f t="shared" si="49"/>
        <v>147EPSS33</v>
      </c>
      <c r="AR25" s="89" t="s">
        <v>65</v>
      </c>
      <c r="AS25" s="308" t="s">
        <v>331</v>
      </c>
      <c r="AT25" s="283">
        <v>147</v>
      </c>
      <c r="AU25" s="284">
        <f>'[1]1.COBERTURA  DANE'!K24</f>
        <v>613</v>
      </c>
      <c r="AV25" s="285">
        <f>'[1]1.COBERTURA  DANE'!N24</f>
        <v>0</v>
      </c>
      <c r="AW25" s="286">
        <f>'[1]1.COBERTURA  DANE'!L24</f>
        <v>0</v>
      </c>
      <c r="AX25" s="287">
        <f>'[1]1.COBERTURA  DANE'!M24</f>
        <v>0</v>
      </c>
      <c r="AY25" s="284">
        <f t="shared" si="72"/>
        <v>868</v>
      </c>
      <c r="AZ25" s="286">
        <f t="shared" si="72"/>
        <v>10334</v>
      </c>
      <c r="BA25" s="286">
        <f t="shared" si="72"/>
        <v>5172</v>
      </c>
      <c r="BB25" s="286">
        <f t="shared" si="72"/>
        <v>2</v>
      </c>
      <c r="BC25" s="286">
        <f t="shared" si="72"/>
        <v>5746</v>
      </c>
      <c r="BD25" s="286">
        <f t="shared" si="72"/>
        <v>5</v>
      </c>
      <c r="BE25" s="286">
        <f t="shared" si="72"/>
        <v>0</v>
      </c>
      <c r="BF25" s="286">
        <f t="shared" si="72"/>
        <v>0</v>
      </c>
      <c r="BG25" s="286">
        <f t="shared" si="72"/>
        <v>0</v>
      </c>
      <c r="BH25" s="286">
        <f t="shared" si="72"/>
        <v>0</v>
      </c>
      <c r="BI25" s="286">
        <f t="shared" si="72"/>
        <v>1</v>
      </c>
      <c r="BJ25" s="286">
        <f t="shared" si="72"/>
        <v>0</v>
      </c>
      <c r="BK25" s="286">
        <f t="shared" si="72"/>
        <v>0</v>
      </c>
      <c r="BL25" s="287">
        <f t="shared" si="72"/>
        <v>0</v>
      </c>
      <c r="BM25" s="284">
        <f t="shared" si="72"/>
        <v>81</v>
      </c>
      <c r="BN25" s="286">
        <f t="shared" si="72"/>
        <v>0</v>
      </c>
      <c r="BO25" s="286">
        <f t="shared" si="73"/>
        <v>0</v>
      </c>
      <c r="BP25" s="286">
        <f t="shared" si="73"/>
        <v>0</v>
      </c>
      <c r="BQ25" s="286">
        <f t="shared" si="73"/>
        <v>1</v>
      </c>
      <c r="BR25" s="286">
        <f t="shared" si="73"/>
        <v>0</v>
      </c>
      <c r="BS25" s="286">
        <f t="shared" si="73"/>
        <v>0</v>
      </c>
      <c r="BT25" s="286">
        <f t="shared" si="73"/>
        <v>0</v>
      </c>
      <c r="BU25" s="286">
        <f t="shared" si="73"/>
        <v>0</v>
      </c>
      <c r="BV25" s="287">
        <f t="shared" si="73"/>
        <v>0</v>
      </c>
      <c r="BW25" s="288">
        <f t="shared" si="3"/>
        <v>82</v>
      </c>
      <c r="BX25" s="284">
        <f t="shared" si="74"/>
        <v>21516</v>
      </c>
      <c r="BY25" s="286">
        <f t="shared" si="74"/>
        <v>40</v>
      </c>
      <c r="BZ25" s="286">
        <f t="shared" si="74"/>
        <v>0</v>
      </c>
      <c r="CA25" s="286">
        <f t="shared" si="74"/>
        <v>1476</v>
      </c>
      <c r="CB25" s="286">
        <f t="shared" si="74"/>
        <v>0</v>
      </c>
      <c r="CC25" s="286">
        <f t="shared" si="74"/>
        <v>0</v>
      </c>
      <c r="CD25" s="287">
        <f>'[1]1.COBERTURA  DANE'!F24</f>
        <v>0</v>
      </c>
      <c r="CE25" s="284">
        <f t="shared" si="75"/>
        <v>159</v>
      </c>
      <c r="CF25" s="286">
        <f t="shared" si="76"/>
        <v>901</v>
      </c>
      <c r="CG25" s="286">
        <f t="shared" si="76"/>
        <v>388</v>
      </c>
      <c r="CH25" s="286">
        <f t="shared" si="76"/>
        <v>0</v>
      </c>
      <c r="CI25" s="286">
        <f t="shared" si="76"/>
        <v>0</v>
      </c>
      <c r="CJ25" s="286">
        <f t="shared" si="76"/>
        <v>406</v>
      </c>
      <c r="CK25" s="286">
        <f t="shared" si="76"/>
        <v>0</v>
      </c>
      <c r="CL25" s="286">
        <f t="shared" si="76"/>
        <v>0</v>
      </c>
      <c r="CM25" s="286">
        <f t="shared" si="76"/>
        <v>0</v>
      </c>
      <c r="CN25" s="287">
        <f t="shared" si="76"/>
        <v>0</v>
      </c>
      <c r="CO25" s="288">
        <f t="shared" si="4"/>
        <v>1854</v>
      </c>
      <c r="CP25" s="289">
        <f t="shared" si="77"/>
        <v>613</v>
      </c>
      <c r="CQ25" s="290">
        <f t="shared" si="78"/>
        <v>22210</v>
      </c>
      <c r="CR25" s="291">
        <f t="shared" si="79"/>
        <v>24886</v>
      </c>
      <c r="CS25" s="292">
        <f t="shared" si="6"/>
        <v>1936</v>
      </c>
      <c r="CT25" s="293" t="str">
        <f t="shared" si="58"/>
        <v>579EPS017</v>
      </c>
      <c r="CU25" s="294" t="s">
        <v>325</v>
      </c>
      <c r="CV25" s="295">
        <v>579</v>
      </c>
      <c r="CW25" s="294" t="s">
        <v>234</v>
      </c>
      <c r="CX25" s="296">
        <v>1</v>
      </c>
      <c r="CY25" s="209" t="str">
        <f t="shared" si="59"/>
        <v>585EPSM03</v>
      </c>
      <c r="CZ25" s="294" t="s">
        <v>325</v>
      </c>
      <c r="DA25" s="295">
        <v>585</v>
      </c>
      <c r="DB25" s="294" t="s">
        <v>202</v>
      </c>
      <c r="DC25" s="296">
        <v>573</v>
      </c>
    </row>
    <row r="26" spans="2:113" x14ac:dyDescent="0.25">
      <c r="B26" s="209" t="str">
        <f t="shared" si="9"/>
        <v>172EPS010</v>
      </c>
      <c r="C26" s="209" t="str">
        <f t="shared" si="10"/>
        <v>172EPS016</v>
      </c>
      <c r="D26" s="209" t="str">
        <f t="shared" si="11"/>
        <v>172EPS037</v>
      </c>
      <c r="E26" s="209" t="str">
        <f t="shared" si="12"/>
        <v>172EPS002</v>
      </c>
      <c r="F26" s="209" t="str">
        <f t="shared" si="13"/>
        <v>172EPS003</v>
      </c>
      <c r="G26" s="209" t="str">
        <f t="shared" si="14"/>
        <v>172EPS023</v>
      </c>
      <c r="H26" s="209" t="str">
        <f t="shared" si="15"/>
        <v>172EPS005</v>
      </c>
      <c r="I26" s="209" t="str">
        <f t="shared" si="16"/>
        <v>172EPS018</v>
      </c>
      <c r="J26" s="209" t="str">
        <f t="shared" si="17"/>
        <v>172EAS016</v>
      </c>
      <c r="K26" s="209" t="str">
        <f t="shared" si="18"/>
        <v>172EAS027</v>
      </c>
      <c r="L26" s="209" t="str">
        <f t="shared" si="19"/>
        <v>172EPS017</v>
      </c>
      <c r="M26" s="209" t="str">
        <f t="shared" si="20"/>
        <v>172EPS033</v>
      </c>
      <c r="N26" s="209" t="str">
        <f t="shared" si="21"/>
        <v>172EPS001</v>
      </c>
      <c r="O26" s="209" t="str">
        <f t="shared" si="22"/>
        <v>172EPS008</v>
      </c>
      <c r="P26" s="209" t="str">
        <f t="shared" si="23"/>
        <v>172EPS040</v>
      </c>
      <c r="Q26" s="209" t="str">
        <f t="shared" si="24"/>
        <v>172ESSC24</v>
      </c>
      <c r="R26" s="209" t="str">
        <f t="shared" si="25"/>
        <v>172EPSC20</v>
      </c>
      <c r="S26" s="209" t="str">
        <f t="shared" si="26"/>
        <v>172ESSC91</v>
      </c>
      <c r="T26" s="209" t="str">
        <f t="shared" si="27"/>
        <v>172ESSC02</v>
      </c>
      <c r="U26" s="209" t="str">
        <f t="shared" si="28"/>
        <v>172ESSC62</v>
      </c>
      <c r="V26" s="209" t="str">
        <f t="shared" si="29"/>
        <v>172EPS012</v>
      </c>
      <c r="W26" s="209" t="str">
        <f t="shared" si="30"/>
        <v>172EPSC22</v>
      </c>
      <c r="X26" s="209" t="str">
        <f t="shared" si="31"/>
        <v>172ESSC07</v>
      </c>
      <c r="Y26" s="209" t="str">
        <f t="shared" si="32"/>
        <v>172ESSC33</v>
      </c>
      <c r="Z26" s="209" t="str">
        <f t="shared" si="33"/>
        <v>172EPSS40</v>
      </c>
      <c r="AA26" s="209" t="str">
        <f t="shared" si="34"/>
        <v>172EPS020</v>
      </c>
      <c r="AB26" s="209" t="str">
        <f t="shared" si="35"/>
        <v>172EPSI03</v>
      </c>
      <c r="AC26" s="209" t="str">
        <f t="shared" si="36"/>
        <v>172ESS002</v>
      </c>
      <c r="AD26" s="209" t="str">
        <f t="shared" si="37"/>
        <v>172ESS024</v>
      </c>
      <c r="AE26" s="209" t="str">
        <f t="shared" si="38"/>
        <v>172ESS091</v>
      </c>
      <c r="AF26" s="209" t="str">
        <f t="shared" si="39"/>
        <v>172RES006</v>
      </c>
      <c r="AG26" s="209" t="str">
        <f t="shared" si="40"/>
        <v>172EPSS10</v>
      </c>
      <c r="AH26" s="209" t="e">
        <f>CONCATENATE(AT26,#REF!)</f>
        <v>#REF!</v>
      </c>
      <c r="AI26" s="209" t="str">
        <f t="shared" si="41"/>
        <v>172EPSS16</v>
      </c>
      <c r="AJ26" s="209" t="str">
        <f t="shared" si="42"/>
        <v>172EPSS37</v>
      </c>
      <c r="AK26" s="209" t="str">
        <f t="shared" si="43"/>
        <v>172EPSS02</v>
      </c>
      <c r="AL26" s="209" t="str">
        <f t="shared" si="44"/>
        <v>172EPSS23</v>
      </c>
      <c r="AM26" s="209" t="str">
        <f t="shared" si="45"/>
        <v>172EPSM03</v>
      </c>
      <c r="AN26" s="209" t="str">
        <f t="shared" si="46"/>
        <v>172EPSS18</v>
      </c>
      <c r="AO26" s="209" t="str">
        <f t="shared" si="47"/>
        <v>172EPSS05</v>
      </c>
      <c r="AP26" s="209" t="str">
        <f t="shared" si="48"/>
        <v>172EPSS17</v>
      </c>
      <c r="AQ26" s="209" t="str">
        <f t="shared" si="49"/>
        <v>172EPSS33</v>
      </c>
      <c r="AR26" s="110" t="s">
        <v>67</v>
      </c>
      <c r="AS26" s="308" t="s">
        <v>331</v>
      </c>
      <c r="AT26" s="283">
        <v>172</v>
      </c>
      <c r="AU26" s="284">
        <f>'[1]1.COBERTURA  DANE'!K25</f>
        <v>867</v>
      </c>
      <c r="AV26" s="285">
        <f>'[1]1.COBERTURA  DANE'!N25</f>
        <v>0</v>
      </c>
      <c r="AW26" s="286">
        <f>'[1]1.COBERTURA  DANE'!L25</f>
        <v>0</v>
      </c>
      <c r="AX26" s="287">
        <f>'[1]1.COBERTURA  DANE'!M25</f>
        <v>0</v>
      </c>
      <c r="AY26" s="284">
        <f t="shared" si="72"/>
        <v>1683</v>
      </c>
      <c r="AZ26" s="286">
        <f t="shared" si="72"/>
        <v>11939</v>
      </c>
      <c r="BA26" s="286">
        <f t="shared" si="72"/>
        <v>5367</v>
      </c>
      <c r="BB26" s="286">
        <f t="shared" si="72"/>
        <v>0</v>
      </c>
      <c r="BC26" s="286">
        <f t="shared" si="72"/>
        <v>7593</v>
      </c>
      <c r="BD26" s="286">
        <f t="shared" si="72"/>
        <v>5</v>
      </c>
      <c r="BE26" s="286">
        <f t="shared" si="72"/>
        <v>1</v>
      </c>
      <c r="BF26" s="286">
        <f t="shared" si="72"/>
        <v>0</v>
      </c>
      <c r="BG26" s="286">
        <f t="shared" si="72"/>
        <v>0</v>
      </c>
      <c r="BH26" s="286">
        <f t="shared" si="72"/>
        <v>0</v>
      </c>
      <c r="BI26" s="286">
        <f t="shared" si="72"/>
        <v>0</v>
      </c>
      <c r="BJ26" s="286">
        <f t="shared" si="72"/>
        <v>0</v>
      </c>
      <c r="BK26" s="286">
        <f t="shared" si="72"/>
        <v>0</v>
      </c>
      <c r="BL26" s="287">
        <f t="shared" si="72"/>
        <v>0</v>
      </c>
      <c r="BM26" s="284">
        <f t="shared" si="72"/>
        <v>68</v>
      </c>
      <c r="BN26" s="286">
        <f t="shared" si="72"/>
        <v>0</v>
      </c>
      <c r="BO26" s="286">
        <f t="shared" si="73"/>
        <v>0</v>
      </c>
      <c r="BP26" s="286">
        <f t="shared" si="73"/>
        <v>0</v>
      </c>
      <c r="BQ26" s="286">
        <f t="shared" si="73"/>
        <v>3</v>
      </c>
      <c r="BR26" s="286">
        <f t="shared" si="73"/>
        <v>0</v>
      </c>
      <c r="BS26" s="286">
        <f t="shared" si="73"/>
        <v>0</v>
      </c>
      <c r="BT26" s="286">
        <f t="shared" si="73"/>
        <v>0</v>
      </c>
      <c r="BU26" s="286">
        <f t="shared" si="73"/>
        <v>0</v>
      </c>
      <c r="BV26" s="287">
        <f t="shared" si="73"/>
        <v>0</v>
      </c>
      <c r="BW26" s="288">
        <f t="shared" si="3"/>
        <v>71</v>
      </c>
      <c r="BX26" s="284">
        <f t="shared" si="74"/>
        <v>29163</v>
      </c>
      <c r="BY26" s="286">
        <f t="shared" si="74"/>
        <v>109</v>
      </c>
      <c r="BZ26" s="286">
        <f t="shared" si="74"/>
        <v>2912</v>
      </c>
      <c r="CA26" s="286">
        <f t="shared" si="74"/>
        <v>1686</v>
      </c>
      <c r="CB26" s="286">
        <f t="shared" si="74"/>
        <v>0</v>
      </c>
      <c r="CC26" s="286">
        <f t="shared" si="74"/>
        <v>0</v>
      </c>
      <c r="CD26" s="287">
        <f>'[1]1.COBERTURA  DANE'!F25</f>
        <v>0</v>
      </c>
      <c r="CE26" s="284">
        <f t="shared" si="75"/>
        <v>195</v>
      </c>
      <c r="CF26" s="286">
        <f t="shared" si="76"/>
        <v>1053</v>
      </c>
      <c r="CG26" s="286">
        <f t="shared" si="76"/>
        <v>439</v>
      </c>
      <c r="CH26" s="286">
        <f t="shared" si="76"/>
        <v>1</v>
      </c>
      <c r="CI26" s="286">
        <f t="shared" si="76"/>
        <v>0</v>
      </c>
      <c r="CJ26" s="286">
        <f t="shared" si="76"/>
        <v>556</v>
      </c>
      <c r="CK26" s="286">
        <f t="shared" si="76"/>
        <v>0</v>
      </c>
      <c r="CL26" s="286">
        <f t="shared" si="76"/>
        <v>0</v>
      </c>
      <c r="CM26" s="286">
        <f t="shared" si="76"/>
        <v>0</v>
      </c>
      <c r="CN26" s="287">
        <f t="shared" si="76"/>
        <v>0</v>
      </c>
      <c r="CO26" s="288">
        <f t="shared" si="4"/>
        <v>2244</v>
      </c>
      <c r="CP26" s="289">
        <f t="shared" si="77"/>
        <v>867</v>
      </c>
      <c r="CQ26" s="290">
        <f t="shared" si="78"/>
        <v>26659</v>
      </c>
      <c r="CR26" s="291">
        <f t="shared" si="79"/>
        <v>36114</v>
      </c>
      <c r="CS26" s="292">
        <f t="shared" si="6"/>
        <v>2315</v>
      </c>
      <c r="CT26" s="293" t="str">
        <f t="shared" si="58"/>
        <v>579EPS018</v>
      </c>
      <c r="CU26" s="294" t="s">
        <v>325</v>
      </c>
      <c r="CV26" s="295">
        <v>579</v>
      </c>
      <c r="CW26" s="294" t="s">
        <v>229</v>
      </c>
      <c r="CX26" s="296">
        <v>1</v>
      </c>
      <c r="CY26" s="209" t="str">
        <f t="shared" si="59"/>
        <v>585EPSS16</v>
      </c>
      <c r="CZ26" s="294" t="s">
        <v>325</v>
      </c>
      <c r="DA26" s="295">
        <v>585</v>
      </c>
      <c r="DB26" s="294" t="s">
        <v>194</v>
      </c>
      <c r="DC26" s="296">
        <v>65</v>
      </c>
    </row>
    <row r="27" spans="2:113" x14ac:dyDescent="0.25">
      <c r="B27" s="209" t="str">
        <f t="shared" si="9"/>
        <v>475EPS010</v>
      </c>
      <c r="C27" s="209" t="str">
        <f t="shared" si="10"/>
        <v>475EPS016</v>
      </c>
      <c r="D27" s="209" t="str">
        <f t="shared" si="11"/>
        <v>475EPS037</v>
      </c>
      <c r="E27" s="209" t="str">
        <f t="shared" si="12"/>
        <v>475EPS002</v>
      </c>
      <c r="F27" s="209" t="str">
        <f t="shared" si="13"/>
        <v>475EPS003</v>
      </c>
      <c r="G27" s="209" t="str">
        <f t="shared" si="14"/>
        <v>475EPS023</v>
      </c>
      <c r="H27" s="209" t="str">
        <f t="shared" si="15"/>
        <v>475EPS005</v>
      </c>
      <c r="I27" s="209" t="str">
        <f t="shared" si="16"/>
        <v>475EPS018</v>
      </c>
      <c r="J27" s="209" t="str">
        <f t="shared" si="17"/>
        <v>475EAS016</v>
      </c>
      <c r="K27" s="209" t="str">
        <f t="shared" si="18"/>
        <v>475EAS027</v>
      </c>
      <c r="L27" s="209" t="str">
        <f t="shared" si="19"/>
        <v>475EPS017</v>
      </c>
      <c r="M27" s="209" t="str">
        <f t="shared" si="20"/>
        <v>475EPS033</v>
      </c>
      <c r="N27" s="209" t="str">
        <f t="shared" si="21"/>
        <v>475EPS001</v>
      </c>
      <c r="O27" s="209" t="str">
        <f t="shared" si="22"/>
        <v>475EPS008</v>
      </c>
      <c r="P27" s="209" t="str">
        <f t="shared" si="23"/>
        <v>475EPS040</v>
      </c>
      <c r="Q27" s="209" t="str">
        <f t="shared" si="24"/>
        <v>475ESSC24</v>
      </c>
      <c r="R27" s="209" t="str">
        <f t="shared" si="25"/>
        <v>475EPSC20</v>
      </c>
      <c r="S27" s="209" t="str">
        <f t="shared" si="26"/>
        <v>475ESSC91</v>
      </c>
      <c r="T27" s="209" t="str">
        <f t="shared" si="27"/>
        <v>475ESSC02</v>
      </c>
      <c r="U27" s="209" t="str">
        <f t="shared" si="28"/>
        <v>475ESSC62</v>
      </c>
      <c r="V27" s="209" t="str">
        <f t="shared" si="29"/>
        <v>475EPS012</v>
      </c>
      <c r="W27" s="209" t="str">
        <f t="shared" si="30"/>
        <v>475EPSC22</v>
      </c>
      <c r="X27" s="209" t="str">
        <f t="shared" si="31"/>
        <v>475ESSC07</v>
      </c>
      <c r="Y27" s="209" t="str">
        <f t="shared" si="32"/>
        <v>475ESSC33</v>
      </c>
      <c r="Z27" s="209" t="str">
        <f t="shared" si="33"/>
        <v>475EPSS40</v>
      </c>
      <c r="AA27" s="209" t="str">
        <f t="shared" si="34"/>
        <v>475EPS020</v>
      </c>
      <c r="AB27" s="209" t="str">
        <f t="shared" si="35"/>
        <v>475EPSI03</v>
      </c>
      <c r="AC27" s="209" t="str">
        <f t="shared" si="36"/>
        <v>475ESS002</v>
      </c>
      <c r="AD27" s="209" t="str">
        <f t="shared" si="37"/>
        <v>475ESS024</v>
      </c>
      <c r="AE27" s="209" t="str">
        <f t="shared" si="38"/>
        <v>475ESS091</v>
      </c>
      <c r="AF27" s="209" t="str">
        <f t="shared" si="39"/>
        <v>475RES006</v>
      </c>
      <c r="AG27" s="209" t="str">
        <f t="shared" si="40"/>
        <v>475EPSS10</v>
      </c>
      <c r="AH27" s="209" t="e">
        <f>CONCATENATE(AT27,#REF!)</f>
        <v>#REF!</v>
      </c>
      <c r="AI27" s="209" t="str">
        <f t="shared" si="41"/>
        <v>475EPSS16</v>
      </c>
      <c r="AJ27" s="209" t="str">
        <f t="shared" si="42"/>
        <v>475EPSS37</v>
      </c>
      <c r="AK27" s="209" t="str">
        <f t="shared" si="43"/>
        <v>475EPSS02</v>
      </c>
      <c r="AL27" s="209" t="str">
        <f t="shared" si="44"/>
        <v>475EPSS23</v>
      </c>
      <c r="AM27" s="209" t="str">
        <f t="shared" si="45"/>
        <v>475EPSM03</v>
      </c>
      <c r="AN27" s="209" t="str">
        <f t="shared" si="46"/>
        <v>475EPSS18</v>
      </c>
      <c r="AO27" s="209" t="str">
        <f t="shared" si="47"/>
        <v>475EPSS05</v>
      </c>
      <c r="AP27" s="209" t="str">
        <f t="shared" si="48"/>
        <v>475EPSS17</v>
      </c>
      <c r="AQ27" s="209" t="str">
        <f t="shared" si="49"/>
        <v>475EPSS33</v>
      </c>
      <c r="AR27" s="110" t="s">
        <v>69</v>
      </c>
      <c r="AS27" s="308" t="s">
        <v>331</v>
      </c>
      <c r="AT27" s="283">
        <v>475</v>
      </c>
      <c r="AU27" s="284">
        <f>'[1]1.COBERTURA  DANE'!K26</f>
        <v>88</v>
      </c>
      <c r="AV27" s="285">
        <f>'[1]1.COBERTURA  DANE'!N26</f>
        <v>0</v>
      </c>
      <c r="AW27" s="286">
        <f>'[1]1.COBERTURA  DANE'!L26</f>
        <v>0</v>
      </c>
      <c r="AX27" s="287">
        <f>'[1]1.COBERTURA  DANE'!M26</f>
        <v>0</v>
      </c>
      <c r="AY27" s="284">
        <f t="shared" si="72"/>
        <v>0</v>
      </c>
      <c r="AZ27" s="286">
        <f t="shared" si="72"/>
        <v>0</v>
      </c>
      <c r="BA27" s="286">
        <f t="shared" si="72"/>
        <v>191</v>
      </c>
      <c r="BB27" s="286">
        <f t="shared" si="72"/>
        <v>0</v>
      </c>
      <c r="BC27" s="286">
        <f t="shared" si="72"/>
        <v>1</v>
      </c>
      <c r="BD27" s="286">
        <f t="shared" si="72"/>
        <v>0</v>
      </c>
      <c r="BE27" s="286">
        <f t="shared" si="72"/>
        <v>0</v>
      </c>
      <c r="BF27" s="286">
        <f t="shared" si="72"/>
        <v>0</v>
      </c>
      <c r="BG27" s="286">
        <f t="shared" si="72"/>
        <v>0</v>
      </c>
      <c r="BH27" s="286">
        <f t="shared" si="72"/>
        <v>0</v>
      </c>
      <c r="BI27" s="286">
        <f t="shared" si="72"/>
        <v>0</v>
      </c>
      <c r="BJ27" s="286">
        <f t="shared" si="72"/>
        <v>0</v>
      </c>
      <c r="BK27" s="286">
        <f t="shared" si="72"/>
        <v>0</v>
      </c>
      <c r="BL27" s="287">
        <f t="shared" si="72"/>
        <v>0</v>
      </c>
      <c r="BM27" s="284">
        <f t="shared" si="72"/>
        <v>9</v>
      </c>
      <c r="BN27" s="286">
        <f t="shared" si="72"/>
        <v>0</v>
      </c>
      <c r="BO27" s="286">
        <f t="shared" si="73"/>
        <v>0</v>
      </c>
      <c r="BP27" s="286">
        <f t="shared" si="73"/>
        <v>0</v>
      </c>
      <c r="BQ27" s="286">
        <f t="shared" si="73"/>
        <v>0</v>
      </c>
      <c r="BR27" s="286">
        <f t="shared" si="73"/>
        <v>0</v>
      </c>
      <c r="BS27" s="286">
        <f t="shared" si="73"/>
        <v>0</v>
      </c>
      <c r="BT27" s="286">
        <f t="shared" si="73"/>
        <v>0</v>
      </c>
      <c r="BU27" s="286">
        <f t="shared" si="73"/>
        <v>0</v>
      </c>
      <c r="BV27" s="287">
        <f t="shared" si="73"/>
        <v>0</v>
      </c>
      <c r="BW27" s="288">
        <f t="shared" si="3"/>
        <v>9</v>
      </c>
      <c r="BX27" s="284">
        <f t="shared" si="74"/>
        <v>2176</v>
      </c>
      <c r="BY27" s="286">
        <f t="shared" si="74"/>
        <v>0</v>
      </c>
      <c r="BZ27" s="286">
        <f t="shared" si="74"/>
        <v>1803</v>
      </c>
      <c r="CA27" s="286">
        <f t="shared" si="74"/>
        <v>0</v>
      </c>
      <c r="CB27" s="286">
        <f t="shared" si="74"/>
        <v>0</v>
      </c>
      <c r="CC27" s="286">
        <f t="shared" si="74"/>
        <v>0</v>
      </c>
      <c r="CD27" s="287">
        <f>'[1]1.COBERTURA  DANE'!F26</f>
        <v>0</v>
      </c>
      <c r="CE27" s="284">
        <f t="shared" si="75"/>
        <v>0</v>
      </c>
      <c r="CF27" s="286">
        <f t="shared" si="76"/>
        <v>0</v>
      </c>
      <c r="CG27" s="286">
        <f t="shared" si="76"/>
        <v>56</v>
      </c>
      <c r="CH27" s="286">
        <f t="shared" si="76"/>
        <v>0</v>
      </c>
      <c r="CI27" s="286">
        <f t="shared" si="76"/>
        <v>0</v>
      </c>
      <c r="CJ27" s="286">
        <f t="shared" si="76"/>
        <v>1</v>
      </c>
      <c r="CK27" s="286">
        <f t="shared" si="76"/>
        <v>0</v>
      </c>
      <c r="CL27" s="286">
        <f t="shared" si="76"/>
        <v>0</v>
      </c>
      <c r="CM27" s="286">
        <f t="shared" si="76"/>
        <v>0</v>
      </c>
      <c r="CN27" s="287">
        <f t="shared" si="76"/>
        <v>0</v>
      </c>
      <c r="CO27" s="288">
        <f t="shared" si="4"/>
        <v>57</v>
      </c>
      <c r="CP27" s="289">
        <f t="shared" si="77"/>
        <v>88</v>
      </c>
      <c r="CQ27" s="290">
        <f t="shared" si="78"/>
        <v>201</v>
      </c>
      <c r="CR27" s="291">
        <f t="shared" si="79"/>
        <v>4036</v>
      </c>
      <c r="CS27" s="292">
        <f t="shared" si="6"/>
        <v>66</v>
      </c>
      <c r="CT27" s="293" t="str">
        <f t="shared" si="58"/>
        <v>579EPS037</v>
      </c>
      <c r="CU27" s="294" t="s">
        <v>325</v>
      </c>
      <c r="CV27" s="295">
        <v>579</v>
      </c>
      <c r="CW27" s="294" t="s">
        <v>224</v>
      </c>
      <c r="CX27" s="296">
        <v>390</v>
      </c>
      <c r="CY27" s="209" t="str">
        <f t="shared" si="59"/>
        <v>585EPSS17</v>
      </c>
      <c r="CZ27" s="294" t="s">
        <v>325</v>
      </c>
      <c r="DA27" s="295">
        <v>585</v>
      </c>
      <c r="DB27" s="294" t="s">
        <v>208</v>
      </c>
      <c r="DC27" s="296">
        <v>1</v>
      </c>
    </row>
    <row r="28" spans="2:113" x14ac:dyDescent="0.25">
      <c r="B28" s="209" t="str">
        <f t="shared" si="9"/>
        <v>480EPS010</v>
      </c>
      <c r="C28" s="209" t="str">
        <f t="shared" si="10"/>
        <v>480EPS016</v>
      </c>
      <c r="D28" s="209" t="str">
        <f t="shared" si="11"/>
        <v>480EPS037</v>
      </c>
      <c r="E28" s="209" t="str">
        <f t="shared" si="12"/>
        <v>480EPS002</v>
      </c>
      <c r="F28" s="209" t="str">
        <f t="shared" si="13"/>
        <v>480EPS003</v>
      </c>
      <c r="G28" s="209" t="str">
        <f t="shared" si="14"/>
        <v>480EPS023</v>
      </c>
      <c r="H28" s="209" t="str">
        <f t="shared" si="15"/>
        <v>480EPS005</v>
      </c>
      <c r="I28" s="209" t="str">
        <f t="shared" si="16"/>
        <v>480EPS018</v>
      </c>
      <c r="J28" s="209" t="str">
        <f t="shared" si="17"/>
        <v>480EAS016</v>
      </c>
      <c r="K28" s="209" t="str">
        <f t="shared" si="18"/>
        <v>480EAS027</v>
      </c>
      <c r="L28" s="209" t="str">
        <f t="shared" si="19"/>
        <v>480EPS017</v>
      </c>
      <c r="M28" s="209" t="str">
        <f t="shared" si="20"/>
        <v>480EPS033</v>
      </c>
      <c r="N28" s="209" t="str">
        <f t="shared" si="21"/>
        <v>480EPS001</v>
      </c>
      <c r="O28" s="209" t="str">
        <f t="shared" si="22"/>
        <v>480EPS008</v>
      </c>
      <c r="P28" s="209" t="str">
        <f t="shared" si="23"/>
        <v>480EPS040</v>
      </c>
      <c r="Q28" s="209" t="str">
        <f t="shared" si="24"/>
        <v>480ESSC24</v>
      </c>
      <c r="R28" s="209" t="str">
        <f t="shared" si="25"/>
        <v>480EPSC20</v>
      </c>
      <c r="S28" s="209" t="str">
        <f t="shared" si="26"/>
        <v>480ESSC91</v>
      </c>
      <c r="T28" s="209" t="str">
        <f t="shared" si="27"/>
        <v>480ESSC02</v>
      </c>
      <c r="U28" s="209" t="str">
        <f t="shared" si="28"/>
        <v>480ESSC62</v>
      </c>
      <c r="V28" s="209" t="str">
        <f t="shared" si="29"/>
        <v>480EPS012</v>
      </c>
      <c r="W28" s="209" t="str">
        <f t="shared" si="30"/>
        <v>480EPSC22</v>
      </c>
      <c r="X28" s="209" t="str">
        <f t="shared" si="31"/>
        <v>480ESSC07</v>
      </c>
      <c r="Y28" s="209" t="str">
        <f t="shared" si="32"/>
        <v>480ESSC33</v>
      </c>
      <c r="Z28" s="209" t="str">
        <f t="shared" si="33"/>
        <v>480EPSS40</v>
      </c>
      <c r="AA28" s="209" t="str">
        <f t="shared" si="34"/>
        <v>480EPS020</v>
      </c>
      <c r="AB28" s="209" t="str">
        <f t="shared" si="35"/>
        <v>480EPSI03</v>
      </c>
      <c r="AC28" s="209" t="str">
        <f t="shared" si="36"/>
        <v>480ESS002</v>
      </c>
      <c r="AD28" s="209" t="str">
        <f t="shared" si="37"/>
        <v>480ESS024</v>
      </c>
      <c r="AE28" s="209" t="str">
        <f t="shared" si="38"/>
        <v>480ESS091</v>
      </c>
      <c r="AF28" s="209" t="str">
        <f t="shared" si="39"/>
        <v>480RES006</v>
      </c>
      <c r="AG28" s="209" t="str">
        <f t="shared" si="40"/>
        <v>480EPSS10</v>
      </c>
      <c r="AH28" s="209" t="e">
        <f>CONCATENATE(AT28,#REF!)</f>
        <v>#REF!</v>
      </c>
      <c r="AI28" s="209" t="str">
        <f t="shared" si="41"/>
        <v>480EPSS16</v>
      </c>
      <c r="AJ28" s="209" t="str">
        <f t="shared" si="42"/>
        <v>480EPSS37</v>
      </c>
      <c r="AK28" s="209" t="str">
        <f t="shared" si="43"/>
        <v>480EPSS02</v>
      </c>
      <c r="AL28" s="209" t="str">
        <f t="shared" si="44"/>
        <v>480EPSS23</v>
      </c>
      <c r="AM28" s="209" t="str">
        <f t="shared" si="45"/>
        <v>480EPSM03</v>
      </c>
      <c r="AN28" s="209" t="str">
        <f t="shared" si="46"/>
        <v>480EPSS18</v>
      </c>
      <c r="AO28" s="209" t="str">
        <f t="shared" si="47"/>
        <v>480EPSS05</v>
      </c>
      <c r="AP28" s="209" t="str">
        <f t="shared" si="48"/>
        <v>480EPSS17</v>
      </c>
      <c r="AQ28" s="209" t="str">
        <f t="shared" si="49"/>
        <v>480EPSS33</v>
      </c>
      <c r="AR28" s="110" t="s">
        <v>71</v>
      </c>
      <c r="AS28" s="308" t="s">
        <v>331</v>
      </c>
      <c r="AT28" s="283">
        <v>480</v>
      </c>
      <c r="AU28" s="284">
        <f>'[1]1.COBERTURA  DANE'!K27</f>
        <v>279</v>
      </c>
      <c r="AV28" s="285">
        <f>'[1]1.COBERTURA  DANE'!N27</f>
        <v>0</v>
      </c>
      <c r="AW28" s="286">
        <f>'[1]1.COBERTURA  DANE'!L27</f>
        <v>0</v>
      </c>
      <c r="AX28" s="287">
        <f>'[1]1.COBERTURA  DANE'!M27</f>
        <v>0</v>
      </c>
      <c r="AY28" s="284">
        <f t="shared" si="72"/>
        <v>0</v>
      </c>
      <c r="AZ28" s="286">
        <f t="shared" si="72"/>
        <v>696</v>
      </c>
      <c r="BA28" s="286">
        <f t="shared" si="72"/>
        <v>159</v>
      </c>
      <c r="BB28" s="286">
        <f t="shared" si="72"/>
        <v>0</v>
      </c>
      <c r="BC28" s="286">
        <f t="shared" si="72"/>
        <v>1159</v>
      </c>
      <c r="BD28" s="286">
        <f t="shared" si="72"/>
        <v>0</v>
      </c>
      <c r="BE28" s="286">
        <f t="shared" si="72"/>
        <v>0</v>
      </c>
      <c r="BF28" s="286">
        <f t="shared" si="72"/>
        <v>0</v>
      </c>
      <c r="BG28" s="286">
        <f t="shared" si="72"/>
        <v>0</v>
      </c>
      <c r="BH28" s="286">
        <f t="shared" si="72"/>
        <v>0</v>
      </c>
      <c r="BI28" s="286">
        <f t="shared" si="72"/>
        <v>0</v>
      </c>
      <c r="BJ28" s="286">
        <f t="shared" si="72"/>
        <v>0</v>
      </c>
      <c r="BK28" s="286">
        <f t="shared" si="72"/>
        <v>0</v>
      </c>
      <c r="BL28" s="287">
        <f t="shared" si="72"/>
        <v>0</v>
      </c>
      <c r="BM28" s="284">
        <f t="shared" si="72"/>
        <v>25</v>
      </c>
      <c r="BN28" s="286">
        <f t="shared" si="72"/>
        <v>0</v>
      </c>
      <c r="BO28" s="286">
        <f t="shared" si="73"/>
        <v>0</v>
      </c>
      <c r="BP28" s="286">
        <f t="shared" si="73"/>
        <v>0</v>
      </c>
      <c r="BQ28" s="286">
        <f t="shared" si="73"/>
        <v>0</v>
      </c>
      <c r="BR28" s="286">
        <f t="shared" si="73"/>
        <v>0</v>
      </c>
      <c r="BS28" s="286">
        <f t="shared" si="73"/>
        <v>0</v>
      </c>
      <c r="BT28" s="286">
        <f t="shared" si="73"/>
        <v>0</v>
      </c>
      <c r="BU28" s="286">
        <f t="shared" si="73"/>
        <v>0</v>
      </c>
      <c r="BV28" s="287">
        <f t="shared" si="73"/>
        <v>0</v>
      </c>
      <c r="BW28" s="288">
        <f t="shared" si="3"/>
        <v>25</v>
      </c>
      <c r="BX28" s="284">
        <f t="shared" si="74"/>
        <v>13929</v>
      </c>
      <c r="BY28" s="286">
        <f t="shared" si="74"/>
        <v>38</v>
      </c>
      <c r="BZ28" s="286">
        <f t="shared" si="74"/>
        <v>2479</v>
      </c>
      <c r="CA28" s="286">
        <f t="shared" si="74"/>
        <v>656</v>
      </c>
      <c r="CB28" s="286">
        <f t="shared" si="74"/>
        <v>0</v>
      </c>
      <c r="CC28" s="286">
        <f t="shared" si="74"/>
        <v>0</v>
      </c>
      <c r="CD28" s="287">
        <f>'[1]1.COBERTURA  DANE'!F27</f>
        <v>0</v>
      </c>
      <c r="CE28" s="284">
        <f t="shared" si="75"/>
        <v>0</v>
      </c>
      <c r="CF28" s="286">
        <f t="shared" si="76"/>
        <v>140</v>
      </c>
      <c r="CG28" s="286">
        <f t="shared" si="76"/>
        <v>63</v>
      </c>
      <c r="CH28" s="286">
        <f t="shared" si="76"/>
        <v>0</v>
      </c>
      <c r="CI28" s="286">
        <f t="shared" si="76"/>
        <v>1</v>
      </c>
      <c r="CJ28" s="286">
        <f t="shared" si="76"/>
        <v>161</v>
      </c>
      <c r="CK28" s="286">
        <f t="shared" si="76"/>
        <v>0</v>
      </c>
      <c r="CL28" s="286">
        <f t="shared" si="76"/>
        <v>0</v>
      </c>
      <c r="CM28" s="286">
        <f t="shared" si="76"/>
        <v>0</v>
      </c>
      <c r="CN28" s="287">
        <f t="shared" si="76"/>
        <v>0</v>
      </c>
      <c r="CO28" s="288">
        <f t="shared" si="4"/>
        <v>365</v>
      </c>
      <c r="CP28" s="289">
        <f t="shared" si="77"/>
        <v>279</v>
      </c>
      <c r="CQ28" s="290">
        <f t="shared" si="78"/>
        <v>2039</v>
      </c>
      <c r="CR28" s="291">
        <f t="shared" si="79"/>
        <v>17467</v>
      </c>
      <c r="CS28" s="292">
        <f t="shared" si="6"/>
        <v>390</v>
      </c>
      <c r="CT28" s="293" t="str">
        <f t="shared" si="58"/>
        <v>579EPS040</v>
      </c>
      <c r="CU28" s="294" t="s">
        <v>325</v>
      </c>
      <c r="CV28" s="295">
        <v>579</v>
      </c>
      <c r="CW28" s="294" t="s">
        <v>240</v>
      </c>
      <c r="CX28" s="296">
        <v>50</v>
      </c>
      <c r="CY28" s="209" t="str">
        <f t="shared" si="59"/>
        <v>585EPSS37</v>
      </c>
      <c r="CZ28" s="294" t="s">
        <v>325</v>
      </c>
      <c r="DA28" s="295">
        <v>585</v>
      </c>
      <c r="DB28" s="294" t="s">
        <v>196</v>
      </c>
      <c r="DC28" s="296">
        <v>58</v>
      </c>
    </row>
    <row r="29" spans="2:113" x14ac:dyDescent="0.25">
      <c r="B29" s="209" t="str">
        <f t="shared" si="9"/>
        <v>490EPS010</v>
      </c>
      <c r="C29" s="209" t="str">
        <f t="shared" si="10"/>
        <v>490EPS016</v>
      </c>
      <c r="D29" s="209" t="str">
        <f t="shared" si="11"/>
        <v>490EPS037</v>
      </c>
      <c r="E29" s="209" t="str">
        <f t="shared" si="12"/>
        <v>490EPS002</v>
      </c>
      <c r="F29" s="209" t="str">
        <f t="shared" si="13"/>
        <v>490EPS003</v>
      </c>
      <c r="G29" s="209" t="str">
        <f t="shared" si="14"/>
        <v>490EPS023</v>
      </c>
      <c r="H29" s="209" t="str">
        <f t="shared" si="15"/>
        <v>490EPS005</v>
      </c>
      <c r="I29" s="209" t="str">
        <f t="shared" si="16"/>
        <v>490EPS018</v>
      </c>
      <c r="J29" s="209" t="str">
        <f t="shared" si="17"/>
        <v>490EAS016</v>
      </c>
      <c r="K29" s="209" t="str">
        <f t="shared" si="18"/>
        <v>490EAS027</v>
      </c>
      <c r="L29" s="209" t="str">
        <f t="shared" si="19"/>
        <v>490EPS017</v>
      </c>
      <c r="M29" s="209" t="str">
        <f t="shared" si="20"/>
        <v>490EPS033</v>
      </c>
      <c r="N29" s="209" t="str">
        <f t="shared" si="21"/>
        <v>490EPS001</v>
      </c>
      <c r="O29" s="209" t="str">
        <f t="shared" si="22"/>
        <v>490EPS008</v>
      </c>
      <c r="P29" s="209" t="str">
        <f t="shared" si="23"/>
        <v>490EPS040</v>
      </c>
      <c r="Q29" s="209" t="str">
        <f t="shared" si="24"/>
        <v>490ESSC24</v>
      </c>
      <c r="R29" s="209" t="str">
        <f t="shared" si="25"/>
        <v>490EPSC20</v>
      </c>
      <c r="S29" s="209" t="str">
        <f t="shared" si="26"/>
        <v>490ESSC91</v>
      </c>
      <c r="T29" s="209" t="str">
        <f t="shared" si="27"/>
        <v>490ESSC02</v>
      </c>
      <c r="U29" s="209" t="str">
        <f t="shared" si="28"/>
        <v>490ESSC62</v>
      </c>
      <c r="V29" s="209" t="str">
        <f t="shared" si="29"/>
        <v>490EPS012</v>
      </c>
      <c r="W29" s="209" t="str">
        <f t="shared" si="30"/>
        <v>490EPSC22</v>
      </c>
      <c r="X29" s="209" t="str">
        <f t="shared" si="31"/>
        <v>490ESSC07</v>
      </c>
      <c r="Y29" s="209" t="str">
        <f t="shared" si="32"/>
        <v>490ESSC33</v>
      </c>
      <c r="Z29" s="209" t="str">
        <f t="shared" si="33"/>
        <v>490EPSS40</v>
      </c>
      <c r="AA29" s="209" t="str">
        <f t="shared" si="34"/>
        <v>490EPS020</v>
      </c>
      <c r="AB29" s="209" t="str">
        <f t="shared" si="35"/>
        <v>490EPSI03</v>
      </c>
      <c r="AC29" s="209" t="str">
        <f t="shared" si="36"/>
        <v>490ESS002</v>
      </c>
      <c r="AD29" s="209" t="str">
        <f t="shared" si="37"/>
        <v>490ESS024</v>
      </c>
      <c r="AE29" s="209" t="str">
        <f t="shared" si="38"/>
        <v>490ESS091</v>
      </c>
      <c r="AF29" s="209" t="str">
        <f t="shared" si="39"/>
        <v>490RES006</v>
      </c>
      <c r="AG29" s="209" t="str">
        <f t="shared" si="40"/>
        <v>490EPSS10</v>
      </c>
      <c r="AH29" s="209" t="e">
        <f>CONCATENATE(AT29,#REF!)</f>
        <v>#REF!</v>
      </c>
      <c r="AI29" s="209" t="str">
        <f t="shared" si="41"/>
        <v>490EPSS16</v>
      </c>
      <c r="AJ29" s="209" t="str">
        <f t="shared" si="42"/>
        <v>490EPSS37</v>
      </c>
      <c r="AK29" s="209" t="str">
        <f t="shared" si="43"/>
        <v>490EPSS02</v>
      </c>
      <c r="AL29" s="209" t="str">
        <f t="shared" si="44"/>
        <v>490EPSS23</v>
      </c>
      <c r="AM29" s="209" t="str">
        <f t="shared" si="45"/>
        <v>490EPSM03</v>
      </c>
      <c r="AN29" s="209" t="str">
        <f t="shared" si="46"/>
        <v>490EPSS18</v>
      </c>
      <c r="AO29" s="209" t="str">
        <f t="shared" si="47"/>
        <v>490EPSS05</v>
      </c>
      <c r="AP29" s="209" t="str">
        <f t="shared" si="48"/>
        <v>490EPSS17</v>
      </c>
      <c r="AQ29" s="209" t="str">
        <f t="shared" si="49"/>
        <v>490EPSS33</v>
      </c>
      <c r="AR29" s="89" t="s">
        <v>73</v>
      </c>
      <c r="AS29" s="308" t="s">
        <v>331</v>
      </c>
      <c r="AT29" s="283">
        <v>490</v>
      </c>
      <c r="AU29" s="284">
        <f>'[1]1.COBERTURA  DANE'!K28</f>
        <v>932</v>
      </c>
      <c r="AV29" s="285">
        <f>'[1]1.COBERTURA  DANE'!N28</f>
        <v>0</v>
      </c>
      <c r="AW29" s="286">
        <f>'[1]1.COBERTURA  DANE'!L28</f>
        <v>0</v>
      </c>
      <c r="AX29" s="287">
        <f>'[1]1.COBERTURA  DANE'!M28</f>
        <v>0</v>
      </c>
      <c r="AY29" s="284">
        <f t="shared" si="72"/>
        <v>0</v>
      </c>
      <c r="AZ29" s="286">
        <f t="shared" si="72"/>
        <v>2504</v>
      </c>
      <c r="BA29" s="286">
        <f t="shared" si="72"/>
        <v>293</v>
      </c>
      <c r="BB29" s="286">
        <f t="shared" si="72"/>
        <v>2</v>
      </c>
      <c r="BC29" s="286">
        <f t="shared" si="72"/>
        <v>1183</v>
      </c>
      <c r="BD29" s="286">
        <f t="shared" si="72"/>
        <v>0</v>
      </c>
      <c r="BE29" s="286">
        <f t="shared" si="72"/>
        <v>0</v>
      </c>
      <c r="BF29" s="286">
        <f t="shared" si="72"/>
        <v>0</v>
      </c>
      <c r="BG29" s="286">
        <f t="shared" si="72"/>
        <v>2</v>
      </c>
      <c r="BH29" s="286">
        <f t="shared" si="72"/>
        <v>0</v>
      </c>
      <c r="BI29" s="286">
        <f t="shared" si="72"/>
        <v>1</v>
      </c>
      <c r="BJ29" s="286">
        <f t="shared" si="72"/>
        <v>0</v>
      </c>
      <c r="BK29" s="286">
        <f t="shared" si="72"/>
        <v>0</v>
      </c>
      <c r="BL29" s="287">
        <f t="shared" si="72"/>
        <v>0</v>
      </c>
      <c r="BM29" s="284">
        <f t="shared" si="72"/>
        <v>19</v>
      </c>
      <c r="BN29" s="286">
        <f t="shared" si="72"/>
        <v>0</v>
      </c>
      <c r="BO29" s="286">
        <f t="shared" si="73"/>
        <v>0</v>
      </c>
      <c r="BP29" s="286">
        <f t="shared" si="73"/>
        <v>0</v>
      </c>
      <c r="BQ29" s="286">
        <f t="shared" si="73"/>
        <v>7</v>
      </c>
      <c r="BR29" s="286">
        <f t="shared" si="73"/>
        <v>0</v>
      </c>
      <c r="BS29" s="286">
        <f t="shared" si="73"/>
        <v>0</v>
      </c>
      <c r="BT29" s="286">
        <f t="shared" si="73"/>
        <v>0</v>
      </c>
      <c r="BU29" s="286">
        <f t="shared" si="73"/>
        <v>0</v>
      </c>
      <c r="BV29" s="287">
        <f t="shared" si="73"/>
        <v>0</v>
      </c>
      <c r="BW29" s="288">
        <f t="shared" si="3"/>
        <v>26</v>
      </c>
      <c r="BX29" s="284">
        <f t="shared" si="74"/>
        <v>20103</v>
      </c>
      <c r="BY29" s="286">
        <f t="shared" si="74"/>
        <v>30</v>
      </c>
      <c r="BZ29" s="286">
        <f t="shared" si="74"/>
        <v>2973</v>
      </c>
      <c r="CA29" s="286">
        <f t="shared" si="74"/>
        <v>23444</v>
      </c>
      <c r="CB29" s="286">
        <f t="shared" si="74"/>
        <v>0</v>
      </c>
      <c r="CC29" s="286">
        <f t="shared" si="74"/>
        <v>0</v>
      </c>
      <c r="CD29" s="287">
        <f>'[1]1.COBERTURA  DANE'!F28</f>
        <v>0</v>
      </c>
      <c r="CE29" s="284">
        <f t="shared" si="75"/>
        <v>0</v>
      </c>
      <c r="CF29" s="286">
        <f t="shared" si="76"/>
        <v>606</v>
      </c>
      <c r="CG29" s="286">
        <f t="shared" si="76"/>
        <v>85</v>
      </c>
      <c r="CH29" s="286">
        <f t="shared" si="76"/>
        <v>2</v>
      </c>
      <c r="CI29" s="286">
        <f t="shared" si="76"/>
        <v>0</v>
      </c>
      <c r="CJ29" s="286">
        <f t="shared" si="76"/>
        <v>187</v>
      </c>
      <c r="CK29" s="286">
        <f t="shared" si="76"/>
        <v>0</v>
      </c>
      <c r="CL29" s="286">
        <f t="shared" si="76"/>
        <v>0</v>
      </c>
      <c r="CM29" s="286">
        <f t="shared" si="76"/>
        <v>1</v>
      </c>
      <c r="CN29" s="287">
        <f t="shared" si="76"/>
        <v>0</v>
      </c>
      <c r="CO29" s="288">
        <f t="shared" si="4"/>
        <v>881</v>
      </c>
      <c r="CP29" s="289">
        <f t="shared" si="77"/>
        <v>932</v>
      </c>
      <c r="CQ29" s="290">
        <f t="shared" si="78"/>
        <v>4011</v>
      </c>
      <c r="CR29" s="291">
        <f t="shared" si="79"/>
        <v>47431</v>
      </c>
      <c r="CS29" s="292">
        <f t="shared" si="6"/>
        <v>907</v>
      </c>
      <c r="CT29" s="293" t="str">
        <f t="shared" si="58"/>
        <v>579ESSC02</v>
      </c>
      <c r="CU29" s="294" t="s">
        <v>325</v>
      </c>
      <c r="CV29" s="295">
        <v>579</v>
      </c>
      <c r="CW29" s="294" t="s">
        <v>242</v>
      </c>
      <c r="CX29" s="296">
        <v>5</v>
      </c>
      <c r="CY29" s="209" t="str">
        <f t="shared" si="59"/>
        <v>585EPSS40</v>
      </c>
      <c r="CZ29" s="294" t="s">
        <v>325</v>
      </c>
      <c r="DA29" s="295">
        <v>585</v>
      </c>
      <c r="DB29" s="294" t="s">
        <v>178</v>
      </c>
      <c r="DC29" s="296">
        <v>5535</v>
      </c>
    </row>
    <row r="30" spans="2:113" x14ac:dyDescent="0.25">
      <c r="B30" s="209" t="str">
        <f t="shared" si="9"/>
        <v>659EPS010</v>
      </c>
      <c r="C30" s="209" t="str">
        <f t="shared" si="10"/>
        <v>659EPS016</v>
      </c>
      <c r="D30" s="209" t="str">
        <f t="shared" si="11"/>
        <v>659EPS037</v>
      </c>
      <c r="E30" s="209" t="str">
        <f t="shared" si="12"/>
        <v>659EPS002</v>
      </c>
      <c r="F30" s="209" t="str">
        <f t="shared" si="13"/>
        <v>659EPS003</v>
      </c>
      <c r="G30" s="209" t="str">
        <f t="shared" si="14"/>
        <v>659EPS023</v>
      </c>
      <c r="H30" s="209" t="str">
        <f t="shared" si="15"/>
        <v>659EPS005</v>
      </c>
      <c r="I30" s="209" t="str">
        <f t="shared" si="16"/>
        <v>659EPS018</v>
      </c>
      <c r="J30" s="209" t="str">
        <f t="shared" si="17"/>
        <v>659EAS016</v>
      </c>
      <c r="K30" s="209" t="str">
        <f t="shared" si="18"/>
        <v>659EAS027</v>
      </c>
      <c r="L30" s="209" t="str">
        <f t="shared" si="19"/>
        <v>659EPS017</v>
      </c>
      <c r="M30" s="209" t="str">
        <f t="shared" si="20"/>
        <v>659EPS033</v>
      </c>
      <c r="N30" s="209" t="str">
        <f t="shared" si="21"/>
        <v>659EPS001</v>
      </c>
      <c r="O30" s="209" t="str">
        <f t="shared" si="22"/>
        <v>659EPS008</v>
      </c>
      <c r="P30" s="209" t="str">
        <f t="shared" si="23"/>
        <v>659EPS040</v>
      </c>
      <c r="Q30" s="209" t="str">
        <f t="shared" si="24"/>
        <v>659ESSC24</v>
      </c>
      <c r="R30" s="209" t="str">
        <f t="shared" si="25"/>
        <v>659EPSC20</v>
      </c>
      <c r="S30" s="209" t="str">
        <f t="shared" si="26"/>
        <v>659ESSC91</v>
      </c>
      <c r="T30" s="209" t="str">
        <f t="shared" si="27"/>
        <v>659ESSC02</v>
      </c>
      <c r="U30" s="209" t="str">
        <f t="shared" si="28"/>
        <v>659ESSC62</v>
      </c>
      <c r="V30" s="209" t="str">
        <f t="shared" si="29"/>
        <v>659EPS012</v>
      </c>
      <c r="W30" s="209" t="str">
        <f t="shared" si="30"/>
        <v>659EPSC22</v>
      </c>
      <c r="X30" s="209" t="str">
        <f t="shared" si="31"/>
        <v>659ESSC07</v>
      </c>
      <c r="Y30" s="209" t="str">
        <f t="shared" si="32"/>
        <v>659ESSC33</v>
      </c>
      <c r="Z30" s="209" t="str">
        <f t="shared" si="33"/>
        <v>659EPSS40</v>
      </c>
      <c r="AA30" s="209" t="str">
        <f t="shared" si="34"/>
        <v>659EPS020</v>
      </c>
      <c r="AB30" s="209" t="str">
        <f t="shared" si="35"/>
        <v>659EPSI03</v>
      </c>
      <c r="AC30" s="209" t="str">
        <f t="shared" si="36"/>
        <v>659ESS002</v>
      </c>
      <c r="AD30" s="209" t="str">
        <f t="shared" si="37"/>
        <v>659ESS024</v>
      </c>
      <c r="AE30" s="209" t="str">
        <f t="shared" si="38"/>
        <v>659ESS091</v>
      </c>
      <c r="AF30" s="209" t="str">
        <f t="shared" si="39"/>
        <v>659RES006</v>
      </c>
      <c r="AG30" s="209" t="str">
        <f t="shared" si="40"/>
        <v>659EPSS10</v>
      </c>
      <c r="AH30" s="209" t="e">
        <f>CONCATENATE(AT30,#REF!)</f>
        <v>#REF!</v>
      </c>
      <c r="AI30" s="209" t="str">
        <f t="shared" si="41"/>
        <v>659EPSS16</v>
      </c>
      <c r="AJ30" s="209" t="str">
        <f t="shared" si="42"/>
        <v>659EPSS37</v>
      </c>
      <c r="AK30" s="209" t="str">
        <f t="shared" si="43"/>
        <v>659EPSS02</v>
      </c>
      <c r="AL30" s="209" t="str">
        <f t="shared" si="44"/>
        <v>659EPSS23</v>
      </c>
      <c r="AM30" s="209" t="str">
        <f t="shared" si="45"/>
        <v>659EPSM03</v>
      </c>
      <c r="AN30" s="209" t="str">
        <f t="shared" si="46"/>
        <v>659EPSS18</v>
      </c>
      <c r="AO30" s="209" t="str">
        <f t="shared" si="47"/>
        <v>659EPSS05</v>
      </c>
      <c r="AP30" s="209" t="str">
        <f t="shared" si="48"/>
        <v>659EPSS17</v>
      </c>
      <c r="AQ30" s="209" t="str">
        <f t="shared" si="49"/>
        <v>659EPSS33</v>
      </c>
      <c r="AR30" s="110" t="s">
        <v>75</v>
      </c>
      <c r="AS30" s="308" t="s">
        <v>331</v>
      </c>
      <c r="AT30" s="283">
        <v>659</v>
      </c>
      <c r="AU30" s="284">
        <f>'[1]1.COBERTURA  DANE'!K29</f>
        <v>433</v>
      </c>
      <c r="AV30" s="285">
        <f>'[1]1.COBERTURA  DANE'!N29</f>
        <v>0</v>
      </c>
      <c r="AW30" s="286">
        <f>'[1]1.COBERTURA  DANE'!L29</f>
        <v>0</v>
      </c>
      <c r="AX30" s="287">
        <f>'[1]1.COBERTURA  DANE'!M29</f>
        <v>0</v>
      </c>
      <c r="AY30" s="284">
        <f t="shared" si="72"/>
        <v>0</v>
      </c>
      <c r="AZ30" s="286">
        <f t="shared" si="72"/>
        <v>851</v>
      </c>
      <c r="BA30" s="286">
        <f t="shared" si="72"/>
        <v>68</v>
      </c>
      <c r="BB30" s="286">
        <f t="shared" si="72"/>
        <v>0</v>
      </c>
      <c r="BC30" s="286">
        <f t="shared" si="72"/>
        <v>610</v>
      </c>
      <c r="BD30" s="286">
        <f t="shared" si="72"/>
        <v>0</v>
      </c>
      <c r="BE30" s="286">
        <f t="shared" si="72"/>
        <v>0</v>
      </c>
      <c r="BF30" s="286">
        <f t="shared" si="72"/>
        <v>0</v>
      </c>
      <c r="BG30" s="286">
        <f t="shared" si="72"/>
        <v>0</v>
      </c>
      <c r="BH30" s="286">
        <f t="shared" si="72"/>
        <v>0</v>
      </c>
      <c r="BI30" s="286">
        <f t="shared" si="72"/>
        <v>0</v>
      </c>
      <c r="BJ30" s="286">
        <f t="shared" si="72"/>
        <v>1</v>
      </c>
      <c r="BK30" s="286">
        <f t="shared" si="72"/>
        <v>0</v>
      </c>
      <c r="BL30" s="287">
        <f t="shared" si="72"/>
        <v>0</v>
      </c>
      <c r="BM30" s="284">
        <f t="shared" si="72"/>
        <v>6</v>
      </c>
      <c r="BN30" s="286">
        <f t="shared" si="72"/>
        <v>0</v>
      </c>
      <c r="BO30" s="286">
        <f t="shared" si="73"/>
        <v>0</v>
      </c>
      <c r="BP30" s="286">
        <f t="shared" si="73"/>
        <v>0</v>
      </c>
      <c r="BQ30" s="286">
        <f t="shared" si="73"/>
        <v>0</v>
      </c>
      <c r="BR30" s="286">
        <f t="shared" si="73"/>
        <v>0</v>
      </c>
      <c r="BS30" s="286">
        <f t="shared" si="73"/>
        <v>0</v>
      </c>
      <c r="BT30" s="286">
        <f t="shared" si="73"/>
        <v>0</v>
      </c>
      <c r="BU30" s="286">
        <f t="shared" si="73"/>
        <v>0</v>
      </c>
      <c r="BV30" s="287">
        <f t="shared" si="73"/>
        <v>0</v>
      </c>
      <c r="BW30" s="288">
        <f t="shared" si="3"/>
        <v>6</v>
      </c>
      <c r="BX30" s="284">
        <f t="shared" si="74"/>
        <v>15916</v>
      </c>
      <c r="BY30" s="286">
        <f t="shared" si="74"/>
        <v>7</v>
      </c>
      <c r="BZ30" s="286">
        <f t="shared" si="74"/>
        <v>1372</v>
      </c>
      <c r="CA30" s="286">
        <f t="shared" si="74"/>
        <v>2614</v>
      </c>
      <c r="CB30" s="286">
        <f t="shared" si="74"/>
        <v>0</v>
      </c>
      <c r="CC30" s="286">
        <f t="shared" si="74"/>
        <v>0</v>
      </c>
      <c r="CD30" s="287">
        <f>'[1]1.COBERTURA  DANE'!F29</f>
        <v>0</v>
      </c>
      <c r="CE30" s="284">
        <f t="shared" si="75"/>
        <v>0</v>
      </c>
      <c r="CF30" s="286">
        <f t="shared" si="76"/>
        <v>197</v>
      </c>
      <c r="CG30" s="286">
        <f t="shared" si="76"/>
        <v>20</v>
      </c>
      <c r="CH30" s="286">
        <f t="shared" si="76"/>
        <v>0</v>
      </c>
      <c r="CI30" s="286">
        <f t="shared" si="76"/>
        <v>0</v>
      </c>
      <c r="CJ30" s="286">
        <f t="shared" si="76"/>
        <v>151</v>
      </c>
      <c r="CK30" s="286">
        <f t="shared" si="76"/>
        <v>0</v>
      </c>
      <c r="CL30" s="286">
        <f t="shared" si="76"/>
        <v>0</v>
      </c>
      <c r="CM30" s="286">
        <f t="shared" si="76"/>
        <v>0</v>
      </c>
      <c r="CN30" s="287">
        <f t="shared" si="76"/>
        <v>0</v>
      </c>
      <c r="CO30" s="288">
        <f t="shared" si="4"/>
        <v>368</v>
      </c>
      <c r="CP30" s="289">
        <f t="shared" si="77"/>
        <v>433</v>
      </c>
      <c r="CQ30" s="290">
        <f t="shared" si="78"/>
        <v>1536</v>
      </c>
      <c r="CR30" s="291">
        <f t="shared" si="79"/>
        <v>20277</v>
      </c>
      <c r="CS30" s="292">
        <f t="shared" si="6"/>
        <v>374</v>
      </c>
      <c r="CT30" s="293" t="str">
        <f t="shared" si="58"/>
        <v>585EAS027</v>
      </c>
      <c r="CU30" s="294" t="s">
        <v>325</v>
      </c>
      <c r="CV30" s="295">
        <v>585</v>
      </c>
      <c r="CW30" s="294" t="s">
        <v>232</v>
      </c>
      <c r="CX30" s="296">
        <v>6</v>
      </c>
      <c r="CY30" s="209" t="str">
        <f t="shared" si="59"/>
        <v>585ESS091</v>
      </c>
      <c r="CZ30" s="294" t="s">
        <v>325</v>
      </c>
      <c r="DA30" s="295">
        <v>585</v>
      </c>
      <c r="DB30" s="294" t="s">
        <v>184</v>
      </c>
      <c r="DC30" s="296">
        <v>1596</v>
      </c>
    </row>
    <row r="31" spans="2:113" x14ac:dyDescent="0.25">
      <c r="B31" s="209" t="str">
        <f t="shared" si="9"/>
        <v>665EPS010</v>
      </c>
      <c r="C31" s="209" t="str">
        <f t="shared" si="10"/>
        <v>665EPS016</v>
      </c>
      <c r="D31" s="209" t="str">
        <f t="shared" si="11"/>
        <v>665EPS037</v>
      </c>
      <c r="E31" s="209" t="str">
        <f t="shared" si="12"/>
        <v>665EPS002</v>
      </c>
      <c r="F31" s="209" t="str">
        <f t="shared" si="13"/>
        <v>665EPS003</v>
      </c>
      <c r="G31" s="209" t="str">
        <f t="shared" si="14"/>
        <v>665EPS023</v>
      </c>
      <c r="H31" s="209" t="str">
        <f t="shared" si="15"/>
        <v>665EPS005</v>
      </c>
      <c r="I31" s="209" t="str">
        <f t="shared" si="16"/>
        <v>665EPS018</v>
      </c>
      <c r="J31" s="209" t="str">
        <f t="shared" si="17"/>
        <v>665EAS016</v>
      </c>
      <c r="K31" s="209" t="str">
        <f t="shared" si="18"/>
        <v>665EAS027</v>
      </c>
      <c r="L31" s="209" t="str">
        <f t="shared" si="19"/>
        <v>665EPS017</v>
      </c>
      <c r="M31" s="209" t="str">
        <f t="shared" si="20"/>
        <v>665EPS033</v>
      </c>
      <c r="N31" s="209" t="str">
        <f t="shared" si="21"/>
        <v>665EPS001</v>
      </c>
      <c r="O31" s="209" t="str">
        <f t="shared" si="22"/>
        <v>665EPS008</v>
      </c>
      <c r="P31" s="209" t="str">
        <f t="shared" si="23"/>
        <v>665EPS040</v>
      </c>
      <c r="Q31" s="209" t="str">
        <f t="shared" si="24"/>
        <v>665ESSC24</v>
      </c>
      <c r="R31" s="209" t="str">
        <f t="shared" si="25"/>
        <v>665EPSC20</v>
      </c>
      <c r="S31" s="209" t="str">
        <f t="shared" si="26"/>
        <v>665ESSC91</v>
      </c>
      <c r="T31" s="209" t="str">
        <f t="shared" si="27"/>
        <v>665ESSC02</v>
      </c>
      <c r="U31" s="209" t="str">
        <f t="shared" si="28"/>
        <v>665ESSC62</v>
      </c>
      <c r="V31" s="209" t="str">
        <f t="shared" si="29"/>
        <v>665EPS012</v>
      </c>
      <c r="W31" s="209" t="str">
        <f t="shared" si="30"/>
        <v>665EPSC22</v>
      </c>
      <c r="X31" s="209" t="str">
        <f t="shared" si="31"/>
        <v>665ESSC07</v>
      </c>
      <c r="Y31" s="209" t="str">
        <f t="shared" si="32"/>
        <v>665ESSC33</v>
      </c>
      <c r="Z31" s="209" t="str">
        <f t="shared" si="33"/>
        <v>665EPSS40</v>
      </c>
      <c r="AA31" s="209" t="str">
        <f t="shared" si="34"/>
        <v>665EPS020</v>
      </c>
      <c r="AB31" s="209" t="str">
        <f t="shared" si="35"/>
        <v>665EPSI03</v>
      </c>
      <c r="AC31" s="209" t="str">
        <f t="shared" si="36"/>
        <v>665ESS002</v>
      </c>
      <c r="AD31" s="209" t="str">
        <f t="shared" si="37"/>
        <v>665ESS024</v>
      </c>
      <c r="AE31" s="209" t="str">
        <f t="shared" si="38"/>
        <v>665ESS091</v>
      </c>
      <c r="AF31" s="209" t="str">
        <f t="shared" si="39"/>
        <v>665RES006</v>
      </c>
      <c r="AG31" s="209" t="str">
        <f t="shared" si="40"/>
        <v>665EPSS10</v>
      </c>
      <c r="AH31" s="209" t="e">
        <f>CONCATENATE(AT31,#REF!)</f>
        <v>#REF!</v>
      </c>
      <c r="AI31" s="209" t="str">
        <f t="shared" si="41"/>
        <v>665EPSS16</v>
      </c>
      <c r="AJ31" s="209" t="str">
        <f t="shared" si="42"/>
        <v>665EPSS37</v>
      </c>
      <c r="AK31" s="209" t="str">
        <f t="shared" si="43"/>
        <v>665EPSS02</v>
      </c>
      <c r="AL31" s="209" t="str">
        <f t="shared" si="44"/>
        <v>665EPSS23</v>
      </c>
      <c r="AM31" s="209" t="str">
        <f t="shared" si="45"/>
        <v>665EPSM03</v>
      </c>
      <c r="AN31" s="209" t="str">
        <f t="shared" si="46"/>
        <v>665EPSS18</v>
      </c>
      <c r="AO31" s="209" t="str">
        <f t="shared" si="47"/>
        <v>665EPSS05</v>
      </c>
      <c r="AP31" s="209" t="str">
        <f t="shared" si="48"/>
        <v>665EPSS17</v>
      </c>
      <c r="AQ31" s="209" t="str">
        <f t="shared" si="49"/>
        <v>665EPSS33</v>
      </c>
      <c r="AR31" s="89" t="s">
        <v>77</v>
      </c>
      <c r="AS31" s="308" t="s">
        <v>331</v>
      </c>
      <c r="AT31" s="283">
        <v>665</v>
      </c>
      <c r="AU31" s="284">
        <f>'[1]1.COBERTURA  DANE'!K30</f>
        <v>607</v>
      </c>
      <c r="AV31" s="285">
        <f>'[1]1.COBERTURA  DANE'!N30</f>
        <v>0</v>
      </c>
      <c r="AW31" s="286">
        <f>'[1]1.COBERTURA  DANE'!L30</f>
        <v>0</v>
      </c>
      <c r="AX31" s="287">
        <f>'[1]1.COBERTURA  DANE'!M30</f>
        <v>0</v>
      </c>
      <c r="AY31" s="284">
        <f t="shared" si="72"/>
        <v>0</v>
      </c>
      <c r="AZ31" s="286">
        <f t="shared" si="72"/>
        <v>757</v>
      </c>
      <c r="BA31" s="286">
        <f t="shared" si="72"/>
        <v>131</v>
      </c>
      <c r="BB31" s="286">
        <f t="shared" si="72"/>
        <v>4</v>
      </c>
      <c r="BC31" s="286">
        <f t="shared" si="72"/>
        <v>1734</v>
      </c>
      <c r="BD31" s="286">
        <f t="shared" si="72"/>
        <v>1</v>
      </c>
      <c r="BE31" s="286">
        <f t="shared" si="72"/>
        <v>0</v>
      </c>
      <c r="BF31" s="286">
        <f t="shared" si="72"/>
        <v>2</v>
      </c>
      <c r="BG31" s="286">
        <f t="shared" si="72"/>
        <v>0</v>
      </c>
      <c r="BH31" s="286">
        <f t="shared" si="72"/>
        <v>0</v>
      </c>
      <c r="BI31" s="286">
        <f t="shared" si="72"/>
        <v>0</v>
      </c>
      <c r="BJ31" s="286">
        <f t="shared" si="72"/>
        <v>0</v>
      </c>
      <c r="BK31" s="286">
        <f t="shared" si="72"/>
        <v>0</v>
      </c>
      <c r="BL31" s="287">
        <f t="shared" si="72"/>
        <v>0</v>
      </c>
      <c r="BM31" s="284">
        <f t="shared" si="72"/>
        <v>21</v>
      </c>
      <c r="BN31" s="286">
        <f t="shared" si="72"/>
        <v>0</v>
      </c>
      <c r="BO31" s="286">
        <f t="shared" si="73"/>
        <v>0</v>
      </c>
      <c r="BP31" s="286">
        <f t="shared" si="73"/>
        <v>0</v>
      </c>
      <c r="BQ31" s="286">
        <f t="shared" si="73"/>
        <v>0</v>
      </c>
      <c r="BR31" s="286">
        <f t="shared" si="73"/>
        <v>0</v>
      </c>
      <c r="BS31" s="286">
        <f t="shared" si="73"/>
        <v>0</v>
      </c>
      <c r="BT31" s="286">
        <f t="shared" si="73"/>
        <v>0</v>
      </c>
      <c r="BU31" s="286">
        <f t="shared" si="73"/>
        <v>0</v>
      </c>
      <c r="BV31" s="287">
        <f t="shared" si="73"/>
        <v>0</v>
      </c>
      <c r="BW31" s="288">
        <f t="shared" si="3"/>
        <v>21</v>
      </c>
      <c r="BX31" s="284">
        <f t="shared" si="74"/>
        <v>29041</v>
      </c>
      <c r="BY31" s="286">
        <f t="shared" si="74"/>
        <v>9</v>
      </c>
      <c r="BZ31" s="286">
        <f t="shared" si="74"/>
        <v>0</v>
      </c>
      <c r="CA31" s="286">
        <f t="shared" si="74"/>
        <v>0</v>
      </c>
      <c r="CB31" s="286">
        <f t="shared" si="74"/>
        <v>0</v>
      </c>
      <c r="CC31" s="286">
        <f t="shared" si="74"/>
        <v>0</v>
      </c>
      <c r="CD31" s="287">
        <f>'[1]1.COBERTURA  DANE'!F30</f>
        <v>0</v>
      </c>
      <c r="CE31" s="284">
        <f t="shared" si="75"/>
        <v>0</v>
      </c>
      <c r="CF31" s="286">
        <f t="shared" si="76"/>
        <v>254</v>
      </c>
      <c r="CG31" s="286">
        <f t="shared" si="76"/>
        <v>24</v>
      </c>
      <c r="CH31" s="286">
        <f t="shared" si="76"/>
        <v>2</v>
      </c>
      <c r="CI31" s="286">
        <f t="shared" si="76"/>
        <v>0</v>
      </c>
      <c r="CJ31" s="286">
        <f t="shared" si="76"/>
        <v>284</v>
      </c>
      <c r="CK31" s="286">
        <f t="shared" si="76"/>
        <v>0</v>
      </c>
      <c r="CL31" s="286">
        <f t="shared" si="76"/>
        <v>0</v>
      </c>
      <c r="CM31" s="286">
        <f t="shared" si="76"/>
        <v>0</v>
      </c>
      <c r="CN31" s="287">
        <f t="shared" si="76"/>
        <v>0</v>
      </c>
      <c r="CO31" s="288">
        <f t="shared" si="4"/>
        <v>564</v>
      </c>
      <c r="CP31" s="289">
        <f t="shared" si="77"/>
        <v>607</v>
      </c>
      <c r="CQ31" s="290">
        <f t="shared" si="78"/>
        <v>2650</v>
      </c>
      <c r="CR31" s="291">
        <f t="shared" si="79"/>
        <v>29614</v>
      </c>
      <c r="CS31" s="292">
        <f t="shared" si="6"/>
        <v>585</v>
      </c>
      <c r="CT31" s="293" t="str">
        <f t="shared" si="58"/>
        <v>585EPS003</v>
      </c>
      <c r="CU31" s="294" t="s">
        <v>325</v>
      </c>
      <c r="CV31" s="295">
        <v>585</v>
      </c>
      <c r="CW31" s="294" t="s">
        <v>226</v>
      </c>
      <c r="CX31" s="296">
        <v>3043</v>
      </c>
      <c r="CY31" s="209" t="str">
        <f t="shared" si="59"/>
        <v>591EPSM03</v>
      </c>
      <c r="CZ31" s="294" t="s">
        <v>325</v>
      </c>
      <c r="DA31" s="295">
        <v>591</v>
      </c>
      <c r="DB31" s="294" t="s">
        <v>202</v>
      </c>
      <c r="DC31" s="296">
        <v>218</v>
      </c>
    </row>
    <row r="32" spans="2:113" x14ac:dyDescent="0.25">
      <c r="B32" s="209" t="str">
        <f t="shared" si="9"/>
        <v>837EPS010</v>
      </c>
      <c r="C32" s="209" t="str">
        <f t="shared" si="10"/>
        <v>837EPS016</v>
      </c>
      <c r="D32" s="209" t="str">
        <f t="shared" si="11"/>
        <v>837EPS037</v>
      </c>
      <c r="E32" s="209" t="str">
        <f t="shared" si="12"/>
        <v>837EPS002</v>
      </c>
      <c r="F32" s="209" t="str">
        <f t="shared" si="13"/>
        <v>837EPS003</v>
      </c>
      <c r="G32" s="209" t="str">
        <f t="shared" si="14"/>
        <v>837EPS023</v>
      </c>
      <c r="H32" s="209" t="str">
        <f t="shared" si="15"/>
        <v>837EPS005</v>
      </c>
      <c r="I32" s="209" t="str">
        <f t="shared" si="16"/>
        <v>837EPS018</v>
      </c>
      <c r="J32" s="209" t="str">
        <f t="shared" si="17"/>
        <v>837EAS016</v>
      </c>
      <c r="K32" s="209" t="str">
        <f t="shared" si="18"/>
        <v>837EAS027</v>
      </c>
      <c r="L32" s="209" t="str">
        <f t="shared" si="19"/>
        <v>837EPS017</v>
      </c>
      <c r="M32" s="209" t="str">
        <f t="shared" si="20"/>
        <v>837EPS033</v>
      </c>
      <c r="N32" s="209" t="str">
        <f t="shared" si="21"/>
        <v>837EPS001</v>
      </c>
      <c r="O32" s="209" t="str">
        <f t="shared" si="22"/>
        <v>837EPS008</v>
      </c>
      <c r="P32" s="209" t="str">
        <f t="shared" si="23"/>
        <v>837EPS040</v>
      </c>
      <c r="Q32" s="209" t="str">
        <f t="shared" si="24"/>
        <v>837ESSC24</v>
      </c>
      <c r="R32" s="209" t="str">
        <f t="shared" si="25"/>
        <v>837EPSC20</v>
      </c>
      <c r="S32" s="209" t="str">
        <f t="shared" si="26"/>
        <v>837ESSC91</v>
      </c>
      <c r="T32" s="209" t="str">
        <f t="shared" si="27"/>
        <v>837ESSC02</v>
      </c>
      <c r="U32" s="209" t="str">
        <f t="shared" si="28"/>
        <v>837ESSC62</v>
      </c>
      <c r="V32" s="209" t="str">
        <f t="shared" si="29"/>
        <v>837EPS012</v>
      </c>
      <c r="W32" s="209" t="str">
        <f t="shared" si="30"/>
        <v>837EPSC22</v>
      </c>
      <c r="X32" s="209" t="str">
        <f t="shared" si="31"/>
        <v>837ESSC07</v>
      </c>
      <c r="Y32" s="209" t="str">
        <f t="shared" si="32"/>
        <v>837ESSC33</v>
      </c>
      <c r="Z32" s="209" t="str">
        <f t="shared" si="33"/>
        <v>837EPSS40</v>
      </c>
      <c r="AA32" s="209" t="str">
        <f t="shared" si="34"/>
        <v>837EPS020</v>
      </c>
      <c r="AB32" s="209" t="str">
        <f t="shared" si="35"/>
        <v>837EPSI03</v>
      </c>
      <c r="AC32" s="209" t="str">
        <f t="shared" si="36"/>
        <v>837ESS002</v>
      </c>
      <c r="AD32" s="209" t="str">
        <f t="shared" si="37"/>
        <v>837ESS024</v>
      </c>
      <c r="AE32" s="209" t="str">
        <f t="shared" si="38"/>
        <v>837ESS091</v>
      </c>
      <c r="AF32" s="209" t="str">
        <f t="shared" si="39"/>
        <v>837RES006</v>
      </c>
      <c r="AG32" s="209" t="str">
        <f t="shared" si="40"/>
        <v>837EPSS10</v>
      </c>
      <c r="AH32" s="209" t="e">
        <f>CONCATENATE(AT32,#REF!)</f>
        <v>#REF!</v>
      </c>
      <c r="AI32" s="209" t="str">
        <f t="shared" si="41"/>
        <v>837EPSS16</v>
      </c>
      <c r="AJ32" s="209" t="str">
        <f t="shared" si="42"/>
        <v>837EPSS37</v>
      </c>
      <c r="AK32" s="209" t="str">
        <f t="shared" si="43"/>
        <v>837EPSS02</v>
      </c>
      <c r="AL32" s="209" t="str">
        <f t="shared" si="44"/>
        <v>837EPSS23</v>
      </c>
      <c r="AM32" s="209" t="str">
        <f t="shared" si="45"/>
        <v>837EPSM03</v>
      </c>
      <c r="AN32" s="209" t="str">
        <f t="shared" si="46"/>
        <v>837EPSS18</v>
      </c>
      <c r="AO32" s="209" t="str">
        <f t="shared" si="47"/>
        <v>837EPSS05</v>
      </c>
      <c r="AP32" s="209" t="str">
        <f t="shared" si="48"/>
        <v>837EPSS17</v>
      </c>
      <c r="AQ32" s="209" t="str">
        <f t="shared" si="49"/>
        <v>837EPSS33</v>
      </c>
      <c r="AR32" s="110" t="s">
        <v>79</v>
      </c>
      <c r="AS32" s="308" t="s">
        <v>331</v>
      </c>
      <c r="AT32" s="283">
        <v>837</v>
      </c>
      <c r="AU32" s="284">
        <f>'[1]1.COBERTURA  DANE'!K31</f>
        <v>3386</v>
      </c>
      <c r="AV32" s="285">
        <f>'[1]1.COBERTURA  DANE'!N31</f>
        <v>0</v>
      </c>
      <c r="AW32" s="286">
        <f>'[1]1.COBERTURA  DANE'!L31</f>
        <v>1</v>
      </c>
      <c r="AX32" s="287">
        <f>'[1]1.COBERTURA  DANE'!M31</f>
        <v>0</v>
      </c>
      <c r="AY32" s="284">
        <f t="shared" si="72"/>
        <v>2272</v>
      </c>
      <c r="AZ32" s="286">
        <f t="shared" si="72"/>
        <v>15394</v>
      </c>
      <c r="BA32" s="286">
        <f t="shared" si="72"/>
        <v>5806</v>
      </c>
      <c r="BB32" s="286">
        <f t="shared" si="72"/>
        <v>4</v>
      </c>
      <c r="BC32" s="286">
        <f t="shared" si="72"/>
        <v>8260</v>
      </c>
      <c r="BD32" s="286">
        <f t="shared" si="72"/>
        <v>3</v>
      </c>
      <c r="BE32" s="286">
        <f t="shared" si="72"/>
        <v>1</v>
      </c>
      <c r="BF32" s="286">
        <f t="shared" si="72"/>
        <v>0</v>
      </c>
      <c r="BG32" s="286">
        <f t="shared" si="72"/>
        <v>0</v>
      </c>
      <c r="BH32" s="286">
        <f t="shared" si="72"/>
        <v>0</v>
      </c>
      <c r="BI32" s="286">
        <f t="shared" si="72"/>
        <v>0</v>
      </c>
      <c r="BJ32" s="286">
        <f t="shared" si="72"/>
        <v>0</v>
      </c>
      <c r="BK32" s="286">
        <f t="shared" si="72"/>
        <v>0</v>
      </c>
      <c r="BL32" s="287">
        <f t="shared" si="72"/>
        <v>0</v>
      </c>
      <c r="BM32" s="284">
        <f t="shared" si="72"/>
        <v>91</v>
      </c>
      <c r="BN32" s="286">
        <f t="shared" si="72"/>
        <v>0</v>
      </c>
      <c r="BO32" s="286">
        <f t="shared" si="73"/>
        <v>0</v>
      </c>
      <c r="BP32" s="286">
        <f t="shared" si="73"/>
        <v>0</v>
      </c>
      <c r="BQ32" s="286">
        <f t="shared" si="73"/>
        <v>35</v>
      </c>
      <c r="BR32" s="286">
        <f t="shared" si="73"/>
        <v>0</v>
      </c>
      <c r="BS32" s="286">
        <f t="shared" si="73"/>
        <v>0</v>
      </c>
      <c r="BT32" s="286">
        <f t="shared" si="73"/>
        <v>0</v>
      </c>
      <c r="BU32" s="286">
        <f t="shared" si="73"/>
        <v>0</v>
      </c>
      <c r="BV32" s="287">
        <f t="shared" si="73"/>
        <v>0</v>
      </c>
      <c r="BW32" s="288">
        <f t="shared" si="3"/>
        <v>126</v>
      </c>
      <c r="BX32" s="284">
        <f t="shared" si="74"/>
        <v>42897</v>
      </c>
      <c r="BY32" s="286">
        <f t="shared" si="74"/>
        <v>992</v>
      </c>
      <c r="BZ32" s="286">
        <f t="shared" si="74"/>
        <v>4367</v>
      </c>
      <c r="CA32" s="286">
        <f t="shared" si="74"/>
        <v>45695</v>
      </c>
      <c r="CB32" s="286">
        <f t="shared" si="74"/>
        <v>0</v>
      </c>
      <c r="CC32" s="286">
        <f t="shared" si="74"/>
        <v>0</v>
      </c>
      <c r="CD32" s="287">
        <f>'[1]1.COBERTURA  DANE'!F31</f>
        <v>0</v>
      </c>
      <c r="CE32" s="284">
        <f t="shared" si="75"/>
        <v>517</v>
      </c>
      <c r="CF32" s="286">
        <f t="shared" si="76"/>
        <v>2542</v>
      </c>
      <c r="CG32" s="286">
        <f t="shared" si="76"/>
        <v>562</v>
      </c>
      <c r="CH32" s="286">
        <f t="shared" si="76"/>
        <v>3</v>
      </c>
      <c r="CI32" s="286">
        <f t="shared" si="76"/>
        <v>3</v>
      </c>
      <c r="CJ32" s="286">
        <f t="shared" si="76"/>
        <v>901</v>
      </c>
      <c r="CK32" s="286">
        <f t="shared" si="76"/>
        <v>0</v>
      </c>
      <c r="CL32" s="286">
        <f t="shared" si="76"/>
        <v>1</v>
      </c>
      <c r="CM32" s="286">
        <f t="shared" si="76"/>
        <v>0</v>
      </c>
      <c r="CN32" s="287">
        <f t="shared" si="76"/>
        <v>0</v>
      </c>
      <c r="CO32" s="288">
        <f t="shared" si="4"/>
        <v>4529</v>
      </c>
      <c r="CP32" s="289">
        <f t="shared" si="77"/>
        <v>3387</v>
      </c>
      <c r="CQ32" s="290">
        <f t="shared" si="78"/>
        <v>31866</v>
      </c>
      <c r="CR32" s="291">
        <f t="shared" si="79"/>
        <v>98480</v>
      </c>
      <c r="CS32" s="292">
        <f t="shared" si="6"/>
        <v>4655</v>
      </c>
      <c r="CT32" s="293" t="str">
        <f t="shared" si="58"/>
        <v>585EPS016</v>
      </c>
      <c r="CU32" s="294" t="s">
        <v>325</v>
      </c>
      <c r="CV32" s="295">
        <v>585</v>
      </c>
      <c r="CW32" s="294" t="s">
        <v>221</v>
      </c>
      <c r="CX32" s="296">
        <v>817</v>
      </c>
      <c r="CY32" s="209" t="str">
        <f t="shared" si="59"/>
        <v>591EPSS02</v>
      </c>
      <c r="CZ32" s="294" t="s">
        <v>325</v>
      </c>
      <c r="DA32" s="295">
        <v>591</v>
      </c>
      <c r="DB32" s="294" t="s">
        <v>198</v>
      </c>
      <c r="DC32" s="296">
        <v>1</v>
      </c>
    </row>
    <row r="33" spans="2:107" x14ac:dyDescent="0.25">
      <c r="B33" s="209" t="str">
        <f t="shared" si="9"/>
        <v>873EPS010</v>
      </c>
      <c r="C33" s="209" t="str">
        <f t="shared" si="10"/>
        <v>873EPS016</v>
      </c>
      <c r="D33" s="209" t="str">
        <f t="shared" si="11"/>
        <v>873EPS037</v>
      </c>
      <c r="E33" s="209" t="str">
        <f t="shared" si="12"/>
        <v>873EPS002</v>
      </c>
      <c r="F33" s="209" t="str">
        <f t="shared" si="13"/>
        <v>873EPS003</v>
      </c>
      <c r="G33" s="209" t="str">
        <f t="shared" si="14"/>
        <v>873EPS023</v>
      </c>
      <c r="H33" s="209" t="str">
        <f t="shared" si="15"/>
        <v>873EPS005</v>
      </c>
      <c r="I33" s="209" t="str">
        <f t="shared" si="16"/>
        <v>873EPS018</v>
      </c>
      <c r="J33" s="209" t="str">
        <f t="shared" si="17"/>
        <v>873EAS016</v>
      </c>
      <c r="K33" s="209" t="str">
        <f t="shared" si="18"/>
        <v>873EAS027</v>
      </c>
      <c r="L33" s="209" t="str">
        <f t="shared" si="19"/>
        <v>873EPS017</v>
      </c>
      <c r="M33" s="209" t="str">
        <f t="shared" si="20"/>
        <v>873EPS033</v>
      </c>
      <c r="N33" s="209" t="str">
        <f t="shared" si="21"/>
        <v>873EPS001</v>
      </c>
      <c r="O33" s="209" t="str">
        <f t="shared" si="22"/>
        <v>873EPS008</v>
      </c>
      <c r="P33" s="209" t="str">
        <f t="shared" si="23"/>
        <v>873EPS040</v>
      </c>
      <c r="Q33" s="209" t="str">
        <f t="shared" si="24"/>
        <v>873ESSC24</v>
      </c>
      <c r="R33" s="209" t="str">
        <f t="shared" si="25"/>
        <v>873EPSC20</v>
      </c>
      <c r="S33" s="209" t="str">
        <f t="shared" si="26"/>
        <v>873ESSC91</v>
      </c>
      <c r="T33" s="209" t="str">
        <f t="shared" si="27"/>
        <v>873ESSC02</v>
      </c>
      <c r="U33" s="209" t="str">
        <f t="shared" si="28"/>
        <v>873ESSC62</v>
      </c>
      <c r="V33" s="209" t="str">
        <f t="shared" si="29"/>
        <v>873EPS012</v>
      </c>
      <c r="W33" s="209" t="str">
        <f t="shared" si="30"/>
        <v>873EPSC22</v>
      </c>
      <c r="X33" s="209" t="str">
        <f t="shared" si="31"/>
        <v>873ESSC07</v>
      </c>
      <c r="Y33" s="209" t="str">
        <f t="shared" si="32"/>
        <v>873ESSC33</v>
      </c>
      <c r="Z33" s="209" t="str">
        <f t="shared" si="33"/>
        <v>873EPSS40</v>
      </c>
      <c r="AA33" s="209" t="str">
        <f t="shared" si="34"/>
        <v>873EPS020</v>
      </c>
      <c r="AB33" s="209" t="str">
        <f t="shared" si="35"/>
        <v>873EPSI03</v>
      </c>
      <c r="AC33" s="209" t="str">
        <f t="shared" si="36"/>
        <v>873ESS002</v>
      </c>
      <c r="AD33" s="209" t="str">
        <f t="shared" si="37"/>
        <v>873ESS024</v>
      </c>
      <c r="AE33" s="209" t="str">
        <f t="shared" si="38"/>
        <v>873ESS091</v>
      </c>
      <c r="AF33" s="209" t="str">
        <f t="shared" si="39"/>
        <v>873RES006</v>
      </c>
      <c r="AG33" s="209" t="str">
        <f t="shared" si="40"/>
        <v>873EPSS10</v>
      </c>
      <c r="AH33" s="209" t="e">
        <f>CONCATENATE(AT33,#REF!)</f>
        <v>#REF!</v>
      </c>
      <c r="AI33" s="209" t="str">
        <f t="shared" si="41"/>
        <v>873EPSS16</v>
      </c>
      <c r="AJ33" s="209" t="str">
        <f t="shared" si="42"/>
        <v>873EPSS37</v>
      </c>
      <c r="AK33" s="209" t="str">
        <f t="shared" si="43"/>
        <v>873EPSS02</v>
      </c>
      <c r="AL33" s="209" t="str">
        <f t="shared" si="44"/>
        <v>873EPSS23</v>
      </c>
      <c r="AM33" s="209" t="str">
        <f t="shared" si="45"/>
        <v>873EPSM03</v>
      </c>
      <c r="AN33" s="209" t="str">
        <f t="shared" si="46"/>
        <v>873EPSS18</v>
      </c>
      <c r="AO33" s="209" t="str">
        <f t="shared" si="47"/>
        <v>873EPSS05</v>
      </c>
      <c r="AP33" s="209" t="str">
        <f t="shared" si="48"/>
        <v>873EPSS17</v>
      </c>
      <c r="AQ33" s="209" t="str">
        <f t="shared" si="49"/>
        <v>873EPSS33</v>
      </c>
      <c r="AR33" s="89" t="s">
        <v>81</v>
      </c>
      <c r="AS33" s="308" t="s">
        <v>331</v>
      </c>
      <c r="AT33" s="283">
        <v>873</v>
      </c>
      <c r="AU33" s="284">
        <f>'[1]1.COBERTURA  DANE'!K32</f>
        <v>221</v>
      </c>
      <c r="AV33" s="285">
        <f>'[1]1.COBERTURA  DANE'!N32</f>
        <v>0</v>
      </c>
      <c r="AW33" s="286">
        <f>'[1]1.COBERTURA  DANE'!L32</f>
        <v>0</v>
      </c>
      <c r="AX33" s="287">
        <f>'[1]1.COBERTURA  DANE'!M32</f>
        <v>0</v>
      </c>
      <c r="AY33" s="284">
        <f t="shared" si="72"/>
        <v>0</v>
      </c>
      <c r="AZ33" s="286">
        <f t="shared" si="72"/>
        <v>0</v>
      </c>
      <c r="BA33" s="286">
        <f t="shared" si="72"/>
        <v>13</v>
      </c>
      <c r="BB33" s="286">
        <f t="shared" si="72"/>
        <v>0</v>
      </c>
      <c r="BC33" s="286">
        <f t="shared" si="72"/>
        <v>279</v>
      </c>
      <c r="BD33" s="286">
        <f t="shared" si="72"/>
        <v>0</v>
      </c>
      <c r="BE33" s="286">
        <f t="shared" si="72"/>
        <v>0</v>
      </c>
      <c r="BF33" s="286">
        <f t="shared" si="72"/>
        <v>0</v>
      </c>
      <c r="BG33" s="286">
        <f t="shared" si="72"/>
        <v>0</v>
      </c>
      <c r="BH33" s="286">
        <f t="shared" si="72"/>
        <v>0</v>
      </c>
      <c r="BI33" s="286">
        <f t="shared" si="72"/>
        <v>0</v>
      </c>
      <c r="BJ33" s="286">
        <f t="shared" si="72"/>
        <v>0</v>
      </c>
      <c r="BK33" s="286">
        <f t="shared" si="72"/>
        <v>0</v>
      </c>
      <c r="BL33" s="287">
        <f t="shared" si="72"/>
        <v>0</v>
      </c>
      <c r="BM33" s="284">
        <f t="shared" si="72"/>
        <v>19</v>
      </c>
      <c r="BN33" s="286">
        <f t="shared" si="72"/>
        <v>0</v>
      </c>
      <c r="BO33" s="286">
        <f t="shared" si="73"/>
        <v>0</v>
      </c>
      <c r="BP33" s="286">
        <f t="shared" si="73"/>
        <v>0</v>
      </c>
      <c r="BQ33" s="286">
        <f t="shared" si="73"/>
        <v>0</v>
      </c>
      <c r="BR33" s="286">
        <f t="shared" si="73"/>
        <v>0</v>
      </c>
      <c r="BS33" s="286">
        <f t="shared" si="73"/>
        <v>0</v>
      </c>
      <c r="BT33" s="286">
        <f t="shared" si="73"/>
        <v>0</v>
      </c>
      <c r="BU33" s="286">
        <f t="shared" si="73"/>
        <v>0</v>
      </c>
      <c r="BV33" s="287">
        <f t="shared" si="73"/>
        <v>0</v>
      </c>
      <c r="BW33" s="288">
        <f t="shared" si="3"/>
        <v>19</v>
      </c>
      <c r="BX33" s="284">
        <f t="shared" si="74"/>
        <v>5846</v>
      </c>
      <c r="BY33" s="286">
        <f t="shared" si="74"/>
        <v>0</v>
      </c>
      <c r="BZ33" s="286">
        <f t="shared" si="74"/>
        <v>830</v>
      </c>
      <c r="CA33" s="286">
        <f t="shared" si="74"/>
        <v>0</v>
      </c>
      <c r="CB33" s="286">
        <f t="shared" si="74"/>
        <v>0</v>
      </c>
      <c r="CC33" s="286">
        <f t="shared" si="74"/>
        <v>0</v>
      </c>
      <c r="CD33" s="287">
        <f>'[1]1.COBERTURA  DANE'!F32</f>
        <v>0</v>
      </c>
      <c r="CE33" s="284">
        <f t="shared" si="75"/>
        <v>0</v>
      </c>
      <c r="CF33" s="286">
        <f t="shared" si="76"/>
        <v>0</v>
      </c>
      <c r="CG33" s="286">
        <f t="shared" si="76"/>
        <v>4</v>
      </c>
      <c r="CH33" s="286">
        <f t="shared" si="76"/>
        <v>0</v>
      </c>
      <c r="CI33" s="286">
        <f t="shared" si="76"/>
        <v>0</v>
      </c>
      <c r="CJ33" s="286">
        <f t="shared" si="76"/>
        <v>67</v>
      </c>
      <c r="CK33" s="286">
        <f t="shared" si="76"/>
        <v>0</v>
      </c>
      <c r="CL33" s="286">
        <f t="shared" si="76"/>
        <v>0</v>
      </c>
      <c r="CM33" s="286">
        <f t="shared" si="76"/>
        <v>0</v>
      </c>
      <c r="CN33" s="287">
        <f t="shared" si="76"/>
        <v>0</v>
      </c>
      <c r="CO33" s="288">
        <f t="shared" si="4"/>
        <v>71</v>
      </c>
      <c r="CP33" s="289">
        <f t="shared" si="77"/>
        <v>221</v>
      </c>
      <c r="CQ33" s="290">
        <f t="shared" si="78"/>
        <v>311</v>
      </c>
      <c r="CR33" s="291">
        <f t="shared" si="79"/>
        <v>6747</v>
      </c>
      <c r="CS33" s="292">
        <f t="shared" si="6"/>
        <v>90</v>
      </c>
      <c r="CT33" s="293" t="str">
        <f t="shared" si="58"/>
        <v>585EPS018</v>
      </c>
      <c r="CU33" s="294" t="s">
        <v>325</v>
      </c>
      <c r="CV33" s="295">
        <v>585</v>
      </c>
      <c r="CW33" s="294" t="s">
        <v>229</v>
      </c>
      <c r="CX33" s="296">
        <v>1</v>
      </c>
      <c r="CY33" s="209" t="str">
        <f t="shared" si="59"/>
        <v>591EPSS17</v>
      </c>
      <c r="CZ33" s="294" t="s">
        <v>325</v>
      </c>
      <c r="DA33" s="295">
        <v>591</v>
      </c>
      <c r="DB33" s="294" t="s">
        <v>208</v>
      </c>
      <c r="DC33" s="296">
        <v>3</v>
      </c>
    </row>
    <row r="34" spans="2:107" x14ac:dyDescent="0.25">
      <c r="B34" s="209" t="str">
        <f t="shared" si="9"/>
        <v>EPS010</v>
      </c>
      <c r="C34" s="209" t="str">
        <f t="shared" si="10"/>
        <v>EPS016</v>
      </c>
      <c r="D34" s="209" t="str">
        <f t="shared" si="11"/>
        <v>EPS037</v>
      </c>
      <c r="E34" s="209" t="str">
        <f t="shared" si="12"/>
        <v>EPS002</v>
      </c>
      <c r="F34" s="209" t="str">
        <f t="shared" si="13"/>
        <v>EPS003</v>
      </c>
      <c r="G34" s="209" t="str">
        <f t="shared" si="14"/>
        <v>EPS023</v>
      </c>
      <c r="H34" s="209" t="str">
        <f t="shared" si="15"/>
        <v>EPS005</v>
      </c>
      <c r="I34" s="209" t="str">
        <f t="shared" si="16"/>
        <v>EPS018</v>
      </c>
      <c r="J34" s="209" t="str">
        <f t="shared" si="17"/>
        <v>EAS016</v>
      </c>
      <c r="K34" s="209" t="str">
        <f t="shared" si="18"/>
        <v>EAS027</v>
      </c>
      <c r="L34" s="209" t="str">
        <f t="shared" si="19"/>
        <v>EPS017</v>
      </c>
      <c r="M34" s="209" t="str">
        <f t="shared" si="20"/>
        <v>EPS033</v>
      </c>
      <c r="N34" s="209" t="str">
        <f t="shared" si="21"/>
        <v>EPS001</v>
      </c>
      <c r="O34" s="209" t="str">
        <f t="shared" si="22"/>
        <v>EPS008</v>
      </c>
      <c r="P34" s="209" t="str">
        <f t="shared" si="23"/>
        <v>EPS040</v>
      </c>
      <c r="Q34" s="209" t="str">
        <f t="shared" si="24"/>
        <v>ESSC24</v>
      </c>
      <c r="R34" s="209" t="str">
        <f t="shared" si="25"/>
        <v>EPSC20</v>
      </c>
      <c r="S34" s="209" t="str">
        <f t="shared" si="26"/>
        <v>ESSC91</v>
      </c>
      <c r="T34" s="209" t="str">
        <f t="shared" si="27"/>
        <v>ESSC02</v>
      </c>
      <c r="U34" s="209" t="str">
        <f t="shared" si="28"/>
        <v>ESSC62</v>
      </c>
      <c r="V34" s="209" t="str">
        <f t="shared" si="29"/>
        <v>EPS012</v>
      </c>
      <c r="W34" s="209" t="str">
        <f t="shared" si="30"/>
        <v>EPSC22</v>
      </c>
      <c r="X34" s="209" t="str">
        <f t="shared" si="31"/>
        <v>ESSC07</v>
      </c>
      <c r="Y34" s="209" t="str">
        <f t="shared" si="32"/>
        <v>ESSC33</v>
      </c>
      <c r="Z34" s="209" t="str">
        <f t="shared" si="33"/>
        <v>EPSS40</v>
      </c>
      <c r="AA34" s="209" t="str">
        <f t="shared" si="34"/>
        <v>EPS020</v>
      </c>
      <c r="AB34" s="209" t="str">
        <f t="shared" si="35"/>
        <v>EPSI03</v>
      </c>
      <c r="AC34" s="209" t="str">
        <f t="shared" si="36"/>
        <v>ESS002</v>
      </c>
      <c r="AD34" s="209" t="str">
        <f t="shared" si="37"/>
        <v>ESS024</v>
      </c>
      <c r="AE34" s="209" t="str">
        <f t="shared" si="38"/>
        <v>ESS091</v>
      </c>
      <c r="AF34" s="209" t="str">
        <f t="shared" si="39"/>
        <v>RES006</v>
      </c>
      <c r="AG34" s="209" t="str">
        <f t="shared" si="40"/>
        <v>EPSS10</v>
      </c>
      <c r="AH34" s="209" t="e">
        <f>CONCATENATE(AT34,#REF!)</f>
        <v>#REF!</v>
      </c>
      <c r="AI34" s="209" t="str">
        <f t="shared" si="41"/>
        <v>EPSS16</v>
      </c>
      <c r="AJ34" s="209" t="str">
        <f t="shared" si="42"/>
        <v>EPSS37</v>
      </c>
      <c r="AK34" s="209" t="str">
        <f t="shared" si="43"/>
        <v>EPSS02</v>
      </c>
      <c r="AL34" s="209" t="str">
        <f t="shared" si="44"/>
        <v>EPSS23</v>
      </c>
      <c r="AM34" s="209" t="str">
        <f t="shared" si="45"/>
        <v>EPSM03</v>
      </c>
      <c r="AN34" s="209" t="str">
        <f t="shared" si="46"/>
        <v>EPSS18</v>
      </c>
      <c r="AO34" s="209" t="str">
        <f t="shared" si="47"/>
        <v>EPSS05</v>
      </c>
      <c r="AP34" s="209" t="str">
        <f t="shared" si="48"/>
        <v>EPSS17</v>
      </c>
      <c r="AQ34" s="209" t="str">
        <f t="shared" si="49"/>
        <v>EPSS33</v>
      </c>
      <c r="AR34" s="299" t="s">
        <v>332</v>
      </c>
      <c r="AS34" s="300"/>
      <c r="AT34" s="301"/>
      <c r="AU34" s="302">
        <f>SUM(AU35:AU44)</f>
        <v>3360</v>
      </c>
      <c r="AV34" s="303">
        <f t="shared" ref="AV34:CN34" si="80">SUM(AV35:AV44)</f>
        <v>17</v>
      </c>
      <c r="AW34" s="304">
        <f t="shared" si="80"/>
        <v>2</v>
      </c>
      <c r="AX34" s="305">
        <f t="shared" si="80"/>
        <v>2</v>
      </c>
      <c r="AY34" s="302">
        <f t="shared" si="80"/>
        <v>0</v>
      </c>
      <c r="AZ34" s="304">
        <f t="shared" si="80"/>
        <v>7712</v>
      </c>
      <c r="BA34" s="304">
        <f t="shared" si="80"/>
        <v>3401</v>
      </c>
      <c r="BB34" s="304">
        <f t="shared" si="80"/>
        <v>11</v>
      </c>
      <c r="BC34" s="304">
        <f t="shared" si="80"/>
        <v>23547</v>
      </c>
      <c r="BD34" s="304">
        <f t="shared" si="80"/>
        <v>4</v>
      </c>
      <c r="BE34" s="304">
        <f t="shared" si="80"/>
        <v>1</v>
      </c>
      <c r="BF34" s="304">
        <f t="shared" si="80"/>
        <v>1</v>
      </c>
      <c r="BG34" s="304">
        <f t="shared" si="80"/>
        <v>8</v>
      </c>
      <c r="BH34" s="304">
        <f t="shared" si="80"/>
        <v>153</v>
      </c>
      <c r="BI34" s="304">
        <f t="shared" si="80"/>
        <v>2</v>
      </c>
      <c r="BJ34" s="304">
        <f t="shared" si="80"/>
        <v>0</v>
      </c>
      <c r="BK34" s="304">
        <f t="shared" si="80"/>
        <v>0</v>
      </c>
      <c r="BL34" s="305">
        <f t="shared" si="80"/>
        <v>0</v>
      </c>
      <c r="BM34" s="302">
        <f t="shared" si="80"/>
        <v>290</v>
      </c>
      <c r="BN34" s="304">
        <f t="shared" si="80"/>
        <v>334</v>
      </c>
      <c r="BO34" s="304">
        <f t="shared" si="80"/>
        <v>5</v>
      </c>
      <c r="BP34" s="304">
        <f t="shared" si="80"/>
        <v>0</v>
      </c>
      <c r="BQ34" s="304">
        <f t="shared" si="80"/>
        <v>0</v>
      </c>
      <c r="BR34" s="304">
        <f t="shared" si="80"/>
        <v>0</v>
      </c>
      <c r="BS34" s="304">
        <f t="shared" si="80"/>
        <v>0</v>
      </c>
      <c r="BT34" s="304">
        <f t="shared" si="80"/>
        <v>0</v>
      </c>
      <c r="BU34" s="304">
        <f t="shared" si="80"/>
        <v>0</v>
      </c>
      <c r="BV34" s="305">
        <f t="shared" si="80"/>
        <v>0</v>
      </c>
      <c r="BW34" s="306">
        <f t="shared" si="3"/>
        <v>629</v>
      </c>
      <c r="BX34" s="302">
        <f t="shared" si="80"/>
        <v>66174</v>
      </c>
      <c r="BY34" s="304">
        <f t="shared" si="80"/>
        <v>679</v>
      </c>
      <c r="BZ34" s="304">
        <f t="shared" si="80"/>
        <v>1955</v>
      </c>
      <c r="CA34" s="304">
        <f t="shared" si="80"/>
        <v>1619</v>
      </c>
      <c r="CB34" s="304">
        <f t="shared" si="80"/>
        <v>54578</v>
      </c>
      <c r="CC34" s="304">
        <f t="shared" si="80"/>
        <v>0</v>
      </c>
      <c r="CD34" s="305">
        <f t="shared" si="80"/>
        <v>281</v>
      </c>
      <c r="CE34" s="302">
        <f t="shared" si="80"/>
        <v>0</v>
      </c>
      <c r="CF34" s="304">
        <f t="shared" si="80"/>
        <v>1447</v>
      </c>
      <c r="CG34" s="304">
        <f t="shared" si="80"/>
        <v>853</v>
      </c>
      <c r="CH34" s="304">
        <f t="shared" si="80"/>
        <v>11</v>
      </c>
      <c r="CI34" s="304">
        <f t="shared" si="80"/>
        <v>1</v>
      </c>
      <c r="CJ34" s="304">
        <f t="shared" si="80"/>
        <v>3852</v>
      </c>
      <c r="CK34" s="304">
        <f t="shared" si="80"/>
        <v>0</v>
      </c>
      <c r="CL34" s="304">
        <f t="shared" si="80"/>
        <v>0</v>
      </c>
      <c r="CM34" s="304">
        <f t="shared" si="80"/>
        <v>3</v>
      </c>
      <c r="CN34" s="305">
        <f t="shared" si="80"/>
        <v>1</v>
      </c>
      <c r="CO34" s="306">
        <f t="shared" si="4"/>
        <v>6168</v>
      </c>
      <c r="CP34" s="277">
        <f>SUM(CP35:CP44)</f>
        <v>3381</v>
      </c>
      <c r="CQ34" s="307">
        <f t="shared" ref="CQ34" si="81">SUM(CQ35:CQ44)</f>
        <v>35469</v>
      </c>
      <c r="CR34" s="279">
        <f>SUM(CR35:CR44)</f>
        <v>131454</v>
      </c>
      <c r="CS34" s="280">
        <f t="shared" si="6"/>
        <v>6797</v>
      </c>
      <c r="CT34" s="293" t="str">
        <f t="shared" si="58"/>
        <v>585EPS037</v>
      </c>
      <c r="CU34" s="294" t="s">
        <v>325</v>
      </c>
      <c r="CV34" s="295">
        <v>585</v>
      </c>
      <c r="CW34" s="294" t="s">
        <v>224</v>
      </c>
      <c r="CX34" s="296">
        <v>177</v>
      </c>
      <c r="CY34" s="209" t="str">
        <f t="shared" si="59"/>
        <v>591EPSS37</v>
      </c>
      <c r="CZ34" s="294" t="s">
        <v>325</v>
      </c>
      <c r="DA34" s="295">
        <v>591</v>
      </c>
      <c r="DB34" s="294" t="s">
        <v>196</v>
      </c>
      <c r="DC34" s="296">
        <v>199</v>
      </c>
    </row>
    <row r="35" spans="2:107" x14ac:dyDescent="0.25">
      <c r="B35" s="209" t="str">
        <f t="shared" si="9"/>
        <v>31EPS010</v>
      </c>
      <c r="C35" s="209" t="str">
        <f t="shared" si="10"/>
        <v>31EPS016</v>
      </c>
      <c r="D35" s="209" t="str">
        <f t="shared" si="11"/>
        <v>31EPS037</v>
      </c>
      <c r="E35" s="209" t="str">
        <f t="shared" si="12"/>
        <v>31EPS002</v>
      </c>
      <c r="F35" s="209" t="str">
        <f t="shared" si="13"/>
        <v>31EPS003</v>
      </c>
      <c r="G35" s="209" t="str">
        <f t="shared" si="14"/>
        <v>31EPS023</v>
      </c>
      <c r="H35" s="209" t="str">
        <f t="shared" si="15"/>
        <v>31EPS005</v>
      </c>
      <c r="I35" s="209" t="str">
        <f t="shared" si="16"/>
        <v>31EPS018</v>
      </c>
      <c r="J35" s="209" t="str">
        <f t="shared" si="17"/>
        <v>31EAS016</v>
      </c>
      <c r="K35" s="209" t="str">
        <f t="shared" si="18"/>
        <v>31EAS027</v>
      </c>
      <c r="L35" s="209" t="str">
        <f t="shared" si="19"/>
        <v>31EPS017</v>
      </c>
      <c r="M35" s="209" t="str">
        <f t="shared" si="20"/>
        <v>31EPS033</v>
      </c>
      <c r="N35" s="209" t="str">
        <f t="shared" si="21"/>
        <v>31EPS001</v>
      </c>
      <c r="O35" s="209" t="str">
        <f t="shared" si="22"/>
        <v>31EPS008</v>
      </c>
      <c r="P35" s="209" t="str">
        <f t="shared" si="23"/>
        <v>31EPS040</v>
      </c>
      <c r="Q35" s="209" t="str">
        <f t="shared" si="24"/>
        <v>31ESSC24</v>
      </c>
      <c r="R35" s="209" t="str">
        <f t="shared" si="25"/>
        <v>31EPSC20</v>
      </c>
      <c r="S35" s="209" t="str">
        <f t="shared" si="26"/>
        <v>31ESSC91</v>
      </c>
      <c r="T35" s="209" t="str">
        <f t="shared" si="27"/>
        <v>31ESSC02</v>
      </c>
      <c r="U35" s="209" t="str">
        <f t="shared" si="28"/>
        <v>31ESSC62</v>
      </c>
      <c r="V35" s="209" t="str">
        <f t="shared" si="29"/>
        <v>31EPS012</v>
      </c>
      <c r="W35" s="209" t="str">
        <f t="shared" si="30"/>
        <v>31EPSC22</v>
      </c>
      <c r="X35" s="209" t="str">
        <f t="shared" si="31"/>
        <v>31ESSC07</v>
      </c>
      <c r="Y35" s="209" t="str">
        <f t="shared" si="32"/>
        <v>31ESSC33</v>
      </c>
      <c r="Z35" s="209" t="str">
        <f t="shared" si="33"/>
        <v>31EPSS40</v>
      </c>
      <c r="AA35" s="209" t="str">
        <f t="shared" si="34"/>
        <v>31EPS020</v>
      </c>
      <c r="AB35" s="209" t="str">
        <f t="shared" si="35"/>
        <v>31EPSI03</v>
      </c>
      <c r="AC35" s="209" t="str">
        <f t="shared" si="36"/>
        <v>31ESS002</v>
      </c>
      <c r="AD35" s="209" t="str">
        <f t="shared" si="37"/>
        <v>31ESS024</v>
      </c>
      <c r="AE35" s="209" t="str">
        <f t="shared" si="38"/>
        <v>31ESS091</v>
      </c>
      <c r="AF35" s="209" t="str">
        <f t="shared" si="39"/>
        <v>31RES006</v>
      </c>
      <c r="AG35" s="209" t="str">
        <f t="shared" si="40"/>
        <v>31EPSS10</v>
      </c>
      <c r="AH35" s="209" t="e">
        <f>CONCATENATE(AT35,#REF!)</f>
        <v>#REF!</v>
      </c>
      <c r="AI35" s="209" t="str">
        <f t="shared" si="41"/>
        <v>31EPSS16</v>
      </c>
      <c r="AJ35" s="209" t="str">
        <f t="shared" si="42"/>
        <v>31EPSS37</v>
      </c>
      <c r="AK35" s="209" t="str">
        <f t="shared" si="43"/>
        <v>31EPSS02</v>
      </c>
      <c r="AL35" s="209" t="str">
        <f t="shared" si="44"/>
        <v>31EPSS23</v>
      </c>
      <c r="AM35" s="209" t="str">
        <f t="shared" si="45"/>
        <v>31EPSM03</v>
      </c>
      <c r="AN35" s="209" t="str">
        <f t="shared" si="46"/>
        <v>31EPSS18</v>
      </c>
      <c r="AO35" s="209" t="str">
        <f t="shared" si="47"/>
        <v>31EPSS05</v>
      </c>
      <c r="AP35" s="209" t="str">
        <f t="shared" si="48"/>
        <v>31EPSS17</v>
      </c>
      <c r="AQ35" s="209" t="str">
        <f t="shared" si="49"/>
        <v>31EPSS33</v>
      </c>
      <c r="AR35" s="89" t="s">
        <v>84</v>
      </c>
      <c r="AS35" s="308" t="s">
        <v>333</v>
      </c>
      <c r="AT35" s="283">
        <v>31</v>
      </c>
      <c r="AU35" s="284">
        <f>'[1]1.COBERTURA  DANE'!K34</f>
        <v>447</v>
      </c>
      <c r="AV35" s="285">
        <f>'[1]1.COBERTURA  DANE'!N34</f>
        <v>0</v>
      </c>
      <c r="AW35" s="286">
        <f>'[1]1.COBERTURA  DANE'!L34</f>
        <v>1</v>
      </c>
      <c r="AX35" s="287">
        <f>'[1]1.COBERTURA  DANE'!M34</f>
        <v>0</v>
      </c>
      <c r="AY35" s="284">
        <f t="shared" ref="AY35:BN44" si="82">IFERROR(VLOOKUP(B35,$CT$9:$CX$929,5,0),0)</f>
        <v>0</v>
      </c>
      <c r="AZ35" s="286">
        <f t="shared" si="82"/>
        <v>0</v>
      </c>
      <c r="BA35" s="286">
        <f t="shared" si="82"/>
        <v>583</v>
      </c>
      <c r="BB35" s="286">
        <f t="shared" si="82"/>
        <v>6</v>
      </c>
      <c r="BC35" s="286">
        <f t="shared" si="82"/>
        <v>3600</v>
      </c>
      <c r="BD35" s="286">
        <f t="shared" si="82"/>
        <v>0</v>
      </c>
      <c r="BE35" s="286">
        <f t="shared" si="82"/>
        <v>0</v>
      </c>
      <c r="BF35" s="286">
        <f t="shared" si="82"/>
        <v>1</v>
      </c>
      <c r="BG35" s="286">
        <f t="shared" si="82"/>
        <v>5</v>
      </c>
      <c r="BH35" s="286">
        <f t="shared" si="82"/>
        <v>0</v>
      </c>
      <c r="BI35" s="286">
        <f t="shared" si="82"/>
        <v>1</v>
      </c>
      <c r="BJ35" s="286">
        <f t="shared" si="82"/>
        <v>0</v>
      </c>
      <c r="BK35" s="286">
        <f t="shared" si="82"/>
        <v>0</v>
      </c>
      <c r="BL35" s="287">
        <f t="shared" si="82"/>
        <v>0</v>
      </c>
      <c r="BM35" s="284">
        <f t="shared" si="82"/>
        <v>12</v>
      </c>
      <c r="BN35" s="286">
        <f t="shared" si="82"/>
        <v>31</v>
      </c>
      <c r="BO35" s="286">
        <f t="shared" ref="BO35:BV44" si="83">IFERROR(VLOOKUP(R35,$CT$9:$CX$929,5,0),0)</f>
        <v>0</v>
      </c>
      <c r="BP35" s="286">
        <f t="shared" si="83"/>
        <v>0</v>
      </c>
      <c r="BQ35" s="286">
        <f t="shared" si="83"/>
        <v>0</v>
      </c>
      <c r="BR35" s="286">
        <f t="shared" si="83"/>
        <v>0</v>
      </c>
      <c r="BS35" s="286">
        <f t="shared" si="83"/>
        <v>0</v>
      </c>
      <c r="BT35" s="286">
        <f t="shared" si="83"/>
        <v>0</v>
      </c>
      <c r="BU35" s="286">
        <f t="shared" si="83"/>
        <v>0</v>
      </c>
      <c r="BV35" s="287">
        <f t="shared" si="83"/>
        <v>0</v>
      </c>
      <c r="BW35" s="288">
        <f t="shared" si="3"/>
        <v>43</v>
      </c>
      <c r="BX35" s="284">
        <f t="shared" ref="BX35:CC44" si="84">IFERROR(VLOOKUP(Z35,$CY$9:$DC$931,5,0),0)</f>
        <v>4954</v>
      </c>
      <c r="BY35" s="286">
        <f t="shared" si="84"/>
        <v>180</v>
      </c>
      <c r="BZ35" s="286">
        <f t="shared" si="84"/>
        <v>0</v>
      </c>
      <c r="CA35" s="286">
        <f t="shared" si="84"/>
        <v>0</v>
      </c>
      <c r="CB35" s="286">
        <f t="shared" si="84"/>
        <v>11618</v>
      </c>
      <c r="CC35" s="286">
        <f t="shared" si="84"/>
        <v>0</v>
      </c>
      <c r="CD35" s="287">
        <f>'[1]1.COBERTURA  DANE'!F34</f>
        <v>0</v>
      </c>
      <c r="CE35" s="284">
        <f t="shared" ref="CE35:CE44" si="85">IFERROR(VLOOKUP(AG35,$CY$9:$DC$931,5,0),0)</f>
        <v>0</v>
      </c>
      <c r="CF35" s="286">
        <f t="shared" ref="CF35:CN44" si="86">IFERROR(VLOOKUP(AI35,$CY$9:$DC$931,5,0),0)</f>
        <v>0</v>
      </c>
      <c r="CG35" s="286">
        <f t="shared" si="86"/>
        <v>117</v>
      </c>
      <c r="CH35" s="286">
        <f t="shared" si="86"/>
        <v>1</v>
      </c>
      <c r="CI35" s="286">
        <f t="shared" si="86"/>
        <v>0</v>
      </c>
      <c r="CJ35" s="286">
        <f t="shared" si="86"/>
        <v>393</v>
      </c>
      <c r="CK35" s="286">
        <f t="shared" si="86"/>
        <v>0</v>
      </c>
      <c r="CL35" s="286">
        <f t="shared" si="86"/>
        <v>0</v>
      </c>
      <c r="CM35" s="286">
        <f t="shared" si="86"/>
        <v>0</v>
      </c>
      <c r="CN35" s="287">
        <f t="shared" si="86"/>
        <v>0</v>
      </c>
      <c r="CO35" s="288">
        <f t="shared" si="4"/>
        <v>511</v>
      </c>
      <c r="CP35" s="289">
        <f t="shared" ref="CP35:CP44" si="87">SUM(AU35:AX35)</f>
        <v>448</v>
      </c>
      <c r="CQ35" s="290">
        <f t="shared" ref="CQ35:CQ44" si="88">SUM(AY35:BV35)</f>
        <v>4239</v>
      </c>
      <c r="CR35" s="291">
        <f t="shared" ref="CR35:CR44" si="89">SUM(BX35:CN35)</f>
        <v>17263</v>
      </c>
      <c r="CS35" s="292">
        <f t="shared" si="6"/>
        <v>554</v>
      </c>
      <c r="CT35" s="293" t="str">
        <f t="shared" si="58"/>
        <v>585EPS040</v>
      </c>
      <c r="CU35" s="294" t="s">
        <v>325</v>
      </c>
      <c r="CV35" s="295">
        <v>585</v>
      </c>
      <c r="CW35" s="294" t="s">
        <v>240</v>
      </c>
      <c r="CX35" s="296">
        <v>31</v>
      </c>
      <c r="CY35" s="209" t="str">
        <f t="shared" si="59"/>
        <v>591EPSS40</v>
      </c>
      <c r="CZ35" s="294" t="s">
        <v>325</v>
      </c>
      <c r="DA35" s="295">
        <v>591</v>
      </c>
      <c r="DB35" s="294" t="s">
        <v>178</v>
      </c>
      <c r="DC35" s="296">
        <v>6787</v>
      </c>
    </row>
    <row r="36" spans="2:107" x14ac:dyDescent="0.25">
      <c r="B36" s="209" t="str">
        <f t="shared" si="9"/>
        <v>40EPS010</v>
      </c>
      <c r="C36" s="209" t="str">
        <f t="shared" si="10"/>
        <v>40EPS016</v>
      </c>
      <c r="D36" s="209" t="str">
        <f t="shared" si="11"/>
        <v>40EPS037</v>
      </c>
      <c r="E36" s="209" t="str">
        <f t="shared" si="12"/>
        <v>40EPS002</v>
      </c>
      <c r="F36" s="209" t="str">
        <f t="shared" si="13"/>
        <v>40EPS003</v>
      </c>
      <c r="G36" s="209" t="str">
        <f t="shared" si="14"/>
        <v>40EPS023</v>
      </c>
      <c r="H36" s="209" t="str">
        <f t="shared" si="15"/>
        <v>40EPS005</v>
      </c>
      <c r="I36" s="209" t="str">
        <f t="shared" si="16"/>
        <v>40EPS018</v>
      </c>
      <c r="J36" s="209" t="str">
        <f t="shared" si="17"/>
        <v>40EAS016</v>
      </c>
      <c r="K36" s="209" t="str">
        <f t="shared" si="18"/>
        <v>40EAS027</v>
      </c>
      <c r="L36" s="209" t="str">
        <f t="shared" si="19"/>
        <v>40EPS017</v>
      </c>
      <c r="M36" s="209" t="str">
        <f t="shared" si="20"/>
        <v>40EPS033</v>
      </c>
      <c r="N36" s="209" t="str">
        <f t="shared" si="21"/>
        <v>40EPS001</v>
      </c>
      <c r="O36" s="209" t="str">
        <f t="shared" si="22"/>
        <v>40EPS008</v>
      </c>
      <c r="P36" s="209" t="str">
        <f t="shared" si="23"/>
        <v>40EPS040</v>
      </c>
      <c r="Q36" s="209" t="str">
        <f t="shared" si="24"/>
        <v>40ESSC24</v>
      </c>
      <c r="R36" s="209" t="str">
        <f t="shared" si="25"/>
        <v>40EPSC20</v>
      </c>
      <c r="S36" s="209" t="str">
        <f t="shared" si="26"/>
        <v>40ESSC91</v>
      </c>
      <c r="T36" s="209" t="str">
        <f t="shared" si="27"/>
        <v>40ESSC02</v>
      </c>
      <c r="U36" s="209" t="str">
        <f t="shared" si="28"/>
        <v>40ESSC62</v>
      </c>
      <c r="V36" s="209" t="str">
        <f t="shared" si="29"/>
        <v>40EPS012</v>
      </c>
      <c r="W36" s="209" t="str">
        <f t="shared" si="30"/>
        <v>40EPSC22</v>
      </c>
      <c r="X36" s="209" t="str">
        <f t="shared" si="31"/>
        <v>40ESSC07</v>
      </c>
      <c r="Y36" s="209" t="str">
        <f t="shared" si="32"/>
        <v>40ESSC33</v>
      </c>
      <c r="Z36" s="209" t="str">
        <f t="shared" si="33"/>
        <v>40EPSS40</v>
      </c>
      <c r="AA36" s="209" t="str">
        <f t="shared" si="34"/>
        <v>40EPS020</v>
      </c>
      <c r="AB36" s="209" t="str">
        <f t="shared" si="35"/>
        <v>40EPSI03</v>
      </c>
      <c r="AC36" s="209" t="str">
        <f t="shared" si="36"/>
        <v>40ESS002</v>
      </c>
      <c r="AD36" s="209" t="str">
        <f t="shared" si="37"/>
        <v>40ESS024</v>
      </c>
      <c r="AE36" s="209" t="str">
        <f t="shared" si="38"/>
        <v>40ESS091</v>
      </c>
      <c r="AF36" s="209" t="str">
        <f t="shared" si="39"/>
        <v>40RES006</v>
      </c>
      <c r="AG36" s="209" t="str">
        <f t="shared" si="40"/>
        <v>40EPSS10</v>
      </c>
      <c r="AH36" s="209" t="e">
        <f>CONCATENATE(AT36,#REF!)</f>
        <v>#REF!</v>
      </c>
      <c r="AI36" s="209" t="str">
        <f t="shared" si="41"/>
        <v>40EPSS16</v>
      </c>
      <c r="AJ36" s="209" t="str">
        <f t="shared" si="42"/>
        <v>40EPSS37</v>
      </c>
      <c r="AK36" s="209" t="str">
        <f t="shared" si="43"/>
        <v>40EPSS02</v>
      </c>
      <c r="AL36" s="209" t="str">
        <f t="shared" si="44"/>
        <v>40EPSS23</v>
      </c>
      <c r="AM36" s="209" t="str">
        <f t="shared" si="45"/>
        <v>40EPSM03</v>
      </c>
      <c r="AN36" s="209" t="str">
        <f t="shared" si="46"/>
        <v>40EPSS18</v>
      </c>
      <c r="AO36" s="209" t="str">
        <f t="shared" si="47"/>
        <v>40EPSS05</v>
      </c>
      <c r="AP36" s="209" t="str">
        <f t="shared" si="48"/>
        <v>40EPSS17</v>
      </c>
      <c r="AQ36" s="209" t="str">
        <f t="shared" si="49"/>
        <v>40EPSS33</v>
      </c>
      <c r="AR36" s="89" t="s">
        <v>86</v>
      </c>
      <c r="AS36" s="308" t="s">
        <v>333</v>
      </c>
      <c r="AT36" s="283">
        <v>40</v>
      </c>
      <c r="AU36" s="284">
        <f>'[1]1.COBERTURA  DANE'!K35</f>
        <v>243</v>
      </c>
      <c r="AV36" s="285">
        <f>'[1]1.COBERTURA  DANE'!N35</f>
        <v>0</v>
      </c>
      <c r="AW36" s="286">
        <f>'[1]1.COBERTURA  DANE'!L35</f>
        <v>0</v>
      </c>
      <c r="AX36" s="287">
        <f>'[1]1.COBERTURA  DANE'!M35</f>
        <v>0</v>
      </c>
      <c r="AY36" s="284">
        <f t="shared" si="82"/>
        <v>0</v>
      </c>
      <c r="AZ36" s="286">
        <f t="shared" si="82"/>
        <v>0</v>
      </c>
      <c r="BA36" s="286">
        <f t="shared" si="82"/>
        <v>153</v>
      </c>
      <c r="BB36" s="286">
        <f t="shared" si="82"/>
        <v>0</v>
      </c>
      <c r="BC36" s="286">
        <f t="shared" si="82"/>
        <v>916</v>
      </c>
      <c r="BD36" s="286">
        <f t="shared" si="82"/>
        <v>0</v>
      </c>
      <c r="BE36" s="286">
        <f t="shared" si="82"/>
        <v>0</v>
      </c>
      <c r="BF36" s="286">
        <f t="shared" si="82"/>
        <v>0</v>
      </c>
      <c r="BG36" s="286">
        <f t="shared" si="82"/>
        <v>0</v>
      </c>
      <c r="BH36" s="286">
        <f t="shared" si="82"/>
        <v>0</v>
      </c>
      <c r="BI36" s="286">
        <f t="shared" si="82"/>
        <v>0</v>
      </c>
      <c r="BJ36" s="286">
        <f t="shared" si="82"/>
        <v>0</v>
      </c>
      <c r="BK36" s="286">
        <f t="shared" si="82"/>
        <v>0</v>
      </c>
      <c r="BL36" s="287">
        <f t="shared" si="82"/>
        <v>0</v>
      </c>
      <c r="BM36" s="284">
        <f t="shared" si="82"/>
        <v>2</v>
      </c>
      <c r="BN36" s="286">
        <f t="shared" si="82"/>
        <v>62</v>
      </c>
      <c r="BO36" s="286">
        <f t="shared" si="83"/>
        <v>0</v>
      </c>
      <c r="BP36" s="286">
        <f t="shared" si="83"/>
        <v>0</v>
      </c>
      <c r="BQ36" s="286">
        <f t="shared" si="83"/>
        <v>0</v>
      </c>
      <c r="BR36" s="286">
        <f t="shared" si="83"/>
        <v>0</v>
      </c>
      <c r="BS36" s="286">
        <f t="shared" si="83"/>
        <v>0</v>
      </c>
      <c r="BT36" s="286">
        <f t="shared" si="83"/>
        <v>0</v>
      </c>
      <c r="BU36" s="286">
        <f t="shared" si="83"/>
        <v>0</v>
      </c>
      <c r="BV36" s="287">
        <f t="shared" si="83"/>
        <v>0</v>
      </c>
      <c r="BW36" s="288">
        <f t="shared" si="3"/>
        <v>64</v>
      </c>
      <c r="BX36" s="284">
        <f t="shared" si="84"/>
        <v>3279</v>
      </c>
      <c r="BY36" s="286">
        <f t="shared" si="84"/>
        <v>119</v>
      </c>
      <c r="BZ36" s="286">
        <f t="shared" si="84"/>
        <v>0</v>
      </c>
      <c r="CA36" s="286">
        <f t="shared" si="84"/>
        <v>0</v>
      </c>
      <c r="CB36" s="286">
        <f t="shared" si="84"/>
        <v>10479</v>
      </c>
      <c r="CC36" s="286">
        <f t="shared" si="84"/>
        <v>0</v>
      </c>
      <c r="CD36" s="287">
        <f>'[1]1.COBERTURA  DANE'!F35</f>
        <v>0</v>
      </c>
      <c r="CE36" s="284">
        <f t="shared" si="85"/>
        <v>0</v>
      </c>
      <c r="CF36" s="286">
        <f t="shared" si="86"/>
        <v>0</v>
      </c>
      <c r="CG36" s="286">
        <f t="shared" si="86"/>
        <v>61</v>
      </c>
      <c r="CH36" s="286">
        <f t="shared" si="86"/>
        <v>0</v>
      </c>
      <c r="CI36" s="286">
        <f t="shared" si="86"/>
        <v>0</v>
      </c>
      <c r="CJ36" s="286">
        <f t="shared" si="86"/>
        <v>192</v>
      </c>
      <c r="CK36" s="286">
        <f t="shared" si="86"/>
        <v>0</v>
      </c>
      <c r="CL36" s="286">
        <f t="shared" si="86"/>
        <v>0</v>
      </c>
      <c r="CM36" s="286">
        <f t="shared" si="86"/>
        <v>1</v>
      </c>
      <c r="CN36" s="287">
        <f t="shared" si="86"/>
        <v>1</v>
      </c>
      <c r="CO36" s="288">
        <f t="shared" si="4"/>
        <v>255</v>
      </c>
      <c r="CP36" s="289">
        <f t="shared" si="87"/>
        <v>243</v>
      </c>
      <c r="CQ36" s="290">
        <f t="shared" si="88"/>
        <v>1133</v>
      </c>
      <c r="CR36" s="291">
        <f t="shared" si="89"/>
        <v>14132</v>
      </c>
      <c r="CS36" s="292">
        <f t="shared" si="6"/>
        <v>319</v>
      </c>
      <c r="CT36" s="293" t="str">
        <f t="shared" si="58"/>
        <v>585ESSC91</v>
      </c>
      <c r="CU36" s="294" t="s">
        <v>325</v>
      </c>
      <c r="CV36" s="295">
        <v>585</v>
      </c>
      <c r="CW36" s="294" t="s">
        <v>244</v>
      </c>
      <c r="CX36" s="296">
        <v>1</v>
      </c>
      <c r="CY36" s="209" t="str">
        <f t="shared" si="59"/>
        <v>591ESS091</v>
      </c>
      <c r="CZ36" s="294" t="s">
        <v>325</v>
      </c>
      <c r="DA36" s="295">
        <v>591</v>
      </c>
      <c r="DB36" s="294" t="s">
        <v>184</v>
      </c>
      <c r="DC36" s="296">
        <v>1544</v>
      </c>
    </row>
    <row r="37" spans="2:107" x14ac:dyDescent="0.25">
      <c r="B37" s="209" t="str">
        <f t="shared" si="9"/>
        <v>190EPS010</v>
      </c>
      <c r="C37" s="209" t="str">
        <f t="shared" si="10"/>
        <v>190EPS016</v>
      </c>
      <c r="D37" s="209" t="str">
        <f t="shared" si="11"/>
        <v>190EPS037</v>
      </c>
      <c r="E37" s="209" t="str">
        <f t="shared" si="12"/>
        <v>190EPS002</v>
      </c>
      <c r="F37" s="209" t="str">
        <f t="shared" si="13"/>
        <v>190EPS003</v>
      </c>
      <c r="G37" s="209" t="str">
        <f t="shared" si="14"/>
        <v>190EPS023</v>
      </c>
      <c r="H37" s="209" t="str">
        <f t="shared" si="15"/>
        <v>190EPS005</v>
      </c>
      <c r="I37" s="209" t="str">
        <f t="shared" si="16"/>
        <v>190EPS018</v>
      </c>
      <c r="J37" s="209" t="str">
        <f t="shared" si="17"/>
        <v>190EAS016</v>
      </c>
      <c r="K37" s="209" t="str">
        <f t="shared" si="18"/>
        <v>190EAS027</v>
      </c>
      <c r="L37" s="209" t="str">
        <f t="shared" si="19"/>
        <v>190EPS017</v>
      </c>
      <c r="M37" s="209" t="str">
        <f t="shared" si="20"/>
        <v>190EPS033</v>
      </c>
      <c r="N37" s="209" t="str">
        <f t="shared" si="21"/>
        <v>190EPS001</v>
      </c>
      <c r="O37" s="209" t="str">
        <f t="shared" si="22"/>
        <v>190EPS008</v>
      </c>
      <c r="P37" s="209" t="str">
        <f t="shared" si="23"/>
        <v>190EPS040</v>
      </c>
      <c r="Q37" s="209" t="str">
        <f t="shared" si="24"/>
        <v>190ESSC24</v>
      </c>
      <c r="R37" s="209" t="str">
        <f t="shared" si="25"/>
        <v>190EPSC20</v>
      </c>
      <c r="S37" s="209" t="str">
        <f t="shared" si="26"/>
        <v>190ESSC91</v>
      </c>
      <c r="T37" s="209" t="str">
        <f t="shared" si="27"/>
        <v>190ESSC02</v>
      </c>
      <c r="U37" s="209" t="str">
        <f t="shared" si="28"/>
        <v>190ESSC62</v>
      </c>
      <c r="V37" s="209" t="str">
        <f t="shared" si="29"/>
        <v>190EPS012</v>
      </c>
      <c r="W37" s="209" t="str">
        <f t="shared" si="30"/>
        <v>190EPSC22</v>
      </c>
      <c r="X37" s="209" t="str">
        <f t="shared" si="31"/>
        <v>190ESSC07</v>
      </c>
      <c r="Y37" s="209" t="str">
        <f t="shared" si="32"/>
        <v>190ESSC33</v>
      </c>
      <c r="Z37" s="209" t="str">
        <f t="shared" si="33"/>
        <v>190EPSS40</v>
      </c>
      <c r="AA37" s="209" t="str">
        <f t="shared" si="34"/>
        <v>190EPS020</v>
      </c>
      <c r="AB37" s="209" t="str">
        <f t="shared" si="35"/>
        <v>190EPSI03</v>
      </c>
      <c r="AC37" s="209" t="str">
        <f t="shared" si="36"/>
        <v>190ESS002</v>
      </c>
      <c r="AD37" s="209" t="str">
        <f t="shared" si="37"/>
        <v>190ESS024</v>
      </c>
      <c r="AE37" s="209" t="str">
        <f t="shared" si="38"/>
        <v>190ESS091</v>
      </c>
      <c r="AF37" s="209" t="str">
        <f t="shared" si="39"/>
        <v>190RES006</v>
      </c>
      <c r="AG37" s="209" t="str">
        <f t="shared" si="40"/>
        <v>190EPSS10</v>
      </c>
      <c r="AH37" s="209" t="e">
        <f>CONCATENATE(AT37,#REF!)</f>
        <v>#REF!</v>
      </c>
      <c r="AI37" s="209" t="str">
        <f t="shared" si="41"/>
        <v>190EPSS16</v>
      </c>
      <c r="AJ37" s="209" t="str">
        <f t="shared" si="42"/>
        <v>190EPSS37</v>
      </c>
      <c r="AK37" s="209" t="str">
        <f t="shared" si="43"/>
        <v>190EPSS02</v>
      </c>
      <c r="AL37" s="209" t="str">
        <f t="shared" si="44"/>
        <v>190EPSS23</v>
      </c>
      <c r="AM37" s="209" t="str">
        <f t="shared" si="45"/>
        <v>190EPSM03</v>
      </c>
      <c r="AN37" s="209" t="str">
        <f t="shared" si="46"/>
        <v>190EPSS18</v>
      </c>
      <c r="AO37" s="209" t="str">
        <f t="shared" si="47"/>
        <v>190EPSS05</v>
      </c>
      <c r="AP37" s="209" t="str">
        <f t="shared" si="48"/>
        <v>190EPSS17</v>
      </c>
      <c r="AQ37" s="209" t="str">
        <f t="shared" si="49"/>
        <v>190EPSS33</v>
      </c>
      <c r="AR37" s="89" t="s">
        <v>88</v>
      </c>
      <c r="AS37" s="308" t="s">
        <v>333</v>
      </c>
      <c r="AT37" s="283">
        <v>190</v>
      </c>
      <c r="AU37" s="284">
        <f>'[1]1.COBERTURA  DANE'!K36</f>
        <v>230</v>
      </c>
      <c r="AV37" s="285">
        <f>'[1]1.COBERTURA  DANE'!N36</f>
        <v>17</v>
      </c>
      <c r="AW37" s="286">
        <f>'[1]1.COBERTURA  DANE'!L36</f>
        <v>1</v>
      </c>
      <c r="AX37" s="287">
        <f>'[1]1.COBERTURA  DANE'!M36</f>
        <v>0</v>
      </c>
      <c r="AY37" s="284">
        <f t="shared" si="82"/>
        <v>0</v>
      </c>
      <c r="AZ37" s="286">
        <f t="shared" si="82"/>
        <v>812</v>
      </c>
      <c r="BA37" s="286">
        <f t="shared" si="82"/>
        <v>352</v>
      </c>
      <c r="BB37" s="286">
        <f t="shared" si="82"/>
        <v>0</v>
      </c>
      <c r="BC37" s="286">
        <f t="shared" si="82"/>
        <v>1623</v>
      </c>
      <c r="BD37" s="286">
        <f t="shared" si="82"/>
        <v>0</v>
      </c>
      <c r="BE37" s="286">
        <f t="shared" si="82"/>
        <v>0</v>
      </c>
      <c r="BF37" s="286">
        <f t="shared" si="82"/>
        <v>0</v>
      </c>
      <c r="BG37" s="286">
        <f t="shared" si="82"/>
        <v>0</v>
      </c>
      <c r="BH37" s="286">
        <f t="shared" si="82"/>
        <v>153</v>
      </c>
      <c r="BI37" s="286">
        <f t="shared" si="82"/>
        <v>1</v>
      </c>
      <c r="BJ37" s="286">
        <f t="shared" si="82"/>
        <v>0</v>
      </c>
      <c r="BK37" s="286">
        <f t="shared" si="82"/>
        <v>0</v>
      </c>
      <c r="BL37" s="287">
        <f t="shared" si="82"/>
        <v>0</v>
      </c>
      <c r="BM37" s="284">
        <f t="shared" si="82"/>
        <v>20</v>
      </c>
      <c r="BN37" s="286">
        <f t="shared" si="82"/>
        <v>0</v>
      </c>
      <c r="BO37" s="286">
        <f t="shared" si="83"/>
        <v>0</v>
      </c>
      <c r="BP37" s="286">
        <f t="shared" si="83"/>
        <v>0</v>
      </c>
      <c r="BQ37" s="286">
        <f t="shared" si="83"/>
        <v>0</v>
      </c>
      <c r="BR37" s="286">
        <f t="shared" si="83"/>
        <v>0</v>
      </c>
      <c r="BS37" s="286">
        <f t="shared" si="83"/>
        <v>0</v>
      </c>
      <c r="BT37" s="286">
        <f t="shared" si="83"/>
        <v>0</v>
      </c>
      <c r="BU37" s="286">
        <f t="shared" si="83"/>
        <v>0</v>
      </c>
      <c r="BV37" s="287">
        <f t="shared" si="83"/>
        <v>0</v>
      </c>
      <c r="BW37" s="288">
        <f t="shared" si="3"/>
        <v>20</v>
      </c>
      <c r="BX37" s="284">
        <f t="shared" si="84"/>
        <v>6443</v>
      </c>
      <c r="BY37" s="286">
        <f t="shared" si="84"/>
        <v>1</v>
      </c>
      <c r="BZ37" s="286">
        <f t="shared" si="84"/>
        <v>0</v>
      </c>
      <c r="CA37" s="286">
        <f t="shared" si="84"/>
        <v>0</v>
      </c>
      <c r="CB37" s="286">
        <f t="shared" si="84"/>
        <v>0</v>
      </c>
      <c r="CC37" s="286">
        <f t="shared" si="84"/>
        <v>0</v>
      </c>
      <c r="CD37" s="287">
        <f>'[1]1.COBERTURA  DANE'!F36</f>
        <v>0</v>
      </c>
      <c r="CE37" s="284">
        <f t="shared" si="85"/>
        <v>0</v>
      </c>
      <c r="CF37" s="286">
        <f t="shared" si="86"/>
        <v>100</v>
      </c>
      <c r="CG37" s="286">
        <f t="shared" si="86"/>
        <v>58</v>
      </c>
      <c r="CH37" s="286">
        <f t="shared" si="86"/>
        <v>0</v>
      </c>
      <c r="CI37" s="286">
        <f t="shared" si="86"/>
        <v>0</v>
      </c>
      <c r="CJ37" s="286">
        <f t="shared" si="86"/>
        <v>183</v>
      </c>
      <c r="CK37" s="286">
        <f t="shared" si="86"/>
        <v>0</v>
      </c>
      <c r="CL37" s="286">
        <f t="shared" si="86"/>
        <v>0</v>
      </c>
      <c r="CM37" s="286">
        <f t="shared" si="86"/>
        <v>0</v>
      </c>
      <c r="CN37" s="287">
        <f t="shared" si="86"/>
        <v>0</v>
      </c>
      <c r="CO37" s="288">
        <f t="shared" si="4"/>
        <v>341</v>
      </c>
      <c r="CP37" s="289">
        <f t="shared" si="87"/>
        <v>248</v>
      </c>
      <c r="CQ37" s="290">
        <f t="shared" si="88"/>
        <v>2961</v>
      </c>
      <c r="CR37" s="291">
        <f t="shared" si="89"/>
        <v>6785</v>
      </c>
      <c r="CS37" s="292">
        <f t="shared" si="6"/>
        <v>361</v>
      </c>
      <c r="CT37" s="293" t="str">
        <f t="shared" si="58"/>
        <v>591EPS002</v>
      </c>
      <c r="CU37" s="294" t="s">
        <v>325</v>
      </c>
      <c r="CV37" s="295">
        <v>591</v>
      </c>
      <c r="CW37" s="294" t="s">
        <v>225</v>
      </c>
      <c r="CX37" s="296">
        <v>3</v>
      </c>
      <c r="CY37" s="209" t="str">
        <f t="shared" si="59"/>
        <v>893EPS020</v>
      </c>
      <c r="CZ37" s="294" t="s">
        <v>325</v>
      </c>
      <c r="DA37" s="295">
        <v>893</v>
      </c>
      <c r="DB37" s="294" t="s">
        <v>189</v>
      </c>
      <c r="DC37" s="296">
        <v>63</v>
      </c>
    </row>
    <row r="38" spans="2:107" x14ac:dyDescent="0.25">
      <c r="B38" s="209" t="str">
        <f t="shared" si="9"/>
        <v>604EPS010</v>
      </c>
      <c r="C38" s="209" t="str">
        <f t="shared" si="10"/>
        <v>604EPS016</v>
      </c>
      <c r="D38" s="209" t="str">
        <f t="shared" si="11"/>
        <v>604EPS037</v>
      </c>
      <c r="E38" s="209" t="str">
        <f t="shared" si="12"/>
        <v>604EPS002</v>
      </c>
      <c r="F38" s="209" t="str">
        <f t="shared" si="13"/>
        <v>604EPS003</v>
      </c>
      <c r="G38" s="209" t="str">
        <f t="shared" si="14"/>
        <v>604EPS023</v>
      </c>
      <c r="H38" s="209" t="str">
        <f t="shared" si="15"/>
        <v>604EPS005</v>
      </c>
      <c r="I38" s="209" t="str">
        <f t="shared" si="16"/>
        <v>604EPS018</v>
      </c>
      <c r="J38" s="209" t="str">
        <f t="shared" si="17"/>
        <v>604EAS016</v>
      </c>
      <c r="K38" s="209" t="str">
        <f t="shared" si="18"/>
        <v>604EAS027</v>
      </c>
      <c r="L38" s="209" t="str">
        <f t="shared" si="19"/>
        <v>604EPS017</v>
      </c>
      <c r="M38" s="209" t="str">
        <f t="shared" si="20"/>
        <v>604EPS033</v>
      </c>
      <c r="N38" s="209" t="str">
        <f t="shared" si="21"/>
        <v>604EPS001</v>
      </c>
      <c r="O38" s="209" t="str">
        <f t="shared" si="22"/>
        <v>604EPS008</v>
      </c>
      <c r="P38" s="209" t="str">
        <f t="shared" si="23"/>
        <v>604EPS040</v>
      </c>
      <c r="Q38" s="209" t="str">
        <f t="shared" si="24"/>
        <v>604ESSC24</v>
      </c>
      <c r="R38" s="209" t="str">
        <f t="shared" si="25"/>
        <v>604EPSC20</v>
      </c>
      <c r="S38" s="209" t="str">
        <f t="shared" si="26"/>
        <v>604ESSC91</v>
      </c>
      <c r="T38" s="209" t="str">
        <f t="shared" si="27"/>
        <v>604ESSC02</v>
      </c>
      <c r="U38" s="209" t="str">
        <f t="shared" si="28"/>
        <v>604ESSC62</v>
      </c>
      <c r="V38" s="209" t="str">
        <f t="shared" si="29"/>
        <v>604EPS012</v>
      </c>
      <c r="W38" s="209" t="str">
        <f t="shared" si="30"/>
        <v>604EPSC22</v>
      </c>
      <c r="X38" s="209" t="str">
        <f t="shared" si="31"/>
        <v>604ESSC07</v>
      </c>
      <c r="Y38" s="209" t="str">
        <f t="shared" si="32"/>
        <v>604ESSC33</v>
      </c>
      <c r="Z38" s="209" t="str">
        <f t="shared" si="33"/>
        <v>604EPSS40</v>
      </c>
      <c r="AA38" s="209" t="str">
        <f t="shared" si="34"/>
        <v>604EPS020</v>
      </c>
      <c r="AB38" s="209" t="str">
        <f t="shared" si="35"/>
        <v>604EPSI03</v>
      </c>
      <c r="AC38" s="209" t="str">
        <f t="shared" si="36"/>
        <v>604ESS002</v>
      </c>
      <c r="AD38" s="209" t="str">
        <f t="shared" si="37"/>
        <v>604ESS024</v>
      </c>
      <c r="AE38" s="209" t="str">
        <f t="shared" si="38"/>
        <v>604ESS091</v>
      </c>
      <c r="AF38" s="209" t="str">
        <f t="shared" si="39"/>
        <v>604RES006</v>
      </c>
      <c r="AG38" s="209" t="str">
        <f t="shared" si="40"/>
        <v>604EPSS10</v>
      </c>
      <c r="AH38" s="209" t="e">
        <f>CONCATENATE(AT38,#REF!)</f>
        <v>#REF!</v>
      </c>
      <c r="AI38" s="209" t="str">
        <f t="shared" si="41"/>
        <v>604EPSS16</v>
      </c>
      <c r="AJ38" s="209" t="str">
        <f t="shared" si="42"/>
        <v>604EPSS37</v>
      </c>
      <c r="AK38" s="209" t="str">
        <f t="shared" si="43"/>
        <v>604EPSS02</v>
      </c>
      <c r="AL38" s="209" t="str">
        <f t="shared" si="44"/>
        <v>604EPSS23</v>
      </c>
      <c r="AM38" s="209" t="str">
        <f t="shared" si="45"/>
        <v>604EPSM03</v>
      </c>
      <c r="AN38" s="209" t="str">
        <f t="shared" si="46"/>
        <v>604EPSS18</v>
      </c>
      <c r="AO38" s="209" t="str">
        <f t="shared" si="47"/>
        <v>604EPSS05</v>
      </c>
      <c r="AP38" s="209" t="str">
        <f t="shared" si="48"/>
        <v>604EPSS17</v>
      </c>
      <c r="AQ38" s="209" t="str">
        <f t="shared" si="49"/>
        <v>604EPSS33</v>
      </c>
      <c r="AR38" s="89" t="s">
        <v>90</v>
      </c>
      <c r="AS38" s="308" t="s">
        <v>333</v>
      </c>
      <c r="AT38" s="283">
        <v>604</v>
      </c>
      <c r="AU38" s="284">
        <f>'[1]1.COBERTURA  DANE'!K37</f>
        <v>464</v>
      </c>
      <c r="AV38" s="285">
        <f>'[1]1.COBERTURA  DANE'!N37</f>
        <v>0</v>
      </c>
      <c r="AW38" s="286">
        <f>'[1]1.COBERTURA  DANE'!L37</f>
        <v>0</v>
      </c>
      <c r="AX38" s="287">
        <f>'[1]1.COBERTURA  DANE'!M37</f>
        <v>0</v>
      </c>
      <c r="AY38" s="284">
        <f t="shared" si="82"/>
        <v>0</v>
      </c>
      <c r="AZ38" s="286">
        <f t="shared" si="82"/>
        <v>624</v>
      </c>
      <c r="BA38" s="286">
        <f t="shared" si="82"/>
        <v>253</v>
      </c>
      <c r="BB38" s="286">
        <f t="shared" si="82"/>
        <v>0</v>
      </c>
      <c r="BC38" s="286">
        <f t="shared" si="82"/>
        <v>2364</v>
      </c>
      <c r="BD38" s="286">
        <f t="shared" si="82"/>
        <v>0</v>
      </c>
      <c r="BE38" s="286">
        <f t="shared" si="82"/>
        <v>0</v>
      </c>
      <c r="BF38" s="286">
        <f t="shared" si="82"/>
        <v>0</v>
      </c>
      <c r="BG38" s="286">
        <f t="shared" si="82"/>
        <v>0</v>
      </c>
      <c r="BH38" s="286">
        <f t="shared" si="82"/>
        <v>0</v>
      </c>
      <c r="BI38" s="286">
        <f t="shared" si="82"/>
        <v>0</v>
      </c>
      <c r="BJ38" s="286">
        <f t="shared" si="82"/>
        <v>0</v>
      </c>
      <c r="BK38" s="286">
        <f t="shared" si="82"/>
        <v>0</v>
      </c>
      <c r="BL38" s="287">
        <f t="shared" si="82"/>
        <v>0</v>
      </c>
      <c r="BM38" s="284">
        <f t="shared" si="82"/>
        <v>15</v>
      </c>
      <c r="BN38" s="286">
        <f t="shared" si="82"/>
        <v>105</v>
      </c>
      <c r="BO38" s="286">
        <f t="shared" si="83"/>
        <v>1</v>
      </c>
      <c r="BP38" s="286">
        <f t="shared" si="83"/>
        <v>0</v>
      </c>
      <c r="BQ38" s="286">
        <f t="shared" si="83"/>
        <v>0</v>
      </c>
      <c r="BR38" s="286">
        <f t="shared" si="83"/>
        <v>0</v>
      </c>
      <c r="BS38" s="286">
        <f t="shared" si="83"/>
        <v>0</v>
      </c>
      <c r="BT38" s="286">
        <f t="shared" si="83"/>
        <v>0</v>
      </c>
      <c r="BU38" s="286">
        <f t="shared" si="83"/>
        <v>0</v>
      </c>
      <c r="BV38" s="287">
        <f t="shared" si="83"/>
        <v>0</v>
      </c>
      <c r="BW38" s="288">
        <f t="shared" si="3"/>
        <v>121</v>
      </c>
      <c r="BX38" s="284">
        <f t="shared" si="84"/>
        <v>3820</v>
      </c>
      <c r="BY38" s="286">
        <f t="shared" si="84"/>
        <v>20</v>
      </c>
      <c r="BZ38" s="286">
        <f t="shared" si="84"/>
        <v>0</v>
      </c>
      <c r="CA38" s="286">
        <f t="shared" si="84"/>
        <v>0</v>
      </c>
      <c r="CB38" s="286">
        <f t="shared" si="84"/>
        <v>13742</v>
      </c>
      <c r="CC38" s="286">
        <f t="shared" si="84"/>
        <v>0</v>
      </c>
      <c r="CD38" s="287">
        <f>'[1]1.COBERTURA  DANE'!F37</f>
        <v>0</v>
      </c>
      <c r="CE38" s="284">
        <f t="shared" si="85"/>
        <v>0</v>
      </c>
      <c r="CF38" s="286">
        <f t="shared" si="86"/>
        <v>205</v>
      </c>
      <c r="CG38" s="286">
        <f t="shared" si="86"/>
        <v>98</v>
      </c>
      <c r="CH38" s="286">
        <f t="shared" si="86"/>
        <v>1</v>
      </c>
      <c r="CI38" s="286">
        <f t="shared" si="86"/>
        <v>0</v>
      </c>
      <c r="CJ38" s="286">
        <f t="shared" si="86"/>
        <v>448</v>
      </c>
      <c r="CK38" s="286">
        <f t="shared" si="86"/>
        <v>0</v>
      </c>
      <c r="CL38" s="286">
        <f t="shared" si="86"/>
        <v>0</v>
      </c>
      <c r="CM38" s="286">
        <f t="shared" si="86"/>
        <v>2</v>
      </c>
      <c r="CN38" s="287">
        <f t="shared" si="86"/>
        <v>0</v>
      </c>
      <c r="CO38" s="288">
        <f t="shared" si="4"/>
        <v>754</v>
      </c>
      <c r="CP38" s="289">
        <f t="shared" si="87"/>
        <v>464</v>
      </c>
      <c r="CQ38" s="290">
        <f t="shared" si="88"/>
        <v>3362</v>
      </c>
      <c r="CR38" s="291">
        <f t="shared" si="89"/>
        <v>18336</v>
      </c>
      <c r="CS38" s="292">
        <f t="shared" si="6"/>
        <v>875</v>
      </c>
      <c r="CT38" s="293" t="str">
        <f t="shared" si="58"/>
        <v>591EPS003</v>
      </c>
      <c r="CU38" s="294" t="s">
        <v>325</v>
      </c>
      <c r="CV38" s="295">
        <v>591</v>
      </c>
      <c r="CW38" s="294" t="s">
        <v>226</v>
      </c>
      <c r="CX38" s="296">
        <v>518</v>
      </c>
      <c r="CY38" s="209" t="str">
        <f t="shared" si="59"/>
        <v>893EPSM03</v>
      </c>
      <c r="CZ38" s="294" t="s">
        <v>325</v>
      </c>
      <c r="DA38" s="295">
        <v>893</v>
      </c>
      <c r="DB38" s="294" t="s">
        <v>202</v>
      </c>
      <c r="DC38" s="296">
        <v>123</v>
      </c>
    </row>
    <row r="39" spans="2:107" x14ac:dyDescent="0.25">
      <c r="B39" s="209" t="str">
        <f t="shared" si="9"/>
        <v>670EPS010</v>
      </c>
      <c r="C39" s="209" t="str">
        <f t="shared" si="10"/>
        <v>670EPS016</v>
      </c>
      <c r="D39" s="209" t="str">
        <f t="shared" si="11"/>
        <v>670EPS037</v>
      </c>
      <c r="E39" s="209" t="str">
        <f t="shared" si="12"/>
        <v>670EPS002</v>
      </c>
      <c r="F39" s="209" t="str">
        <f t="shared" si="13"/>
        <v>670EPS003</v>
      </c>
      <c r="G39" s="209" t="str">
        <f t="shared" si="14"/>
        <v>670EPS023</v>
      </c>
      <c r="H39" s="209" t="str">
        <f t="shared" si="15"/>
        <v>670EPS005</v>
      </c>
      <c r="I39" s="209" t="str">
        <f t="shared" si="16"/>
        <v>670EPS018</v>
      </c>
      <c r="J39" s="209" t="str">
        <f t="shared" si="17"/>
        <v>670EAS016</v>
      </c>
      <c r="K39" s="209" t="str">
        <f t="shared" si="18"/>
        <v>670EAS027</v>
      </c>
      <c r="L39" s="209" t="str">
        <f t="shared" si="19"/>
        <v>670EPS017</v>
      </c>
      <c r="M39" s="209" t="str">
        <f t="shared" si="20"/>
        <v>670EPS033</v>
      </c>
      <c r="N39" s="209" t="str">
        <f t="shared" si="21"/>
        <v>670EPS001</v>
      </c>
      <c r="O39" s="209" t="str">
        <f t="shared" si="22"/>
        <v>670EPS008</v>
      </c>
      <c r="P39" s="209" t="str">
        <f t="shared" si="23"/>
        <v>670EPS040</v>
      </c>
      <c r="Q39" s="209" t="str">
        <f t="shared" si="24"/>
        <v>670ESSC24</v>
      </c>
      <c r="R39" s="209" t="str">
        <f t="shared" si="25"/>
        <v>670EPSC20</v>
      </c>
      <c r="S39" s="209" t="str">
        <f t="shared" si="26"/>
        <v>670ESSC91</v>
      </c>
      <c r="T39" s="209" t="str">
        <f t="shared" si="27"/>
        <v>670ESSC02</v>
      </c>
      <c r="U39" s="209" t="str">
        <f t="shared" si="28"/>
        <v>670ESSC62</v>
      </c>
      <c r="V39" s="209" t="str">
        <f t="shared" si="29"/>
        <v>670EPS012</v>
      </c>
      <c r="W39" s="209" t="str">
        <f t="shared" si="30"/>
        <v>670EPSC22</v>
      </c>
      <c r="X39" s="209" t="str">
        <f t="shared" si="31"/>
        <v>670ESSC07</v>
      </c>
      <c r="Y39" s="209" t="str">
        <f t="shared" si="32"/>
        <v>670ESSC33</v>
      </c>
      <c r="Z39" s="209" t="str">
        <f t="shared" si="33"/>
        <v>670EPSS40</v>
      </c>
      <c r="AA39" s="209" t="str">
        <f t="shared" si="34"/>
        <v>670EPS020</v>
      </c>
      <c r="AB39" s="209" t="str">
        <f t="shared" si="35"/>
        <v>670EPSI03</v>
      </c>
      <c r="AC39" s="209" t="str">
        <f t="shared" si="36"/>
        <v>670ESS002</v>
      </c>
      <c r="AD39" s="209" t="str">
        <f t="shared" si="37"/>
        <v>670ESS024</v>
      </c>
      <c r="AE39" s="209" t="str">
        <f t="shared" si="38"/>
        <v>670ESS091</v>
      </c>
      <c r="AF39" s="209" t="str">
        <f t="shared" si="39"/>
        <v>670RES006</v>
      </c>
      <c r="AG39" s="209" t="str">
        <f t="shared" si="40"/>
        <v>670EPSS10</v>
      </c>
      <c r="AH39" s="209" t="e">
        <f>CONCATENATE(AT39,#REF!)</f>
        <v>#REF!</v>
      </c>
      <c r="AI39" s="209" t="str">
        <f t="shared" si="41"/>
        <v>670EPSS16</v>
      </c>
      <c r="AJ39" s="209" t="str">
        <f t="shared" si="42"/>
        <v>670EPSS37</v>
      </c>
      <c r="AK39" s="209" t="str">
        <f t="shared" si="43"/>
        <v>670EPSS02</v>
      </c>
      <c r="AL39" s="209" t="str">
        <f t="shared" si="44"/>
        <v>670EPSS23</v>
      </c>
      <c r="AM39" s="209" t="str">
        <f t="shared" si="45"/>
        <v>670EPSM03</v>
      </c>
      <c r="AN39" s="209" t="str">
        <f t="shared" si="46"/>
        <v>670EPSS18</v>
      </c>
      <c r="AO39" s="209" t="str">
        <f t="shared" si="47"/>
        <v>670EPSS05</v>
      </c>
      <c r="AP39" s="209" t="str">
        <f t="shared" si="48"/>
        <v>670EPSS17</v>
      </c>
      <c r="AQ39" s="209" t="str">
        <f t="shared" si="49"/>
        <v>670EPSS33</v>
      </c>
      <c r="AR39" s="89" t="s">
        <v>91</v>
      </c>
      <c r="AS39" s="308" t="s">
        <v>333</v>
      </c>
      <c r="AT39" s="283">
        <v>670</v>
      </c>
      <c r="AU39" s="284">
        <f>'[1]1.COBERTURA  DANE'!K38</f>
        <v>483</v>
      </c>
      <c r="AV39" s="285">
        <f>'[1]1.COBERTURA  DANE'!N38</f>
        <v>0</v>
      </c>
      <c r="AW39" s="286">
        <f>'[1]1.COBERTURA  DANE'!L38</f>
        <v>0</v>
      </c>
      <c r="AX39" s="287">
        <f>'[1]1.COBERTURA  DANE'!M38</f>
        <v>0</v>
      </c>
      <c r="AY39" s="284">
        <f t="shared" si="82"/>
        <v>0</v>
      </c>
      <c r="AZ39" s="286">
        <f t="shared" si="82"/>
        <v>1194</v>
      </c>
      <c r="BA39" s="286">
        <f t="shared" si="82"/>
        <v>421</v>
      </c>
      <c r="BB39" s="286">
        <f t="shared" si="82"/>
        <v>1</v>
      </c>
      <c r="BC39" s="286">
        <f t="shared" si="82"/>
        <v>1983</v>
      </c>
      <c r="BD39" s="286">
        <f t="shared" si="82"/>
        <v>0</v>
      </c>
      <c r="BE39" s="286">
        <f t="shared" si="82"/>
        <v>0</v>
      </c>
      <c r="BF39" s="286">
        <f t="shared" si="82"/>
        <v>0</v>
      </c>
      <c r="BG39" s="286">
        <f t="shared" si="82"/>
        <v>0</v>
      </c>
      <c r="BH39" s="286">
        <f t="shared" si="82"/>
        <v>0</v>
      </c>
      <c r="BI39" s="286">
        <f t="shared" si="82"/>
        <v>0</v>
      </c>
      <c r="BJ39" s="286">
        <f t="shared" si="82"/>
        <v>0</v>
      </c>
      <c r="BK39" s="286">
        <f t="shared" si="82"/>
        <v>0</v>
      </c>
      <c r="BL39" s="287">
        <f t="shared" si="82"/>
        <v>0</v>
      </c>
      <c r="BM39" s="284">
        <f t="shared" si="82"/>
        <v>76</v>
      </c>
      <c r="BN39" s="286">
        <f t="shared" si="82"/>
        <v>0</v>
      </c>
      <c r="BO39" s="286">
        <f t="shared" si="83"/>
        <v>0</v>
      </c>
      <c r="BP39" s="286">
        <f t="shared" si="83"/>
        <v>0</v>
      </c>
      <c r="BQ39" s="286">
        <f t="shared" si="83"/>
        <v>0</v>
      </c>
      <c r="BR39" s="286">
        <f t="shared" si="83"/>
        <v>0</v>
      </c>
      <c r="BS39" s="286">
        <f t="shared" si="83"/>
        <v>0</v>
      </c>
      <c r="BT39" s="286">
        <f t="shared" si="83"/>
        <v>0</v>
      </c>
      <c r="BU39" s="286">
        <f t="shared" si="83"/>
        <v>0</v>
      </c>
      <c r="BV39" s="287">
        <f t="shared" si="83"/>
        <v>0</v>
      </c>
      <c r="BW39" s="288">
        <f t="shared" si="3"/>
        <v>76</v>
      </c>
      <c r="BX39" s="284">
        <f t="shared" si="84"/>
        <v>12571</v>
      </c>
      <c r="BY39" s="286">
        <f t="shared" si="84"/>
        <v>5</v>
      </c>
      <c r="BZ39" s="286">
        <f t="shared" si="84"/>
        <v>0</v>
      </c>
      <c r="CA39" s="286">
        <f t="shared" si="84"/>
        <v>0</v>
      </c>
      <c r="CB39" s="286">
        <f t="shared" si="84"/>
        <v>0</v>
      </c>
      <c r="CC39" s="286">
        <f t="shared" si="84"/>
        <v>0</v>
      </c>
      <c r="CD39" s="287">
        <f>'[1]1.COBERTURA  DANE'!F38</f>
        <v>0</v>
      </c>
      <c r="CE39" s="284">
        <f t="shared" si="85"/>
        <v>0</v>
      </c>
      <c r="CF39" s="286">
        <f t="shared" si="86"/>
        <v>197</v>
      </c>
      <c r="CG39" s="286">
        <f t="shared" si="86"/>
        <v>109</v>
      </c>
      <c r="CH39" s="286">
        <f t="shared" si="86"/>
        <v>8</v>
      </c>
      <c r="CI39" s="286">
        <f t="shared" si="86"/>
        <v>1</v>
      </c>
      <c r="CJ39" s="286">
        <f t="shared" si="86"/>
        <v>469</v>
      </c>
      <c r="CK39" s="286">
        <f t="shared" si="86"/>
        <v>0</v>
      </c>
      <c r="CL39" s="286">
        <f t="shared" si="86"/>
        <v>0</v>
      </c>
      <c r="CM39" s="286">
        <f t="shared" si="86"/>
        <v>0</v>
      </c>
      <c r="CN39" s="287">
        <f t="shared" si="86"/>
        <v>0</v>
      </c>
      <c r="CO39" s="288">
        <f t="shared" si="4"/>
        <v>784</v>
      </c>
      <c r="CP39" s="289">
        <f t="shared" si="87"/>
        <v>483</v>
      </c>
      <c r="CQ39" s="290">
        <f t="shared" si="88"/>
        <v>3675</v>
      </c>
      <c r="CR39" s="291">
        <f t="shared" si="89"/>
        <v>13360</v>
      </c>
      <c r="CS39" s="292">
        <f t="shared" si="6"/>
        <v>860</v>
      </c>
      <c r="CT39" s="293" t="str">
        <f t="shared" si="58"/>
        <v>591EPS017</v>
      </c>
      <c r="CU39" s="294" t="s">
        <v>325</v>
      </c>
      <c r="CV39" s="295">
        <v>591</v>
      </c>
      <c r="CW39" s="294" t="s">
        <v>234</v>
      </c>
      <c r="CX39" s="296">
        <v>5</v>
      </c>
      <c r="CY39" s="209" t="str">
        <f t="shared" si="59"/>
        <v>893EPSS05</v>
      </c>
      <c r="CZ39" s="294" t="s">
        <v>325</v>
      </c>
      <c r="DA39" s="295">
        <v>893</v>
      </c>
      <c r="DB39" s="294" t="s">
        <v>206</v>
      </c>
      <c r="DC39" s="296">
        <v>1</v>
      </c>
    </row>
    <row r="40" spans="2:107" x14ac:dyDescent="0.25">
      <c r="B40" s="209" t="str">
        <f t="shared" si="9"/>
        <v>690EPS010</v>
      </c>
      <c r="C40" s="209" t="str">
        <f t="shared" si="10"/>
        <v>690EPS016</v>
      </c>
      <c r="D40" s="209" t="str">
        <f t="shared" si="11"/>
        <v>690EPS037</v>
      </c>
      <c r="E40" s="209" t="str">
        <f t="shared" si="12"/>
        <v>690EPS002</v>
      </c>
      <c r="F40" s="209" t="str">
        <f t="shared" si="13"/>
        <v>690EPS003</v>
      </c>
      <c r="G40" s="209" t="str">
        <f t="shared" si="14"/>
        <v>690EPS023</v>
      </c>
      <c r="H40" s="209" t="str">
        <f t="shared" si="15"/>
        <v>690EPS005</v>
      </c>
      <c r="I40" s="209" t="str">
        <f t="shared" si="16"/>
        <v>690EPS018</v>
      </c>
      <c r="J40" s="209" t="str">
        <f t="shared" si="17"/>
        <v>690EAS016</v>
      </c>
      <c r="K40" s="209" t="str">
        <f t="shared" si="18"/>
        <v>690EAS027</v>
      </c>
      <c r="L40" s="209" t="str">
        <f t="shared" si="19"/>
        <v>690EPS017</v>
      </c>
      <c r="M40" s="209" t="str">
        <f t="shared" si="20"/>
        <v>690EPS033</v>
      </c>
      <c r="N40" s="209" t="str">
        <f t="shared" si="21"/>
        <v>690EPS001</v>
      </c>
      <c r="O40" s="209" t="str">
        <f t="shared" si="22"/>
        <v>690EPS008</v>
      </c>
      <c r="P40" s="209" t="str">
        <f t="shared" si="23"/>
        <v>690EPS040</v>
      </c>
      <c r="Q40" s="209" t="str">
        <f t="shared" si="24"/>
        <v>690ESSC24</v>
      </c>
      <c r="R40" s="209" t="str">
        <f t="shared" si="25"/>
        <v>690EPSC20</v>
      </c>
      <c r="S40" s="209" t="str">
        <f t="shared" si="26"/>
        <v>690ESSC91</v>
      </c>
      <c r="T40" s="209" t="str">
        <f t="shared" si="27"/>
        <v>690ESSC02</v>
      </c>
      <c r="U40" s="209" t="str">
        <f t="shared" si="28"/>
        <v>690ESSC62</v>
      </c>
      <c r="V40" s="209" t="str">
        <f t="shared" si="29"/>
        <v>690EPS012</v>
      </c>
      <c r="W40" s="209" t="str">
        <f t="shared" si="30"/>
        <v>690EPSC22</v>
      </c>
      <c r="X40" s="209" t="str">
        <f t="shared" si="31"/>
        <v>690ESSC07</v>
      </c>
      <c r="Y40" s="209" t="str">
        <f t="shared" si="32"/>
        <v>690ESSC33</v>
      </c>
      <c r="Z40" s="209" t="str">
        <f t="shared" si="33"/>
        <v>690EPSS40</v>
      </c>
      <c r="AA40" s="209" t="str">
        <f t="shared" si="34"/>
        <v>690EPS020</v>
      </c>
      <c r="AB40" s="209" t="str">
        <f t="shared" si="35"/>
        <v>690EPSI03</v>
      </c>
      <c r="AC40" s="209" t="str">
        <f t="shared" si="36"/>
        <v>690ESS002</v>
      </c>
      <c r="AD40" s="209" t="str">
        <f t="shared" si="37"/>
        <v>690ESS024</v>
      </c>
      <c r="AE40" s="209" t="str">
        <f t="shared" si="38"/>
        <v>690ESS091</v>
      </c>
      <c r="AF40" s="209" t="str">
        <f t="shared" si="39"/>
        <v>690RES006</v>
      </c>
      <c r="AG40" s="209" t="str">
        <f t="shared" si="40"/>
        <v>690EPSS10</v>
      </c>
      <c r="AH40" s="209" t="e">
        <f>CONCATENATE(AT40,#REF!)</f>
        <v>#REF!</v>
      </c>
      <c r="AI40" s="209" t="str">
        <f t="shared" si="41"/>
        <v>690EPSS16</v>
      </c>
      <c r="AJ40" s="209" t="str">
        <f t="shared" si="42"/>
        <v>690EPSS37</v>
      </c>
      <c r="AK40" s="209" t="str">
        <f t="shared" si="43"/>
        <v>690EPSS02</v>
      </c>
      <c r="AL40" s="209" t="str">
        <f t="shared" si="44"/>
        <v>690EPSS23</v>
      </c>
      <c r="AM40" s="209" t="str">
        <f t="shared" si="45"/>
        <v>690EPSM03</v>
      </c>
      <c r="AN40" s="209" t="str">
        <f t="shared" si="46"/>
        <v>690EPSS18</v>
      </c>
      <c r="AO40" s="209" t="str">
        <f t="shared" si="47"/>
        <v>690EPSS05</v>
      </c>
      <c r="AP40" s="209" t="str">
        <f t="shared" si="48"/>
        <v>690EPSS17</v>
      </c>
      <c r="AQ40" s="209" t="str">
        <f t="shared" si="49"/>
        <v>690EPSS33</v>
      </c>
      <c r="AR40" s="110" t="s">
        <v>72</v>
      </c>
      <c r="AS40" s="308" t="s">
        <v>333</v>
      </c>
      <c r="AT40" s="283">
        <v>690</v>
      </c>
      <c r="AU40" s="284">
        <f>'[1]1.COBERTURA  DANE'!K39</f>
        <v>169</v>
      </c>
      <c r="AV40" s="285">
        <f>'[1]1.COBERTURA  DANE'!N39</f>
        <v>0</v>
      </c>
      <c r="AW40" s="286">
        <f>'[1]1.COBERTURA  DANE'!L39</f>
        <v>0</v>
      </c>
      <c r="AX40" s="287">
        <f>'[1]1.COBERTURA  DANE'!M39</f>
        <v>1</v>
      </c>
      <c r="AY40" s="284">
        <f t="shared" si="82"/>
        <v>0</v>
      </c>
      <c r="AZ40" s="286">
        <f t="shared" si="82"/>
        <v>0</v>
      </c>
      <c r="BA40" s="286">
        <f t="shared" si="82"/>
        <v>340</v>
      </c>
      <c r="BB40" s="286">
        <f t="shared" si="82"/>
        <v>0</v>
      </c>
      <c r="BC40" s="286">
        <f t="shared" si="82"/>
        <v>898</v>
      </c>
      <c r="BD40" s="286">
        <f t="shared" si="82"/>
        <v>2</v>
      </c>
      <c r="BE40" s="286">
        <f t="shared" si="82"/>
        <v>0</v>
      </c>
      <c r="BF40" s="286">
        <f t="shared" si="82"/>
        <v>0</v>
      </c>
      <c r="BG40" s="286">
        <f t="shared" si="82"/>
        <v>0</v>
      </c>
      <c r="BH40" s="286">
        <f t="shared" si="82"/>
        <v>0</v>
      </c>
      <c r="BI40" s="286">
        <f t="shared" si="82"/>
        <v>0</v>
      </c>
      <c r="BJ40" s="286">
        <f t="shared" si="82"/>
        <v>0</v>
      </c>
      <c r="BK40" s="286">
        <f t="shared" si="82"/>
        <v>0</v>
      </c>
      <c r="BL40" s="287">
        <f t="shared" si="82"/>
        <v>0</v>
      </c>
      <c r="BM40" s="284">
        <f t="shared" si="82"/>
        <v>73</v>
      </c>
      <c r="BN40" s="286">
        <f t="shared" si="82"/>
        <v>0</v>
      </c>
      <c r="BO40" s="286">
        <f t="shared" si="83"/>
        <v>0</v>
      </c>
      <c r="BP40" s="286">
        <f t="shared" si="83"/>
        <v>0</v>
      </c>
      <c r="BQ40" s="286">
        <f t="shared" si="83"/>
        <v>0</v>
      </c>
      <c r="BR40" s="286">
        <f t="shared" si="83"/>
        <v>0</v>
      </c>
      <c r="BS40" s="286">
        <f t="shared" si="83"/>
        <v>0</v>
      </c>
      <c r="BT40" s="286">
        <f t="shared" si="83"/>
        <v>0</v>
      </c>
      <c r="BU40" s="286">
        <f t="shared" si="83"/>
        <v>0</v>
      </c>
      <c r="BV40" s="287">
        <f t="shared" si="83"/>
        <v>0</v>
      </c>
      <c r="BW40" s="288">
        <f t="shared" si="3"/>
        <v>73</v>
      </c>
      <c r="BX40" s="284">
        <f t="shared" si="84"/>
        <v>6188</v>
      </c>
      <c r="BY40" s="286">
        <f t="shared" si="84"/>
        <v>0</v>
      </c>
      <c r="BZ40" s="286">
        <f t="shared" si="84"/>
        <v>0</v>
      </c>
      <c r="CA40" s="286">
        <f t="shared" si="84"/>
        <v>0</v>
      </c>
      <c r="CB40" s="286">
        <f t="shared" si="84"/>
        <v>0</v>
      </c>
      <c r="CC40" s="286">
        <f t="shared" si="84"/>
        <v>0</v>
      </c>
      <c r="CD40" s="287">
        <f>'[1]1.COBERTURA  DANE'!F39</f>
        <v>281</v>
      </c>
      <c r="CE40" s="284">
        <f t="shared" si="85"/>
        <v>0</v>
      </c>
      <c r="CF40" s="286">
        <f t="shared" si="86"/>
        <v>0</v>
      </c>
      <c r="CG40" s="286">
        <f t="shared" si="86"/>
        <v>72</v>
      </c>
      <c r="CH40" s="286">
        <f t="shared" si="86"/>
        <v>0</v>
      </c>
      <c r="CI40" s="286">
        <f t="shared" si="86"/>
        <v>0</v>
      </c>
      <c r="CJ40" s="286">
        <f t="shared" si="86"/>
        <v>114</v>
      </c>
      <c r="CK40" s="286">
        <f t="shared" si="86"/>
        <v>0</v>
      </c>
      <c r="CL40" s="286">
        <f t="shared" si="86"/>
        <v>0</v>
      </c>
      <c r="CM40" s="286">
        <f t="shared" si="86"/>
        <v>0</v>
      </c>
      <c r="CN40" s="287">
        <f t="shared" si="86"/>
        <v>0</v>
      </c>
      <c r="CO40" s="288">
        <f t="shared" si="4"/>
        <v>186</v>
      </c>
      <c r="CP40" s="289">
        <f t="shared" si="87"/>
        <v>170</v>
      </c>
      <c r="CQ40" s="290">
        <f t="shared" si="88"/>
        <v>1313</v>
      </c>
      <c r="CR40" s="291">
        <f t="shared" si="89"/>
        <v>6655</v>
      </c>
      <c r="CS40" s="292">
        <f t="shared" si="6"/>
        <v>259</v>
      </c>
      <c r="CT40" s="293" t="str">
        <f t="shared" si="58"/>
        <v>591EPS037</v>
      </c>
      <c r="CU40" s="294" t="s">
        <v>325</v>
      </c>
      <c r="CV40" s="295">
        <v>591</v>
      </c>
      <c r="CW40" s="294" t="s">
        <v>224</v>
      </c>
      <c r="CX40" s="296">
        <v>822</v>
      </c>
      <c r="CY40" s="209" t="str">
        <f t="shared" si="59"/>
        <v>893EPSS16</v>
      </c>
      <c r="CZ40" s="294" t="s">
        <v>325</v>
      </c>
      <c r="DA40" s="295">
        <v>893</v>
      </c>
      <c r="DB40" s="294" t="s">
        <v>194</v>
      </c>
      <c r="DC40" s="296">
        <v>97</v>
      </c>
    </row>
    <row r="41" spans="2:107" x14ac:dyDescent="0.25">
      <c r="B41" s="209" t="str">
        <f t="shared" si="9"/>
        <v>736EPS010</v>
      </c>
      <c r="C41" s="209" t="str">
        <f t="shared" si="10"/>
        <v>736EPS016</v>
      </c>
      <c r="D41" s="209" t="str">
        <f t="shared" si="11"/>
        <v>736EPS037</v>
      </c>
      <c r="E41" s="209" t="str">
        <f t="shared" si="12"/>
        <v>736EPS002</v>
      </c>
      <c r="F41" s="209" t="str">
        <f t="shared" si="13"/>
        <v>736EPS003</v>
      </c>
      <c r="G41" s="209" t="str">
        <f t="shared" si="14"/>
        <v>736EPS023</v>
      </c>
      <c r="H41" s="209" t="str">
        <f t="shared" si="15"/>
        <v>736EPS005</v>
      </c>
      <c r="I41" s="209" t="str">
        <f t="shared" si="16"/>
        <v>736EPS018</v>
      </c>
      <c r="J41" s="209" t="str">
        <f t="shared" si="17"/>
        <v>736EAS016</v>
      </c>
      <c r="K41" s="209" t="str">
        <f t="shared" si="18"/>
        <v>736EAS027</v>
      </c>
      <c r="L41" s="209" t="str">
        <f t="shared" si="19"/>
        <v>736EPS017</v>
      </c>
      <c r="M41" s="209" t="str">
        <f t="shared" si="20"/>
        <v>736EPS033</v>
      </c>
      <c r="N41" s="209" t="str">
        <f t="shared" si="21"/>
        <v>736EPS001</v>
      </c>
      <c r="O41" s="209" t="str">
        <f t="shared" si="22"/>
        <v>736EPS008</v>
      </c>
      <c r="P41" s="209" t="str">
        <f t="shared" si="23"/>
        <v>736EPS040</v>
      </c>
      <c r="Q41" s="209" t="str">
        <f t="shared" si="24"/>
        <v>736ESSC24</v>
      </c>
      <c r="R41" s="209" t="str">
        <f t="shared" si="25"/>
        <v>736EPSC20</v>
      </c>
      <c r="S41" s="209" t="str">
        <f t="shared" si="26"/>
        <v>736ESSC91</v>
      </c>
      <c r="T41" s="209" t="str">
        <f t="shared" si="27"/>
        <v>736ESSC02</v>
      </c>
      <c r="U41" s="209" t="str">
        <f t="shared" si="28"/>
        <v>736ESSC62</v>
      </c>
      <c r="V41" s="209" t="str">
        <f t="shared" si="29"/>
        <v>736EPS012</v>
      </c>
      <c r="W41" s="209" t="str">
        <f t="shared" si="30"/>
        <v>736EPSC22</v>
      </c>
      <c r="X41" s="209" t="str">
        <f t="shared" si="31"/>
        <v>736ESSC07</v>
      </c>
      <c r="Y41" s="209" t="str">
        <f t="shared" si="32"/>
        <v>736ESSC33</v>
      </c>
      <c r="Z41" s="209" t="str">
        <f t="shared" si="33"/>
        <v>736EPSS40</v>
      </c>
      <c r="AA41" s="209" t="str">
        <f t="shared" si="34"/>
        <v>736EPS020</v>
      </c>
      <c r="AB41" s="209" t="str">
        <f t="shared" si="35"/>
        <v>736EPSI03</v>
      </c>
      <c r="AC41" s="209" t="str">
        <f t="shared" si="36"/>
        <v>736ESS002</v>
      </c>
      <c r="AD41" s="209" t="str">
        <f t="shared" si="37"/>
        <v>736ESS024</v>
      </c>
      <c r="AE41" s="209" t="str">
        <f t="shared" si="38"/>
        <v>736ESS091</v>
      </c>
      <c r="AF41" s="209" t="str">
        <f t="shared" si="39"/>
        <v>736RES006</v>
      </c>
      <c r="AG41" s="209" t="str">
        <f t="shared" si="40"/>
        <v>736EPSS10</v>
      </c>
      <c r="AH41" s="209" t="e">
        <f>CONCATENATE(AT41,#REF!)</f>
        <v>#REF!</v>
      </c>
      <c r="AI41" s="209" t="str">
        <f t="shared" si="41"/>
        <v>736EPSS16</v>
      </c>
      <c r="AJ41" s="209" t="str">
        <f t="shared" si="42"/>
        <v>736EPSS37</v>
      </c>
      <c r="AK41" s="209" t="str">
        <f t="shared" si="43"/>
        <v>736EPSS02</v>
      </c>
      <c r="AL41" s="209" t="str">
        <f t="shared" si="44"/>
        <v>736EPSS23</v>
      </c>
      <c r="AM41" s="209" t="str">
        <f t="shared" si="45"/>
        <v>736EPSM03</v>
      </c>
      <c r="AN41" s="209" t="str">
        <f t="shared" si="46"/>
        <v>736EPSS18</v>
      </c>
      <c r="AO41" s="209" t="str">
        <f t="shared" si="47"/>
        <v>736EPSS05</v>
      </c>
      <c r="AP41" s="209" t="str">
        <f t="shared" si="48"/>
        <v>736EPSS17</v>
      </c>
      <c r="AQ41" s="209" t="str">
        <f t="shared" si="49"/>
        <v>736EPSS33</v>
      </c>
      <c r="AR41" s="89" t="s">
        <v>92</v>
      </c>
      <c r="AS41" s="308" t="s">
        <v>333</v>
      </c>
      <c r="AT41" s="283">
        <v>736</v>
      </c>
      <c r="AU41" s="284">
        <f>'[1]1.COBERTURA  DANE'!K40</f>
        <v>500</v>
      </c>
      <c r="AV41" s="285">
        <f>'[1]1.COBERTURA  DANE'!N40</f>
        <v>0</v>
      </c>
      <c r="AW41" s="286">
        <f>'[1]1.COBERTURA  DANE'!L40</f>
        <v>0</v>
      </c>
      <c r="AX41" s="287">
        <f>'[1]1.COBERTURA  DANE'!M40</f>
        <v>0</v>
      </c>
      <c r="AY41" s="284">
        <f t="shared" si="82"/>
        <v>0</v>
      </c>
      <c r="AZ41" s="286">
        <f t="shared" si="82"/>
        <v>4117</v>
      </c>
      <c r="BA41" s="286">
        <f t="shared" si="82"/>
        <v>294</v>
      </c>
      <c r="BB41" s="286">
        <f t="shared" si="82"/>
        <v>1</v>
      </c>
      <c r="BC41" s="286">
        <f t="shared" si="82"/>
        <v>8550</v>
      </c>
      <c r="BD41" s="286">
        <f t="shared" si="82"/>
        <v>2</v>
      </c>
      <c r="BE41" s="286">
        <f t="shared" si="82"/>
        <v>0</v>
      </c>
      <c r="BF41" s="286">
        <f t="shared" si="82"/>
        <v>0</v>
      </c>
      <c r="BG41" s="286">
        <f t="shared" si="82"/>
        <v>0</v>
      </c>
      <c r="BH41" s="286">
        <f t="shared" si="82"/>
        <v>0</v>
      </c>
      <c r="BI41" s="286">
        <f t="shared" si="82"/>
        <v>0</v>
      </c>
      <c r="BJ41" s="286">
        <f t="shared" si="82"/>
        <v>0</v>
      </c>
      <c r="BK41" s="286">
        <f t="shared" si="82"/>
        <v>0</v>
      </c>
      <c r="BL41" s="287">
        <f t="shared" si="82"/>
        <v>0</v>
      </c>
      <c r="BM41" s="284">
        <f t="shared" si="82"/>
        <v>26</v>
      </c>
      <c r="BN41" s="286">
        <f t="shared" si="82"/>
        <v>109</v>
      </c>
      <c r="BO41" s="286">
        <f t="shared" si="83"/>
        <v>4</v>
      </c>
      <c r="BP41" s="286">
        <f t="shared" si="83"/>
        <v>0</v>
      </c>
      <c r="BQ41" s="286">
        <f t="shared" si="83"/>
        <v>0</v>
      </c>
      <c r="BR41" s="286">
        <f t="shared" si="83"/>
        <v>0</v>
      </c>
      <c r="BS41" s="286">
        <f t="shared" si="83"/>
        <v>0</v>
      </c>
      <c r="BT41" s="286">
        <f t="shared" si="83"/>
        <v>0</v>
      </c>
      <c r="BU41" s="286">
        <f t="shared" si="83"/>
        <v>0</v>
      </c>
      <c r="BV41" s="287">
        <f t="shared" si="83"/>
        <v>0</v>
      </c>
      <c r="BW41" s="288">
        <f t="shared" si="3"/>
        <v>139</v>
      </c>
      <c r="BX41" s="284">
        <f t="shared" si="84"/>
        <v>7317</v>
      </c>
      <c r="BY41" s="286">
        <f t="shared" si="84"/>
        <v>145</v>
      </c>
      <c r="BZ41" s="286">
        <f t="shared" si="84"/>
        <v>1955</v>
      </c>
      <c r="CA41" s="286">
        <f t="shared" si="84"/>
        <v>0</v>
      </c>
      <c r="CB41" s="286">
        <f t="shared" si="84"/>
        <v>12866</v>
      </c>
      <c r="CC41" s="286">
        <f t="shared" si="84"/>
        <v>0</v>
      </c>
      <c r="CD41" s="287">
        <f>'[1]1.COBERTURA  DANE'!F40</f>
        <v>0</v>
      </c>
      <c r="CE41" s="284">
        <f t="shared" si="85"/>
        <v>0</v>
      </c>
      <c r="CF41" s="286">
        <f t="shared" si="86"/>
        <v>762</v>
      </c>
      <c r="CG41" s="286">
        <f t="shared" si="86"/>
        <v>97</v>
      </c>
      <c r="CH41" s="286">
        <f t="shared" si="86"/>
        <v>1</v>
      </c>
      <c r="CI41" s="286">
        <f t="shared" si="86"/>
        <v>0</v>
      </c>
      <c r="CJ41" s="286">
        <f t="shared" si="86"/>
        <v>1486</v>
      </c>
      <c r="CK41" s="286">
        <f t="shared" si="86"/>
        <v>0</v>
      </c>
      <c r="CL41" s="286">
        <f t="shared" si="86"/>
        <v>0</v>
      </c>
      <c r="CM41" s="286">
        <f t="shared" si="86"/>
        <v>0</v>
      </c>
      <c r="CN41" s="287">
        <f t="shared" si="86"/>
        <v>0</v>
      </c>
      <c r="CO41" s="288">
        <f t="shared" si="4"/>
        <v>2346</v>
      </c>
      <c r="CP41" s="289">
        <f t="shared" si="87"/>
        <v>500</v>
      </c>
      <c r="CQ41" s="290">
        <f t="shared" si="88"/>
        <v>13103</v>
      </c>
      <c r="CR41" s="291">
        <f t="shared" si="89"/>
        <v>24629</v>
      </c>
      <c r="CS41" s="292">
        <f t="shared" si="6"/>
        <v>2485</v>
      </c>
      <c r="CT41" s="293" t="str">
        <f t="shared" si="58"/>
        <v>591EPS040</v>
      </c>
      <c r="CU41" s="294" t="s">
        <v>325</v>
      </c>
      <c r="CV41" s="295">
        <v>591</v>
      </c>
      <c r="CW41" s="294" t="s">
        <v>240</v>
      </c>
      <c r="CX41" s="296">
        <v>27</v>
      </c>
      <c r="CY41" s="209" t="str">
        <f t="shared" si="59"/>
        <v>893EPSS17</v>
      </c>
      <c r="CZ41" s="294" t="s">
        <v>325</v>
      </c>
      <c r="DA41" s="295">
        <v>893</v>
      </c>
      <c r="DB41" s="294" t="s">
        <v>208</v>
      </c>
      <c r="DC41" s="296">
        <v>6</v>
      </c>
    </row>
    <row r="42" spans="2:107" x14ac:dyDescent="0.25">
      <c r="B42" s="209" t="str">
        <f t="shared" si="9"/>
        <v>858EPS010</v>
      </c>
      <c r="C42" s="209" t="str">
        <f t="shared" si="10"/>
        <v>858EPS016</v>
      </c>
      <c r="D42" s="209" t="str">
        <f t="shared" si="11"/>
        <v>858EPS037</v>
      </c>
      <c r="E42" s="209" t="str">
        <f t="shared" si="12"/>
        <v>858EPS002</v>
      </c>
      <c r="F42" s="209" t="str">
        <f t="shared" si="13"/>
        <v>858EPS003</v>
      </c>
      <c r="G42" s="209" t="str">
        <f t="shared" si="14"/>
        <v>858EPS023</v>
      </c>
      <c r="H42" s="209" t="str">
        <f t="shared" si="15"/>
        <v>858EPS005</v>
      </c>
      <c r="I42" s="209" t="str">
        <f t="shared" si="16"/>
        <v>858EPS018</v>
      </c>
      <c r="J42" s="209" t="str">
        <f t="shared" si="17"/>
        <v>858EAS016</v>
      </c>
      <c r="K42" s="209" t="str">
        <f t="shared" si="18"/>
        <v>858EAS027</v>
      </c>
      <c r="L42" s="209" t="str">
        <f t="shared" si="19"/>
        <v>858EPS017</v>
      </c>
      <c r="M42" s="209" t="str">
        <f t="shared" si="20"/>
        <v>858EPS033</v>
      </c>
      <c r="N42" s="209" t="str">
        <f t="shared" si="21"/>
        <v>858EPS001</v>
      </c>
      <c r="O42" s="209" t="str">
        <f t="shared" si="22"/>
        <v>858EPS008</v>
      </c>
      <c r="P42" s="209" t="str">
        <f t="shared" si="23"/>
        <v>858EPS040</v>
      </c>
      <c r="Q42" s="209" t="str">
        <f t="shared" si="24"/>
        <v>858ESSC24</v>
      </c>
      <c r="R42" s="209" t="str">
        <f t="shared" si="25"/>
        <v>858EPSC20</v>
      </c>
      <c r="S42" s="209" t="str">
        <f t="shared" si="26"/>
        <v>858ESSC91</v>
      </c>
      <c r="T42" s="209" t="str">
        <f t="shared" si="27"/>
        <v>858ESSC02</v>
      </c>
      <c r="U42" s="209" t="str">
        <f t="shared" si="28"/>
        <v>858ESSC62</v>
      </c>
      <c r="V42" s="209" t="str">
        <f t="shared" si="29"/>
        <v>858EPS012</v>
      </c>
      <c r="W42" s="209" t="str">
        <f t="shared" si="30"/>
        <v>858EPSC22</v>
      </c>
      <c r="X42" s="209" t="str">
        <f t="shared" si="31"/>
        <v>858ESSC07</v>
      </c>
      <c r="Y42" s="209" t="str">
        <f t="shared" si="32"/>
        <v>858ESSC33</v>
      </c>
      <c r="Z42" s="209" t="str">
        <f t="shared" si="33"/>
        <v>858EPSS40</v>
      </c>
      <c r="AA42" s="209" t="str">
        <f t="shared" si="34"/>
        <v>858EPS020</v>
      </c>
      <c r="AB42" s="209" t="str">
        <f t="shared" si="35"/>
        <v>858EPSI03</v>
      </c>
      <c r="AC42" s="209" t="str">
        <f t="shared" si="36"/>
        <v>858ESS002</v>
      </c>
      <c r="AD42" s="209" t="str">
        <f t="shared" si="37"/>
        <v>858ESS024</v>
      </c>
      <c r="AE42" s="209" t="str">
        <f t="shared" si="38"/>
        <v>858ESS091</v>
      </c>
      <c r="AF42" s="209" t="str">
        <f t="shared" si="39"/>
        <v>858RES006</v>
      </c>
      <c r="AG42" s="209" t="str">
        <f t="shared" si="40"/>
        <v>858EPSS10</v>
      </c>
      <c r="AH42" s="209" t="e">
        <f>CONCATENATE(AT42,#REF!)</f>
        <v>#REF!</v>
      </c>
      <c r="AI42" s="209" t="str">
        <f t="shared" si="41"/>
        <v>858EPSS16</v>
      </c>
      <c r="AJ42" s="209" t="str">
        <f t="shared" si="42"/>
        <v>858EPSS37</v>
      </c>
      <c r="AK42" s="209" t="str">
        <f t="shared" si="43"/>
        <v>858EPSS02</v>
      </c>
      <c r="AL42" s="209" t="str">
        <f t="shared" si="44"/>
        <v>858EPSS23</v>
      </c>
      <c r="AM42" s="209" t="str">
        <f t="shared" si="45"/>
        <v>858EPSM03</v>
      </c>
      <c r="AN42" s="209" t="str">
        <f t="shared" si="46"/>
        <v>858EPSS18</v>
      </c>
      <c r="AO42" s="209" t="str">
        <f t="shared" si="47"/>
        <v>858EPSS05</v>
      </c>
      <c r="AP42" s="209" t="str">
        <f t="shared" si="48"/>
        <v>858EPSS17</v>
      </c>
      <c r="AQ42" s="209" t="str">
        <f t="shared" si="49"/>
        <v>858EPSS33</v>
      </c>
      <c r="AR42" s="89" t="s">
        <v>80</v>
      </c>
      <c r="AS42" s="308" t="s">
        <v>333</v>
      </c>
      <c r="AT42" s="283">
        <v>858</v>
      </c>
      <c r="AU42" s="284">
        <f>'[1]1.COBERTURA  DANE'!K41</f>
        <v>215</v>
      </c>
      <c r="AV42" s="285">
        <f>'[1]1.COBERTURA  DANE'!N41</f>
        <v>0</v>
      </c>
      <c r="AW42" s="286">
        <f>'[1]1.COBERTURA  DANE'!L41</f>
        <v>0</v>
      </c>
      <c r="AX42" s="287">
        <f>'[1]1.COBERTURA  DANE'!M41</f>
        <v>1</v>
      </c>
      <c r="AY42" s="284">
        <f t="shared" si="82"/>
        <v>0</v>
      </c>
      <c r="AZ42" s="286">
        <f t="shared" si="82"/>
        <v>965</v>
      </c>
      <c r="BA42" s="286">
        <f t="shared" si="82"/>
        <v>330</v>
      </c>
      <c r="BB42" s="286">
        <f t="shared" si="82"/>
        <v>0</v>
      </c>
      <c r="BC42" s="286">
        <f t="shared" si="82"/>
        <v>882</v>
      </c>
      <c r="BD42" s="286">
        <f t="shared" si="82"/>
        <v>0</v>
      </c>
      <c r="BE42" s="286">
        <f t="shared" si="82"/>
        <v>0</v>
      </c>
      <c r="BF42" s="286">
        <f t="shared" si="82"/>
        <v>0</v>
      </c>
      <c r="BG42" s="286">
        <f t="shared" si="82"/>
        <v>0</v>
      </c>
      <c r="BH42" s="286">
        <f t="shared" si="82"/>
        <v>0</v>
      </c>
      <c r="BI42" s="286">
        <f t="shared" si="82"/>
        <v>0</v>
      </c>
      <c r="BJ42" s="286">
        <f t="shared" si="82"/>
        <v>0</v>
      </c>
      <c r="BK42" s="286">
        <f t="shared" si="82"/>
        <v>0</v>
      </c>
      <c r="BL42" s="287">
        <f t="shared" si="82"/>
        <v>0</v>
      </c>
      <c r="BM42" s="284">
        <f t="shared" si="82"/>
        <v>21</v>
      </c>
      <c r="BN42" s="286">
        <f t="shared" si="82"/>
        <v>0</v>
      </c>
      <c r="BO42" s="286">
        <f t="shared" si="83"/>
        <v>0</v>
      </c>
      <c r="BP42" s="286">
        <f t="shared" si="83"/>
        <v>0</v>
      </c>
      <c r="BQ42" s="286">
        <f t="shared" si="83"/>
        <v>0</v>
      </c>
      <c r="BR42" s="286">
        <f t="shared" si="83"/>
        <v>0</v>
      </c>
      <c r="BS42" s="286">
        <f t="shared" si="83"/>
        <v>0</v>
      </c>
      <c r="BT42" s="286">
        <f t="shared" si="83"/>
        <v>0</v>
      </c>
      <c r="BU42" s="286">
        <f t="shared" si="83"/>
        <v>0</v>
      </c>
      <c r="BV42" s="287">
        <f t="shared" si="83"/>
        <v>0</v>
      </c>
      <c r="BW42" s="288">
        <f t="shared" si="3"/>
        <v>21</v>
      </c>
      <c r="BX42" s="284">
        <f t="shared" si="84"/>
        <v>9662</v>
      </c>
      <c r="BY42" s="286">
        <f t="shared" si="84"/>
        <v>2</v>
      </c>
      <c r="BZ42" s="286">
        <f t="shared" si="84"/>
        <v>0</v>
      </c>
      <c r="CA42" s="286">
        <f t="shared" si="84"/>
        <v>0</v>
      </c>
      <c r="CB42" s="286">
        <f t="shared" si="84"/>
        <v>0</v>
      </c>
      <c r="CC42" s="286">
        <f t="shared" si="84"/>
        <v>0</v>
      </c>
      <c r="CD42" s="287">
        <f>'[1]1.COBERTURA  DANE'!F41</f>
        <v>0</v>
      </c>
      <c r="CE42" s="284">
        <f t="shared" si="85"/>
        <v>0</v>
      </c>
      <c r="CF42" s="286">
        <f t="shared" si="86"/>
        <v>183</v>
      </c>
      <c r="CG42" s="286">
        <f t="shared" si="86"/>
        <v>66</v>
      </c>
      <c r="CH42" s="286">
        <f t="shared" si="86"/>
        <v>0</v>
      </c>
      <c r="CI42" s="286">
        <f t="shared" si="86"/>
        <v>0</v>
      </c>
      <c r="CJ42" s="286">
        <f t="shared" si="86"/>
        <v>169</v>
      </c>
      <c r="CK42" s="286">
        <f t="shared" si="86"/>
        <v>0</v>
      </c>
      <c r="CL42" s="286">
        <f t="shared" si="86"/>
        <v>0</v>
      </c>
      <c r="CM42" s="286">
        <f t="shared" si="86"/>
        <v>0</v>
      </c>
      <c r="CN42" s="287">
        <f t="shared" si="86"/>
        <v>0</v>
      </c>
      <c r="CO42" s="288">
        <f t="shared" si="4"/>
        <v>418</v>
      </c>
      <c r="CP42" s="289">
        <f t="shared" si="87"/>
        <v>216</v>
      </c>
      <c r="CQ42" s="290">
        <f t="shared" si="88"/>
        <v>2198</v>
      </c>
      <c r="CR42" s="291">
        <f t="shared" si="89"/>
        <v>10082</v>
      </c>
      <c r="CS42" s="292">
        <f t="shared" si="6"/>
        <v>439</v>
      </c>
      <c r="CT42" s="293" t="str">
        <f t="shared" si="58"/>
        <v>893EPS003</v>
      </c>
      <c r="CU42" s="294" t="s">
        <v>325</v>
      </c>
      <c r="CV42" s="295">
        <v>893</v>
      </c>
      <c r="CW42" s="294" t="s">
        <v>226</v>
      </c>
      <c r="CX42" s="296">
        <v>261</v>
      </c>
      <c r="CY42" s="209" t="str">
        <f t="shared" si="59"/>
        <v>893EPSS23</v>
      </c>
      <c r="CZ42" s="294" t="s">
        <v>325</v>
      </c>
      <c r="DA42" s="295">
        <v>893</v>
      </c>
      <c r="DB42" s="294" t="s">
        <v>200</v>
      </c>
      <c r="DC42" s="296">
        <v>1</v>
      </c>
    </row>
    <row r="43" spans="2:107" x14ac:dyDescent="0.25">
      <c r="B43" s="209" t="str">
        <f t="shared" si="9"/>
        <v>885EPS010</v>
      </c>
      <c r="C43" s="209" t="str">
        <f t="shared" si="10"/>
        <v>885EPS016</v>
      </c>
      <c r="D43" s="209" t="str">
        <f t="shared" si="11"/>
        <v>885EPS037</v>
      </c>
      <c r="E43" s="209" t="str">
        <f t="shared" si="12"/>
        <v>885EPS002</v>
      </c>
      <c r="F43" s="209" t="str">
        <f t="shared" si="13"/>
        <v>885EPS003</v>
      </c>
      <c r="G43" s="209" t="str">
        <f t="shared" si="14"/>
        <v>885EPS023</v>
      </c>
      <c r="H43" s="209" t="str">
        <f t="shared" si="15"/>
        <v>885EPS005</v>
      </c>
      <c r="I43" s="209" t="str">
        <f t="shared" si="16"/>
        <v>885EPS018</v>
      </c>
      <c r="J43" s="209" t="str">
        <f t="shared" si="17"/>
        <v>885EAS016</v>
      </c>
      <c r="K43" s="209" t="str">
        <f t="shared" si="18"/>
        <v>885EAS027</v>
      </c>
      <c r="L43" s="209" t="str">
        <f t="shared" si="19"/>
        <v>885EPS017</v>
      </c>
      <c r="M43" s="209" t="str">
        <f t="shared" si="20"/>
        <v>885EPS033</v>
      </c>
      <c r="N43" s="209" t="str">
        <f t="shared" si="21"/>
        <v>885EPS001</v>
      </c>
      <c r="O43" s="209" t="str">
        <f t="shared" si="22"/>
        <v>885EPS008</v>
      </c>
      <c r="P43" s="209" t="str">
        <f t="shared" si="23"/>
        <v>885EPS040</v>
      </c>
      <c r="Q43" s="209" t="str">
        <f t="shared" si="24"/>
        <v>885ESSC24</v>
      </c>
      <c r="R43" s="209" t="str">
        <f t="shared" si="25"/>
        <v>885EPSC20</v>
      </c>
      <c r="S43" s="209" t="str">
        <f t="shared" si="26"/>
        <v>885ESSC91</v>
      </c>
      <c r="T43" s="209" t="str">
        <f t="shared" si="27"/>
        <v>885ESSC02</v>
      </c>
      <c r="U43" s="209" t="str">
        <f t="shared" si="28"/>
        <v>885ESSC62</v>
      </c>
      <c r="V43" s="209" t="str">
        <f t="shared" si="29"/>
        <v>885EPS012</v>
      </c>
      <c r="W43" s="209" t="str">
        <f t="shared" si="30"/>
        <v>885EPSC22</v>
      </c>
      <c r="X43" s="209" t="str">
        <f t="shared" si="31"/>
        <v>885ESSC07</v>
      </c>
      <c r="Y43" s="209" t="str">
        <f t="shared" si="32"/>
        <v>885ESSC33</v>
      </c>
      <c r="Z43" s="209" t="str">
        <f t="shared" si="33"/>
        <v>885EPSS40</v>
      </c>
      <c r="AA43" s="209" t="str">
        <f t="shared" si="34"/>
        <v>885EPS020</v>
      </c>
      <c r="AB43" s="209" t="str">
        <f t="shared" si="35"/>
        <v>885EPSI03</v>
      </c>
      <c r="AC43" s="209" t="str">
        <f t="shared" si="36"/>
        <v>885ESS002</v>
      </c>
      <c r="AD43" s="209" t="str">
        <f t="shared" si="37"/>
        <v>885ESS024</v>
      </c>
      <c r="AE43" s="209" t="str">
        <f t="shared" si="38"/>
        <v>885ESS091</v>
      </c>
      <c r="AF43" s="209" t="str">
        <f t="shared" si="39"/>
        <v>885RES006</v>
      </c>
      <c r="AG43" s="209" t="str">
        <f t="shared" si="40"/>
        <v>885EPSS10</v>
      </c>
      <c r="AH43" s="209" t="e">
        <f>CONCATENATE(AT43,#REF!)</f>
        <v>#REF!</v>
      </c>
      <c r="AI43" s="209" t="str">
        <f t="shared" si="41"/>
        <v>885EPSS16</v>
      </c>
      <c r="AJ43" s="209" t="str">
        <f t="shared" si="42"/>
        <v>885EPSS37</v>
      </c>
      <c r="AK43" s="209" t="str">
        <f t="shared" si="43"/>
        <v>885EPSS02</v>
      </c>
      <c r="AL43" s="209" t="str">
        <f t="shared" si="44"/>
        <v>885EPSS23</v>
      </c>
      <c r="AM43" s="209" t="str">
        <f t="shared" si="45"/>
        <v>885EPSM03</v>
      </c>
      <c r="AN43" s="209" t="str">
        <f t="shared" si="46"/>
        <v>885EPSS18</v>
      </c>
      <c r="AO43" s="209" t="str">
        <f t="shared" si="47"/>
        <v>885EPSS05</v>
      </c>
      <c r="AP43" s="209" t="str">
        <f t="shared" si="48"/>
        <v>885EPSS17</v>
      </c>
      <c r="AQ43" s="209" t="str">
        <f t="shared" si="49"/>
        <v>885EPSS33</v>
      </c>
      <c r="AR43" s="89" t="s">
        <v>93</v>
      </c>
      <c r="AS43" s="308" t="s">
        <v>333</v>
      </c>
      <c r="AT43" s="283">
        <v>885</v>
      </c>
      <c r="AU43" s="284">
        <f>'[1]1.COBERTURA  DANE'!K42</f>
        <v>113</v>
      </c>
      <c r="AV43" s="285">
        <f>'[1]1.COBERTURA  DANE'!N42</f>
        <v>0</v>
      </c>
      <c r="AW43" s="286">
        <f>'[1]1.COBERTURA  DANE'!L42</f>
        <v>0</v>
      </c>
      <c r="AX43" s="287">
        <f>'[1]1.COBERTURA  DANE'!M42</f>
        <v>0</v>
      </c>
      <c r="AY43" s="284">
        <f t="shared" si="82"/>
        <v>0</v>
      </c>
      <c r="AZ43" s="286">
        <f t="shared" si="82"/>
        <v>0</v>
      </c>
      <c r="BA43" s="286">
        <f t="shared" si="82"/>
        <v>110</v>
      </c>
      <c r="BB43" s="286">
        <f t="shared" si="82"/>
        <v>0</v>
      </c>
      <c r="BC43" s="286">
        <f t="shared" si="82"/>
        <v>726</v>
      </c>
      <c r="BD43" s="286">
        <f t="shared" si="82"/>
        <v>0</v>
      </c>
      <c r="BE43" s="286">
        <f t="shared" si="82"/>
        <v>1</v>
      </c>
      <c r="BF43" s="286">
        <f t="shared" si="82"/>
        <v>0</v>
      </c>
      <c r="BG43" s="286">
        <f t="shared" si="82"/>
        <v>0</v>
      </c>
      <c r="BH43" s="286">
        <f t="shared" si="82"/>
        <v>0</v>
      </c>
      <c r="BI43" s="286">
        <f t="shared" si="82"/>
        <v>0</v>
      </c>
      <c r="BJ43" s="286">
        <f t="shared" si="82"/>
        <v>0</v>
      </c>
      <c r="BK43" s="286">
        <f t="shared" si="82"/>
        <v>0</v>
      </c>
      <c r="BL43" s="287">
        <f t="shared" si="82"/>
        <v>0</v>
      </c>
      <c r="BM43" s="284">
        <f t="shared" si="82"/>
        <v>6</v>
      </c>
      <c r="BN43" s="286">
        <f t="shared" si="82"/>
        <v>0</v>
      </c>
      <c r="BO43" s="286">
        <f t="shared" si="83"/>
        <v>0</v>
      </c>
      <c r="BP43" s="286">
        <f t="shared" si="83"/>
        <v>0</v>
      </c>
      <c r="BQ43" s="286">
        <f t="shared" si="83"/>
        <v>0</v>
      </c>
      <c r="BR43" s="286">
        <f t="shared" si="83"/>
        <v>0</v>
      </c>
      <c r="BS43" s="286">
        <f t="shared" si="83"/>
        <v>0</v>
      </c>
      <c r="BT43" s="286">
        <f t="shared" si="83"/>
        <v>0</v>
      </c>
      <c r="BU43" s="286">
        <f t="shared" si="83"/>
        <v>0</v>
      </c>
      <c r="BV43" s="287">
        <f t="shared" si="83"/>
        <v>0</v>
      </c>
      <c r="BW43" s="288">
        <f t="shared" si="3"/>
        <v>6</v>
      </c>
      <c r="BX43" s="284">
        <f t="shared" si="84"/>
        <v>3484</v>
      </c>
      <c r="BY43" s="286">
        <f t="shared" si="84"/>
        <v>5</v>
      </c>
      <c r="BZ43" s="286">
        <f t="shared" si="84"/>
        <v>0</v>
      </c>
      <c r="CA43" s="286">
        <f t="shared" si="84"/>
        <v>1619</v>
      </c>
      <c r="CB43" s="286">
        <f t="shared" si="84"/>
        <v>0</v>
      </c>
      <c r="CC43" s="286">
        <f t="shared" si="84"/>
        <v>0</v>
      </c>
      <c r="CD43" s="287">
        <f>'[1]1.COBERTURA  DANE'!F42</f>
        <v>0</v>
      </c>
      <c r="CE43" s="284">
        <f t="shared" si="85"/>
        <v>0</v>
      </c>
      <c r="CF43" s="286">
        <f t="shared" si="86"/>
        <v>0</v>
      </c>
      <c r="CG43" s="286">
        <f t="shared" si="86"/>
        <v>32</v>
      </c>
      <c r="CH43" s="286">
        <f t="shared" si="86"/>
        <v>0</v>
      </c>
      <c r="CI43" s="286">
        <f t="shared" si="86"/>
        <v>0</v>
      </c>
      <c r="CJ43" s="286">
        <f t="shared" si="86"/>
        <v>114</v>
      </c>
      <c r="CK43" s="286">
        <f t="shared" si="86"/>
        <v>0</v>
      </c>
      <c r="CL43" s="286">
        <f t="shared" si="86"/>
        <v>0</v>
      </c>
      <c r="CM43" s="286">
        <f t="shared" si="86"/>
        <v>0</v>
      </c>
      <c r="CN43" s="287">
        <f t="shared" si="86"/>
        <v>0</v>
      </c>
      <c r="CO43" s="288">
        <f t="shared" si="4"/>
        <v>146</v>
      </c>
      <c r="CP43" s="289">
        <f t="shared" si="87"/>
        <v>113</v>
      </c>
      <c r="CQ43" s="290">
        <f t="shared" si="88"/>
        <v>843</v>
      </c>
      <c r="CR43" s="291">
        <f t="shared" si="89"/>
        <v>5254</v>
      </c>
      <c r="CS43" s="292">
        <f t="shared" si="6"/>
        <v>152</v>
      </c>
      <c r="CT43" s="293" t="str">
        <f t="shared" si="58"/>
        <v>893EPS005</v>
      </c>
      <c r="CU43" s="294" t="s">
        <v>325</v>
      </c>
      <c r="CV43" s="295">
        <v>893</v>
      </c>
      <c r="CW43" s="294" t="s">
        <v>228</v>
      </c>
      <c r="CX43" s="296">
        <v>5</v>
      </c>
      <c r="CY43" s="209" t="str">
        <f t="shared" si="59"/>
        <v>893EPSS37</v>
      </c>
      <c r="CZ43" s="294" t="s">
        <v>325</v>
      </c>
      <c r="DA43" s="295">
        <v>893</v>
      </c>
      <c r="DB43" s="294" t="s">
        <v>196</v>
      </c>
      <c r="DC43" s="296">
        <v>95</v>
      </c>
    </row>
    <row r="44" spans="2:107" x14ac:dyDescent="0.25">
      <c r="B44" s="209" t="str">
        <f t="shared" si="9"/>
        <v>890EPS010</v>
      </c>
      <c r="C44" s="209" t="str">
        <f t="shared" si="10"/>
        <v>890EPS016</v>
      </c>
      <c r="D44" s="209" t="str">
        <f t="shared" si="11"/>
        <v>890EPS037</v>
      </c>
      <c r="E44" s="209" t="str">
        <f t="shared" si="12"/>
        <v>890EPS002</v>
      </c>
      <c r="F44" s="209" t="str">
        <f t="shared" si="13"/>
        <v>890EPS003</v>
      </c>
      <c r="G44" s="209" t="str">
        <f t="shared" si="14"/>
        <v>890EPS023</v>
      </c>
      <c r="H44" s="209" t="str">
        <f t="shared" si="15"/>
        <v>890EPS005</v>
      </c>
      <c r="I44" s="209" t="str">
        <f t="shared" si="16"/>
        <v>890EPS018</v>
      </c>
      <c r="J44" s="209" t="str">
        <f t="shared" si="17"/>
        <v>890EAS016</v>
      </c>
      <c r="K44" s="209" t="str">
        <f t="shared" si="18"/>
        <v>890EAS027</v>
      </c>
      <c r="L44" s="209" t="str">
        <f t="shared" si="19"/>
        <v>890EPS017</v>
      </c>
      <c r="M44" s="209" t="str">
        <f t="shared" si="20"/>
        <v>890EPS033</v>
      </c>
      <c r="N44" s="209" t="str">
        <f t="shared" si="21"/>
        <v>890EPS001</v>
      </c>
      <c r="O44" s="209" t="str">
        <f t="shared" si="22"/>
        <v>890EPS008</v>
      </c>
      <c r="P44" s="209" t="str">
        <f t="shared" si="23"/>
        <v>890EPS040</v>
      </c>
      <c r="Q44" s="209" t="str">
        <f t="shared" si="24"/>
        <v>890ESSC24</v>
      </c>
      <c r="R44" s="209" t="str">
        <f t="shared" si="25"/>
        <v>890EPSC20</v>
      </c>
      <c r="S44" s="209" t="str">
        <f t="shared" si="26"/>
        <v>890ESSC91</v>
      </c>
      <c r="T44" s="209" t="str">
        <f t="shared" si="27"/>
        <v>890ESSC02</v>
      </c>
      <c r="U44" s="209" t="str">
        <f t="shared" si="28"/>
        <v>890ESSC62</v>
      </c>
      <c r="V44" s="209" t="str">
        <f t="shared" si="29"/>
        <v>890EPS012</v>
      </c>
      <c r="W44" s="209" t="str">
        <f t="shared" si="30"/>
        <v>890EPSC22</v>
      </c>
      <c r="X44" s="209" t="str">
        <f t="shared" si="31"/>
        <v>890ESSC07</v>
      </c>
      <c r="Y44" s="209" t="str">
        <f t="shared" si="32"/>
        <v>890ESSC33</v>
      </c>
      <c r="Z44" s="209" t="str">
        <f t="shared" si="33"/>
        <v>890EPSS40</v>
      </c>
      <c r="AA44" s="209" t="str">
        <f t="shared" si="34"/>
        <v>890EPS020</v>
      </c>
      <c r="AB44" s="209" t="str">
        <f t="shared" si="35"/>
        <v>890EPSI03</v>
      </c>
      <c r="AC44" s="209" t="str">
        <f t="shared" si="36"/>
        <v>890ESS002</v>
      </c>
      <c r="AD44" s="209" t="str">
        <f t="shared" si="37"/>
        <v>890ESS024</v>
      </c>
      <c r="AE44" s="209" t="str">
        <f t="shared" si="38"/>
        <v>890ESS091</v>
      </c>
      <c r="AF44" s="209" t="str">
        <f t="shared" si="39"/>
        <v>890RES006</v>
      </c>
      <c r="AG44" s="209" t="str">
        <f t="shared" si="40"/>
        <v>890EPSS10</v>
      </c>
      <c r="AH44" s="209" t="e">
        <f>CONCATENATE(AT44,#REF!)</f>
        <v>#REF!</v>
      </c>
      <c r="AI44" s="209" t="str">
        <f t="shared" si="41"/>
        <v>890EPSS16</v>
      </c>
      <c r="AJ44" s="209" t="str">
        <f t="shared" si="42"/>
        <v>890EPSS37</v>
      </c>
      <c r="AK44" s="209" t="str">
        <f t="shared" si="43"/>
        <v>890EPSS02</v>
      </c>
      <c r="AL44" s="209" t="str">
        <f t="shared" si="44"/>
        <v>890EPSS23</v>
      </c>
      <c r="AM44" s="209" t="str">
        <f t="shared" si="45"/>
        <v>890EPSM03</v>
      </c>
      <c r="AN44" s="209" t="str">
        <f t="shared" si="46"/>
        <v>890EPSS18</v>
      </c>
      <c r="AO44" s="209" t="str">
        <f t="shared" si="47"/>
        <v>890EPSS05</v>
      </c>
      <c r="AP44" s="209" t="str">
        <f t="shared" si="48"/>
        <v>890EPSS17</v>
      </c>
      <c r="AQ44" s="209" t="str">
        <f t="shared" si="49"/>
        <v>890EPSS33</v>
      </c>
      <c r="AR44" s="89" t="s">
        <v>94</v>
      </c>
      <c r="AS44" s="308" t="s">
        <v>333</v>
      </c>
      <c r="AT44" s="283">
        <v>890</v>
      </c>
      <c r="AU44" s="284">
        <f>'[1]1.COBERTURA  DANE'!K43</f>
        <v>496</v>
      </c>
      <c r="AV44" s="285">
        <f>'[1]1.COBERTURA  DANE'!N43</f>
        <v>0</v>
      </c>
      <c r="AW44" s="286">
        <f>'[1]1.COBERTURA  DANE'!L43</f>
        <v>0</v>
      </c>
      <c r="AX44" s="287">
        <f>'[1]1.COBERTURA  DANE'!M43</f>
        <v>0</v>
      </c>
      <c r="AY44" s="284">
        <f t="shared" si="82"/>
        <v>0</v>
      </c>
      <c r="AZ44" s="286">
        <f t="shared" si="82"/>
        <v>0</v>
      </c>
      <c r="BA44" s="286">
        <f t="shared" si="82"/>
        <v>565</v>
      </c>
      <c r="BB44" s="286">
        <f t="shared" si="82"/>
        <v>3</v>
      </c>
      <c r="BC44" s="286">
        <f t="shared" si="82"/>
        <v>2005</v>
      </c>
      <c r="BD44" s="286">
        <f t="shared" si="82"/>
        <v>0</v>
      </c>
      <c r="BE44" s="286">
        <f t="shared" si="82"/>
        <v>0</v>
      </c>
      <c r="BF44" s="286">
        <f t="shared" si="82"/>
        <v>0</v>
      </c>
      <c r="BG44" s="286">
        <f t="shared" si="82"/>
        <v>3</v>
      </c>
      <c r="BH44" s="286">
        <f t="shared" si="82"/>
        <v>0</v>
      </c>
      <c r="BI44" s="286">
        <f t="shared" si="82"/>
        <v>0</v>
      </c>
      <c r="BJ44" s="286">
        <f t="shared" si="82"/>
        <v>0</v>
      </c>
      <c r="BK44" s="286">
        <f t="shared" si="82"/>
        <v>0</v>
      </c>
      <c r="BL44" s="287">
        <f t="shared" si="82"/>
        <v>0</v>
      </c>
      <c r="BM44" s="284">
        <f t="shared" si="82"/>
        <v>39</v>
      </c>
      <c r="BN44" s="286">
        <f t="shared" si="82"/>
        <v>27</v>
      </c>
      <c r="BO44" s="286">
        <f t="shared" si="83"/>
        <v>0</v>
      </c>
      <c r="BP44" s="286">
        <f t="shared" si="83"/>
        <v>0</v>
      </c>
      <c r="BQ44" s="286">
        <f t="shared" si="83"/>
        <v>0</v>
      </c>
      <c r="BR44" s="286">
        <f t="shared" si="83"/>
        <v>0</v>
      </c>
      <c r="BS44" s="286">
        <f t="shared" si="83"/>
        <v>0</v>
      </c>
      <c r="BT44" s="286">
        <f t="shared" si="83"/>
        <v>0</v>
      </c>
      <c r="BU44" s="286">
        <f t="shared" si="83"/>
        <v>0</v>
      </c>
      <c r="BV44" s="287">
        <f t="shared" si="83"/>
        <v>0</v>
      </c>
      <c r="BW44" s="288">
        <f t="shared" si="3"/>
        <v>66</v>
      </c>
      <c r="BX44" s="284">
        <f t="shared" si="84"/>
        <v>8456</v>
      </c>
      <c r="BY44" s="286">
        <f t="shared" si="84"/>
        <v>202</v>
      </c>
      <c r="BZ44" s="286">
        <f t="shared" si="84"/>
        <v>0</v>
      </c>
      <c r="CA44" s="286">
        <f t="shared" si="84"/>
        <v>0</v>
      </c>
      <c r="CB44" s="286">
        <f t="shared" si="84"/>
        <v>5873</v>
      </c>
      <c r="CC44" s="286">
        <f t="shared" si="84"/>
        <v>0</v>
      </c>
      <c r="CD44" s="287">
        <f>'[1]1.COBERTURA  DANE'!F43</f>
        <v>0</v>
      </c>
      <c r="CE44" s="284">
        <f t="shared" si="85"/>
        <v>0</v>
      </c>
      <c r="CF44" s="286">
        <f t="shared" si="86"/>
        <v>0</v>
      </c>
      <c r="CG44" s="286">
        <f t="shared" si="86"/>
        <v>143</v>
      </c>
      <c r="CH44" s="286">
        <f t="shared" si="86"/>
        <v>0</v>
      </c>
      <c r="CI44" s="286">
        <f t="shared" si="86"/>
        <v>0</v>
      </c>
      <c r="CJ44" s="286">
        <f t="shared" si="86"/>
        <v>284</v>
      </c>
      <c r="CK44" s="286">
        <f t="shared" si="86"/>
        <v>0</v>
      </c>
      <c r="CL44" s="286">
        <f t="shared" si="86"/>
        <v>0</v>
      </c>
      <c r="CM44" s="286">
        <f t="shared" si="86"/>
        <v>0</v>
      </c>
      <c r="CN44" s="287">
        <f t="shared" si="86"/>
        <v>0</v>
      </c>
      <c r="CO44" s="288">
        <f t="shared" si="4"/>
        <v>427</v>
      </c>
      <c r="CP44" s="289">
        <f t="shared" si="87"/>
        <v>496</v>
      </c>
      <c r="CQ44" s="290">
        <f t="shared" si="88"/>
        <v>2642</v>
      </c>
      <c r="CR44" s="291">
        <f t="shared" si="89"/>
        <v>14958</v>
      </c>
      <c r="CS44" s="292">
        <f t="shared" si="6"/>
        <v>493</v>
      </c>
      <c r="CT44" s="293" t="str">
        <f t="shared" si="58"/>
        <v>893EPS016</v>
      </c>
      <c r="CU44" s="294" t="s">
        <v>325</v>
      </c>
      <c r="CV44" s="295">
        <v>893</v>
      </c>
      <c r="CW44" s="294" t="s">
        <v>221</v>
      </c>
      <c r="CX44" s="296">
        <v>339</v>
      </c>
      <c r="CY44" s="209" t="str">
        <f t="shared" si="59"/>
        <v>893EPSS40</v>
      </c>
      <c r="CZ44" s="294" t="s">
        <v>325</v>
      </c>
      <c r="DA44" s="295">
        <v>893</v>
      </c>
      <c r="DB44" s="294" t="s">
        <v>178</v>
      </c>
      <c r="DC44" s="296">
        <v>10113</v>
      </c>
    </row>
    <row r="45" spans="2:107" x14ac:dyDescent="0.25">
      <c r="B45" s="209" t="str">
        <f t="shared" si="9"/>
        <v>EPS010</v>
      </c>
      <c r="C45" s="209" t="str">
        <f t="shared" si="10"/>
        <v>EPS016</v>
      </c>
      <c r="D45" s="209" t="str">
        <f t="shared" si="11"/>
        <v>EPS037</v>
      </c>
      <c r="E45" s="209" t="str">
        <f t="shared" si="12"/>
        <v>EPS002</v>
      </c>
      <c r="F45" s="209" t="str">
        <f t="shared" si="13"/>
        <v>EPS003</v>
      </c>
      <c r="G45" s="209" t="str">
        <f t="shared" si="14"/>
        <v>EPS023</v>
      </c>
      <c r="H45" s="209" t="str">
        <f t="shared" si="15"/>
        <v>EPS005</v>
      </c>
      <c r="I45" s="209" t="str">
        <f t="shared" si="16"/>
        <v>EPS018</v>
      </c>
      <c r="J45" s="209" t="str">
        <f t="shared" si="17"/>
        <v>EAS016</v>
      </c>
      <c r="K45" s="209" t="str">
        <f t="shared" si="18"/>
        <v>EAS027</v>
      </c>
      <c r="L45" s="209" t="str">
        <f t="shared" si="19"/>
        <v>EPS017</v>
      </c>
      <c r="M45" s="209" t="str">
        <f t="shared" si="20"/>
        <v>EPS033</v>
      </c>
      <c r="N45" s="209" t="str">
        <f t="shared" si="21"/>
        <v>EPS001</v>
      </c>
      <c r="O45" s="209" t="str">
        <f t="shared" si="22"/>
        <v>EPS008</v>
      </c>
      <c r="P45" s="209" t="str">
        <f t="shared" si="23"/>
        <v>EPS040</v>
      </c>
      <c r="Q45" s="209" t="str">
        <f t="shared" si="24"/>
        <v>ESSC24</v>
      </c>
      <c r="R45" s="209" t="str">
        <f t="shared" si="25"/>
        <v>EPSC20</v>
      </c>
      <c r="S45" s="209" t="str">
        <f t="shared" si="26"/>
        <v>ESSC91</v>
      </c>
      <c r="T45" s="209" t="str">
        <f t="shared" si="27"/>
        <v>ESSC02</v>
      </c>
      <c r="U45" s="209" t="str">
        <f t="shared" si="28"/>
        <v>ESSC62</v>
      </c>
      <c r="V45" s="209" t="str">
        <f t="shared" si="29"/>
        <v>EPS012</v>
      </c>
      <c r="W45" s="209" t="str">
        <f t="shared" si="30"/>
        <v>EPSC22</v>
      </c>
      <c r="X45" s="209" t="str">
        <f t="shared" si="31"/>
        <v>ESSC07</v>
      </c>
      <c r="Y45" s="209" t="str">
        <f t="shared" si="32"/>
        <v>ESSC33</v>
      </c>
      <c r="Z45" s="209" t="str">
        <f t="shared" si="33"/>
        <v>EPSS40</v>
      </c>
      <c r="AA45" s="209" t="str">
        <f t="shared" si="34"/>
        <v>EPS020</v>
      </c>
      <c r="AB45" s="209" t="str">
        <f t="shared" si="35"/>
        <v>EPSI03</v>
      </c>
      <c r="AC45" s="209" t="str">
        <f t="shared" si="36"/>
        <v>ESS002</v>
      </c>
      <c r="AD45" s="209" t="str">
        <f t="shared" si="37"/>
        <v>ESS024</v>
      </c>
      <c r="AE45" s="209" t="str">
        <f t="shared" si="38"/>
        <v>ESS091</v>
      </c>
      <c r="AF45" s="209" t="str">
        <f t="shared" si="39"/>
        <v>RES006</v>
      </c>
      <c r="AG45" s="209" t="str">
        <f t="shared" si="40"/>
        <v>EPSS10</v>
      </c>
      <c r="AH45" s="209" t="e">
        <f>CONCATENATE(AT45,#REF!)</f>
        <v>#REF!</v>
      </c>
      <c r="AI45" s="209" t="str">
        <f t="shared" si="41"/>
        <v>EPSS16</v>
      </c>
      <c r="AJ45" s="209" t="str">
        <f t="shared" si="42"/>
        <v>EPSS37</v>
      </c>
      <c r="AK45" s="209" t="str">
        <f t="shared" si="43"/>
        <v>EPSS02</v>
      </c>
      <c r="AL45" s="209" t="str">
        <f t="shared" si="44"/>
        <v>EPSS23</v>
      </c>
      <c r="AM45" s="209" t="str">
        <f t="shared" si="45"/>
        <v>EPSM03</v>
      </c>
      <c r="AN45" s="209" t="str">
        <f t="shared" si="46"/>
        <v>EPSS18</v>
      </c>
      <c r="AO45" s="209" t="str">
        <f t="shared" si="47"/>
        <v>EPSS05</v>
      </c>
      <c r="AP45" s="209" t="str">
        <f t="shared" si="48"/>
        <v>EPSS17</v>
      </c>
      <c r="AQ45" s="209" t="str">
        <f t="shared" si="49"/>
        <v>EPSS33</v>
      </c>
      <c r="AR45" s="299" t="s">
        <v>334</v>
      </c>
      <c r="AS45" s="300"/>
      <c r="AT45" s="301"/>
      <c r="AU45" s="302">
        <f>SUM(AU46:AU64)</f>
        <v>4553</v>
      </c>
      <c r="AV45" s="303">
        <f t="shared" ref="AV45:CN45" si="90">SUM(AV46:AV64)</f>
        <v>0</v>
      </c>
      <c r="AW45" s="304">
        <f t="shared" si="90"/>
        <v>9</v>
      </c>
      <c r="AX45" s="305">
        <f t="shared" si="90"/>
        <v>50</v>
      </c>
      <c r="AY45" s="302">
        <f t="shared" si="90"/>
        <v>0</v>
      </c>
      <c r="AZ45" s="304">
        <f t="shared" si="90"/>
        <v>3623</v>
      </c>
      <c r="BA45" s="304">
        <f t="shared" si="90"/>
        <v>3812</v>
      </c>
      <c r="BB45" s="304">
        <f t="shared" si="90"/>
        <v>14</v>
      </c>
      <c r="BC45" s="304">
        <f t="shared" si="90"/>
        <v>27992</v>
      </c>
      <c r="BD45" s="304">
        <f t="shared" si="90"/>
        <v>12</v>
      </c>
      <c r="BE45" s="304">
        <f t="shared" si="90"/>
        <v>8</v>
      </c>
      <c r="BF45" s="304">
        <f t="shared" si="90"/>
        <v>6</v>
      </c>
      <c r="BG45" s="304">
        <f t="shared" si="90"/>
        <v>11</v>
      </c>
      <c r="BH45" s="304">
        <f t="shared" si="90"/>
        <v>0</v>
      </c>
      <c r="BI45" s="304">
        <f t="shared" si="90"/>
        <v>11</v>
      </c>
      <c r="BJ45" s="304">
        <f t="shared" si="90"/>
        <v>0</v>
      </c>
      <c r="BK45" s="304">
        <f t="shared" si="90"/>
        <v>0</v>
      </c>
      <c r="BL45" s="305">
        <f t="shared" si="90"/>
        <v>0</v>
      </c>
      <c r="BM45" s="302">
        <f t="shared" si="90"/>
        <v>331</v>
      </c>
      <c r="BN45" s="304">
        <f t="shared" si="90"/>
        <v>312</v>
      </c>
      <c r="BO45" s="304">
        <f t="shared" si="90"/>
        <v>20</v>
      </c>
      <c r="BP45" s="304">
        <f t="shared" si="90"/>
        <v>0</v>
      </c>
      <c r="BQ45" s="304">
        <f t="shared" si="90"/>
        <v>0</v>
      </c>
      <c r="BR45" s="304">
        <f t="shared" si="90"/>
        <v>0</v>
      </c>
      <c r="BS45" s="304">
        <f t="shared" si="90"/>
        <v>0</v>
      </c>
      <c r="BT45" s="304">
        <f t="shared" si="90"/>
        <v>0</v>
      </c>
      <c r="BU45" s="304">
        <f t="shared" si="90"/>
        <v>0</v>
      </c>
      <c r="BV45" s="305">
        <f t="shared" si="90"/>
        <v>0</v>
      </c>
      <c r="BW45" s="306">
        <f t="shared" si="3"/>
        <v>663</v>
      </c>
      <c r="BX45" s="302">
        <f t="shared" si="90"/>
        <v>80192</v>
      </c>
      <c r="BY45" s="304">
        <f t="shared" si="90"/>
        <v>284</v>
      </c>
      <c r="BZ45" s="304">
        <f t="shared" si="90"/>
        <v>8120</v>
      </c>
      <c r="CA45" s="304">
        <f t="shared" si="90"/>
        <v>0</v>
      </c>
      <c r="CB45" s="304">
        <f t="shared" si="90"/>
        <v>47762</v>
      </c>
      <c r="CC45" s="304">
        <f t="shared" si="90"/>
        <v>6070</v>
      </c>
      <c r="CD45" s="305">
        <f t="shared" si="90"/>
        <v>116</v>
      </c>
      <c r="CE45" s="302">
        <f t="shared" si="90"/>
        <v>0</v>
      </c>
      <c r="CF45" s="304">
        <f t="shared" si="90"/>
        <v>489</v>
      </c>
      <c r="CG45" s="304">
        <f t="shared" si="90"/>
        <v>988</v>
      </c>
      <c r="CH45" s="304">
        <f t="shared" si="90"/>
        <v>11</v>
      </c>
      <c r="CI45" s="304">
        <f t="shared" si="90"/>
        <v>4</v>
      </c>
      <c r="CJ45" s="304">
        <f t="shared" si="90"/>
        <v>4830</v>
      </c>
      <c r="CK45" s="304">
        <f t="shared" si="90"/>
        <v>0</v>
      </c>
      <c r="CL45" s="304">
        <f t="shared" si="90"/>
        <v>0</v>
      </c>
      <c r="CM45" s="304">
        <f t="shared" si="90"/>
        <v>0</v>
      </c>
      <c r="CN45" s="305">
        <f t="shared" si="90"/>
        <v>2</v>
      </c>
      <c r="CO45" s="306">
        <f t="shared" si="4"/>
        <v>6324</v>
      </c>
      <c r="CP45" s="277">
        <f>SUM(CP46:CP64)</f>
        <v>4612</v>
      </c>
      <c r="CQ45" s="307">
        <f t="shared" ref="CQ45" si="91">SUM(CQ46:CQ64)</f>
        <v>36152</v>
      </c>
      <c r="CR45" s="279">
        <f>SUM(CR46:CR64)</f>
        <v>148868</v>
      </c>
      <c r="CS45" s="280">
        <f t="shared" si="6"/>
        <v>6987</v>
      </c>
      <c r="CT45" s="293" t="str">
        <f t="shared" si="58"/>
        <v>893EPS017</v>
      </c>
      <c r="CU45" s="294" t="s">
        <v>325</v>
      </c>
      <c r="CV45" s="295">
        <v>893</v>
      </c>
      <c r="CW45" s="294" t="s">
        <v>234</v>
      </c>
      <c r="CX45" s="296">
        <v>10</v>
      </c>
      <c r="CY45" s="209" t="str">
        <f t="shared" si="59"/>
        <v>120EPS020</v>
      </c>
      <c r="CZ45" s="294" t="s">
        <v>335</v>
      </c>
      <c r="DA45" s="295">
        <v>120</v>
      </c>
      <c r="DB45" s="294" t="s">
        <v>189</v>
      </c>
      <c r="DC45" s="296">
        <v>57</v>
      </c>
    </row>
    <row r="46" spans="2:107" x14ac:dyDescent="0.25">
      <c r="B46" s="209" t="str">
        <f t="shared" si="9"/>
        <v>4EPS010</v>
      </c>
      <c r="C46" s="209" t="str">
        <f t="shared" si="10"/>
        <v>4EPS016</v>
      </c>
      <c r="D46" s="209" t="str">
        <f t="shared" si="11"/>
        <v>4EPS037</v>
      </c>
      <c r="E46" s="209" t="str">
        <f t="shared" si="12"/>
        <v>4EPS002</v>
      </c>
      <c r="F46" s="209" t="str">
        <f t="shared" si="13"/>
        <v>4EPS003</v>
      </c>
      <c r="G46" s="209" t="str">
        <f t="shared" si="14"/>
        <v>4EPS023</v>
      </c>
      <c r="H46" s="209" t="str">
        <f t="shared" si="15"/>
        <v>4EPS005</v>
      </c>
      <c r="I46" s="209" t="str">
        <f t="shared" si="16"/>
        <v>4EPS018</v>
      </c>
      <c r="J46" s="209" t="str">
        <f t="shared" si="17"/>
        <v>4EAS016</v>
      </c>
      <c r="K46" s="209" t="str">
        <f t="shared" si="18"/>
        <v>4EAS027</v>
      </c>
      <c r="L46" s="209" t="str">
        <f t="shared" si="19"/>
        <v>4EPS017</v>
      </c>
      <c r="M46" s="209" t="str">
        <f t="shared" si="20"/>
        <v>4EPS033</v>
      </c>
      <c r="N46" s="209" t="str">
        <f t="shared" si="21"/>
        <v>4EPS001</v>
      </c>
      <c r="O46" s="209" t="str">
        <f t="shared" si="22"/>
        <v>4EPS008</v>
      </c>
      <c r="P46" s="209" t="str">
        <f t="shared" si="23"/>
        <v>4EPS040</v>
      </c>
      <c r="Q46" s="209" t="str">
        <f t="shared" si="24"/>
        <v>4ESSC24</v>
      </c>
      <c r="R46" s="209" t="str">
        <f t="shared" si="25"/>
        <v>4EPSC20</v>
      </c>
      <c r="S46" s="209" t="str">
        <f t="shared" si="26"/>
        <v>4ESSC91</v>
      </c>
      <c r="T46" s="209" t="str">
        <f t="shared" si="27"/>
        <v>4ESSC02</v>
      </c>
      <c r="U46" s="209" t="str">
        <f t="shared" si="28"/>
        <v>4ESSC62</v>
      </c>
      <c r="V46" s="209" t="str">
        <f t="shared" si="29"/>
        <v>4EPS012</v>
      </c>
      <c r="W46" s="209" t="str">
        <f t="shared" si="30"/>
        <v>4EPSC22</v>
      </c>
      <c r="X46" s="209" t="str">
        <f t="shared" si="31"/>
        <v>4ESSC07</v>
      </c>
      <c r="Y46" s="209" t="str">
        <f t="shared" si="32"/>
        <v>4ESSC33</v>
      </c>
      <c r="Z46" s="209" t="str">
        <f t="shared" si="33"/>
        <v>4EPSS40</v>
      </c>
      <c r="AA46" s="209" t="str">
        <f t="shared" si="34"/>
        <v>4EPS020</v>
      </c>
      <c r="AB46" s="209" t="str">
        <f t="shared" si="35"/>
        <v>4EPSI03</v>
      </c>
      <c r="AC46" s="209" t="str">
        <f t="shared" si="36"/>
        <v>4ESS002</v>
      </c>
      <c r="AD46" s="209" t="str">
        <f t="shared" si="37"/>
        <v>4ESS024</v>
      </c>
      <c r="AE46" s="209" t="str">
        <f t="shared" si="38"/>
        <v>4ESS091</v>
      </c>
      <c r="AF46" s="209" t="str">
        <f t="shared" si="39"/>
        <v>4RES006</v>
      </c>
      <c r="AG46" s="209" t="str">
        <f t="shared" si="40"/>
        <v>4EPSS10</v>
      </c>
      <c r="AH46" s="209" t="e">
        <f>CONCATENATE(AT46,#REF!)</f>
        <v>#REF!</v>
      </c>
      <c r="AI46" s="209" t="str">
        <f t="shared" si="41"/>
        <v>4EPSS16</v>
      </c>
      <c r="AJ46" s="209" t="str">
        <f t="shared" si="42"/>
        <v>4EPSS37</v>
      </c>
      <c r="AK46" s="209" t="str">
        <f t="shared" si="43"/>
        <v>4EPSS02</v>
      </c>
      <c r="AL46" s="209" t="str">
        <f t="shared" si="44"/>
        <v>4EPSS23</v>
      </c>
      <c r="AM46" s="209" t="str">
        <f t="shared" si="45"/>
        <v>4EPSM03</v>
      </c>
      <c r="AN46" s="209" t="str">
        <f t="shared" si="46"/>
        <v>4EPSS18</v>
      </c>
      <c r="AO46" s="209" t="str">
        <f t="shared" si="47"/>
        <v>4EPSS05</v>
      </c>
      <c r="AP46" s="209" t="str">
        <f t="shared" si="48"/>
        <v>4EPSS17</v>
      </c>
      <c r="AQ46" s="209" t="str">
        <f t="shared" si="49"/>
        <v>4EPSS33</v>
      </c>
      <c r="AR46" s="110" t="s">
        <v>96</v>
      </c>
      <c r="AS46" s="308" t="s">
        <v>336</v>
      </c>
      <c r="AT46" s="283">
        <v>4</v>
      </c>
      <c r="AU46" s="284">
        <f>'[1]1.COBERTURA  DANE'!K45</f>
        <v>48</v>
      </c>
      <c r="AV46" s="285">
        <f>'[1]1.COBERTURA  DANE'!N45</f>
        <v>0</v>
      </c>
      <c r="AW46" s="286">
        <f>'[1]1.COBERTURA  DANE'!L45</f>
        <v>0</v>
      </c>
      <c r="AX46" s="287">
        <f>'[1]1.COBERTURA  DANE'!M45</f>
        <v>0</v>
      </c>
      <c r="AY46" s="284">
        <f t="shared" ref="AY46:BN64" si="92">IFERROR(VLOOKUP(B46,$CT$9:$CX$929,5,0),0)</f>
        <v>0</v>
      </c>
      <c r="AZ46" s="286">
        <f t="shared" si="92"/>
        <v>0</v>
      </c>
      <c r="BA46" s="286">
        <f t="shared" si="92"/>
        <v>12</v>
      </c>
      <c r="BB46" s="286">
        <f t="shared" si="92"/>
        <v>0</v>
      </c>
      <c r="BC46" s="286">
        <f t="shared" si="92"/>
        <v>271</v>
      </c>
      <c r="BD46" s="286">
        <f t="shared" si="92"/>
        <v>8</v>
      </c>
      <c r="BE46" s="286">
        <f t="shared" si="92"/>
        <v>0</v>
      </c>
      <c r="BF46" s="286">
        <f t="shared" si="92"/>
        <v>0</v>
      </c>
      <c r="BG46" s="286">
        <f t="shared" si="92"/>
        <v>0</v>
      </c>
      <c r="BH46" s="286">
        <f t="shared" si="92"/>
        <v>0</v>
      </c>
      <c r="BI46" s="286">
        <f t="shared" si="92"/>
        <v>1</v>
      </c>
      <c r="BJ46" s="286">
        <f t="shared" si="92"/>
        <v>0</v>
      </c>
      <c r="BK46" s="286">
        <f t="shared" si="92"/>
        <v>0</v>
      </c>
      <c r="BL46" s="287">
        <f t="shared" si="92"/>
        <v>0</v>
      </c>
      <c r="BM46" s="284">
        <f t="shared" si="92"/>
        <v>4</v>
      </c>
      <c r="BN46" s="286">
        <f t="shared" si="92"/>
        <v>0</v>
      </c>
      <c r="BO46" s="286">
        <f t="shared" ref="BO46:BV64" si="93">IFERROR(VLOOKUP(R46,$CT$9:$CX$929,5,0),0)</f>
        <v>0</v>
      </c>
      <c r="BP46" s="286">
        <f t="shared" si="93"/>
        <v>0</v>
      </c>
      <c r="BQ46" s="286">
        <f t="shared" si="93"/>
        <v>0</v>
      </c>
      <c r="BR46" s="286">
        <f t="shared" si="93"/>
        <v>0</v>
      </c>
      <c r="BS46" s="286">
        <f t="shared" si="93"/>
        <v>0</v>
      </c>
      <c r="BT46" s="286">
        <f t="shared" si="93"/>
        <v>0</v>
      </c>
      <c r="BU46" s="286">
        <f t="shared" si="93"/>
        <v>0</v>
      </c>
      <c r="BV46" s="287">
        <f t="shared" si="93"/>
        <v>0</v>
      </c>
      <c r="BW46" s="288">
        <f t="shared" si="3"/>
        <v>4</v>
      </c>
      <c r="BX46" s="284">
        <f t="shared" ref="BX46:CC64" si="94">IFERROR(VLOOKUP(Z46,$CY$9:$DC$931,5,0),0)</f>
        <v>1386</v>
      </c>
      <c r="BY46" s="286">
        <f t="shared" si="94"/>
        <v>10</v>
      </c>
      <c r="BZ46" s="286">
        <f t="shared" si="94"/>
        <v>0</v>
      </c>
      <c r="CA46" s="286">
        <f t="shared" si="94"/>
        <v>0</v>
      </c>
      <c r="CB46" s="286">
        <f t="shared" si="94"/>
        <v>0</v>
      </c>
      <c r="CC46" s="286">
        <f t="shared" si="94"/>
        <v>0</v>
      </c>
      <c r="CD46" s="287">
        <f>'[1]1.COBERTURA  DANE'!F45</f>
        <v>0</v>
      </c>
      <c r="CE46" s="284">
        <f t="shared" ref="CE46:CE64" si="95">IFERROR(VLOOKUP(AG46,$CY$9:$DC$931,5,0),0)</f>
        <v>0</v>
      </c>
      <c r="CF46" s="286">
        <f t="shared" ref="CF46:CN64" si="96">IFERROR(VLOOKUP(AI46,$CY$9:$DC$931,5,0),0)</f>
        <v>0</v>
      </c>
      <c r="CG46" s="286">
        <f t="shared" si="96"/>
        <v>4</v>
      </c>
      <c r="CH46" s="286">
        <f t="shared" si="96"/>
        <v>0</v>
      </c>
      <c r="CI46" s="286">
        <f t="shared" si="96"/>
        <v>1</v>
      </c>
      <c r="CJ46" s="286">
        <f t="shared" si="96"/>
        <v>26</v>
      </c>
      <c r="CK46" s="286">
        <f t="shared" si="96"/>
        <v>0</v>
      </c>
      <c r="CL46" s="286">
        <f t="shared" si="96"/>
        <v>0</v>
      </c>
      <c r="CM46" s="286">
        <f t="shared" si="96"/>
        <v>0</v>
      </c>
      <c r="CN46" s="287">
        <f t="shared" si="96"/>
        <v>0</v>
      </c>
      <c r="CO46" s="288">
        <f t="shared" si="4"/>
        <v>31</v>
      </c>
      <c r="CP46" s="289">
        <f t="shared" ref="CP46:CP64" si="97">SUM(AU46:AX46)</f>
        <v>48</v>
      </c>
      <c r="CQ46" s="290">
        <f t="shared" ref="CQ46:CQ64" si="98">SUM(AY46:BV46)</f>
        <v>296</v>
      </c>
      <c r="CR46" s="291">
        <f t="shared" ref="CR46:CR64" si="99">SUM(BX46:CN46)</f>
        <v>1427</v>
      </c>
      <c r="CS46" s="292">
        <f t="shared" si="6"/>
        <v>35</v>
      </c>
      <c r="CT46" s="293" t="str">
        <f t="shared" si="58"/>
        <v>893EPS037</v>
      </c>
      <c r="CU46" s="294" t="s">
        <v>325</v>
      </c>
      <c r="CV46" s="295">
        <v>893</v>
      </c>
      <c r="CW46" s="294" t="s">
        <v>224</v>
      </c>
      <c r="CX46" s="296">
        <v>340</v>
      </c>
      <c r="CY46" s="209" t="str">
        <f t="shared" si="59"/>
        <v>120EPSI03</v>
      </c>
      <c r="CZ46" s="294" t="s">
        <v>335</v>
      </c>
      <c r="DA46" s="295">
        <v>120</v>
      </c>
      <c r="DB46" s="294" t="s">
        <v>186</v>
      </c>
      <c r="DC46" s="296">
        <v>3002</v>
      </c>
    </row>
    <row r="47" spans="2:107" x14ac:dyDescent="0.25">
      <c r="B47" s="209" t="str">
        <f t="shared" si="9"/>
        <v>42EPS010</v>
      </c>
      <c r="C47" s="209" t="str">
        <f t="shared" si="10"/>
        <v>42EPS016</v>
      </c>
      <c r="D47" s="209" t="str">
        <f t="shared" si="11"/>
        <v>42EPS037</v>
      </c>
      <c r="E47" s="209" t="str">
        <f t="shared" si="12"/>
        <v>42EPS002</v>
      </c>
      <c r="F47" s="209" t="str">
        <f t="shared" si="13"/>
        <v>42EPS003</v>
      </c>
      <c r="G47" s="209" t="str">
        <f t="shared" si="14"/>
        <v>42EPS023</v>
      </c>
      <c r="H47" s="209" t="str">
        <f t="shared" si="15"/>
        <v>42EPS005</v>
      </c>
      <c r="I47" s="209" t="str">
        <f t="shared" si="16"/>
        <v>42EPS018</v>
      </c>
      <c r="J47" s="209" t="str">
        <f t="shared" si="17"/>
        <v>42EAS016</v>
      </c>
      <c r="K47" s="209" t="str">
        <f t="shared" si="18"/>
        <v>42EAS027</v>
      </c>
      <c r="L47" s="209" t="str">
        <f t="shared" si="19"/>
        <v>42EPS017</v>
      </c>
      <c r="M47" s="209" t="str">
        <f t="shared" si="20"/>
        <v>42EPS033</v>
      </c>
      <c r="N47" s="209" t="str">
        <f t="shared" si="21"/>
        <v>42EPS001</v>
      </c>
      <c r="O47" s="209" t="str">
        <f t="shared" si="22"/>
        <v>42EPS008</v>
      </c>
      <c r="P47" s="209" t="str">
        <f t="shared" si="23"/>
        <v>42EPS040</v>
      </c>
      <c r="Q47" s="209" t="str">
        <f t="shared" si="24"/>
        <v>42ESSC24</v>
      </c>
      <c r="R47" s="209" t="str">
        <f t="shared" si="25"/>
        <v>42EPSC20</v>
      </c>
      <c r="S47" s="209" t="str">
        <f t="shared" si="26"/>
        <v>42ESSC91</v>
      </c>
      <c r="T47" s="209" t="str">
        <f t="shared" si="27"/>
        <v>42ESSC02</v>
      </c>
      <c r="U47" s="209" t="str">
        <f t="shared" si="28"/>
        <v>42ESSC62</v>
      </c>
      <c r="V47" s="209" t="str">
        <f t="shared" si="29"/>
        <v>42EPS012</v>
      </c>
      <c r="W47" s="209" t="str">
        <f t="shared" si="30"/>
        <v>42EPSC22</v>
      </c>
      <c r="X47" s="209" t="str">
        <f t="shared" si="31"/>
        <v>42ESSC07</v>
      </c>
      <c r="Y47" s="209" t="str">
        <f t="shared" si="32"/>
        <v>42ESSC33</v>
      </c>
      <c r="Z47" s="209" t="str">
        <f t="shared" si="33"/>
        <v>42EPSS40</v>
      </c>
      <c r="AA47" s="209" t="str">
        <f t="shared" si="34"/>
        <v>42EPS020</v>
      </c>
      <c r="AB47" s="209" t="str">
        <f t="shared" si="35"/>
        <v>42EPSI03</v>
      </c>
      <c r="AC47" s="209" t="str">
        <f t="shared" si="36"/>
        <v>42ESS002</v>
      </c>
      <c r="AD47" s="209" t="str">
        <f t="shared" si="37"/>
        <v>42ESS024</v>
      </c>
      <c r="AE47" s="209" t="str">
        <f t="shared" si="38"/>
        <v>42ESS091</v>
      </c>
      <c r="AF47" s="209" t="str">
        <f t="shared" si="39"/>
        <v>42RES006</v>
      </c>
      <c r="AG47" s="209" t="str">
        <f t="shared" si="40"/>
        <v>42EPSS10</v>
      </c>
      <c r="AH47" s="209" t="e">
        <f>CONCATENATE(AT47,#REF!)</f>
        <v>#REF!</v>
      </c>
      <c r="AI47" s="209" t="str">
        <f t="shared" si="41"/>
        <v>42EPSS16</v>
      </c>
      <c r="AJ47" s="209" t="str">
        <f t="shared" si="42"/>
        <v>42EPSS37</v>
      </c>
      <c r="AK47" s="209" t="str">
        <f t="shared" si="43"/>
        <v>42EPSS02</v>
      </c>
      <c r="AL47" s="209" t="str">
        <f t="shared" si="44"/>
        <v>42EPSS23</v>
      </c>
      <c r="AM47" s="209" t="str">
        <f t="shared" si="45"/>
        <v>42EPSM03</v>
      </c>
      <c r="AN47" s="209" t="str">
        <f t="shared" si="46"/>
        <v>42EPSS18</v>
      </c>
      <c r="AO47" s="209" t="str">
        <f t="shared" si="47"/>
        <v>42EPSS05</v>
      </c>
      <c r="AP47" s="209" t="str">
        <f t="shared" si="48"/>
        <v>42EPSS17</v>
      </c>
      <c r="AQ47" s="209" t="str">
        <f t="shared" si="49"/>
        <v>42EPSS33</v>
      </c>
      <c r="AR47" s="125" t="s">
        <v>70</v>
      </c>
      <c r="AS47" s="308" t="s">
        <v>336</v>
      </c>
      <c r="AT47" s="283">
        <v>42</v>
      </c>
      <c r="AU47" s="284">
        <f>'[1]1.COBERTURA  DANE'!K46</f>
        <v>488</v>
      </c>
      <c r="AV47" s="285">
        <f>'[1]1.COBERTURA  DANE'!N46</f>
        <v>0</v>
      </c>
      <c r="AW47" s="286">
        <f>'[1]1.COBERTURA  DANE'!L46</f>
        <v>3</v>
      </c>
      <c r="AX47" s="287">
        <f>'[1]1.COBERTURA  DANE'!M46</f>
        <v>48</v>
      </c>
      <c r="AY47" s="284">
        <f t="shared" si="92"/>
        <v>0</v>
      </c>
      <c r="AZ47" s="286">
        <f t="shared" si="92"/>
        <v>1666</v>
      </c>
      <c r="BA47" s="286">
        <f t="shared" si="92"/>
        <v>743</v>
      </c>
      <c r="BB47" s="286">
        <f t="shared" si="92"/>
        <v>0</v>
      </c>
      <c r="BC47" s="286">
        <f t="shared" si="92"/>
        <v>6724</v>
      </c>
      <c r="BD47" s="286">
        <f t="shared" si="92"/>
        <v>0</v>
      </c>
      <c r="BE47" s="286">
        <f t="shared" si="92"/>
        <v>1</v>
      </c>
      <c r="BF47" s="286">
        <f t="shared" si="92"/>
        <v>0</v>
      </c>
      <c r="BG47" s="286">
        <f t="shared" si="92"/>
        <v>3</v>
      </c>
      <c r="BH47" s="286">
        <f t="shared" si="92"/>
        <v>0</v>
      </c>
      <c r="BI47" s="286">
        <f t="shared" si="92"/>
        <v>3</v>
      </c>
      <c r="BJ47" s="286">
        <f t="shared" si="92"/>
        <v>0</v>
      </c>
      <c r="BK47" s="286">
        <f t="shared" si="92"/>
        <v>0</v>
      </c>
      <c r="BL47" s="287">
        <f t="shared" si="92"/>
        <v>0</v>
      </c>
      <c r="BM47" s="284">
        <f t="shared" si="92"/>
        <v>50</v>
      </c>
      <c r="BN47" s="286">
        <f t="shared" si="92"/>
        <v>106</v>
      </c>
      <c r="BO47" s="286">
        <f t="shared" si="93"/>
        <v>0</v>
      </c>
      <c r="BP47" s="286">
        <f t="shared" si="93"/>
        <v>0</v>
      </c>
      <c r="BQ47" s="286">
        <f t="shared" si="93"/>
        <v>0</v>
      </c>
      <c r="BR47" s="286">
        <f t="shared" si="93"/>
        <v>0</v>
      </c>
      <c r="BS47" s="286">
        <f t="shared" si="93"/>
        <v>0</v>
      </c>
      <c r="BT47" s="286">
        <f t="shared" si="93"/>
        <v>0</v>
      </c>
      <c r="BU47" s="286">
        <f t="shared" si="93"/>
        <v>0</v>
      </c>
      <c r="BV47" s="287">
        <f t="shared" si="93"/>
        <v>0</v>
      </c>
      <c r="BW47" s="288">
        <f t="shared" si="3"/>
        <v>156</v>
      </c>
      <c r="BX47" s="284">
        <f t="shared" si="94"/>
        <v>6814</v>
      </c>
      <c r="BY47" s="286">
        <f t="shared" si="94"/>
        <v>0</v>
      </c>
      <c r="BZ47" s="286">
        <f t="shared" si="94"/>
        <v>0</v>
      </c>
      <c r="CA47" s="286">
        <f t="shared" si="94"/>
        <v>0</v>
      </c>
      <c r="CB47" s="286">
        <f t="shared" si="94"/>
        <v>9227</v>
      </c>
      <c r="CC47" s="286">
        <f t="shared" si="94"/>
        <v>191</v>
      </c>
      <c r="CD47" s="287">
        <f>'[1]1.COBERTURA  DANE'!F46</f>
        <v>116</v>
      </c>
      <c r="CE47" s="284">
        <f t="shared" si="95"/>
        <v>0</v>
      </c>
      <c r="CF47" s="286">
        <f t="shared" si="96"/>
        <v>276</v>
      </c>
      <c r="CG47" s="286">
        <f t="shared" si="96"/>
        <v>160</v>
      </c>
      <c r="CH47" s="286">
        <f t="shared" si="96"/>
        <v>0</v>
      </c>
      <c r="CI47" s="286">
        <f t="shared" si="96"/>
        <v>0</v>
      </c>
      <c r="CJ47" s="286">
        <f t="shared" si="96"/>
        <v>903</v>
      </c>
      <c r="CK47" s="286">
        <f t="shared" si="96"/>
        <v>0</v>
      </c>
      <c r="CL47" s="286">
        <f t="shared" si="96"/>
        <v>0</v>
      </c>
      <c r="CM47" s="286">
        <f t="shared" si="96"/>
        <v>0</v>
      </c>
      <c r="CN47" s="287">
        <f t="shared" si="96"/>
        <v>0</v>
      </c>
      <c r="CO47" s="288">
        <f t="shared" si="4"/>
        <v>1339</v>
      </c>
      <c r="CP47" s="289">
        <f t="shared" si="97"/>
        <v>539</v>
      </c>
      <c r="CQ47" s="290">
        <f t="shared" si="98"/>
        <v>9296</v>
      </c>
      <c r="CR47" s="291">
        <f t="shared" si="99"/>
        <v>17687</v>
      </c>
      <c r="CS47" s="292">
        <f t="shared" si="6"/>
        <v>1495</v>
      </c>
      <c r="CT47" s="293" t="str">
        <f t="shared" si="58"/>
        <v>893EPS040</v>
      </c>
      <c r="CU47" s="294" t="s">
        <v>325</v>
      </c>
      <c r="CV47" s="295">
        <v>893</v>
      </c>
      <c r="CW47" s="294" t="s">
        <v>240</v>
      </c>
      <c r="CX47" s="296">
        <v>10</v>
      </c>
      <c r="CY47" s="209" t="str">
        <f t="shared" si="59"/>
        <v>120EPSM03</v>
      </c>
      <c r="CZ47" s="294" t="s">
        <v>335</v>
      </c>
      <c r="DA47" s="295">
        <v>120</v>
      </c>
      <c r="DB47" s="294" t="s">
        <v>202</v>
      </c>
      <c r="DC47" s="296">
        <v>143</v>
      </c>
    </row>
    <row r="48" spans="2:107" x14ac:dyDescent="0.25">
      <c r="B48" s="209" t="str">
        <f t="shared" si="9"/>
        <v>44EPS010</v>
      </c>
      <c r="C48" s="209" t="str">
        <f t="shared" si="10"/>
        <v>44EPS016</v>
      </c>
      <c r="D48" s="209" t="str">
        <f t="shared" si="11"/>
        <v>44EPS037</v>
      </c>
      <c r="E48" s="209" t="str">
        <f t="shared" si="12"/>
        <v>44EPS002</v>
      </c>
      <c r="F48" s="209" t="str">
        <f t="shared" si="13"/>
        <v>44EPS003</v>
      </c>
      <c r="G48" s="209" t="str">
        <f t="shared" si="14"/>
        <v>44EPS023</v>
      </c>
      <c r="H48" s="209" t="str">
        <f t="shared" si="15"/>
        <v>44EPS005</v>
      </c>
      <c r="I48" s="209" t="str">
        <f t="shared" si="16"/>
        <v>44EPS018</v>
      </c>
      <c r="J48" s="209" t="str">
        <f t="shared" si="17"/>
        <v>44EAS016</v>
      </c>
      <c r="K48" s="209" t="str">
        <f t="shared" si="18"/>
        <v>44EAS027</v>
      </c>
      <c r="L48" s="209" t="str">
        <f t="shared" si="19"/>
        <v>44EPS017</v>
      </c>
      <c r="M48" s="209" t="str">
        <f t="shared" si="20"/>
        <v>44EPS033</v>
      </c>
      <c r="N48" s="209" t="str">
        <f t="shared" si="21"/>
        <v>44EPS001</v>
      </c>
      <c r="O48" s="209" t="str">
        <f t="shared" si="22"/>
        <v>44EPS008</v>
      </c>
      <c r="P48" s="209" t="str">
        <f t="shared" si="23"/>
        <v>44EPS040</v>
      </c>
      <c r="Q48" s="209" t="str">
        <f t="shared" si="24"/>
        <v>44ESSC24</v>
      </c>
      <c r="R48" s="209" t="str">
        <f t="shared" si="25"/>
        <v>44EPSC20</v>
      </c>
      <c r="S48" s="209" t="str">
        <f t="shared" si="26"/>
        <v>44ESSC91</v>
      </c>
      <c r="T48" s="209" t="str">
        <f t="shared" si="27"/>
        <v>44ESSC02</v>
      </c>
      <c r="U48" s="209" t="str">
        <f t="shared" si="28"/>
        <v>44ESSC62</v>
      </c>
      <c r="V48" s="209" t="str">
        <f t="shared" si="29"/>
        <v>44EPS012</v>
      </c>
      <c r="W48" s="209" t="str">
        <f t="shared" si="30"/>
        <v>44EPSC22</v>
      </c>
      <c r="X48" s="209" t="str">
        <f t="shared" si="31"/>
        <v>44ESSC07</v>
      </c>
      <c r="Y48" s="209" t="str">
        <f t="shared" si="32"/>
        <v>44ESSC33</v>
      </c>
      <c r="Z48" s="209" t="str">
        <f t="shared" si="33"/>
        <v>44EPSS40</v>
      </c>
      <c r="AA48" s="209" t="str">
        <f t="shared" si="34"/>
        <v>44EPS020</v>
      </c>
      <c r="AB48" s="209" t="str">
        <f t="shared" si="35"/>
        <v>44EPSI03</v>
      </c>
      <c r="AC48" s="209" t="str">
        <f t="shared" si="36"/>
        <v>44ESS002</v>
      </c>
      <c r="AD48" s="209" t="str">
        <f t="shared" si="37"/>
        <v>44ESS024</v>
      </c>
      <c r="AE48" s="209" t="str">
        <f t="shared" si="38"/>
        <v>44ESS091</v>
      </c>
      <c r="AF48" s="209" t="str">
        <f t="shared" si="39"/>
        <v>44RES006</v>
      </c>
      <c r="AG48" s="209" t="str">
        <f t="shared" si="40"/>
        <v>44EPSS10</v>
      </c>
      <c r="AH48" s="209" t="e">
        <f>CONCATENATE(AT48,#REF!)</f>
        <v>#REF!</v>
      </c>
      <c r="AI48" s="209" t="str">
        <f t="shared" si="41"/>
        <v>44EPSS16</v>
      </c>
      <c r="AJ48" s="209" t="str">
        <f t="shared" si="42"/>
        <v>44EPSS37</v>
      </c>
      <c r="AK48" s="209" t="str">
        <f t="shared" si="43"/>
        <v>44EPSS02</v>
      </c>
      <c r="AL48" s="209" t="str">
        <f t="shared" si="44"/>
        <v>44EPSS23</v>
      </c>
      <c r="AM48" s="209" t="str">
        <f t="shared" si="45"/>
        <v>44EPSM03</v>
      </c>
      <c r="AN48" s="209" t="str">
        <f t="shared" si="46"/>
        <v>44EPSS18</v>
      </c>
      <c r="AO48" s="209" t="str">
        <f t="shared" si="47"/>
        <v>44EPSS05</v>
      </c>
      <c r="AP48" s="209" t="str">
        <f t="shared" si="48"/>
        <v>44EPSS17</v>
      </c>
      <c r="AQ48" s="209" t="str">
        <f t="shared" si="49"/>
        <v>44EPSS33</v>
      </c>
      <c r="AR48" s="89" t="s">
        <v>97</v>
      </c>
      <c r="AS48" s="308" t="s">
        <v>336</v>
      </c>
      <c r="AT48" s="283">
        <v>44</v>
      </c>
      <c r="AU48" s="284">
        <f>'[1]1.COBERTURA  DANE'!K47</f>
        <v>92</v>
      </c>
      <c r="AV48" s="285">
        <f>'[1]1.COBERTURA  DANE'!N47</f>
        <v>0</v>
      </c>
      <c r="AW48" s="286">
        <f>'[1]1.COBERTURA  DANE'!L47</f>
        <v>1</v>
      </c>
      <c r="AX48" s="287">
        <f>'[1]1.COBERTURA  DANE'!M47</f>
        <v>0</v>
      </c>
      <c r="AY48" s="284">
        <f t="shared" si="92"/>
        <v>0</v>
      </c>
      <c r="AZ48" s="286">
        <f t="shared" si="92"/>
        <v>0</v>
      </c>
      <c r="BA48" s="286">
        <f t="shared" si="92"/>
        <v>38</v>
      </c>
      <c r="BB48" s="286">
        <f t="shared" si="92"/>
        <v>0</v>
      </c>
      <c r="BC48" s="286">
        <f t="shared" si="92"/>
        <v>1137</v>
      </c>
      <c r="BD48" s="286">
        <f t="shared" si="92"/>
        <v>0</v>
      </c>
      <c r="BE48" s="286">
        <f t="shared" si="92"/>
        <v>1</v>
      </c>
      <c r="BF48" s="286">
        <f t="shared" si="92"/>
        <v>0</v>
      </c>
      <c r="BG48" s="286">
        <f t="shared" si="92"/>
        <v>0</v>
      </c>
      <c r="BH48" s="286">
        <f t="shared" si="92"/>
        <v>0</v>
      </c>
      <c r="BI48" s="286">
        <f t="shared" si="92"/>
        <v>0</v>
      </c>
      <c r="BJ48" s="286">
        <f t="shared" si="92"/>
        <v>0</v>
      </c>
      <c r="BK48" s="286">
        <f t="shared" si="92"/>
        <v>0</v>
      </c>
      <c r="BL48" s="287">
        <f t="shared" si="92"/>
        <v>0</v>
      </c>
      <c r="BM48" s="284">
        <f t="shared" si="92"/>
        <v>30</v>
      </c>
      <c r="BN48" s="286">
        <f t="shared" si="92"/>
        <v>0</v>
      </c>
      <c r="BO48" s="286">
        <f t="shared" si="93"/>
        <v>0</v>
      </c>
      <c r="BP48" s="286">
        <f t="shared" si="93"/>
        <v>0</v>
      </c>
      <c r="BQ48" s="286">
        <f t="shared" si="93"/>
        <v>0</v>
      </c>
      <c r="BR48" s="286">
        <f t="shared" si="93"/>
        <v>0</v>
      </c>
      <c r="BS48" s="286">
        <f t="shared" si="93"/>
        <v>0</v>
      </c>
      <c r="BT48" s="286">
        <f t="shared" si="93"/>
        <v>0</v>
      </c>
      <c r="BU48" s="286">
        <f t="shared" si="93"/>
        <v>0</v>
      </c>
      <c r="BV48" s="287">
        <f t="shared" si="93"/>
        <v>0</v>
      </c>
      <c r="BW48" s="288">
        <f t="shared" si="3"/>
        <v>30</v>
      </c>
      <c r="BX48" s="284">
        <f t="shared" si="94"/>
        <v>5300</v>
      </c>
      <c r="BY48" s="286">
        <f t="shared" si="94"/>
        <v>0</v>
      </c>
      <c r="BZ48" s="286">
        <f t="shared" si="94"/>
        <v>0</v>
      </c>
      <c r="CA48" s="286">
        <f t="shared" si="94"/>
        <v>0</v>
      </c>
      <c r="CB48" s="286">
        <f t="shared" si="94"/>
        <v>0</v>
      </c>
      <c r="CC48" s="286">
        <f t="shared" si="94"/>
        <v>0</v>
      </c>
      <c r="CD48" s="287">
        <f>'[1]1.COBERTURA  DANE'!F47</f>
        <v>0</v>
      </c>
      <c r="CE48" s="284">
        <f t="shared" si="95"/>
        <v>0</v>
      </c>
      <c r="CF48" s="286">
        <f t="shared" si="96"/>
        <v>0</v>
      </c>
      <c r="CG48" s="286">
        <f t="shared" si="96"/>
        <v>7</v>
      </c>
      <c r="CH48" s="286">
        <f t="shared" si="96"/>
        <v>3</v>
      </c>
      <c r="CI48" s="286">
        <f t="shared" si="96"/>
        <v>0</v>
      </c>
      <c r="CJ48" s="286">
        <f t="shared" si="96"/>
        <v>263</v>
      </c>
      <c r="CK48" s="286">
        <f t="shared" si="96"/>
        <v>0</v>
      </c>
      <c r="CL48" s="286">
        <f t="shared" si="96"/>
        <v>0</v>
      </c>
      <c r="CM48" s="286">
        <f t="shared" si="96"/>
        <v>0</v>
      </c>
      <c r="CN48" s="287">
        <f t="shared" si="96"/>
        <v>0</v>
      </c>
      <c r="CO48" s="288">
        <f t="shared" si="4"/>
        <v>273</v>
      </c>
      <c r="CP48" s="289">
        <f t="shared" si="97"/>
        <v>93</v>
      </c>
      <c r="CQ48" s="290">
        <f t="shared" si="98"/>
        <v>1206</v>
      </c>
      <c r="CR48" s="291">
        <f t="shared" si="99"/>
        <v>5573</v>
      </c>
      <c r="CS48" s="292">
        <f t="shared" si="6"/>
        <v>303</v>
      </c>
      <c r="CT48" s="293" t="str">
        <f t="shared" si="58"/>
        <v>893EPSC20</v>
      </c>
      <c r="CU48" s="294" t="s">
        <v>325</v>
      </c>
      <c r="CV48" s="295">
        <v>893</v>
      </c>
      <c r="CW48" s="294" t="s">
        <v>243</v>
      </c>
      <c r="CX48" s="296">
        <v>3</v>
      </c>
      <c r="CY48" s="209" t="str">
        <f t="shared" si="59"/>
        <v>120EPSS18</v>
      </c>
      <c r="CZ48" s="294" t="s">
        <v>335</v>
      </c>
      <c r="DA48" s="295">
        <v>120</v>
      </c>
      <c r="DB48" s="294" t="s">
        <v>204</v>
      </c>
      <c r="DC48" s="296">
        <v>1</v>
      </c>
    </row>
    <row r="49" spans="2:107" x14ac:dyDescent="0.25">
      <c r="B49" s="209" t="str">
        <f t="shared" si="9"/>
        <v>59EPS010</v>
      </c>
      <c r="C49" s="209" t="str">
        <f t="shared" si="10"/>
        <v>59EPS016</v>
      </c>
      <c r="D49" s="209" t="str">
        <f t="shared" si="11"/>
        <v>59EPS037</v>
      </c>
      <c r="E49" s="209" t="str">
        <f t="shared" si="12"/>
        <v>59EPS002</v>
      </c>
      <c r="F49" s="209" t="str">
        <f t="shared" si="13"/>
        <v>59EPS003</v>
      </c>
      <c r="G49" s="209" t="str">
        <f t="shared" si="14"/>
        <v>59EPS023</v>
      </c>
      <c r="H49" s="209" t="str">
        <f t="shared" si="15"/>
        <v>59EPS005</v>
      </c>
      <c r="I49" s="209" t="str">
        <f t="shared" si="16"/>
        <v>59EPS018</v>
      </c>
      <c r="J49" s="209" t="str">
        <f t="shared" si="17"/>
        <v>59EAS016</v>
      </c>
      <c r="K49" s="209" t="str">
        <f t="shared" si="18"/>
        <v>59EAS027</v>
      </c>
      <c r="L49" s="209" t="str">
        <f t="shared" si="19"/>
        <v>59EPS017</v>
      </c>
      <c r="M49" s="209" t="str">
        <f t="shared" si="20"/>
        <v>59EPS033</v>
      </c>
      <c r="N49" s="209" t="str">
        <f t="shared" si="21"/>
        <v>59EPS001</v>
      </c>
      <c r="O49" s="209" t="str">
        <f t="shared" si="22"/>
        <v>59EPS008</v>
      </c>
      <c r="P49" s="209" t="str">
        <f t="shared" si="23"/>
        <v>59EPS040</v>
      </c>
      <c r="Q49" s="209" t="str">
        <f t="shared" si="24"/>
        <v>59ESSC24</v>
      </c>
      <c r="R49" s="209" t="str">
        <f t="shared" si="25"/>
        <v>59EPSC20</v>
      </c>
      <c r="S49" s="209" t="str">
        <f t="shared" si="26"/>
        <v>59ESSC91</v>
      </c>
      <c r="T49" s="209" t="str">
        <f t="shared" si="27"/>
        <v>59ESSC02</v>
      </c>
      <c r="U49" s="209" t="str">
        <f t="shared" si="28"/>
        <v>59ESSC62</v>
      </c>
      <c r="V49" s="209" t="str">
        <f t="shared" si="29"/>
        <v>59EPS012</v>
      </c>
      <c r="W49" s="209" t="str">
        <f t="shared" si="30"/>
        <v>59EPSC22</v>
      </c>
      <c r="X49" s="209" t="str">
        <f t="shared" si="31"/>
        <v>59ESSC07</v>
      </c>
      <c r="Y49" s="209" t="str">
        <f t="shared" si="32"/>
        <v>59ESSC33</v>
      </c>
      <c r="Z49" s="209" t="str">
        <f t="shared" si="33"/>
        <v>59EPSS40</v>
      </c>
      <c r="AA49" s="209" t="str">
        <f t="shared" si="34"/>
        <v>59EPS020</v>
      </c>
      <c r="AB49" s="209" t="str">
        <f t="shared" si="35"/>
        <v>59EPSI03</v>
      </c>
      <c r="AC49" s="209" t="str">
        <f t="shared" si="36"/>
        <v>59ESS002</v>
      </c>
      <c r="AD49" s="209" t="str">
        <f t="shared" si="37"/>
        <v>59ESS024</v>
      </c>
      <c r="AE49" s="209" t="str">
        <f t="shared" si="38"/>
        <v>59ESS091</v>
      </c>
      <c r="AF49" s="209" t="str">
        <f t="shared" si="39"/>
        <v>59RES006</v>
      </c>
      <c r="AG49" s="209" t="str">
        <f t="shared" si="40"/>
        <v>59EPSS10</v>
      </c>
      <c r="AH49" s="209" t="e">
        <f>CONCATENATE(AT49,#REF!)</f>
        <v>#REF!</v>
      </c>
      <c r="AI49" s="209" t="str">
        <f t="shared" si="41"/>
        <v>59EPSS16</v>
      </c>
      <c r="AJ49" s="209" t="str">
        <f t="shared" si="42"/>
        <v>59EPSS37</v>
      </c>
      <c r="AK49" s="209" t="str">
        <f t="shared" si="43"/>
        <v>59EPSS02</v>
      </c>
      <c r="AL49" s="209" t="str">
        <f t="shared" si="44"/>
        <v>59EPSS23</v>
      </c>
      <c r="AM49" s="209" t="str">
        <f t="shared" si="45"/>
        <v>59EPSM03</v>
      </c>
      <c r="AN49" s="209" t="str">
        <f t="shared" si="46"/>
        <v>59EPSS18</v>
      </c>
      <c r="AO49" s="209" t="str">
        <f t="shared" si="47"/>
        <v>59EPSS05</v>
      </c>
      <c r="AP49" s="209" t="str">
        <f t="shared" si="48"/>
        <v>59EPSS17</v>
      </c>
      <c r="AQ49" s="209" t="str">
        <f t="shared" si="49"/>
        <v>59EPSS33</v>
      </c>
      <c r="AR49" s="89" t="s">
        <v>98</v>
      </c>
      <c r="AS49" s="308" t="s">
        <v>336</v>
      </c>
      <c r="AT49" s="283">
        <v>59</v>
      </c>
      <c r="AU49" s="284">
        <f>'[1]1.COBERTURA  DANE'!K48</f>
        <v>76</v>
      </c>
      <c r="AV49" s="285">
        <f>'[1]1.COBERTURA  DANE'!N48</f>
        <v>0</v>
      </c>
      <c r="AW49" s="286">
        <f>'[1]1.COBERTURA  DANE'!L48</f>
        <v>0</v>
      </c>
      <c r="AX49" s="287">
        <f>'[1]1.COBERTURA  DANE'!M48</f>
        <v>0</v>
      </c>
      <c r="AY49" s="284">
        <f t="shared" si="92"/>
        <v>0</v>
      </c>
      <c r="AZ49" s="286">
        <f t="shared" si="92"/>
        <v>174</v>
      </c>
      <c r="BA49" s="286">
        <f t="shared" si="92"/>
        <v>138</v>
      </c>
      <c r="BB49" s="286">
        <f t="shared" si="92"/>
        <v>1</v>
      </c>
      <c r="BC49" s="286">
        <f t="shared" si="92"/>
        <v>2302</v>
      </c>
      <c r="BD49" s="286">
        <f t="shared" si="92"/>
        <v>0</v>
      </c>
      <c r="BE49" s="286">
        <f t="shared" si="92"/>
        <v>5</v>
      </c>
      <c r="BF49" s="286">
        <f t="shared" si="92"/>
        <v>0</v>
      </c>
      <c r="BG49" s="286">
        <f t="shared" si="92"/>
        <v>0</v>
      </c>
      <c r="BH49" s="286">
        <f t="shared" si="92"/>
        <v>0</v>
      </c>
      <c r="BI49" s="286">
        <f t="shared" si="92"/>
        <v>1</v>
      </c>
      <c r="BJ49" s="286">
        <f t="shared" si="92"/>
        <v>0</v>
      </c>
      <c r="BK49" s="286">
        <f t="shared" si="92"/>
        <v>0</v>
      </c>
      <c r="BL49" s="287">
        <f t="shared" si="92"/>
        <v>0</v>
      </c>
      <c r="BM49" s="284">
        <f t="shared" si="92"/>
        <v>4</v>
      </c>
      <c r="BN49" s="286">
        <f t="shared" si="92"/>
        <v>26</v>
      </c>
      <c r="BO49" s="286">
        <f t="shared" si="93"/>
        <v>0</v>
      </c>
      <c r="BP49" s="286">
        <f t="shared" si="93"/>
        <v>0</v>
      </c>
      <c r="BQ49" s="286">
        <f t="shared" si="93"/>
        <v>0</v>
      </c>
      <c r="BR49" s="286">
        <f t="shared" si="93"/>
        <v>0</v>
      </c>
      <c r="BS49" s="286">
        <f t="shared" si="93"/>
        <v>0</v>
      </c>
      <c r="BT49" s="286">
        <f t="shared" si="93"/>
        <v>0</v>
      </c>
      <c r="BU49" s="286">
        <f t="shared" si="93"/>
        <v>0</v>
      </c>
      <c r="BV49" s="287">
        <f t="shared" si="93"/>
        <v>0</v>
      </c>
      <c r="BW49" s="288">
        <f t="shared" si="3"/>
        <v>30</v>
      </c>
      <c r="BX49" s="284">
        <f t="shared" si="94"/>
        <v>736</v>
      </c>
      <c r="BY49" s="286">
        <f t="shared" si="94"/>
        <v>0</v>
      </c>
      <c r="BZ49" s="286">
        <f t="shared" si="94"/>
        <v>0</v>
      </c>
      <c r="CA49" s="286">
        <f t="shared" si="94"/>
        <v>0</v>
      </c>
      <c r="CB49" s="286">
        <f t="shared" si="94"/>
        <v>2296</v>
      </c>
      <c r="CC49" s="286">
        <f t="shared" si="94"/>
        <v>0</v>
      </c>
      <c r="CD49" s="287">
        <f>'[1]1.COBERTURA  DANE'!F48</f>
        <v>0</v>
      </c>
      <c r="CE49" s="284">
        <f t="shared" si="95"/>
        <v>0</v>
      </c>
      <c r="CF49" s="286">
        <f t="shared" si="96"/>
        <v>24</v>
      </c>
      <c r="CG49" s="286">
        <f t="shared" si="96"/>
        <v>8</v>
      </c>
      <c r="CH49" s="286">
        <f t="shared" si="96"/>
        <v>0</v>
      </c>
      <c r="CI49" s="286">
        <f t="shared" si="96"/>
        <v>0</v>
      </c>
      <c r="CJ49" s="286">
        <f t="shared" si="96"/>
        <v>238</v>
      </c>
      <c r="CK49" s="286">
        <f t="shared" si="96"/>
        <v>0</v>
      </c>
      <c r="CL49" s="286">
        <f t="shared" si="96"/>
        <v>0</v>
      </c>
      <c r="CM49" s="286">
        <f t="shared" si="96"/>
        <v>0</v>
      </c>
      <c r="CN49" s="287">
        <f t="shared" si="96"/>
        <v>0</v>
      </c>
      <c r="CO49" s="288">
        <f t="shared" si="4"/>
        <v>270</v>
      </c>
      <c r="CP49" s="289">
        <f t="shared" si="97"/>
        <v>76</v>
      </c>
      <c r="CQ49" s="290">
        <f t="shared" si="98"/>
        <v>2651</v>
      </c>
      <c r="CR49" s="291">
        <f t="shared" si="99"/>
        <v>3302</v>
      </c>
      <c r="CS49" s="292">
        <f t="shared" si="6"/>
        <v>300</v>
      </c>
      <c r="CT49" s="293" t="str">
        <f t="shared" si="58"/>
        <v>120EPS003</v>
      </c>
      <c r="CU49" s="294" t="s">
        <v>335</v>
      </c>
      <c r="CV49" s="295">
        <v>120</v>
      </c>
      <c r="CW49" s="294" t="s">
        <v>226</v>
      </c>
      <c r="CX49" s="296">
        <v>482</v>
      </c>
      <c r="CY49" s="209" t="str">
        <f t="shared" si="59"/>
        <v>120EPSS37</v>
      </c>
      <c r="CZ49" s="294" t="s">
        <v>335</v>
      </c>
      <c r="DA49" s="295">
        <v>120</v>
      </c>
      <c r="DB49" s="294" t="s">
        <v>196</v>
      </c>
      <c r="DC49" s="296">
        <v>21</v>
      </c>
    </row>
    <row r="50" spans="2:107" x14ac:dyDescent="0.25">
      <c r="B50" s="209" t="str">
        <f t="shared" si="9"/>
        <v>113EPS010</v>
      </c>
      <c r="C50" s="209" t="str">
        <f t="shared" si="10"/>
        <v>113EPS016</v>
      </c>
      <c r="D50" s="209" t="str">
        <f t="shared" si="11"/>
        <v>113EPS037</v>
      </c>
      <c r="E50" s="209" t="str">
        <f t="shared" si="12"/>
        <v>113EPS002</v>
      </c>
      <c r="F50" s="209" t="str">
        <f t="shared" si="13"/>
        <v>113EPS003</v>
      </c>
      <c r="G50" s="209" t="str">
        <f t="shared" si="14"/>
        <v>113EPS023</v>
      </c>
      <c r="H50" s="209" t="str">
        <f t="shared" si="15"/>
        <v>113EPS005</v>
      </c>
      <c r="I50" s="209" t="str">
        <f t="shared" si="16"/>
        <v>113EPS018</v>
      </c>
      <c r="J50" s="209" t="str">
        <f t="shared" si="17"/>
        <v>113EAS016</v>
      </c>
      <c r="K50" s="209" t="str">
        <f t="shared" si="18"/>
        <v>113EAS027</v>
      </c>
      <c r="L50" s="209" t="str">
        <f t="shared" si="19"/>
        <v>113EPS017</v>
      </c>
      <c r="M50" s="209" t="str">
        <f t="shared" si="20"/>
        <v>113EPS033</v>
      </c>
      <c r="N50" s="209" t="str">
        <f t="shared" si="21"/>
        <v>113EPS001</v>
      </c>
      <c r="O50" s="209" t="str">
        <f t="shared" si="22"/>
        <v>113EPS008</v>
      </c>
      <c r="P50" s="209" t="str">
        <f t="shared" si="23"/>
        <v>113EPS040</v>
      </c>
      <c r="Q50" s="209" t="str">
        <f t="shared" si="24"/>
        <v>113ESSC24</v>
      </c>
      <c r="R50" s="209" t="str">
        <f t="shared" si="25"/>
        <v>113EPSC20</v>
      </c>
      <c r="S50" s="209" t="str">
        <f t="shared" si="26"/>
        <v>113ESSC91</v>
      </c>
      <c r="T50" s="209" t="str">
        <f t="shared" si="27"/>
        <v>113ESSC02</v>
      </c>
      <c r="U50" s="209" t="str">
        <f t="shared" si="28"/>
        <v>113ESSC62</v>
      </c>
      <c r="V50" s="209" t="str">
        <f t="shared" si="29"/>
        <v>113EPS012</v>
      </c>
      <c r="W50" s="209" t="str">
        <f t="shared" si="30"/>
        <v>113EPSC22</v>
      </c>
      <c r="X50" s="209" t="str">
        <f t="shared" si="31"/>
        <v>113ESSC07</v>
      </c>
      <c r="Y50" s="209" t="str">
        <f t="shared" si="32"/>
        <v>113ESSC33</v>
      </c>
      <c r="Z50" s="209" t="str">
        <f t="shared" si="33"/>
        <v>113EPSS40</v>
      </c>
      <c r="AA50" s="209" t="str">
        <f t="shared" si="34"/>
        <v>113EPS020</v>
      </c>
      <c r="AB50" s="209" t="str">
        <f t="shared" si="35"/>
        <v>113EPSI03</v>
      </c>
      <c r="AC50" s="209" t="str">
        <f t="shared" si="36"/>
        <v>113ESS002</v>
      </c>
      <c r="AD50" s="209" t="str">
        <f t="shared" si="37"/>
        <v>113ESS024</v>
      </c>
      <c r="AE50" s="209" t="str">
        <f t="shared" si="38"/>
        <v>113ESS091</v>
      </c>
      <c r="AF50" s="209" t="str">
        <f t="shared" si="39"/>
        <v>113RES006</v>
      </c>
      <c r="AG50" s="209" t="str">
        <f t="shared" si="40"/>
        <v>113EPSS10</v>
      </c>
      <c r="AH50" s="209" t="e">
        <f>CONCATENATE(AT50,#REF!)</f>
        <v>#REF!</v>
      </c>
      <c r="AI50" s="209" t="str">
        <f t="shared" si="41"/>
        <v>113EPSS16</v>
      </c>
      <c r="AJ50" s="209" t="str">
        <f t="shared" si="42"/>
        <v>113EPSS37</v>
      </c>
      <c r="AK50" s="209" t="str">
        <f t="shared" si="43"/>
        <v>113EPSS02</v>
      </c>
      <c r="AL50" s="209" t="str">
        <f t="shared" si="44"/>
        <v>113EPSS23</v>
      </c>
      <c r="AM50" s="209" t="str">
        <f t="shared" si="45"/>
        <v>113EPSM03</v>
      </c>
      <c r="AN50" s="209" t="str">
        <f t="shared" si="46"/>
        <v>113EPSS18</v>
      </c>
      <c r="AO50" s="209" t="str">
        <f t="shared" si="47"/>
        <v>113EPSS05</v>
      </c>
      <c r="AP50" s="209" t="str">
        <f t="shared" si="48"/>
        <v>113EPSS17</v>
      </c>
      <c r="AQ50" s="209" t="str">
        <f t="shared" si="49"/>
        <v>113EPSS33</v>
      </c>
      <c r="AR50" s="89" t="s">
        <v>99</v>
      </c>
      <c r="AS50" s="308" t="s">
        <v>336</v>
      </c>
      <c r="AT50" s="283">
        <v>113</v>
      </c>
      <c r="AU50" s="284">
        <f>'[1]1.COBERTURA  DANE'!K49</f>
        <v>107</v>
      </c>
      <c r="AV50" s="285">
        <f>'[1]1.COBERTURA  DANE'!N49</f>
        <v>0</v>
      </c>
      <c r="AW50" s="286">
        <f>'[1]1.COBERTURA  DANE'!L49</f>
        <v>0</v>
      </c>
      <c r="AX50" s="287">
        <f>'[1]1.COBERTURA  DANE'!M49</f>
        <v>0</v>
      </c>
      <c r="AY50" s="284">
        <f t="shared" si="92"/>
        <v>0</v>
      </c>
      <c r="AZ50" s="286">
        <f t="shared" si="92"/>
        <v>0</v>
      </c>
      <c r="BA50" s="286">
        <f t="shared" si="92"/>
        <v>913</v>
      </c>
      <c r="BB50" s="286">
        <f t="shared" si="92"/>
        <v>0</v>
      </c>
      <c r="BC50" s="286">
        <f t="shared" si="92"/>
        <v>1422</v>
      </c>
      <c r="BD50" s="286">
        <f t="shared" si="92"/>
        <v>0</v>
      </c>
      <c r="BE50" s="286">
        <f t="shared" si="92"/>
        <v>0</v>
      </c>
      <c r="BF50" s="286">
        <f t="shared" si="92"/>
        <v>0</v>
      </c>
      <c r="BG50" s="286">
        <f t="shared" si="92"/>
        <v>0</v>
      </c>
      <c r="BH50" s="286">
        <f t="shared" si="92"/>
        <v>0</v>
      </c>
      <c r="BI50" s="286">
        <f t="shared" si="92"/>
        <v>0</v>
      </c>
      <c r="BJ50" s="286">
        <f t="shared" si="92"/>
        <v>0</v>
      </c>
      <c r="BK50" s="286">
        <f t="shared" si="92"/>
        <v>0</v>
      </c>
      <c r="BL50" s="287">
        <f t="shared" si="92"/>
        <v>0</v>
      </c>
      <c r="BM50" s="284">
        <f t="shared" si="92"/>
        <v>24</v>
      </c>
      <c r="BN50" s="286">
        <f t="shared" si="92"/>
        <v>0</v>
      </c>
      <c r="BO50" s="286">
        <f t="shared" si="93"/>
        <v>5</v>
      </c>
      <c r="BP50" s="286">
        <f t="shared" si="93"/>
        <v>0</v>
      </c>
      <c r="BQ50" s="286">
        <f t="shared" si="93"/>
        <v>0</v>
      </c>
      <c r="BR50" s="286">
        <f t="shared" si="93"/>
        <v>0</v>
      </c>
      <c r="BS50" s="286">
        <f t="shared" si="93"/>
        <v>0</v>
      </c>
      <c r="BT50" s="286">
        <f t="shared" si="93"/>
        <v>0</v>
      </c>
      <c r="BU50" s="286">
        <f t="shared" si="93"/>
        <v>0</v>
      </c>
      <c r="BV50" s="287">
        <f t="shared" si="93"/>
        <v>0</v>
      </c>
      <c r="BW50" s="288">
        <f t="shared" si="3"/>
        <v>29</v>
      </c>
      <c r="BX50" s="284">
        <f t="shared" si="94"/>
        <v>4498</v>
      </c>
      <c r="BY50" s="286">
        <f t="shared" si="94"/>
        <v>4</v>
      </c>
      <c r="BZ50" s="286">
        <f t="shared" si="94"/>
        <v>0</v>
      </c>
      <c r="CA50" s="286">
        <f t="shared" si="94"/>
        <v>0</v>
      </c>
      <c r="CB50" s="286">
        <f t="shared" si="94"/>
        <v>0</v>
      </c>
      <c r="CC50" s="286">
        <f t="shared" si="94"/>
        <v>664</v>
      </c>
      <c r="CD50" s="287">
        <f>'[1]1.COBERTURA  DANE'!F49</f>
        <v>0</v>
      </c>
      <c r="CE50" s="284">
        <f t="shared" si="95"/>
        <v>0</v>
      </c>
      <c r="CF50" s="286">
        <f t="shared" si="96"/>
        <v>0</v>
      </c>
      <c r="CG50" s="286">
        <f t="shared" si="96"/>
        <v>306</v>
      </c>
      <c r="CH50" s="286">
        <f t="shared" si="96"/>
        <v>0</v>
      </c>
      <c r="CI50" s="286">
        <f t="shared" si="96"/>
        <v>0</v>
      </c>
      <c r="CJ50" s="286">
        <f t="shared" si="96"/>
        <v>538</v>
      </c>
      <c r="CK50" s="286">
        <f t="shared" si="96"/>
        <v>0</v>
      </c>
      <c r="CL50" s="286">
        <f t="shared" si="96"/>
        <v>0</v>
      </c>
      <c r="CM50" s="286">
        <f t="shared" si="96"/>
        <v>0</v>
      </c>
      <c r="CN50" s="287">
        <f t="shared" si="96"/>
        <v>0</v>
      </c>
      <c r="CO50" s="288">
        <f t="shared" si="4"/>
        <v>844</v>
      </c>
      <c r="CP50" s="289">
        <f t="shared" si="97"/>
        <v>107</v>
      </c>
      <c r="CQ50" s="290">
        <f t="shared" si="98"/>
        <v>2364</v>
      </c>
      <c r="CR50" s="291">
        <f t="shared" si="99"/>
        <v>6010</v>
      </c>
      <c r="CS50" s="292">
        <f t="shared" si="6"/>
        <v>873</v>
      </c>
      <c r="CT50" s="293" t="str">
        <f t="shared" si="58"/>
        <v>120EPS018</v>
      </c>
      <c r="CU50" s="294" t="s">
        <v>335</v>
      </c>
      <c r="CV50" s="295">
        <v>120</v>
      </c>
      <c r="CW50" s="294" t="s">
        <v>229</v>
      </c>
      <c r="CX50" s="296">
        <v>2</v>
      </c>
      <c r="CY50" s="209" t="str">
        <f t="shared" si="59"/>
        <v>120ESS024</v>
      </c>
      <c r="CZ50" s="294" t="s">
        <v>335</v>
      </c>
      <c r="DA50" s="295">
        <v>120</v>
      </c>
      <c r="DB50" s="294" t="s">
        <v>180</v>
      </c>
      <c r="DC50" s="296">
        <v>22331</v>
      </c>
    </row>
    <row r="51" spans="2:107" x14ac:dyDescent="0.25">
      <c r="B51" s="209" t="str">
        <f t="shared" si="9"/>
        <v>125EPS010</v>
      </c>
      <c r="C51" s="209" t="str">
        <f t="shared" si="10"/>
        <v>125EPS016</v>
      </c>
      <c r="D51" s="209" t="str">
        <f t="shared" si="11"/>
        <v>125EPS037</v>
      </c>
      <c r="E51" s="209" t="str">
        <f t="shared" si="12"/>
        <v>125EPS002</v>
      </c>
      <c r="F51" s="209" t="str">
        <f t="shared" si="13"/>
        <v>125EPS003</v>
      </c>
      <c r="G51" s="209" t="str">
        <f t="shared" si="14"/>
        <v>125EPS023</v>
      </c>
      <c r="H51" s="209" t="str">
        <f t="shared" si="15"/>
        <v>125EPS005</v>
      </c>
      <c r="I51" s="209" t="str">
        <f t="shared" si="16"/>
        <v>125EPS018</v>
      </c>
      <c r="J51" s="209" t="str">
        <f t="shared" si="17"/>
        <v>125EAS016</v>
      </c>
      <c r="K51" s="209" t="str">
        <f t="shared" si="18"/>
        <v>125EAS027</v>
      </c>
      <c r="L51" s="209" t="str">
        <f t="shared" si="19"/>
        <v>125EPS017</v>
      </c>
      <c r="M51" s="209" t="str">
        <f t="shared" si="20"/>
        <v>125EPS033</v>
      </c>
      <c r="N51" s="209" t="str">
        <f t="shared" si="21"/>
        <v>125EPS001</v>
      </c>
      <c r="O51" s="209" t="str">
        <f t="shared" si="22"/>
        <v>125EPS008</v>
      </c>
      <c r="P51" s="209" t="str">
        <f t="shared" si="23"/>
        <v>125EPS040</v>
      </c>
      <c r="Q51" s="209" t="str">
        <f t="shared" si="24"/>
        <v>125ESSC24</v>
      </c>
      <c r="R51" s="209" t="str">
        <f t="shared" si="25"/>
        <v>125EPSC20</v>
      </c>
      <c r="S51" s="209" t="str">
        <f t="shared" si="26"/>
        <v>125ESSC91</v>
      </c>
      <c r="T51" s="209" t="str">
        <f t="shared" si="27"/>
        <v>125ESSC02</v>
      </c>
      <c r="U51" s="209" t="str">
        <f t="shared" si="28"/>
        <v>125ESSC62</v>
      </c>
      <c r="V51" s="209" t="str">
        <f t="shared" si="29"/>
        <v>125EPS012</v>
      </c>
      <c r="W51" s="209" t="str">
        <f t="shared" si="30"/>
        <v>125EPSC22</v>
      </c>
      <c r="X51" s="209" t="str">
        <f t="shared" si="31"/>
        <v>125ESSC07</v>
      </c>
      <c r="Y51" s="209" t="str">
        <f t="shared" si="32"/>
        <v>125ESSC33</v>
      </c>
      <c r="Z51" s="209" t="str">
        <f t="shared" si="33"/>
        <v>125EPSS40</v>
      </c>
      <c r="AA51" s="209" t="str">
        <f t="shared" si="34"/>
        <v>125EPS020</v>
      </c>
      <c r="AB51" s="209" t="str">
        <f t="shared" si="35"/>
        <v>125EPSI03</v>
      </c>
      <c r="AC51" s="209" t="str">
        <f t="shared" si="36"/>
        <v>125ESS002</v>
      </c>
      <c r="AD51" s="209" t="str">
        <f t="shared" si="37"/>
        <v>125ESS024</v>
      </c>
      <c r="AE51" s="209" t="str">
        <f t="shared" si="38"/>
        <v>125ESS091</v>
      </c>
      <c r="AF51" s="209" t="str">
        <f t="shared" si="39"/>
        <v>125RES006</v>
      </c>
      <c r="AG51" s="209" t="str">
        <f t="shared" si="40"/>
        <v>125EPSS10</v>
      </c>
      <c r="AH51" s="209" t="e">
        <f>CONCATENATE(AT51,#REF!)</f>
        <v>#REF!</v>
      </c>
      <c r="AI51" s="209" t="str">
        <f t="shared" si="41"/>
        <v>125EPSS16</v>
      </c>
      <c r="AJ51" s="209" t="str">
        <f t="shared" si="42"/>
        <v>125EPSS37</v>
      </c>
      <c r="AK51" s="209" t="str">
        <f t="shared" si="43"/>
        <v>125EPSS02</v>
      </c>
      <c r="AL51" s="209" t="str">
        <f t="shared" si="44"/>
        <v>125EPSS23</v>
      </c>
      <c r="AM51" s="209" t="str">
        <f t="shared" si="45"/>
        <v>125EPSM03</v>
      </c>
      <c r="AN51" s="209" t="str">
        <f t="shared" si="46"/>
        <v>125EPSS18</v>
      </c>
      <c r="AO51" s="209" t="str">
        <f t="shared" si="47"/>
        <v>125EPSS05</v>
      </c>
      <c r="AP51" s="209" t="str">
        <f t="shared" si="48"/>
        <v>125EPSS17</v>
      </c>
      <c r="AQ51" s="209" t="str">
        <f t="shared" si="49"/>
        <v>125EPSS33</v>
      </c>
      <c r="AR51" s="89" t="s">
        <v>100</v>
      </c>
      <c r="AS51" s="308" t="s">
        <v>336</v>
      </c>
      <c r="AT51" s="283">
        <v>125</v>
      </c>
      <c r="AU51" s="284">
        <f>'[1]1.COBERTURA  DANE'!K50</f>
        <v>121</v>
      </c>
      <c r="AV51" s="285">
        <f>'[1]1.COBERTURA  DANE'!N50</f>
        <v>0</v>
      </c>
      <c r="AW51" s="286">
        <f>'[1]1.COBERTURA  DANE'!L50</f>
        <v>0</v>
      </c>
      <c r="AX51" s="287">
        <f>'[1]1.COBERTURA  DANE'!M50</f>
        <v>0</v>
      </c>
      <c r="AY51" s="284">
        <f t="shared" si="92"/>
        <v>0</v>
      </c>
      <c r="AZ51" s="286">
        <f t="shared" si="92"/>
        <v>0</v>
      </c>
      <c r="BA51" s="286">
        <f t="shared" si="92"/>
        <v>31</v>
      </c>
      <c r="BB51" s="286">
        <f t="shared" si="92"/>
        <v>0</v>
      </c>
      <c r="BC51" s="286">
        <f t="shared" si="92"/>
        <v>589</v>
      </c>
      <c r="BD51" s="286">
        <f t="shared" si="92"/>
        <v>1</v>
      </c>
      <c r="BE51" s="286">
        <f t="shared" si="92"/>
        <v>0</v>
      </c>
      <c r="BF51" s="286">
        <f t="shared" si="92"/>
        <v>0</v>
      </c>
      <c r="BG51" s="286">
        <f t="shared" si="92"/>
        <v>0</v>
      </c>
      <c r="BH51" s="286">
        <f t="shared" si="92"/>
        <v>0</v>
      </c>
      <c r="BI51" s="286">
        <f t="shared" si="92"/>
        <v>0</v>
      </c>
      <c r="BJ51" s="286">
        <f t="shared" si="92"/>
        <v>0</v>
      </c>
      <c r="BK51" s="286">
        <f t="shared" si="92"/>
        <v>0</v>
      </c>
      <c r="BL51" s="287">
        <f t="shared" si="92"/>
        <v>0</v>
      </c>
      <c r="BM51" s="284">
        <f t="shared" si="92"/>
        <v>32</v>
      </c>
      <c r="BN51" s="286">
        <f t="shared" si="92"/>
        <v>0</v>
      </c>
      <c r="BO51" s="286">
        <f t="shared" si="93"/>
        <v>0</v>
      </c>
      <c r="BP51" s="286">
        <f t="shared" si="93"/>
        <v>0</v>
      </c>
      <c r="BQ51" s="286">
        <f t="shared" si="93"/>
        <v>0</v>
      </c>
      <c r="BR51" s="286">
        <f t="shared" si="93"/>
        <v>0</v>
      </c>
      <c r="BS51" s="286">
        <f t="shared" si="93"/>
        <v>0</v>
      </c>
      <c r="BT51" s="286">
        <f t="shared" si="93"/>
        <v>0</v>
      </c>
      <c r="BU51" s="286">
        <f t="shared" si="93"/>
        <v>0</v>
      </c>
      <c r="BV51" s="287">
        <f t="shared" si="93"/>
        <v>0</v>
      </c>
      <c r="BW51" s="288">
        <f t="shared" si="3"/>
        <v>32</v>
      </c>
      <c r="BX51" s="284">
        <f t="shared" si="94"/>
        <v>6492</v>
      </c>
      <c r="BY51" s="286">
        <f t="shared" si="94"/>
        <v>0</v>
      </c>
      <c r="BZ51" s="286">
        <f t="shared" si="94"/>
        <v>0</v>
      </c>
      <c r="CA51" s="286">
        <f t="shared" si="94"/>
        <v>0</v>
      </c>
      <c r="CB51" s="286">
        <f t="shared" si="94"/>
        <v>0</v>
      </c>
      <c r="CC51" s="286">
        <f t="shared" si="94"/>
        <v>0</v>
      </c>
      <c r="CD51" s="287">
        <f>'[1]1.COBERTURA  DANE'!F50</f>
        <v>0</v>
      </c>
      <c r="CE51" s="284">
        <f t="shared" si="95"/>
        <v>0</v>
      </c>
      <c r="CF51" s="286">
        <f t="shared" si="96"/>
        <v>0</v>
      </c>
      <c r="CG51" s="286">
        <f t="shared" si="96"/>
        <v>11</v>
      </c>
      <c r="CH51" s="286">
        <f t="shared" si="96"/>
        <v>0</v>
      </c>
      <c r="CI51" s="286">
        <f t="shared" si="96"/>
        <v>0</v>
      </c>
      <c r="CJ51" s="286">
        <f t="shared" si="96"/>
        <v>119</v>
      </c>
      <c r="CK51" s="286">
        <f t="shared" si="96"/>
        <v>0</v>
      </c>
      <c r="CL51" s="286">
        <f t="shared" si="96"/>
        <v>0</v>
      </c>
      <c r="CM51" s="286">
        <f t="shared" si="96"/>
        <v>0</v>
      </c>
      <c r="CN51" s="287">
        <f t="shared" si="96"/>
        <v>0</v>
      </c>
      <c r="CO51" s="288">
        <f t="shared" si="4"/>
        <v>130</v>
      </c>
      <c r="CP51" s="289">
        <f t="shared" si="97"/>
        <v>121</v>
      </c>
      <c r="CQ51" s="290">
        <f t="shared" si="98"/>
        <v>653</v>
      </c>
      <c r="CR51" s="291">
        <f t="shared" si="99"/>
        <v>6622</v>
      </c>
      <c r="CS51" s="292">
        <f t="shared" si="6"/>
        <v>162</v>
      </c>
      <c r="CT51" s="293" t="str">
        <f t="shared" si="58"/>
        <v>120EPS037</v>
      </c>
      <c r="CU51" s="294" t="s">
        <v>335</v>
      </c>
      <c r="CV51" s="295">
        <v>120</v>
      </c>
      <c r="CW51" s="294" t="s">
        <v>224</v>
      </c>
      <c r="CX51" s="296">
        <v>87</v>
      </c>
      <c r="CY51" s="209" t="str">
        <f t="shared" si="59"/>
        <v>154EPS020</v>
      </c>
      <c r="CZ51" s="294" t="s">
        <v>335</v>
      </c>
      <c r="DA51" s="295">
        <v>154</v>
      </c>
      <c r="DB51" s="294" t="s">
        <v>189</v>
      </c>
      <c r="DC51" s="296">
        <v>119</v>
      </c>
    </row>
    <row r="52" spans="2:107" x14ac:dyDescent="0.25">
      <c r="B52" s="209" t="str">
        <f t="shared" si="9"/>
        <v>138EPS010</v>
      </c>
      <c r="C52" s="209" t="str">
        <f t="shared" si="10"/>
        <v>138EPS016</v>
      </c>
      <c r="D52" s="209" t="str">
        <f t="shared" si="11"/>
        <v>138EPS037</v>
      </c>
      <c r="E52" s="209" t="str">
        <f t="shared" si="12"/>
        <v>138EPS002</v>
      </c>
      <c r="F52" s="209" t="str">
        <f t="shared" si="13"/>
        <v>138EPS003</v>
      </c>
      <c r="G52" s="209" t="str">
        <f t="shared" si="14"/>
        <v>138EPS023</v>
      </c>
      <c r="H52" s="209" t="str">
        <f t="shared" si="15"/>
        <v>138EPS005</v>
      </c>
      <c r="I52" s="209" t="str">
        <f t="shared" si="16"/>
        <v>138EPS018</v>
      </c>
      <c r="J52" s="209" t="str">
        <f t="shared" si="17"/>
        <v>138EAS016</v>
      </c>
      <c r="K52" s="209" t="str">
        <f t="shared" si="18"/>
        <v>138EAS027</v>
      </c>
      <c r="L52" s="209" t="str">
        <f t="shared" si="19"/>
        <v>138EPS017</v>
      </c>
      <c r="M52" s="209" t="str">
        <f t="shared" si="20"/>
        <v>138EPS033</v>
      </c>
      <c r="N52" s="209" t="str">
        <f t="shared" si="21"/>
        <v>138EPS001</v>
      </c>
      <c r="O52" s="209" t="str">
        <f t="shared" si="22"/>
        <v>138EPS008</v>
      </c>
      <c r="P52" s="209" t="str">
        <f t="shared" si="23"/>
        <v>138EPS040</v>
      </c>
      <c r="Q52" s="209" t="str">
        <f t="shared" si="24"/>
        <v>138ESSC24</v>
      </c>
      <c r="R52" s="209" t="str">
        <f t="shared" si="25"/>
        <v>138EPSC20</v>
      </c>
      <c r="S52" s="209" t="str">
        <f t="shared" si="26"/>
        <v>138ESSC91</v>
      </c>
      <c r="T52" s="209" t="str">
        <f t="shared" si="27"/>
        <v>138ESSC02</v>
      </c>
      <c r="U52" s="209" t="str">
        <f t="shared" si="28"/>
        <v>138ESSC62</v>
      </c>
      <c r="V52" s="209" t="str">
        <f t="shared" si="29"/>
        <v>138EPS012</v>
      </c>
      <c r="W52" s="209" t="str">
        <f t="shared" si="30"/>
        <v>138EPSC22</v>
      </c>
      <c r="X52" s="209" t="str">
        <f t="shared" si="31"/>
        <v>138ESSC07</v>
      </c>
      <c r="Y52" s="209" t="str">
        <f t="shared" si="32"/>
        <v>138ESSC33</v>
      </c>
      <c r="Z52" s="209" t="str">
        <f t="shared" si="33"/>
        <v>138EPSS40</v>
      </c>
      <c r="AA52" s="209" t="str">
        <f t="shared" si="34"/>
        <v>138EPS020</v>
      </c>
      <c r="AB52" s="209" t="str">
        <f t="shared" si="35"/>
        <v>138EPSI03</v>
      </c>
      <c r="AC52" s="209" t="str">
        <f t="shared" si="36"/>
        <v>138ESS002</v>
      </c>
      <c r="AD52" s="209" t="str">
        <f t="shared" si="37"/>
        <v>138ESS024</v>
      </c>
      <c r="AE52" s="209" t="str">
        <f t="shared" si="38"/>
        <v>138ESS091</v>
      </c>
      <c r="AF52" s="209" t="str">
        <f t="shared" si="39"/>
        <v>138RES006</v>
      </c>
      <c r="AG52" s="209" t="str">
        <f t="shared" si="40"/>
        <v>138EPSS10</v>
      </c>
      <c r="AH52" s="209" t="e">
        <f>CONCATENATE(AT52,#REF!)</f>
        <v>#REF!</v>
      </c>
      <c r="AI52" s="209" t="str">
        <f t="shared" si="41"/>
        <v>138EPSS16</v>
      </c>
      <c r="AJ52" s="209" t="str">
        <f t="shared" si="42"/>
        <v>138EPSS37</v>
      </c>
      <c r="AK52" s="209" t="str">
        <f t="shared" si="43"/>
        <v>138EPSS02</v>
      </c>
      <c r="AL52" s="209" t="str">
        <f t="shared" si="44"/>
        <v>138EPSS23</v>
      </c>
      <c r="AM52" s="209" t="str">
        <f t="shared" si="45"/>
        <v>138EPSM03</v>
      </c>
      <c r="AN52" s="209" t="str">
        <f t="shared" si="46"/>
        <v>138EPSS18</v>
      </c>
      <c r="AO52" s="209" t="str">
        <f t="shared" si="47"/>
        <v>138EPSS05</v>
      </c>
      <c r="AP52" s="209" t="str">
        <f t="shared" si="48"/>
        <v>138EPSS17</v>
      </c>
      <c r="AQ52" s="209" t="str">
        <f t="shared" si="49"/>
        <v>138EPSS33</v>
      </c>
      <c r="AR52" s="89" t="s">
        <v>101</v>
      </c>
      <c r="AS52" s="308" t="s">
        <v>336</v>
      </c>
      <c r="AT52" s="283">
        <v>138</v>
      </c>
      <c r="AU52" s="284">
        <f>'[1]1.COBERTURA  DANE'!K51</f>
        <v>390</v>
      </c>
      <c r="AV52" s="285">
        <f>'[1]1.COBERTURA  DANE'!N51</f>
        <v>0</v>
      </c>
      <c r="AW52" s="286">
        <f>'[1]1.COBERTURA  DANE'!L51</f>
        <v>0</v>
      </c>
      <c r="AX52" s="287">
        <f>'[1]1.COBERTURA  DANE'!M51</f>
        <v>0</v>
      </c>
      <c r="AY52" s="284">
        <f t="shared" si="92"/>
        <v>0</v>
      </c>
      <c r="AZ52" s="286">
        <f t="shared" si="92"/>
        <v>0</v>
      </c>
      <c r="BA52" s="286">
        <f t="shared" si="92"/>
        <v>194</v>
      </c>
      <c r="BB52" s="286">
        <f t="shared" si="92"/>
        <v>1</v>
      </c>
      <c r="BC52" s="286">
        <f t="shared" si="92"/>
        <v>1345</v>
      </c>
      <c r="BD52" s="286">
        <f t="shared" si="92"/>
        <v>0</v>
      </c>
      <c r="BE52" s="286">
        <f t="shared" si="92"/>
        <v>0</v>
      </c>
      <c r="BF52" s="286">
        <f t="shared" si="92"/>
        <v>0</v>
      </c>
      <c r="BG52" s="286">
        <f t="shared" si="92"/>
        <v>0</v>
      </c>
      <c r="BH52" s="286">
        <f t="shared" si="92"/>
        <v>0</v>
      </c>
      <c r="BI52" s="286">
        <f t="shared" si="92"/>
        <v>0</v>
      </c>
      <c r="BJ52" s="286">
        <f t="shared" si="92"/>
        <v>0</v>
      </c>
      <c r="BK52" s="286">
        <f t="shared" si="92"/>
        <v>0</v>
      </c>
      <c r="BL52" s="287">
        <f t="shared" si="92"/>
        <v>0</v>
      </c>
      <c r="BM52" s="284">
        <f t="shared" si="92"/>
        <v>3</v>
      </c>
      <c r="BN52" s="286">
        <f t="shared" si="92"/>
        <v>0</v>
      </c>
      <c r="BO52" s="286">
        <f t="shared" si="93"/>
        <v>0</v>
      </c>
      <c r="BP52" s="286">
        <f t="shared" si="93"/>
        <v>0</v>
      </c>
      <c r="BQ52" s="286">
        <f t="shared" si="93"/>
        <v>0</v>
      </c>
      <c r="BR52" s="286">
        <f t="shared" si="93"/>
        <v>0</v>
      </c>
      <c r="BS52" s="286">
        <f t="shared" si="93"/>
        <v>0</v>
      </c>
      <c r="BT52" s="286">
        <f t="shared" si="93"/>
        <v>0</v>
      </c>
      <c r="BU52" s="286">
        <f t="shared" si="93"/>
        <v>0</v>
      </c>
      <c r="BV52" s="287">
        <f t="shared" si="93"/>
        <v>0</v>
      </c>
      <c r="BW52" s="288">
        <f t="shared" si="3"/>
        <v>3</v>
      </c>
      <c r="BX52" s="284">
        <f t="shared" si="94"/>
        <v>11255</v>
      </c>
      <c r="BY52" s="286">
        <f t="shared" si="94"/>
        <v>0</v>
      </c>
      <c r="BZ52" s="286">
        <f t="shared" si="94"/>
        <v>0</v>
      </c>
      <c r="CA52" s="286">
        <f t="shared" si="94"/>
        <v>0</v>
      </c>
      <c r="CB52" s="286">
        <f t="shared" si="94"/>
        <v>0</v>
      </c>
      <c r="CC52" s="286">
        <f t="shared" si="94"/>
        <v>0</v>
      </c>
      <c r="CD52" s="287">
        <f>'[1]1.COBERTURA  DANE'!F51</f>
        <v>0</v>
      </c>
      <c r="CE52" s="284">
        <f t="shared" si="95"/>
        <v>0</v>
      </c>
      <c r="CF52" s="286">
        <f t="shared" si="96"/>
        <v>0</v>
      </c>
      <c r="CG52" s="286">
        <f t="shared" si="96"/>
        <v>45</v>
      </c>
      <c r="CH52" s="286">
        <f t="shared" si="96"/>
        <v>0</v>
      </c>
      <c r="CI52" s="286">
        <f t="shared" si="96"/>
        <v>0</v>
      </c>
      <c r="CJ52" s="286">
        <f t="shared" si="96"/>
        <v>274</v>
      </c>
      <c r="CK52" s="286">
        <f t="shared" si="96"/>
        <v>0</v>
      </c>
      <c r="CL52" s="286">
        <f t="shared" si="96"/>
        <v>0</v>
      </c>
      <c r="CM52" s="286">
        <f t="shared" si="96"/>
        <v>0</v>
      </c>
      <c r="CN52" s="287">
        <f t="shared" si="96"/>
        <v>0</v>
      </c>
      <c r="CO52" s="288">
        <f t="shared" si="4"/>
        <v>319</v>
      </c>
      <c r="CP52" s="289">
        <f t="shared" si="97"/>
        <v>390</v>
      </c>
      <c r="CQ52" s="290">
        <f t="shared" si="98"/>
        <v>1543</v>
      </c>
      <c r="CR52" s="291">
        <f t="shared" si="99"/>
        <v>11574</v>
      </c>
      <c r="CS52" s="292">
        <f t="shared" si="6"/>
        <v>322</v>
      </c>
      <c r="CT52" s="293" t="str">
        <f t="shared" si="58"/>
        <v>120ESSC24</v>
      </c>
      <c r="CU52" s="294" t="s">
        <v>335</v>
      </c>
      <c r="CV52" s="295">
        <v>120</v>
      </c>
      <c r="CW52" s="294" t="s">
        <v>241</v>
      </c>
      <c r="CX52" s="296">
        <v>61</v>
      </c>
      <c r="CY52" s="209" t="str">
        <f t="shared" si="59"/>
        <v>154EPSI03</v>
      </c>
      <c r="CZ52" s="294" t="s">
        <v>335</v>
      </c>
      <c r="DA52" s="295">
        <v>154</v>
      </c>
      <c r="DB52" s="294" t="s">
        <v>186</v>
      </c>
      <c r="DC52" s="296">
        <v>3276</v>
      </c>
    </row>
    <row r="53" spans="2:107" x14ac:dyDescent="0.25">
      <c r="B53" s="209" t="str">
        <f t="shared" si="9"/>
        <v>234EPS010</v>
      </c>
      <c r="C53" s="209" t="str">
        <f t="shared" si="10"/>
        <v>234EPS016</v>
      </c>
      <c r="D53" s="209" t="str">
        <f t="shared" si="11"/>
        <v>234EPS037</v>
      </c>
      <c r="E53" s="209" t="str">
        <f t="shared" si="12"/>
        <v>234EPS002</v>
      </c>
      <c r="F53" s="209" t="str">
        <f t="shared" si="13"/>
        <v>234EPS003</v>
      </c>
      <c r="G53" s="209" t="str">
        <f t="shared" si="14"/>
        <v>234EPS023</v>
      </c>
      <c r="H53" s="209" t="str">
        <f t="shared" si="15"/>
        <v>234EPS005</v>
      </c>
      <c r="I53" s="209" t="str">
        <f t="shared" si="16"/>
        <v>234EPS018</v>
      </c>
      <c r="J53" s="209" t="str">
        <f t="shared" si="17"/>
        <v>234EAS016</v>
      </c>
      <c r="K53" s="209" t="str">
        <f t="shared" si="18"/>
        <v>234EAS027</v>
      </c>
      <c r="L53" s="209" t="str">
        <f t="shared" si="19"/>
        <v>234EPS017</v>
      </c>
      <c r="M53" s="209" t="str">
        <f t="shared" si="20"/>
        <v>234EPS033</v>
      </c>
      <c r="N53" s="209" t="str">
        <f t="shared" si="21"/>
        <v>234EPS001</v>
      </c>
      <c r="O53" s="209" t="str">
        <f t="shared" si="22"/>
        <v>234EPS008</v>
      </c>
      <c r="P53" s="209" t="str">
        <f t="shared" si="23"/>
        <v>234EPS040</v>
      </c>
      <c r="Q53" s="209" t="str">
        <f t="shared" si="24"/>
        <v>234ESSC24</v>
      </c>
      <c r="R53" s="209" t="str">
        <f t="shared" si="25"/>
        <v>234EPSC20</v>
      </c>
      <c r="S53" s="209" t="str">
        <f t="shared" si="26"/>
        <v>234ESSC91</v>
      </c>
      <c r="T53" s="209" t="str">
        <f t="shared" si="27"/>
        <v>234ESSC02</v>
      </c>
      <c r="U53" s="209" t="str">
        <f t="shared" si="28"/>
        <v>234ESSC62</v>
      </c>
      <c r="V53" s="209" t="str">
        <f t="shared" si="29"/>
        <v>234EPS012</v>
      </c>
      <c r="W53" s="209" t="str">
        <f t="shared" si="30"/>
        <v>234EPSC22</v>
      </c>
      <c r="X53" s="209" t="str">
        <f t="shared" si="31"/>
        <v>234ESSC07</v>
      </c>
      <c r="Y53" s="209" t="str">
        <f t="shared" si="32"/>
        <v>234ESSC33</v>
      </c>
      <c r="Z53" s="209" t="str">
        <f t="shared" si="33"/>
        <v>234EPSS40</v>
      </c>
      <c r="AA53" s="209" t="str">
        <f t="shared" si="34"/>
        <v>234EPS020</v>
      </c>
      <c r="AB53" s="209" t="str">
        <f t="shared" si="35"/>
        <v>234EPSI03</v>
      </c>
      <c r="AC53" s="209" t="str">
        <f t="shared" si="36"/>
        <v>234ESS002</v>
      </c>
      <c r="AD53" s="209" t="str">
        <f t="shared" si="37"/>
        <v>234ESS024</v>
      </c>
      <c r="AE53" s="209" t="str">
        <f t="shared" si="38"/>
        <v>234ESS091</v>
      </c>
      <c r="AF53" s="209" t="str">
        <f t="shared" si="39"/>
        <v>234RES006</v>
      </c>
      <c r="AG53" s="209" t="str">
        <f t="shared" si="40"/>
        <v>234EPSS10</v>
      </c>
      <c r="AH53" s="209" t="e">
        <f>CONCATENATE(AT53,#REF!)</f>
        <v>#REF!</v>
      </c>
      <c r="AI53" s="209" t="str">
        <f t="shared" si="41"/>
        <v>234EPSS16</v>
      </c>
      <c r="AJ53" s="209" t="str">
        <f t="shared" si="42"/>
        <v>234EPSS37</v>
      </c>
      <c r="AK53" s="209" t="str">
        <f t="shared" si="43"/>
        <v>234EPSS02</v>
      </c>
      <c r="AL53" s="209" t="str">
        <f t="shared" si="44"/>
        <v>234EPSS23</v>
      </c>
      <c r="AM53" s="209" t="str">
        <f t="shared" si="45"/>
        <v>234EPSM03</v>
      </c>
      <c r="AN53" s="209" t="str">
        <f t="shared" si="46"/>
        <v>234EPSS18</v>
      </c>
      <c r="AO53" s="209" t="str">
        <f t="shared" si="47"/>
        <v>234EPSS05</v>
      </c>
      <c r="AP53" s="209" t="str">
        <f t="shared" si="48"/>
        <v>234EPSS17</v>
      </c>
      <c r="AQ53" s="209" t="str">
        <f t="shared" si="49"/>
        <v>234EPSS33</v>
      </c>
      <c r="AR53" s="89" t="s">
        <v>102</v>
      </c>
      <c r="AS53" s="308" t="s">
        <v>336</v>
      </c>
      <c r="AT53" s="283">
        <v>234</v>
      </c>
      <c r="AU53" s="284">
        <f>'[1]1.COBERTURA  DANE'!K52</f>
        <v>445</v>
      </c>
      <c r="AV53" s="285">
        <f>'[1]1.COBERTURA  DANE'!N52</f>
        <v>0</v>
      </c>
      <c r="AW53" s="286">
        <f>'[1]1.COBERTURA  DANE'!L52</f>
        <v>0</v>
      </c>
      <c r="AX53" s="287">
        <f>'[1]1.COBERTURA  DANE'!M52</f>
        <v>0</v>
      </c>
      <c r="AY53" s="284">
        <f t="shared" si="92"/>
        <v>0</v>
      </c>
      <c r="AZ53" s="286">
        <f t="shared" si="92"/>
        <v>0</v>
      </c>
      <c r="BA53" s="286">
        <f t="shared" si="92"/>
        <v>155</v>
      </c>
      <c r="BB53" s="286">
        <f t="shared" si="92"/>
        <v>0</v>
      </c>
      <c r="BC53" s="286">
        <f t="shared" si="92"/>
        <v>1419</v>
      </c>
      <c r="BD53" s="286">
        <f t="shared" si="92"/>
        <v>2</v>
      </c>
      <c r="BE53" s="286">
        <f t="shared" si="92"/>
        <v>0</v>
      </c>
      <c r="BF53" s="286">
        <f t="shared" si="92"/>
        <v>0</v>
      </c>
      <c r="BG53" s="286">
        <f t="shared" si="92"/>
        <v>0</v>
      </c>
      <c r="BH53" s="286">
        <f t="shared" si="92"/>
        <v>0</v>
      </c>
      <c r="BI53" s="286">
        <f t="shared" si="92"/>
        <v>0</v>
      </c>
      <c r="BJ53" s="286">
        <f t="shared" si="92"/>
        <v>0</v>
      </c>
      <c r="BK53" s="286">
        <f t="shared" si="92"/>
        <v>0</v>
      </c>
      <c r="BL53" s="287">
        <f t="shared" si="92"/>
        <v>0</v>
      </c>
      <c r="BM53" s="284">
        <f t="shared" si="92"/>
        <v>0</v>
      </c>
      <c r="BN53" s="286">
        <f t="shared" si="92"/>
        <v>71</v>
      </c>
      <c r="BO53" s="286">
        <f t="shared" si="93"/>
        <v>0</v>
      </c>
      <c r="BP53" s="286">
        <f t="shared" si="93"/>
        <v>0</v>
      </c>
      <c r="BQ53" s="286">
        <f t="shared" si="93"/>
        <v>0</v>
      </c>
      <c r="BR53" s="286">
        <f t="shared" si="93"/>
        <v>0</v>
      </c>
      <c r="BS53" s="286">
        <f t="shared" si="93"/>
        <v>0</v>
      </c>
      <c r="BT53" s="286">
        <f t="shared" si="93"/>
        <v>0</v>
      </c>
      <c r="BU53" s="286">
        <f t="shared" si="93"/>
        <v>0</v>
      </c>
      <c r="BV53" s="287">
        <f t="shared" si="93"/>
        <v>0</v>
      </c>
      <c r="BW53" s="288">
        <f t="shared" si="3"/>
        <v>71</v>
      </c>
      <c r="BX53" s="284">
        <f t="shared" si="94"/>
        <v>0</v>
      </c>
      <c r="BY53" s="286">
        <f t="shared" si="94"/>
        <v>30</v>
      </c>
      <c r="BZ53" s="286">
        <f t="shared" si="94"/>
        <v>4034</v>
      </c>
      <c r="CA53" s="286">
        <f t="shared" si="94"/>
        <v>0</v>
      </c>
      <c r="CB53" s="286">
        <f t="shared" si="94"/>
        <v>15010</v>
      </c>
      <c r="CC53" s="286">
        <f t="shared" si="94"/>
        <v>0</v>
      </c>
      <c r="CD53" s="287">
        <f>'[1]1.COBERTURA  DANE'!F52</f>
        <v>0</v>
      </c>
      <c r="CE53" s="284">
        <f t="shared" si="95"/>
        <v>0</v>
      </c>
      <c r="CF53" s="286">
        <f t="shared" si="96"/>
        <v>0</v>
      </c>
      <c r="CG53" s="286">
        <f t="shared" si="96"/>
        <v>57</v>
      </c>
      <c r="CH53" s="286">
        <f t="shared" si="96"/>
        <v>0</v>
      </c>
      <c r="CI53" s="286">
        <f t="shared" si="96"/>
        <v>1</v>
      </c>
      <c r="CJ53" s="286">
        <f t="shared" si="96"/>
        <v>194</v>
      </c>
      <c r="CK53" s="286">
        <f t="shared" si="96"/>
        <v>0</v>
      </c>
      <c r="CL53" s="286">
        <f t="shared" si="96"/>
        <v>0</v>
      </c>
      <c r="CM53" s="286">
        <f t="shared" si="96"/>
        <v>0</v>
      </c>
      <c r="CN53" s="287">
        <f t="shared" si="96"/>
        <v>0</v>
      </c>
      <c r="CO53" s="288">
        <f t="shared" si="4"/>
        <v>252</v>
      </c>
      <c r="CP53" s="289">
        <f t="shared" si="97"/>
        <v>445</v>
      </c>
      <c r="CQ53" s="290">
        <f t="shared" si="98"/>
        <v>1647</v>
      </c>
      <c r="CR53" s="291">
        <f t="shared" si="99"/>
        <v>19326</v>
      </c>
      <c r="CS53" s="292">
        <f t="shared" si="6"/>
        <v>323</v>
      </c>
      <c r="CT53" s="293" t="str">
        <f t="shared" si="58"/>
        <v>154EAS016</v>
      </c>
      <c r="CU53" s="294" t="s">
        <v>335</v>
      </c>
      <c r="CV53" s="295">
        <v>154</v>
      </c>
      <c r="CW53" s="294" t="s">
        <v>230</v>
      </c>
      <c r="CX53" s="296">
        <v>5</v>
      </c>
      <c r="CY53" s="209" t="str">
        <f t="shared" si="59"/>
        <v>154EPSM03</v>
      </c>
      <c r="CZ53" s="294" t="s">
        <v>335</v>
      </c>
      <c r="DA53" s="295">
        <v>154</v>
      </c>
      <c r="DB53" s="294" t="s">
        <v>202</v>
      </c>
      <c r="DC53" s="296">
        <v>3428</v>
      </c>
    </row>
    <row r="54" spans="2:107" x14ac:dyDescent="0.25">
      <c r="B54" s="209" t="str">
        <f t="shared" si="9"/>
        <v>240EPS010</v>
      </c>
      <c r="C54" s="209" t="str">
        <f t="shared" si="10"/>
        <v>240EPS016</v>
      </c>
      <c r="D54" s="209" t="str">
        <f t="shared" si="11"/>
        <v>240EPS037</v>
      </c>
      <c r="E54" s="209" t="str">
        <f t="shared" si="12"/>
        <v>240EPS002</v>
      </c>
      <c r="F54" s="209" t="str">
        <f t="shared" si="13"/>
        <v>240EPS003</v>
      </c>
      <c r="G54" s="209" t="str">
        <f t="shared" si="14"/>
        <v>240EPS023</v>
      </c>
      <c r="H54" s="209" t="str">
        <f t="shared" si="15"/>
        <v>240EPS005</v>
      </c>
      <c r="I54" s="209" t="str">
        <f t="shared" si="16"/>
        <v>240EPS018</v>
      </c>
      <c r="J54" s="209" t="str">
        <f t="shared" si="17"/>
        <v>240EAS016</v>
      </c>
      <c r="K54" s="209" t="str">
        <f t="shared" si="18"/>
        <v>240EAS027</v>
      </c>
      <c r="L54" s="209" t="str">
        <f t="shared" si="19"/>
        <v>240EPS017</v>
      </c>
      <c r="M54" s="209" t="str">
        <f t="shared" si="20"/>
        <v>240EPS033</v>
      </c>
      <c r="N54" s="209" t="str">
        <f t="shared" si="21"/>
        <v>240EPS001</v>
      </c>
      <c r="O54" s="209" t="str">
        <f t="shared" si="22"/>
        <v>240EPS008</v>
      </c>
      <c r="P54" s="209" t="str">
        <f t="shared" si="23"/>
        <v>240EPS040</v>
      </c>
      <c r="Q54" s="209" t="str">
        <f t="shared" si="24"/>
        <v>240ESSC24</v>
      </c>
      <c r="R54" s="209" t="str">
        <f t="shared" si="25"/>
        <v>240EPSC20</v>
      </c>
      <c r="S54" s="209" t="str">
        <f t="shared" si="26"/>
        <v>240ESSC91</v>
      </c>
      <c r="T54" s="209" t="str">
        <f t="shared" si="27"/>
        <v>240ESSC02</v>
      </c>
      <c r="U54" s="209" t="str">
        <f t="shared" si="28"/>
        <v>240ESSC62</v>
      </c>
      <c r="V54" s="209" t="str">
        <f t="shared" si="29"/>
        <v>240EPS012</v>
      </c>
      <c r="W54" s="209" t="str">
        <f t="shared" si="30"/>
        <v>240EPSC22</v>
      </c>
      <c r="X54" s="209" t="str">
        <f t="shared" si="31"/>
        <v>240ESSC07</v>
      </c>
      <c r="Y54" s="209" t="str">
        <f t="shared" si="32"/>
        <v>240ESSC33</v>
      </c>
      <c r="Z54" s="209" t="str">
        <f t="shared" si="33"/>
        <v>240EPSS40</v>
      </c>
      <c r="AA54" s="209" t="str">
        <f t="shared" si="34"/>
        <v>240EPS020</v>
      </c>
      <c r="AB54" s="209" t="str">
        <f t="shared" si="35"/>
        <v>240EPSI03</v>
      </c>
      <c r="AC54" s="209" t="str">
        <f t="shared" si="36"/>
        <v>240ESS002</v>
      </c>
      <c r="AD54" s="209" t="str">
        <f t="shared" si="37"/>
        <v>240ESS024</v>
      </c>
      <c r="AE54" s="209" t="str">
        <f t="shared" si="38"/>
        <v>240ESS091</v>
      </c>
      <c r="AF54" s="209" t="str">
        <f t="shared" si="39"/>
        <v>240RES006</v>
      </c>
      <c r="AG54" s="209" t="str">
        <f t="shared" si="40"/>
        <v>240EPSS10</v>
      </c>
      <c r="AH54" s="209" t="e">
        <f>CONCATENATE(AT54,#REF!)</f>
        <v>#REF!</v>
      </c>
      <c r="AI54" s="209" t="str">
        <f t="shared" si="41"/>
        <v>240EPSS16</v>
      </c>
      <c r="AJ54" s="209" t="str">
        <f t="shared" si="42"/>
        <v>240EPSS37</v>
      </c>
      <c r="AK54" s="209" t="str">
        <f t="shared" si="43"/>
        <v>240EPSS02</v>
      </c>
      <c r="AL54" s="209" t="str">
        <f t="shared" si="44"/>
        <v>240EPSS23</v>
      </c>
      <c r="AM54" s="209" t="str">
        <f t="shared" si="45"/>
        <v>240EPSM03</v>
      </c>
      <c r="AN54" s="209" t="str">
        <f t="shared" si="46"/>
        <v>240EPSS18</v>
      </c>
      <c r="AO54" s="209" t="str">
        <f t="shared" si="47"/>
        <v>240EPSS05</v>
      </c>
      <c r="AP54" s="209" t="str">
        <f t="shared" si="48"/>
        <v>240EPSS17</v>
      </c>
      <c r="AQ54" s="209" t="str">
        <f t="shared" si="49"/>
        <v>240EPSS33</v>
      </c>
      <c r="AR54" s="89" t="s">
        <v>103</v>
      </c>
      <c r="AS54" s="308" t="s">
        <v>336</v>
      </c>
      <c r="AT54" s="283">
        <v>240</v>
      </c>
      <c r="AU54" s="284">
        <f>'[1]1.COBERTURA  DANE'!K53</f>
        <v>281</v>
      </c>
      <c r="AV54" s="285">
        <f>'[1]1.COBERTURA  DANE'!N53</f>
        <v>0</v>
      </c>
      <c r="AW54" s="286">
        <f>'[1]1.COBERTURA  DANE'!L53</f>
        <v>0</v>
      </c>
      <c r="AX54" s="287">
        <f>'[1]1.COBERTURA  DANE'!M53</f>
        <v>0</v>
      </c>
      <c r="AY54" s="284">
        <f t="shared" si="92"/>
        <v>0</v>
      </c>
      <c r="AZ54" s="286">
        <f t="shared" si="92"/>
        <v>0</v>
      </c>
      <c r="BA54" s="286">
        <f t="shared" si="92"/>
        <v>207</v>
      </c>
      <c r="BB54" s="286">
        <f t="shared" si="92"/>
        <v>0</v>
      </c>
      <c r="BC54" s="286">
        <f t="shared" si="92"/>
        <v>1693</v>
      </c>
      <c r="BD54" s="286">
        <f t="shared" si="92"/>
        <v>0</v>
      </c>
      <c r="BE54" s="286">
        <f t="shared" si="92"/>
        <v>0</v>
      </c>
      <c r="BF54" s="286">
        <f t="shared" si="92"/>
        <v>0</v>
      </c>
      <c r="BG54" s="286">
        <f t="shared" si="92"/>
        <v>0</v>
      </c>
      <c r="BH54" s="286">
        <f t="shared" si="92"/>
        <v>0</v>
      </c>
      <c r="BI54" s="286">
        <f t="shared" si="92"/>
        <v>2</v>
      </c>
      <c r="BJ54" s="286">
        <f t="shared" si="92"/>
        <v>0</v>
      </c>
      <c r="BK54" s="286">
        <f t="shared" si="92"/>
        <v>0</v>
      </c>
      <c r="BL54" s="287">
        <f t="shared" si="92"/>
        <v>0</v>
      </c>
      <c r="BM54" s="284">
        <f t="shared" si="92"/>
        <v>26</v>
      </c>
      <c r="BN54" s="286">
        <f t="shared" si="92"/>
        <v>0</v>
      </c>
      <c r="BO54" s="286">
        <f t="shared" si="93"/>
        <v>0</v>
      </c>
      <c r="BP54" s="286">
        <f t="shared" si="93"/>
        <v>0</v>
      </c>
      <c r="BQ54" s="286">
        <f t="shared" si="93"/>
        <v>0</v>
      </c>
      <c r="BR54" s="286">
        <f t="shared" si="93"/>
        <v>0</v>
      </c>
      <c r="BS54" s="286">
        <f t="shared" si="93"/>
        <v>0</v>
      </c>
      <c r="BT54" s="286">
        <f t="shared" si="93"/>
        <v>0</v>
      </c>
      <c r="BU54" s="286">
        <f t="shared" si="93"/>
        <v>0</v>
      </c>
      <c r="BV54" s="287">
        <f t="shared" si="93"/>
        <v>0</v>
      </c>
      <c r="BW54" s="288">
        <f t="shared" si="3"/>
        <v>26</v>
      </c>
      <c r="BX54" s="284">
        <f t="shared" si="94"/>
        <v>7449</v>
      </c>
      <c r="BY54" s="286">
        <f t="shared" si="94"/>
        <v>0</v>
      </c>
      <c r="BZ54" s="286">
        <f t="shared" si="94"/>
        <v>0</v>
      </c>
      <c r="CA54" s="286">
        <f t="shared" si="94"/>
        <v>0</v>
      </c>
      <c r="CB54" s="286">
        <f t="shared" si="94"/>
        <v>0</v>
      </c>
      <c r="CC54" s="286">
        <f t="shared" si="94"/>
        <v>0</v>
      </c>
      <c r="CD54" s="287">
        <f>'[1]1.COBERTURA  DANE'!F53</f>
        <v>0</v>
      </c>
      <c r="CE54" s="284">
        <f t="shared" si="95"/>
        <v>0</v>
      </c>
      <c r="CF54" s="286">
        <f t="shared" si="96"/>
        <v>0</v>
      </c>
      <c r="CG54" s="286">
        <f t="shared" si="96"/>
        <v>77</v>
      </c>
      <c r="CH54" s="286">
        <f t="shared" si="96"/>
        <v>4</v>
      </c>
      <c r="CI54" s="286">
        <f t="shared" si="96"/>
        <v>0</v>
      </c>
      <c r="CJ54" s="286">
        <f t="shared" si="96"/>
        <v>204</v>
      </c>
      <c r="CK54" s="286">
        <f t="shared" si="96"/>
        <v>0</v>
      </c>
      <c r="CL54" s="286">
        <f t="shared" si="96"/>
        <v>0</v>
      </c>
      <c r="CM54" s="286">
        <f t="shared" si="96"/>
        <v>0</v>
      </c>
      <c r="CN54" s="287">
        <f t="shared" si="96"/>
        <v>0</v>
      </c>
      <c r="CO54" s="288">
        <f t="shared" si="4"/>
        <v>285</v>
      </c>
      <c r="CP54" s="289">
        <f t="shared" si="97"/>
        <v>281</v>
      </c>
      <c r="CQ54" s="290">
        <f t="shared" si="98"/>
        <v>1928</v>
      </c>
      <c r="CR54" s="291">
        <f t="shared" si="99"/>
        <v>7734</v>
      </c>
      <c r="CS54" s="292">
        <f t="shared" si="6"/>
        <v>311</v>
      </c>
      <c r="CT54" s="293" t="str">
        <f t="shared" si="58"/>
        <v>154EPS002</v>
      </c>
      <c r="CU54" s="294" t="s">
        <v>335</v>
      </c>
      <c r="CV54" s="295">
        <v>154</v>
      </c>
      <c r="CW54" s="294" t="s">
        <v>225</v>
      </c>
      <c r="CX54" s="296">
        <v>8</v>
      </c>
      <c r="CY54" s="209" t="str">
        <f t="shared" si="59"/>
        <v>154EPSS02</v>
      </c>
      <c r="CZ54" s="294" t="s">
        <v>335</v>
      </c>
      <c r="DA54" s="295">
        <v>154</v>
      </c>
      <c r="DB54" s="294" t="s">
        <v>198</v>
      </c>
      <c r="DC54" s="296">
        <v>4</v>
      </c>
    </row>
    <row r="55" spans="2:107" x14ac:dyDescent="0.25">
      <c r="B55" s="209" t="str">
        <f t="shared" si="9"/>
        <v>284EPS010</v>
      </c>
      <c r="C55" s="209" t="str">
        <f t="shared" si="10"/>
        <v>284EPS016</v>
      </c>
      <c r="D55" s="209" t="str">
        <f t="shared" si="11"/>
        <v>284EPS037</v>
      </c>
      <c r="E55" s="209" t="str">
        <f t="shared" si="12"/>
        <v>284EPS002</v>
      </c>
      <c r="F55" s="209" t="str">
        <f t="shared" si="13"/>
        <v>284EPS003</v>
      </c>
      <c r="G55" s="209" t="str">
        <f t="shared" si="14"/>
        <v>284EPS023</v>
      </c>
      <c r="H55" s="209" t="str">
        <f t="shared" si="15"/>
        <v>284EPS005</v>
      </c>
      <c r="I55" s="209" t="str">
        <f t="shared" si="16"/>
        <v>284EPS018</v>
      </c>
      <c r="J55" s="209" t="str">
        <f t="shared" si="17"/>
        <v>284EAS016</v>
      </c>
      <c r="K55" s="209" t="str">
        <f t="shared" si="18"/>
        <v>284EAS027</v>
      </c>
      <c r="L55" s="209" t="str">
        <f t="shared" si="19"/>
        <v>284EPS017</v>
      </c>
      <c r="M55" s="209" t="str">
        <f t="shared" si="20"/>
        <v>284EPS033</v>
      </c>
      <c r="N55" s="209" t="str">
        <f t="shared" si="21"/>
        <v>284EPS001</v>
      </c>
      <c r="O55" s="209" t="str">
        <f t="shared" si="22"/>
        <v>284EPS008</v>
      </c>
      <c r="P55" s="209" t="str">
        <f t="shared" si="23"/>
        <v>284EPS040</v>
      </c>
      <c r="Q55" s="209" t="str">
        <f t="shared" si="24"/>
        <v>284ESSC24</v>
      </c>
      <c r="R55" s="209" t="str">
        <f t="shared" si="25"/>
        <v>284EPSC20</v>
      </c>
      <c r="S55" s="209" t="str">
        <f t="shared" si="26"/>
        <v>284ESSC91</v>
      </c>
      <c r="T55" s="209" t="str">
        <f t="shared" si="27"/>
        <v>284ESSC02</v>
      </c>
      <c r="U55" s="209" t="str">
        <f t="shared" si="28"/>
        <v>284ESSC62</v>
      </c>
      <c r="V55" s="209" t="str">
        <f t="shared" si="29"/>
        <v>284EPS012</v>
      </c>
      <c r="W55" s="209" t="str">
        <f t="shared" si="30"/>
        <v>284EPSC22</v>
      </c>
      <c r="X55" s="209" t="str">
        <f t="shared" si="31"/>
        <v>284ESSC07</v>
      </c>
      <c r="Y55" s="209" t="str">
        <f t="shared" si="32"/>
        <v>284ESSC33</v>
      </c>
      <c r="Z55" s="209" t="str">
        <f t="shared" si="33"/>
        <v>284EPSS40</v>
      </c>
      <c r="AA55" s="209" t="str">
        <f t="shared" si="34"/>
        <v>284EPS020</v>
      </c>
      <c r="AB55" s="209" t="str">
        <f t="shared" si="35"/>
        <v>284EPSI03</v>
      </c>
      <c r="AC55" s="209" t="str">
        <f t="shared" si="36"/>
        <v>284ESS002</v>
      </c>
      <c r="AD55" s="209" t="str">
        <f t="shared" si="37"/>
        <v>284ESS024</v>
      </c>
      <c r="AE55" s="209" t="str">
        <f t="shared" si="38"/>
        <v>284ESS091</v>
      </c>
      <c r="AF55" s="209" t="str">
        <f t="shared" si="39"/>
        <v>284RES006</v>
      </c>
      <c r="AG55" s="209" t="str">
        <f t="shared" si="40"/>
        <v>284EPSS10</v>
      </c>
      <c r="AH55" s="209" t="e">
        <f>CONCATENATE(AT55,#REF!)</f>
        <v>#REF!</v>
      </c>
      <c r="AI55" s="209" t="str">
        <f t="shared" si="41"/>
        <v>284EPSS16</v>
      </c>
      <c r="AJ55" s="209" t="str">
        <f t="shared" si="42"/>
        <v>284EPSS37</v>
      </c>
      <c r="AK55" s="209" t="str">
        <f t="shared" si="43"/>
        <v>284EPSS02</v>
      </c>
      <c r="AL55" s="209" t="str">
        <f t="shared" si="44"/>
        <v>284EPSS23</v>
      </c>
      <c r="AM55" s="209" t="str">
        <f t="shared" si="45"/>
        <v>284EPSM03</v>
      </c>
      <c r="AN55" s="209" t="str">
        <f t="shared" si="46"/>
        <v>284EPSS18</v>
      </c>
      <c r="AO55" s="209" t="str">
        <f t="shared" si="47"/>
        <v>284EPSS05</v>
      </c>
      <c r="AP55" s="209" t="str">
        <f t="shared" si="48"/>
        <v>284EPSS17</v>
      </c>
      <c r="AQ55" s="209" t="str">
        <f t="shared" si="49"/>
        <v>284EPSS33</v>
      </c>
      <c r="AR55" s="89" t="s">
        <v>104</v>
      </c>
      <c r="AS55" s="308" t="s">
        <v>336</v>
      </c>
      <c r="AT55" s="283">
        <v>284</v>
      </c>
      <c r="AU55" s="284">
        <f>'[1]1.COBERTURA  DANE'!K54</f>
        <v>705</v>
      </c>
      <c r="AV55" s="285">
        <f>'[1]1.COBERTURA  DANE'!N54</f>
        <v>0</v>
      </c>
      <c r="AW55" s="286">
        <f>'[1]1.COBERTURA  DANE'!L54</f>
        <v>0</v>
      </c>
      <c r="AX55" s="287">
        <f>'[1]1.COBERTURA  DANE'!M54</f>
        <v>0</v>
      </c>
      <c r="AY55" s="284">
        <f t="shared" si="92"/>
        <v>0</v>
      </c>
      <c r="AZ55" s="286">
        <f t="shared" si="92"/>
        <v>2</v>
      </c>
      <c r="BA55" s="286">
        <f t="shared" si="92"/>
        <v>165</v>
      </c>
      <c r="BB55" s="286">
        <f t="shared" si="92"/>
        <v>8</v>
      </c>
      <c r="BC55" s="286">
        <f t="shared" si="92"/>
        <v>2141</v>
      </c>
      <c r="BD55" s="286">
        <f t="shared" si="92"/>
        <v>0</v>
      </c>
      <c r="BE55" s="286">
        <f t="shared" si="92"/>
        <v>0</v>
      </c>
      <c r="BF55" s="286">
        <f t="shared" si="92"/>
        <v>0</v>
      </c>
      <c r="BG55" s="286">
        <f t="shared" si="92"/>
        <v>0</v>
      </c>
      <c r="BH55" s="286">
        <f t="shared" si="92"/>
        <v>0</v>
      </c>
      <c r="BI55" s="286">
        <f t="shared" si="92"/>
        <v>0</v>
      </c>
      <c r="BJ55" s="286">
        <f t="shared" si="92"/>
        <v>0</v>
      </c>
      <c r="BK55" s="286">
        <f t="shared" si="92"/>
        <v>0</v>
      </c>
      <c r="BL55" s="287">
        <f t="shared" si="92"/>
        <v>0</v>
      </c>
      <c r="BM55" s="284">
        <f t="shared" si="92"/>
        <v>18</v>
      </c>
      <c r="BN55" s="286">
        <f t="shared" si="92"/>
        <v>74</v>
      </c>
      <c r="BO55" s="286">
        <f t="shared" si="93"/>
        <v>4</v>
      </c>
      <c r="BP55" s="286">
        <f t="shared" si="93"/>
        <v>0</v>
      </c>
      <c r="BQ55" s="286">
        <f t="shared" si="93"/>
        <v>0</v>
      </c>
      <c r="BR55" s="286">
        <f t="shared" si="93"/>
        <v>0</v>
      </c>
      <c r="BS55" s="286">
        <f t="shared" si="93"/>
        <v>0</v>
      </c>
      <c r="BT55" s="286">
        <f t="shared" si="93"/>
        <v>0</v>
      </c>
      <c r="BU55" s="286">
        <f t="shared" si="93"/>
        <v>0</v>
      </c>
      <c r="BV55" s="287">
        <f t="shared" si="93"/>
        <v>0</v>
      </c>
      <c r="BW55" s="288">
        <f t="shared" si="3"/>
        <v>96</v>
      </c>
      <c r="BX55" s="284">
        <f t="shared" si="94"/>
        <v>3300</v>
      </c>
      <c r="BY55" s="286">
        <f t="shared" si="94"/>
        <v>22</v>
      </c>
      <c r="BZ55" s="286">
        <f t="shared" si="94"/>
        <v>3761</v>
      </c>
      <c r="CA55" s="286">
        <f t="shared" si="94"/>
        <v>0</v>
      </c>
      <c r="CB55" s="286">
        <f t="shared" si="94"/>
        <v>11737</v>
      </c>
      <c r="CC55" s="286">
        <f t="shared" si="94"/>
        <v>0</v>
      </c>
      <c r="CD55" s="287">
        <f>'[1]1.COBERTURA  DANE'!F54</f>
        <v>0</v>
      </c>
      <c r="CE55" s="284">
        <f t="shared" si="95"/>
        <v>0</v>
      </c>
      <c r="CF55" s="286">
        <f t="shared" si="96"/>
        <v>0</v>
      </c>
      <c r="CG55" s="286">
        <f t="shared" si="96"/>
        <v>24</v>
      </c>
      <c r="CH55" s="286">
        <f t="shared" si="96"/>
        <v>1</v>
      </c>
      <c r="CI55" s="286">
        <f t="shared" si="96"/>
        <v>1</v>
      </c>
      <c r="CJ55" s="286">
        <f t="shared" si="96"/>
        <v>294</v>
      </c>
      <c r="CK55" s="286">
        <f t="shared" si="96"/>
        <v>0</v>
      </c>
      <c r="CL55" s="286">
        <f t="shared" si="96"/>
        <v>0</v>
      </c>
      <c r="CM55" s="286">
        <f t="shared" si="96"/>
        <v>0</v>
      </c>
      <c r="CN55" s="287">
        <f t="shared" si="96"/>
        <v>0</v>
      </c>
      <c r="CO55" s="288">
        <f t="shared" si="4"/>
        <v>320</v>
      </c>
      <c r="CP55" s="289">
        <f t="shared" si="97"/>
        <v>705</v>
      </c>
      <c r="CQ55" s="290">
        <f t="shared" si="98"/>
        <v>2412</v>
      </c>
      <c r="CR55" s="291">
        <f t="shared" si="99"/>
        <v>19140</v>
      </c>
      <c r="CS55" s="292">
        <f t="shared" si="6"/>
        <v>416</v>
      </c>
      <c r="CT55" s="293" t="str">
        <f t="shared" si="58"/>
        <v>154EPS003</v>
      </c>
      <c r="CU55" s="294" t="s">
        <v>335</v>
      </c>
      <c r="CV55" s="295">
        <v>154</v>
      </c>
      <c r="CW55" s="294" t="s">
        <v>226</v>
      </c>
      <c r="CX55" s="296">
        <v>20116</v>
      </c>
      <c r="CY55" s="209" t="str">
        <f t="shared" si="59"/>
        <v>154EPSS05</v>
      </c>
      <c r="CZ55" s="294" t="s">
        <v>335</v>
      </c>
      <c r="DA55" s="295">
        <v>154</v>
      </c>
      <c r="DB55" s="294" t="s">
        <v>206</v>
      </c>
      <c r="DC55" s="296">
        <v>1</v>
      </c>
    </row>
    <row r="56" spans="2:107" x14ac:dyDescent="0.25">
      <c r="B56" s="209" t="str">
        <f t="shared" si="9"/>
        <v>306EPS010</v>
      </c>
      <c r="C56" s="209" t="str">
        <f t="shared" si="10"/>
        <v>306EPS016</v>
      </c>
      <c r="D56" s="209" t="str">
        <f t="shared" si="11"/>
        <v>306EPS037</v>
      </c>
      <c r="E56" s="209" t="str">
        <f t="shared" si="12"/>
        <v>306EPS002</v>
      </c>
      <c r="F56" s="209" t="str">
        <f t="shared" si="13"/>
        <v>306EPS003</v>
      </c>
      <c r="G56" s="209" t="str">
        <f t="shared" si="14"/>
        <v>306EPS023</v>
      </c>
      <c r="H56" s="209" t="str">
        <f t="shared" si="15"/>
        <v>306EPS005</v>
      </c>
      <c r="I56" s="209" t="str">
        <f t="shared" si="16"/>
        <v>306EPS018</v>
      </c>
      <c r="J56" s="209" t="str">
        <f t="shared" si="17"/>
        <v>306EAS016</v>
      </c>
      <c r="K56" s="209" t="str">
        <f t="shared" si="18"/>
        <v>306EAS027</v>
      </c>
      <c r="L56" s="209" t="str">
        <f t="shared" si="19"/>
        <v>306EPS017</v>
      </c>
      <c r="M56" s="209" t="str">
        <f t="shared" si="20"/>
        <v>306EPS033</v>
      </c>
      <c r="N56" s="209" t="str">
        <f t="shared" si="21"/>
        <v>306EPS001</v>
      </c>
      <c r="O56" s="209" t="str">
        <f t="shared" si="22"/>
        <v>306EPS008</v>
      </c>
      <c r="P56" s="209" t="str">
        <f t="shared" si="23"/>
        <v>306EPS040</v>
      </c>
      <c r="Q56" s="209" t="str">
        <f t="shared" si="24"/>
        <v>306ESSC24</v>
      </c>
      <c r="R56" s="209" t="str">
        <f t="shared" si="25"/>
        <v>306EPSC20</v>
      </c>
      <c r="S56" s="209" t="str">
        <f t="shared" si="26"/>
        <v>306ESSC91</v>
      </c>
      <c r="T56" s="209" t="str">
        <f t="shared" si="27"/>
        <v>306ESSC02</v>
      </c>
      <c r="U56" s="209" t="str">
        <f t="shared" si="28"/>
        <v>306ESSC62</v>
      </c>
      <c r="V56" s="209" t="str">
        <f t="shared" si="29"/>
        <v>306EPS012</v>
      </c>
      <c r="W56" s="209" t="str">
        <f t="shared" si="30"/>
        <v>306EPSC22</v>
      </c>
      <c r="X56" s="209" t="str">
        <f t="shared" si="31"/>
        <v>306ESSC07</v>
      </c>
      <c r="Y56" s="209" t="str">
        <f t="shared" si="32"/>
        <v>306ESSC33</v>
      </c>
      <c r="Z56" s="209" t="str">
        <f t="shared" si="33"/>
        <v>306EPSS40</v>
      </c>
      <c r="AA56" s="209" t="str">
        <f t="shared" si="34"/>
        <v>306EPS020</v>
      </c>
      <c r="AB56" s="209" t="str">
        <f t="shared" si="35"/>
        <v>306EPSI03</v>
      </c>
      <c r="AC56" s="209" t="str">
        <f t="shared" si="36"/>
        <v>306ESS002</v>
      </c>
      <c r="AD56" s="209" t="str">
        <f t="shared" si="37"/>
        <v>306ESS024</v>
      </c>
      <c r="AE56" s="209" t="str">
        <f t="shared" si="38"/>
        <v>306ESS091</v>
      </c>
      <c r="AF56" s="209" t="str">
        <f t="shared" si="39"/>
        <v>306RES006</v>
      </c>
      <c r="AG56" s="209" t="str">
        <f t="shared" si="40"/>
        <v>306EPSS10</v>
      </c>
      <c r="AH56" s="209" t="e">
        <f>CONCATENATE(AT56,#REF!)</f>
        <v>#REF!</v>
      </c>
      <c r="AI56" s="209" t="str">
        <f t="shared" si="41"/>
        <v>306EPSS16</v>
      </c>
      <c r="AJ56" s="209" t="str">
        <f t="shared" si="42"/>
        <v>306EPSS37</v>
      </c>
      <c r="AK56" s="209" t="str">
        <f t="shared" si="43"/>
        <v>306EPSS02</v>
      </c>
      <c r="AL56" s="209" t="str">
        <f t="shared" si="44"/>
        <v>306EPSS23</v>
      </c>
      <c r="AM56" s="209" t="str">
        <f t="shared" si="45"/>
        <v>306EPSM03</v>
      </c>
      <c r="AN56" s="209" t="str">
        <f t="shared" si="46"/>
        <v>306EPSS18</v>
      </c>
      <c r="AO56" s="209" t="str">
        <f t="shared" si="47"/>
        <v>306EPSS05</v>
      </c>
      <c r="AP56" s="209" t="str">
        <f t="shared" si="48"/>
        <v>306EPSS17</v>
      </c>
      <c r="AQ56" s="209" t="str">
        <f t="shared" si="49"/>
        <v>306EPSS33</v>
      </c>
      <c r="AR56" s="89" t="s">
        <v>105</v>
      </c>
      <c r="AS56" s="308" t="s">
        <v>336</v>
      </c>
      <c r="AT56" s="283">
        <v>306</v>
      </c>
      <c r="AU56" s="284">
        <f>'[1]1.COBERTURA  DANE'!K55</f>
        <v>108</v>
      </c>
      <c r="AV56" s="285">
        <f>'[1]1.COBERTURA  DANE'!N55</f>
        <v>0</v>
      </c>
      <c r="AW56" s="286">
        <f>'[1]1.COBERTURA  DANE'!L55</f>
        <v>0</v>
      </c>
      <c r="AX56" s="287">
        <f>'[1]1.COBERTURA  DANE'!M55</f>
        <v>0</v>
      </c>
      <c r="AY56" s="284">
        <f t="shared" si="92"/>
        <v>0</v>
      </c>
      <c r="AZ56" s="286">
        <f t="shared" si="92"/>
        <v>0</v>
      </c>
      <c r="BA56" s="286">
        <f t="shared" si="92"/>
        <v>67</v>
      </c>
      <c r="BB56" s="286">
        <f t="shared" si="92"/>
        <v>1</v>
      </c>
      <c r="BC56" s="286">
        <f t="shared" si="92"/>
        <v>482</v>
      </c>
      <c r="BD56" s="286">
        <f t="shared" si="92"/>
        <v>0</v>
      </c>
      <c r="BE56" s="286">
        <f t="shared" si="92"/>
        <v>0</v>
      </c>
      <c r="BF56" s="286">
        <f t="shared" si="92"/>
        <v>2</v>
      </c>
      <c r="BG56" s="286">
        <f t="shared" si="92"/>
        <v>0</v>
      </c>
      <c r="BH56" s="286">
        <f t="shared" si="92"/>
        <v>0</v>
      </c>
      <c r="BI56" s="286">
        <f t="shared" si="92"/>
        <v>3</v>
      </c>
      <c r="BJ56" s="286">
        <f t="shared" si="92"/>
        <v>0</v>
      </c>
      <c r="BK56" s="286">
        <f t="shared" si="92"/>
        <v>0</v>
      </c>
      <c r="BL56" s="287">
        <f t="shared" si="92"/>
        <v>0</v>
      </c>
      <c r="BM56" s="284">
        <f t="shared" si="92"/>
        <v>0</v>
      </c>
      <c r="BN56" s="286">
        <f t="shared" si="92"/>
        <v>0</v>
      </c>
      <c r="BO56" s="286">
        <f t="shared" si="93"/>
        <v>3</v>
      </c>
      <c r="BP56" s="286">
        <f t="shared" si="93"/>
        <v>0</v>
      </c>
      <c r="BQ56" s="286">
        <f t="shared" si="93"/>
        <v>0</v>
      </c>
      <c r="BR56" s="286">
        <f t="shared" si="93"/>
        <v>0</v>
      </c>
      <c r="BS56" s="286">
        <f t="shared" si="93"/>
        <v>0</v>
      </c>
      <c r="BT56" s="286">
        <f t="shared" si="93"/>
        <v>0</v>
      </c>
      <c r="BU56" s="286">
        <f t="shared" si="93"/>
        <v>0</v>
      </c>
      <c r="BV56" s="287">
        <f t="shared" si="93"/>
        <v>0</v>
      </c>
      <c r="BW56" s="288">
        <f t="shared" si="3"/>
        <v>3</v>
      </c>
      <c r="BX56" s="284">
        <f t="shared" si="94"/>
        <v>0</v>
      </c>
      <c r="BY56" s="286">
        <f t="shared" si="94"/>
        <v>32</v>
      </c>
      <c r="BZ56" s="286">
        <f t="shared" si="94"/>
        <v>0</v>
      </c>
      <c r="CA56" s="286">
        <f t="shared" si="94"/>
        <v>0</v>
      </c>
      <c r="CB56" s="286">
        <f t="shared" si="94"/>
        <v>0</v>
      </c>
      <c r="CC56" s="286">
        <f t="shared" si="94"/>
        <v>3270</v>
      </c>
      <c r="CD56" s="287">
        <f>'[1]1.COBERTURA  DANE'!F55</f>
        <v>0</v>
      </c>
      <c r="CE56" s="284">
        <f t="shared" si="95"/>
        <v>0</v>
      </c>
      <c r="CF56" s="286">
        <f t="shared" si="96"/>
        <v>0</v>
      </c>
      <c r="CG56" s="286">
        <f t="shared" si="96"/>
        <v>11</v>
      </c>
      <c r="CH56" s="286">
        <f t="shared" si="96"/>
        <v>0</v>
      </c>
      <c r="CI56" s="286">
        <f t="shared" si="96"/>
        <v>0</v>
      </c>
      <c r="CJ56" s="286">
        <f t="shared" si="96"/>
        <v>119</v>
      </c>
      <c r="CK56" s="286">
        <f t="shared" si="96"/>
        <v>0</v>
      </c>
      <c r="CL56" s="286">
        <f t="shared" si="96"/>
        <v>0</v>
      </c>
      <c r="CM56" s="286">
        <f t="shared" si="96"/>
        <v>0</v>
      </c>
      <c r="CN56" s="287">
        <f t="shared" si="96"/>
        <v>1</v>
      </c>
      <c r="CO56" s="288">
        <f t="shared" si="4"/>
        <v>131</v>
      </c>
      <c r="CP56" s="289">
        <f t="shared" si="97"/>
        <v>108</v>
      </c>
      <c r="CQ56" s="290">
        <f t="shared" si="98"/>
        <v>558</v>
      </c>
      <c r="CR56" s="291">
        <f t="shared" si="99"/>
        <v>3433</v>
      </c>
      <c r="CS56" s="292">
        <f t="shared" si="6"/>
        <v>134</v>
      </c>
      <c r="CT56" s="293" t="str">
        <f t="shared" si="58"/>
        <v>154EPS005</v>
      </c>
      <c r="CU56" s="294" t="s">
        <v>335</v>
      </c>
      <c r="CV56" s="295">
        <v>154</v>
      </c>
      <c r="CW56" s="294" t="s">
        <v>228</v>
      </c>
      <c r="CX56" s="296">
        <v>3</v>
      </c>
      <c r="CY56" s="209" t="str">
        <f t="shared" si="59"/>
        <v>154EPSS16</v>
      </c>
      <c r="CZ56" s="294" t="s">
        <v>335</v>
      </c>
      <c r="DA56" s="295">
        <v>154</v>
      </c>
      <c r="DB56" s="294" t="s">
        <v>194</v>
      </c>
      <c r="DC56" s="296">
        <v>1003</v>
      </c>
    </row>
    <row r="57" spans="2:107" x14ac:dyDescent="0.25">
      <c r="B57" s="209" t="str">
        <f t="shared" si="9"/>
        <v>347EPS010</v>
      </c>
      <c r="C57" s="209" t="str">
        <f t="shared" si="10"/>
        <v>347EPS016</v>
      </c>
      <c r="D57" s="209" t="str">
        <f t="shared" si="11"/>
        <v>347EPS037</v>
      </c>
      <c r="E57" s="209" t="str">
        <f t="shared" si="12"/>
        <v>347EPS002</v>
      </c>
      <c r="F57" s="209" t="str">
        <f t="shared" si="13"/>
        <v>347EPS003</v>
      </c>
      <c r="G57" s="209" t="str">
        <f t="shared" si="14"/>
        <v>347EPS023</v>
      </c>
      <c r="H57" s="209" t="str">
        <f t="shared" si="15"/>
        <v>347EPS005</v>
      </c>
      <c r="I57" s="209" t="str">
        <f t="shared" si="16"/>
        <v>347EPS018</v>
      </c>
      <c r="J57" s="209" t="str">
        <f t="shared" si="17"/>
        <v>347EAS016</v>
      </c>
      <c r="K57" s="209" t="str">
        <f t="shared" si="18"/>
        <v>347EAS027</v>
      </c>
      <c r="L57" s="209" t="str">
        <f t="shared" si="19"/>
        <v>347EPS017</v>
      </c>
      <c r="M57" s="209" t="str">
        <f t="shared" si="20"/>
        <v>347EPS033</v>
      </c>
      <c r="N57" s="209" t="str">
        <f t="shared" si="21"/>
        <v>347EPS001</v>
      </c>
      <c r="O57" s="209" t="str">
        <f t="shared" si="22"/>
        <v>347EPS008</v>
      </c>
      <c r="P57" s="209" t="str">
        <f t="shared" si="23"/>
        <v>347EPS040</v>
      </c>
      <c r="Q57" s="209" t="str">
        <f t="shared" si="24"/>
        <v>347ESSC24</v>
      </c>
      <c r="R57" s="209" t="str">
        <f t="shared" si="25"/>
        <v>347EPSC20</v>
      </c>
      <c r="S57" s="209" t="str">
        <f t="shared" si="26"/>
        <v>347ESSC91</v>
      </c>
      <c r="T57" s="209" t="str">
        <f t="shared" si="27"/>
        <v>347ESSC02</v>
      </c>
      <c r="U57" s="209" t="str">
        <f t="shared" si="28"/>
        <v>347ESSC62</v>
      </c>
      <c r="V57" s="209" t="str">
        <f t="shared" si="29"/>
        <v>347EPS012</v>
      </c>
      <c r="W57" s="209" t="str">
        <f t="shared" si="30"/>
        <v>347EPSC22</v>
      </c>
      <c r="X57" s="209" t="str">
        <f t="shared" si="31"/>
        <v>347ESSC07</v>
      </c>
      <c r="Y57" s="209" t="str">
        <f t="shared" si="32"/>
        <v>347ESSC33</v>
      </c>
      <c r="Z57" s="209" t="str">
        <f t="shared" si="33"/>
        <v>347EPSS40</v>
      </c>
      <c r="AA57" s="209" t="str">
        <f t="shared" si="34"/>
        <v>347EPS020</v>
      </c>
      <c r="AB57" s="209" t="str">
        <f t="shared" si="35"/>
        <v>347EPSI03</v>
      </c>
      <c r="AC57" s="209" t="str">
        <f t="shared" si="36"/>
        <v>347ESS002</v>
      </c>
      <c r="AD57" s="209" t="str">
        <f t="shared" si="37"/>
        <v>347ESS024</v>
      </c>
      <c r="AE57" s="209" t="str">
        <f t="shared" si="38"/>
        <v>347ESS091</v>
      </c>
      <c r="AF57" s="209" t="str">
        <f t="shared" si="39"/>
        <v>347RES006</v>
      </c>
      <c r="AG57" s="209" t="str">
        <f t="shared" si="40"/>
        <v>347EPSS10</v>
      </c>
      <c r="AH57" s="209" t="e">
        <f>CONCATENATE(AT57,#REF!)</f>
        <v>#REF!</v>
      </c>
      <c r="AI57" s="209" t="str">
        <f t="shared" si="41"/>
        <v>347EPSS16</v>
      </c>
      <c r="AJ57" s="209" t="str">
        <f t="shared" si="42"/>
        <v>347EPSS37</v>
      </c>
      <c r="AK57" s="209" t="str">
        <f t="shared" si="43"/>
        <v>347EPSS02</v>
      </c>
      <c r="AL57" s="209" t="str">
        <f t="shared" si="44"/>
        <v>347EPSS23</v>
      </c>
      <c r="AM57" s="209" t="str">
        <f t="shared" si="45"/>
        <v>347EPSM03</v>
      </c>
      <c r="AN57" s="209" t="str">
        <f t="shared" si="46"/>
        <v>347EPSS18</v>
      </c>
      <c r="AO57" s="209" t="str">
        <f t="shared" si="47"/>
        <v>347EPSS05</v>
      </c>
      <c r="AP57" s="209" t="str">
        <f t="shared" si="48"/>
        <v>347EPSS17</v>
      </c>
      <c r="AQ57" s="209" t="str">
        <f t="shared" si="49"/>
        <v>347EPSS33</v>
      </c>
      <c r="AR57" s="110" t="s">
        <v>106</v>
      </c>
      <c r="AS57" s="308" t="s">
        <v>336</v>
      </c>
      <c r="AT57" s="283">
        <v>347</v>
      </c>
      <c r="AU57" s="284">
        <f>'[1]1.COBERTURA  DANE'!K56</f>
        <v>96</v>
      </c>
      <c r="AV57" s="285">
        <f>'[1]1.COBERTURA  DANE'!N56</f>
        <v>0</v>
      </c>
      <c r="AW57" s="286">
        <f>'[1]1.COBERTURA  DANE'!L56</f>
        <v>0</v>
      </c>
      <c r="AX57" s="287">
        <f>'[1]1.COBERTURA  DANE'!M56</f>
        <v>0</v>
      </c>
      <c r="AY57" s="284">
        <f t="shared" si="92"/>
        <v>0</v>
      </c>
      <c r="AZ57" s="286">
        <f t="shared" si="92"/>
        <v>0</v>
      </c>
      <c r="BA57" s="286">
        <f t="shared" si="92"/>
        <v>143</v>
      </c>
      <c r="BB57" s="286">
        <f t="shared" si="92"/>
        <v>0</v>
      </c>
      <c r="BC57" s="286">
        <f t="shared" si="92"/>
        <v>682</v>
      </c>
      <c r="BD57" s="286">
        <f t="shared" si="92"/>
        <v>0</v>
      </c>
      <c r="BE57" s="286">
        <f t="shared" si="92"/>
        <v>0</v>
      </c>
      <c r="BF57" s="286">
        <f t="shared" si="92"/>
        <v>0</v>
      </c>
      <c r="BG57" s="286">
        <f t="shared" si="92"/>
        <v>0</v>
      </c>
      <c r="BH57" s="286">
        <f t="shared" si="92"/>
        <v>0</v>
      </c>
      <c r="BI57" s="286">
        <f t="shared" si="92"/>
        <v>0</v>
      </c>
      <c r="BJ57" s="286">
        <f t="shared" si="92"/>
        <v>0</v>
      </c>
      <c r="BK57" s="286">
        <f t="shared" si="92"/>
        <v>0</v>
      </c>
      <c r="BL57" s="287">
        <f t="shared" si="92"/>
        <v>0</v>
      </c>
      <c r="BM57" s="284">
        <f t="shared" si="92"/>
        <v>11</v>
      </c>
      <c r="BN57" s="286">
        <f t="shared" si="92"/>
        <v>0</v>
      </c>
      <c r="BO57" s="286">
        <f t="shared" si="93"/>
        <v>4</v>
      </c>
      <c r="BP57" s="286">
        <f t="shared" si="93"/>
        <v>0</v>
      </c>
      <c r="BQ57" s="286">
        <f t="shared" si="93"/>
        <v>0</v>
      </c>
      <c r="BR57" s="286">
        <f t="shared" si="93"/>
        <v>0</v>
      </c>
      <c r="BS57" s="286">
        <f t="shared" si="93"/>
        <v>0</v>
      </c>
      <c r="BT57" s="286">
        <f t="shared" si="93"/>
        <v>0</v>
      </c>
      <c r="BU57" s="286">
        <f t="shared" si="93"/>
        <v>0</v>
      </c>
      <c r="BV57" s="287">
        <f t="shared" si="93"/>
        <v>0</v>
      </c>
      <c r="BW57" s="288">
        <f t="shared" si="3"/>
        <v>15</v>
      </c>
      <c r="BX57" s="284">
        <f t="shared" si="94"/>
        <v>3704</v>
      </c>
      <c r="BY57" s="286">
        <f t="shared" si="94"/>
        <v>7</v>
      </c>
      <c r="BZ57" s="286">
        <f t="shared" si="94"/>
        <v>0</v>
      </c>
      <c r="CA57" s="286">
        <f t="shared" si="94"/>
        <v>0</v>
      </c>
      <c r="CB57" s="286">
        <f t="shared" si="94"/>
        <v>0</v>
      </c>
      <c r="CC57" s="286">
        <f t="shared" si="94"/>
        <v>0</v>
      </c>
      <c r="CD57" s="287">
        <f>'[1]1.COBERTURA  DANE'!F56</f>
        <v>0</v>
      </c>
      <c r="CE57" s="284">
        <f t="shared" si="95"/>
        <v>0</v>
      </c>
      <c r="CF57" s="286">
        <f t="shared" si="96"/>
        <v>0</v>
      </c>
      <c r="CG57" s="286">
        <f t="shared" si="96"/>
        <v>42</v>
      </c>
      <c r="CH57" s="286">
        <f t="shared" si="96"/>
        <v>0</v>
      </c>
      <c r="CI57" s="286">
        <f t="shared" si="96"/>
        <v>0</v>
      </c>
      <c r="CJ57" s="286">
        <f t="shared" si="96"/>
        <v>129</v>
      </c>
      <c r="CK57" s="286">
        <f t="shared" si="96"/>
        <v>0</v>
      </c>
      <c r="CL57" s="286">
        <f t="shared" si="96"/>
        <v>0</v>
      </c>
      <c r="CM57" s="286">
        <f t="shared" si="96"/>
        <v>0</v>
      </c>
      <c r="CN57" s="287">
        <f t="shared" si="96"/>
        <v>0</v>
      </c>
      <c r="CO57" s="288">
        <f t="shared" si="4"/>
        <v>171</v>
      </c>
      <c r="CP57" s="289">
        <f t="shared" si="97"/>
        <v>96</v>
      </c>
      <c r="CQ57" s="290">
        <f t="shared" si="98"/>
        <v>840</v>
      </c>
      <c r="CR57" s="291">
        <f t="shared" si="99"/>
        <v>3882</v>
      </c>
      <c r="CS57" s="292">
        <f t="shared" si="6"/>
        <v>186</v>
      </c>
      <c r="CT57" s="293" t="str">
        <f t="shared" si="58"/>
        <v>154EPS016</v>
      </c>
      <c r="CU57" s="294" t="s">
        <v>335</v>
      </c>
      <c r="CV57" s="295">
        <v>154</v>
      </c>
      <c r="CW57" s="294" t="s">
        <v>221</v>
      </c>
      <c r="CX57" s="296">
        <v>5770</v>
      </c>
      <c r="CY57" s="209" t="str">
        <f t="shared" si="59"/>
        <v>154EPSS17</v>
      </c>
      <c r="CZ57" s="294" t="s">
        <v>335</v>
      </c>
      <c r="DA57" s="295">
        <v>154</v>
      </c>
      <c r="DB57" s="294" t="s">
        <v>208</v>
      </c>
      <c r="DC57" s="296">
        <v>1</v>
      </c>
    </row>
    <row r="58" spans="2:107" x14ac:dyDescent="0.25">
      <c r="B58" s="209" t="str">
        <f t="shared" si="9"/>
        <v>411EPS010</v>
      </c>
      <c r="C58" s="209" t="str">
        <f t="shared" si="10"/>
        <v>411EPS016</v>
      </c>
      <c r="D58" s="209" t="str">
        <f t="shared" si="11"/>
        <v>411EPS037</v>
      </c>
      <c r="E58" s="209" t="str">
        <f t="shared" si="12"/>
        <v>411EPS002</v>
      </c>
      <c r="F58" s="209" t="str">
        <f t="shared" si="13"/>
        <v>411EPS003</v>
      </c>
      <c r="G58" s="209" t="str">
        <f t="shared" si="14"/>
        <v>411EPS023</v>
      </c>
      <c r="H58" s="209" t="str">
        <f t="shared" si="15"/>
        <v>411EPS005</v>
      </c>
      <c r="I58" s="209" t="str">
        <f t="shared" si="16"/>
        <v>411EPS018</v>
      </c>
      <c r="J58" s="209" t="str">
        <f t="shared" si="17"/>
        <v>411EAS016</v>
      </c>
      <c r="K58" s="209" t="str">
        <f t="shared" si="18"/>
        <v>411EAS027</v>
      </c>
      <c r="L58" s="209" t="str">
        <f t="shared" si="19"/>
        <v>411EPS017</v>
      </c>
      <c r="M58" s="209" t="str">
        <f t="shared" si="20"/>
        <v>411EPS033</v>
      </c>
      <c r="N58" s="209" t="str">
        <f t="shared" si="21"/>
        <v>411EPS001</v>
      </c>
      <c r="O58" s="209" t="str">
        <f t="shared" si="22"/>
        <v>411EPS008</v>
      </c>
      <c r="P58" s="209" t="str">
        <f t="shared" si="23"/>
        <v>411EPS040</v>
      </c>
      <c r="Q58" s="209" t="str">
        <f t="shared" si="24"/>
        <v>411ESSC24</v>
      </c>
      <c r="R58" s="209" t="str">
        <f t="shared" si="25"/>
        <v>411EPSC20</v>
      </c>
      <c r="S58" s="209" t="str">
        <f t="shared" si="26"/>
        <v>411ESSC91</v>
      </c>
      <c r="T58" s="209" t="str">
        <f t="shared" si="27"/>
        <v>411ESSC02</v>
      </c>
      <c r="U58" s="209" t="str">
        <f t="shared" si="28"/>
        <v>411ESSC62</v>
      </c>
      <c r="V58" s="209" t="str">
        <f t="shared" si="29"/>
        <v>411EPS012</v>
      </c>
      <c r="W58" s="209" t="str">
        <f t="shared" si="30"/>
        <v>411EPSC22</v>
      </c>
      <c r="X58" s="209" t="str">
        <f t="shared" si="31"/>
        <v>411ESSC07</v>
      </c>
      <c r="Y58" s="209" t="str">
        <f t="shared" si="32"/>
        <v>411ESSC33</v>
      </c>
      <c r="Z58" s="209" t="str">
        <f t="shared" si="33"/>
        <v>411EPSS40</v>
      </c>
      <c r="AA58" s="209" t="str">
        <f t="shared" si="34"/>
        <v>411EPS020</v>
      </c>
      <c r="AB58" s="209" t="str">
        <f t="shared" si="35"/>
        <v>411EPSI03</v>
      </c>
      <c r="AC58" s="209" t="str">
        <f t="shared" si="36"/>
        <v>411ESS002</v>
      </c>
      <c r="AD58" s="209" t="str">
        <f t="shared" si="37"/>
        <v>411ESS024</v>
      </c>
      <c r="AE58" s="209" t="str">
        <f t="shared" si="38"/>
        <v>411ESS091</v>
      </c>
      <c r="AF58" s="209" t="str">
        <f t="shared" si="39"/>
        <v>411RES006</v>
      </c>
      <c r="AG58" s="209" t="str">
        <f t="shared" si="40"/>
        <v>411EPSS10</v>
      </c>
      <c r="AH58" s="209" t="e">
        <f>CONCATENATE(AT58,#REF!)</f>
        <v>#REF!</v>
      </c>
      <c r="AI58" s="209" t="str">
        <f t="shared" si="41"/>
        <v>411EPSS16</v>
      </c>
      <c r="AJ58" s="209" t="str">
        <f t="shared" si="42"/>
        <v>411EPSS37</v>
      </c>
      <c r="AK58" s="209" t="str">
        <f t="shared" si="43"/>
        <v>411EPSS02</v>
      </c>
      <c r="AL58" s="209" t="str">
        <f t="shared" si="44"/>
        <v>411EPSS23</v>
      </c>
      <c r="AM58" s="209" t="str">
        <f t="shared" si="45"/>
        <v>411EPSM03</v>
      </c>
      <c r="AN58" s="209" t="str">
        <f t="shared" si="46"/>
        <v>411EPSS18</v>
      </c>
      <c r="AO58" s="209" t="str">
        <f t="shared" si="47"/>
        <v>411EPSS05</v>
      </c>
      <c r="AP58" s="209" t="str">
        <f t="shared" si="48"/>
        <v>411EPSS17</v>
      </c>
      <c r="AQ58" s="209" t="str">
        <f t="shared" si="49"/>
        <v>411EPSS33</v>
      </c>
      <c r="AR58" s="110" t="s">
        <v>107</v>
      </c>
      <c r="AS58" s="308" t="s">
        <v>336</v>
      </c>
      <c r="AT58" s="283">
        <v>411</v>
      </c>
      <c r="AU58" s="284">
        <f>'[1]1.COBERTURA  DANE'!K57</f>
        <v>220</v>
      </c>
      <c r="AV58" s="285">
        <f>'[1]1.COBERTURA  DANE'!N57</f>
        <v>0</v>
      </c>
      <c r="AW58" s="286">
        <f>'[1]1.COBERTURA  DANE'!L57</f>
        <v>0</v>
      </c>
      <c r="AX58" s="287">
        <f>'[1]1.COBERTURA  DANE'!M57</f>
        <v>0</v>
      </c>
      <c r="AY58" s="284">
        <f t="shared" si="92"/>
        <v>0</v>
      </c>
      <c r="AZ58" s="286">
        <f t="shared" si="92"/>
        <v>0</v>
      </c>
      <c r="BA58" s="286">
        <f t="shared" si="92"/>
        <v>148</v>
      </c>
      <c r="BB58" s="286">
        <f t="shared" si="92"/>
        <v>1</v>
      </c>
      <c r="BC58" s="286">
        <f t="shared" si="92"/>
        <v>1095</v>
      </c>
      <c r="BD58" s="286">
        <f t="shared" si="92"/>
        <v>0</v>
      </c>
      <c r="BE58" s="286">
        <f t="shared" si="92"/>
        <v>0</v>
      </c>
      <c r="BF58" s="286">
        <f t="shared" si="92"/>
        <v>2</v>
      </c>
      <c r="BG58" s="286">
        <f t="shared" si="92"/>
        <v>1</v>
      </c>
      <c r="BH58" s="286">
        <f t="shared" si="92"/>
        <v>0</v>
      </c>
      <c r="BI58" s="286">
        <f t="shared" si="92"/>
        <v>0</v>
      </c>
      <c r="BJ58" s="286">
        <f t="shared" si="92"/>
        <v>0</v>
      </c>
      <c r="BK58" s="286">
        <f t="shared" si="92"/>
        <v>0</v>
      </c>
      <c r="BL58" s="287">
        <f t="shared" si="92"/>
        <v>0</v>
      </c>
      <c r="BM58" s="284">
        <f t="shared" si="92"/>
        <v>13</v>
      </c>
      <c r="BN58" s="286">
        <f t="shared" si="92"/>
        <v>0</v>
      </c>
      <c r="BO58" s="286">
        <f t="shared" si="93"/>
        <v>0</v>
      </c>
      <c r="BP58" s="286">
        <f t="shared" si="93"/>
        <v>0</v>
      </c>
      <c r="BQ58" s="286">
        <f t="shared" si="93"/>
        <v>0</v>
      </c>
      <c r="BR58" s="286">
        <f t="shared" si="93"/>
        <v>0</v>
      </c>
      <c r="BS58" s="286">
        <f t="shared" si="93"/>
        <v>0</v>
      </c>
      <c r="BT58" s="286">
        <f t="shared" si="93"/>
        <v>0</v>
      </c>
      <c r="BU58" s="286">
        <f t="shared" si="93"/>
        <v>0</v>
      </c>
      <c r="BV58" s="287">
        <f t="shared" si="93"/>
        <v>0</v>
      </c>
      <c r="BW58" s="288">
        <f t="shared" si="3"/>
        <v>13</v>
      </c>
      <c r="BX58" s="284">
        <f t="shared" si="94"/>
        <v>7035</v>
      </c>
      <c r="BY58" s="286">
        <f t="shared" si="94"/>
        <v>12</v>
      </c>
      <c r="BZ58" s="286">
        <f t="shared" si="94"/>
        <v>0</v>
      </c>
      <c r="CA58" s="286">
        <f t="shared" si="94"/>
        <v>0</v>
      </c>
      <c r="CB58" s="286">
        <f t="shared" si="94"/>
        <v>0</v>
      </c>
      <c r="CC58" s="286">
        <f t="shared" si="94"/>
        <v>0</v>
      </c>
      <c r="CD58" s="287">
        <f>'[1]1.COBERTURA  DANE'!F57</f>
        <v>0</v>
      </c>
      <c r="CE58" s="284">
        <f t="shared" si="95"/>
        <v>0</v>
      </c>
      <c r="CF58" s="286">
        <f t="shared" si="96"/>
        <v>1</v>
      </c>
      <c r="CG58" s="286">
        <f t="shared" si="96"/>
        <v>45</v>
      </c>
      <c r="CH58" s="286">
        <f t="shared" si="96"/>
        <v>0</v>
      </c>
      <c r="CI58" s="286">
        <f t="shared" si="96"/>
        <v>0</v>
      </c>
      <c r="CJ58" s="286">
        <f t="shared" si="96"/>
        <v>203</v>
      </c>
      <c r="CK58" s="286">
        <f t="shared" si="96"/>
        <v>0</v>
      </c>
      <c r="CL58" s="286">
        <f t="shared" si="96"/>
        <v>0</v>
      </c>
      <c r="CM58" s="286">
        <f t="shared" si="96"/>
        <v>0</v>
      </c>
      <c r="CN58" s="287">
        <f t="shared" si="96"/>
        <v>0</v>
      </c>
      <c r="CO58" s="288">
        <f t="shared" si="4"/>
        <v>249</v>
      </c>
      <c r="CP58" s="289">
        <f t="shared" si="97"/>
        <v>220</v>
      </c>
      <c r="CQ58" s="290">
        <f t="shared" si="98"/>
        <v>1260</v>
      </c>
      <c r="CR58" s="291">
        <f t="shared" si="99"/>
        <v>7296</v>
      </c>
      <c r="CS58" s="292">
        <f t="shared" si="6"/>
        <v>262</v>
      </c>
      <c r="CT58" s="293" t="str">
        <f t="shared" si="58"/>
        <v>154EPS017</v>
      </c>
      <c r="CU58" s="294" t="s">
        <v>335</v>
      </c>
      <c r="CV58" s="295">
        <v>154</v>
      </c>
      <c r="CW58" s="294" t="s">
        <v>234</v>
      </c>
      <c r="CX58" s="296">
        <v>4</v>
      </c>
      <c r="CY58" s="209" t="str">
        <f t="shared" si="59"/>
        <v>154EPSS23</v>
      </c>
      <c r="CZ58" s="294" t="s">
        <v>335</v>
      </c>
      <c r="DA58" s="295">
        <v>154</v>
      </c>
      <c r="DB58" s="294" t="s">
        <v>200</v>
      </c>
      <c r="DC58" s="296">
        <v>1</v>
      </c>
    </row>
    <row r="59" spans="2:107" x14ac:dyDescent="0.25">
      <c r="B59" s="209" t="str">
        <f t="shared" si="9"/>
        <v>501EPS010</v>
      </c>
      <c r="C59" s="209" t="str">
        <f t="shared" si="10"/>
        <v>501EPS016</v>
      </c>
      <c r="D59" s="209" t="str">
        <f t="shared" si="11"/>
        <v>501EPS037</v>
      </c>
      <c r="E59" s="209" t="str">
        <f t="shared" si="12"/>
        <v>501EPS002</v>
      </c>
      <c r="F59" s="209" t="str">
        <f t="shared" si="13"/>
        <v>501EPS003</v>
      </c>
      <c r="G59" s="209" t="str">
        <f t="shared" si="14"/>
        <v>501EPS023</v>
      </c>
      <c r="H59" s="209" t="str">
        <f t="shared" si="15"/>
        <v>501EPS005</v>
      </c>
      <c r="I59" s="209" t="str">
        <f t="shared" si="16"/>
        <v>501EPS018</v>
      </c>
      <c r="J59" s="209" t="str">
        <f t="shared" si="17"/>
        <v>501EAS016</v>
      </c>
      <c r="K59" s="209" t="str">
        <f t="shared" si="18"/>
        <v>501EAS027</v>
      </c>
      <c r="L59" s="209" t="str">
        <f t="shared" si="19"/>
        <v>501EPS017</v>
      </c>
      <c r="M59" s="209" t="str">
        <f t="shared" si="20"/>
        <v>501EPS033</v>
      </c>
      <c r="N59" s="209" t="str">
        <f t="shared" si="21"/>
        <v>501EPS001</v>
      </c>
      <c r="O59" s="209" t="str">
        <f t="shared" si="22"/>
        <v>501EPS008</v>
      </c>
      <c r="P59" s="209" t="str">
        <f t="shared" si="23"/>
        <v>501EPS040</v>
      </c>
      <c r="Q59" s="209" t="str">
        <f t="shared" si="24"/>
        <v>501ESSC24</v>
      </c>
      <c r="R59" s="209" t="str">
        <f t="shared" si="25"/>
        <v>501EPSC20</v>
      </c>
      <c r="S59" s="209" t="str">
        <f t="shared" si="26"/>
        <v>501ESSC91</v>
      </c>
      <c r="T59" s="209" t="str">
        <f t="shared" si="27"/>
        <v>501ESSC02</v>
      </c>
      <c r="U59" s="209" t="str">
        <f t="shared" si="28"/>
        <v>501ESSC62</v>
      </c>
      <c r="V59" s="209" t="str">
        <f t="shared" si="29"/>
        <v>501EPS012</v>
      </c>
      <c r="W59" s="209" t="str">
        <f t="shared" si="30"/>
        <v>501EPSC22</v>
      </c>
      <c r="X59" s="209" t="str">
        <f t="shared" si="31"/>
        <v>501ESSC07</v>
      </c>
      <c r="Y59" s="209" t="str">
        <f t="shared" si="32"/>
        <v>501ESSC33</v>
      </c>
      <c r="Z59" s="209" t="str">
        <f t="shared" si="33"/>
        <v>501EPSS40</v>
      </c>
      <c r="AA59" s="209" t="str">
        <f t="shared" si="34"/>
        <v>501EPS020</v>
      </c>
      <c r="AB59" s="209" t="str">
        <f t="shared" si="35"/>
        <v>501EPSI03</v>
      </c>
      <c r="AC59" s="209" t="str">
        <f t="shared" si="36"/>
        <v>501ESS002</v>
      </c>
      <c r="AD59" s="209" t="str">
        <f t="shared" si="37"/>
        <v>501ESS024</v>
      </c>
      <c r="AE59" s="209" t="str">
        <f t="shared" si="38"/>
        <v>501ESS091</v>
      </c>
      <c r="AF59" s="209" t="str">
        <f t="shared" si="39"/>
        <v>501RES006</v>
      </c>
      <c r="AG59" s="209" t="str">
        <f t="shared" si="40"/>
        <v>501EPSS10</v>
      </c>
      <c r="AH59" s="209" t="e">
        <f>CONCATENATE(AT59,#REF!)</f>
        <v>#REF!</v>
      </c>
      <c r="AI59" s="209" t="str">
        <f t="shared" si="41"/>
        <v>501EPSS16</v>
      </c>
      <c r="AJ59" s="209" t="str">
        <f t="shared" si="42"/>
        <v>501EPSS37</v>
      </c>
      <c r="AK59" s="209" t="str">
        <f t="shared" si="43"/>
        <v>501EPSS02</v>
      </c>
      <c r="AL59" s="209" t="str">
        <f t="shared" si="44"/>
        <v>501EPSS23</v>
      </c>
      <c r="AM59" s="209" t="str">
        <f t="shared" si="45"/>
        <v>501EPSM03</v>
      </c>
      <c r="AN59" s="209" t="str">
        <f t="shared" si="46"/>
        <v>501EPSS18</v>
      </c>
      <c r="AO59" s="209" t="str">
        <f t="shared" si="47"/>
        <v>501EPSS05</v>
      </c>
      <c r="AP59" s="209" t="str">
        <f t="shared" si="48"/>
        <v>501EPSS17</v>
      </c>
      <c r="AQ59" s="209" t="str">
        <f t="shared" si="49"/>
        <v>501EPSS33</v>
      </c>
      <c r="AR59" s="110" t="s">
        <v>108</v>
      </c>
      <c r="AS59" s="308" t="s">
        <v>336</v>
      </c>
      <c r="AT59" s="283">
        <v>501</v>
      </c>
      <c r="AU59" s="284">
        <f>'[1]1.COBERTURA  DANE'!K58</f>
        <v>61</v>
      </c>
      <c r="AV59" s="285">
        <f>'[1]1.COBERTURA  DANE'!N58</f>
        <v>0</v>
      </c>
      <c r="AW59" s="286">
        <f>'[1]1.COBERTURA  DANE'!L58</f>
        <v>0</v>
      </c>
      <c r="AX59" s="287">
        <f>'[1]1.COBERTURA  DANE'!M58</f>
        <v>0</v>
      </c>
      <c r="AY59" s="284">
        <f t="shared" si="92"/>
        <v>0</v>
      </c>
      <c r="AZ59" s="286">
        <f t="shared" si="92"/>
        <v>0</v>
      </c>
      <c r="BA59" s="286">
        <f t="shared" si="92"/>
        <v>37</v>
      </c>
      <c r="BB59" s="286">
        <f t="shared" si="92"/>
        <v>0</v>
      </c>
      <c r="BC59" s="286">
        <f t="shared" si="92"/>
        <v>31</v>
      </c>
      <c r="BD59" s="286">
        <f t="shared" si="92"/>
        <v>0</v>
      </c>
      <c r="BE59" s="286">
        <f t="shared" si="92"/>
        <v>0</v>
      </c>
      <c r="BF59" s="286">
        <f t="shared" si="92"/>
        <v>0</v>
      </c>
      <c r="BG59" s="286">
        <f t="shared" si="92"/>
        <v>0</v>
      </c>
      <c r="BH59" s="286">
        <f t="shared" si="92"/>
        <v>0</v>
      </c>
      <c r="BI59" s="286">
        <f t="shared" si="92"/>
        <v>0</v>
      </c>
      <c r="BJ59" s="286">
        <f t="shared" si="92"/>
        <v>0</v>
      </c>
      <c r="BK59" s="286">
        <f t="shared" si="92"/>
        <v>0</v>
      </c>
      <c r="BL59" s="287">
        <f t="shared" si="92"/>
        <v>0</v>
      </c>
      <c r="BM59" s="284">
        <f t="shared" si="92"/>
        <v>5</v>
      </c>
      <c r="BN59" s="286">
        <f t="shared" si="92"/>
        <v>0</v>
      </c>
      <c r="BO59" s="286">
        <f t="shared" si="93"/>
        <v>0</v>
      </c>
      <c r="BP59" s="286">
        <f t="shared" si="93"/>
        <v>0</v>
      </c>
      <c r="BQ59" s="286">
        <f t="shared" si="93"/>
        <v>0</v>
      </c>
      <c r="BR59" s="286">
        <f t="shared" si="93"/>
        <v>0</v>
      </c>
      <c r="BS59" s="286">
        <f t="shared" si="93"/>
        <v>0</v>
      </c>
      <c r="BT59" s="286">
        <f t="shared" si="93"/>
        <v>0</v>
      </c>
      <c r="BU59" s="286">
        <f t="shared" si="93"/>
        <v>0</v>
      </c>
      <c r="BV59" s="287">
        <f t="shared" si="93"/>
        <v>0</v>
      </c>
      <c r="BW59" s="288">
        <f t="shared" si="3"/>
        <v>5</v>
      </c>
      <c r="BX59" s="284">
        <f t="shared" si="94"/>
        <v>1768</v>
      </c>
      <c r="BY59" s="286">
        <f t="shared" si="94"/>
        <v>0</v>
      </c>
      <c r="BZ59" s="286">
        <f t="shared" si="94"/>
        <v>0</v>
      </c>
      <c r="CA59" s="286">
        <f t="shared" si="94"/>
        <v>0</v>
      </c>
      <c r="CB59" s="286">
        <f t="shared" si="94"/>
        <v>0</v>
      </c>
      <c r="CC59" s="286">
        <f t="shared" si="94"/>
        <v>0</v>
      </c>
      <c r="CD59" s="287">
        <f>'[1]1.COBERTURA  DANE'!F58</f>
        <v>0</v>
      </c>
      <c r="CE59" s="284">
        <f t="shared" si="95"/>
        <v>0</v>
      </c>
      <c r="CF59" s="286">
        <f t="shared" si="96"/>
        <v>0</v>
      </c>
      <c r="CG59" s="286">
        <f t="shared" si="96"/>
        <v>24</v>
      </c>
      <c r="CH59" s="286">
        <f t="shared" si="96"/>
        <v>0</v>
      </c>
      <c r="CI59" s="286">
        <f t="shared" si="96"/>
        <v>0</v>
      </c>
      <c r="CJ59" s="286">
        <f t="shared" si="96"/>
        <v>7</v>
      </c>
      <c r="CK59" s="286">
        <f t="shared" si="96"/>
        <v>0</v>
      </c>
      <c r="CL59" s="286">
        <f t="shared" si="96"/>
        <v>0</v>
      </c>
      <c r="CM59" s="286">
        <f t="shared" si="96"/>
        <v>0</v>
      </c>
      <c r="CN59" s="287">
        <f t="shared" si="96"/>
        <v>0</v>
      </c>
      <c r="CO59" s="288">
        <f t="shared" si="4"/>
        <v>31</v>
      </c>
      <c r="CP59" s="289">
        <f t="shared" si="97"/>
        <v>61</v>
      </c>
      <c r="CQ59" s="290">
        <f t="shared" si="98"/>
        <v>73</v>
      </c>
      <c r="CR59" s="291">
        <f t="shared" si="99"/>
        <v>1799</v>
      </c>
      <c r="CS59" s="292">
        <f t="shared" si="6"/>
        <v>36</v>
      </c>
      <c r="CT59" s="293" t="str">
        <f t="shared" si="58"/>
        <v>154EPS023</v>
      </c>
      <c r="CU59" s="294" t="s">
        <v>335</v>
      </c>
      <c r="CV59" s="295">
        <v>154</v>
      </c>
      <c r="CW59" s="294" t="s">
        <v>227</v>
      </c>
      <c r="CX59" s="296">
        <v>10</v>
      </c>
      <c r="CY59" s="209" t="str">
        <f t="shared" si="59"/>
        <v>154EPSS37</v>
      </c>
      <c r="CZ59" s="294" t="s">
        <v>335</v>
      </c>
      <c r="DA59" s="295">
        <v>154</v>
      </c>
      <c r="DB59" s="294" t="s">
        <v>196</v>
      </c>
      <c r="DC59" s="296">
        <v>120</v>
      </c>
    </row>
    <row r="60" spans="2:107" x14ac:dyDescent="0.25">
      <c r="B60" s="209" t="str">
        <f t="shared" si="9"/>
        <v>543EPS010</v>
      </c>
      <c r="C60" s="209" t="str">
        <f t="shared" si="10"/>
        <v>543EPS016</v>
      </c>
      <c r="D60" s="209" t="str">
        <f t="shared" si="11"/>
        <v>543EPS037</v>
      </c>
      <c r="E60" s="209" t="str">
        <f t="shared" si="12"/>
        <v>543EPS002</v>
      </c>
      <c r="F60" s="209" t="str">
        <f t="shared" si="13"/>
        <v>543EPS003</v>
      </c>
      <c r="G60" s="209" t="str">
        <f t="shared" si="14"/>
        <v>543EPS023</v>
      </c>
      <c r="H60" s="209" t="str">
        <f t="shared" si="15"/>
        <v>543EPS005</v>
      </c>
      <c r="I60" s="209" t="str">
        <f t="shared" si="16"/>
        <v>543EPS018</v>
      </c>
      <c r="J60" s="209" t="str">
        <f t="shared" si="17"/>
        <v>543EAS016</v>
      </c>
      <c r="K60" s="209" t="str">
        <f t="shared" si="18"/>
        <v>543EAS027</v>
      </c>
      <c r="L60" s="209" t="str">
        <f t="shared" si="19"/>
        <v>543EPS017</v>
      </c>
      <c r="M60" s="209" t="str">
        <f t="shared" si="20"/>
        <v>543EPS033</v>
      </c>
      <c r="N60" s="209" t="str">
        <f t="shared" si="21"/>
        <v>543EPS001</v>
      </c>
      <c r="O60" s="209" t="str">
        <f t="shared" si="22"/>
        <v>543EPS008</v>
      </c>
      <c r="P60" s="209" t="str">
        <f t="shared" si="23"/>
        <v>543EPS040</v>
      </c>
      <c r="Q60" s="209" t="str">
        <f t="shared" si="24"/>
        <v>543ESSC24</v>
      </c>
      <c r="R60" s="209" t="str">
        <f t="shared" si="25"/>
        <v>543EPSC20</v>
      </c>
      <c r="S60" s="209" t="str">
        <f t="shared" si="26"/>
        <v>543ESSC91</v>
      </c>
      <c r="T60" s="209" t="str">
        <f t="shared" si="27"/>
        <v>543ESSC02</v>
      </c>
      <c r="U60" s="209" t="str">
        <f t="shared" si="28"/>
        <v>543ESSC62</v>
      </c>
      <c r="V60" s="209" t="str">
        <f t="shared" si="29"/>
        <v>543EPS012</v>
      </c>
      <c r="W60" s="209" t="str">
        <f t="shared" si="30"/>
        <v>543EPSC22</v>
      </c>
      <c r="X60" s="209" t="str">
        <f t="shared" si="31"/>
        <v>543ESSC07</v>
      </c>
      <c r="Y60" s="209" t="str">
        <f t="shared" si="32"/>
        <v>543ESSC33</v>
      </c>
      <c r="Z60" s="209" t="str">
        <f t="shared" si="33"/>
        <v>543EPSS40</v>
      </c>
      <c r="AA60" s="209" t="str">
        <f t="shared" si="34"/>
        <v>543EPS020</v>
      </c>
      <c r="AB60" s="209" t="str">
        <f t="shared" si="35"/>
        <v>543EPSI03</v>
      </c>
      <c r="AC60" s="209" t="str">
        <f t="shared" si="36"/>
        <v>543ESS002</v>
      </c>
      <c r="AD60" s="209" t="str">
        <f t="shared" si="37"/>
        <v>543ESS024</v>
      </c>
      <c r="AE60" s="209" t="str">
        <f t="shared" si="38"/>
        <v>543ESS091</v>
      </c>
      <c r="AF60" s="209" t="str">
        <f t="shared" si="39"/>
        <v>543RES006</v>
      </c>
      <c r="AG60" s="209" t="str">
        <f t="shared" si="40"/>
        <v>543EPSS10</v>
      </c>
      <c r="AH60" s="209" t="e">
        <f>CONCATENATE(AT60,#REF!)</f>
        <v>#REF!</v>
      </c>
      <c r="AI60" s="209" t="str">
        <f t="shared" si="41"/>
        <v>543EPSS16</v>
      </c>
      <c r="AJ60" s="209" t="str">
        <f t="shared" si="42"/>
        <v>543EPSS37</v>
      </c>
      <c r="AK60" s="209" t="str">
        <f t="shared" si="43"/>
        <v>543EPSS02</v>
      </c>
      <c r="AL60" s="209" t="str">
        <f t="shared" si="44"/>
        <v>543EPSS23</v>
      </c>
      <c r="AM60" s="209" t="str">
        <f t="shared" si="45"/>
        <v>543EPSM03</v>
      </c>
      <c r="AN60" s="209" t="str">
        <f t="shared" si="46"/>
        <v>543EPSS18</v>
      </c>
      <c r="AO60" s="209" t="str">
        <f t="shared" si="47"/>
        <v>543EPSS05</v>
      </c>
      <c r="AP60" s="209" t="str">
        <f t="shared" si="48"/>
        <v>543EPSS17</v>
      </c>
      <c r="AQ60" s="209" t="str">
        <f t="shared" si="49"/>
        <v>543EPSS33</v>
      </c>
      <c r="AR60" s="89" t="s">
        <v>109</v>
      </c>
      <c r="AS60" s="308" t="s">
        <v>336</v>
      </c>
      <c r="AT60" s="283">
        <v>543</v>
      </c>
      <c r="AU60" s="284">
        <f>'[1]1.COBERTURA  DANE'!K59</f>
        <v>172</v>
      </c>
      <c r="AV60" s="285">
        <f>'[1]1.COBERTURA  DANE'!N59</f>
        <v>0</v>
      </c>
      <c r="AW60" s="286">
        <f>'[1]1.COBERTURA  DANE'!L59</f>
        <v>0</v>
      </c>
      <c r="AX60" s="287">
        <f>'[1]1.COBERTURA  DANE'!M59</f>
        <v>0</v>
      </c>
      <c r="AY60" s="284">
        <f t="shared" si="92"/>
        <v>0</v>
      </c>
      <c r="AZ60" s="286">
        <f t="shared" si="92"/>
        <v>0</v>
      </c>
      <c r="BA60" s="286">
        <f t="shared" si="92"/>
        <v>39</v>
      </c>
      <c r="BB60" s="286">
        <f t="shared" si="92"/>
        <v>0</v>
      </c>
      <c r="BC60" s="286">
        <f t="shared" si="92"/>
        <v>557</v>
      </c>
      <c r="BD60" s="286">
        <f t="shared" si="92"/>
        <v>0</v>
      </c>
      <c r="BE60" s="286">
        <f t="shared" si="92"/>
        <v>0</v>
      </c>
      <c r="BF60" s="286">
        <f t="shared" si="92"/>
        <v>0</v>
      </c>
      <c r="BG60" s="286">
        <f t="shared" si="92"/>
        <v>0</v>
      </c>
      <c r="BH60" s="286">
        <f t="shared" si="92"/>
        <v>0</v>
      </c>
      <c r="BI60" s="286">
        <f t="shared" si="92"/>
        <v>0</v>
      </c>
      <c r="BJ60" s="286">
        <f t="shared" si="92"/>
        <v>0</v>
      </c>
      <c r="BK60" s="286">
        <f t="shared" si="92"/>
        <v>0</v>
      </c>
      <c r="BL60" s="287">
        <f t="shared" si="92"/>
        <v>0</v>
      </c>
      <c r="BM60" s="284">
        <f t="shared" si="92"/>
        <v>10</v>
      </c>
      <c r="BN60" s="286">
        <f t="shared" si="92"/>
        <v>22</v>
      </c>
      <c r="BO60" s="286">
        <f t="shared" si="93"/>
        <v>0</v>
      </c>
      <c r="BP60" s="286">
        <f t="shared" si="93"/>
        <v>0</v>
      </c>
      <c r="BQ60" s="286">
        <f t="shared" si="93"/>
        <v>0</v>
      </c>
      <c r="BR60" s="286">
        <f t="shared" si="93"/>
        <v>0</v>
      </c>
      <c r="BS60" s="286">
        <f t="shared" si="93"/>
        <v>0</v>
      </c>
      <c r="BT60" s="286">
        <f t="shared" si="93"/>
        <v>0</v>
      </c>
      <c r="BU60" s="286">
        <f t="shared" si="93"/>
        <v>0</v>
      </c>
      <c r="BV60" s="287">
        <f t="shared" si="93"/>
        <v>0</v>
      </c>
      <c r="BW60" s="288">
        <f t="shared" si="3"/>
        <v>32</v>
      </c>
      <c r="BX60" s="284">
        <f t="shared" si="94"/>
        <v>2297</v>
      </c>
      <c r="BY60" s="286">
        <f t="shared" si="94"/>
        <v>14</v>
      </c>
      <c r="BZ60" s="286">
        <f t="shared" si="94"/>
        <v>0</v>
      </c>
      <c r="CA60" s="286">
        <f t="shared" si="94"/>
        <v>0</v>
      </c>
      <c r="CB60" s="286">
        <f t="shared" si="94"/>
        <v>4088</v>
      </c>
      <c r="CC60" s="286">
        <f t="shared" si="94"/>
        <v>0</v>
      </c>
      <c r="CD60" s="287">
        <f>'[1]1.COBERTURA  DANE'!F59</f>
        <v>0</v>
      </c>
      <c r="CE60" s="284">
        <f t="shared" si="95"/>
        <v>0</v>
      </c>
      <c r="CF60" s="286">
        <f t="shared" si="96"/>
        <v>0</v>
      </c>
      <c r="CG60" s="286">
        <f t="shared" si="96"/>
        <v>15</v>
      </c>
      <c r="CH60" s="286">
        <f t="shared" si="96"/>
        <v>0</v>
      </c>
      <c r="CI60" s="286">
        <f t="shared" si="96"/>
        <v>0</v>
      </c>
      <c r="CJ60" s="286">
        <f t="shared" si="96"/>
        <v>189</v>
      </c>
      <c r="CK60" s="286">
        <f t="shared" si="96"/>
        <v>0</v>
      </c>
      <c r="CL60" s="286">
        <f t="shared" si="96"/>
        <v>0</v>
      </c>
      <c r="CM60" s="286">
        <f t="shared" si="96"/>
        <v>0</v>
      </c>
      <c r="CN60" s="287">
        <f t="shared" si="96"/>
        <v>0</v>
      </c>
      <c r="CO60" s="288">
        <f t="shared" si="4"/>
        <v>204</v>
      </c>
      <c r="CP60" s="289">
        <f t="shared" si="97"/>
        <v>172</v>
      </c>
      <c r="CQ60" s="290">
        <f t="shared" si="98"/>
        <v>628</v>
      </c>
      <c r="CR60" s="291">
        <f t="shared" si="99"/>
        <v>6603</v>
      </c>
      <c r="CS60" s="292">
        <f t="shared" si="6"/>
        <v>236</v>
      </c>
      <c r="CT60" s="293" t="str">
        <f t="shared" si="58"/>
        <v>154EPS037</v>
      </c>
      <c r="CU60" s="294" t="s">
        <v>335</v>
      </c>
      <c r="CV60" s="295">
        <v>154</v>
      </c>
      <c r="CW60" s="294" t="s">
        <v>224</v>
      </c>
      <c r="CX60" s="296">
        <v>673</v>
      </c>
      <c r="CY60" s="209" t="str">
        <f t="shared" si="59"/>
        <v>154EPSS40</v>
      </c>
      <c r="CZ60" s="294" t="s">
        <v>335</v>
      </c>
      <c r="DA60" s="295">
        <v>154</v>
      </c>
      <c r="DB60" s="294" t="s">
        <v>178</v>
      </c>
      <c r="DC60" s="296">
        <v>28894</v>
      </c>
    </row>
    <row r="61" spans="2:107" x14ac:dyDescent="0.25">
      <c r="B61" s="209" t="str">
        <f t="shared" si="9"/>
        <v>628EPS010</v>
      </c>
      <c r="C61" s="209" t="str">
        <f t="shared" si="10"/>
        <v>628EPS016</v>
      </c>
      <c r="D61" s="209" t="str">
        <f t="shared" si="11"/>
        <v>628EPS037</v>
      </c>
      <c r="E61" s="209" t="str">
        <f t="shared" si="12"/>
        <v>628EPS002</v>
      </c>
      <c r="F61" s="209" t="str">
        <f t="shared" si="13"/>
        <v>628EPS003</v>
      </c>
      <c r="G61" s="209" t="str">
        <f t="shared" si="14"/>
        <v>628EPS023</v>
      </c>
      <c r="H61" s="209" t="str">
        <f t="shared" si="15"/>
        <v>628EPS005</v>
      </c>
      <c r="I61" s="209" t="str">
        <f t="shared" si="16"/>
        <v>628EPS018</v>
      </c>
      <c r="J61" s="209" t="str">
        <f t="shared" si="17"/>
        <v>628EAS016</v>
      </c>
      <c r="K61" s="209" t="str">
        <f t="shared" si="18"/>
        <v>628EAS027</v>
      </c>
      <c r="L61" s="209" t="str">
        <f t="shared" si="19"/>
        <v>628EPS017</v>
      </c>
      <c r="M61" s="209" t="str">
        <f t="shared" si="20"/>
        <v>628EPS033</v>
      </c>
      <c r="N61" s="209" t="str">
        <f t="shared" si="21"/>
        <v>628EPS001</v>
      </c>
      <c r="O61" s="209" t="str">
        <f t="shared" si="22"/>
        <v>628EPS008</v>
      </c>
      <c r="P61" s="209" t="str">
        <f t="shared" si="23"/>
        <v>628EPS040</v>
      </c>
      <c r="Q61" s="209" t="str">
        <f t="shared" si="24"/>
        <v>628ESSC24</v>
      </c>
      <c r="R61" s="209" t="str">
        <f t="shared" si="25"/>
        <v>628EPSC20</v>
      </c>
      <c r="S61" s="209" t="str">
        <f t="shared" si="26"/>
        <v>628ESSC91</v>
      </c>
      <c r="T61" s="209" t="str">
        <f t="shared" si="27"/>
        <v>628ESSC02</v>
      </c>
      <c r="U61" s="209" t="str">
        <f t="shared" si="28"/>
        <v>628ESSC62</v>
      </c>
      <c r="V61" s="209" t="str">
        <f t="shared" si="29"/>
        <v>628EPS012</v>
      </c>
      <c r="W61" s="209" t="str">
        <f t="shared" si="30"/>
        <v>628EPSC22</v>
      </c>
      <c r="X61" s="209" t="str">
        <f t="shared" si="31"/>
        <v>628ESSC07</v>
      </c>
      <c r="Y61" s="209" t="str">
        <f t="shared" si="32"/>
        <v>628ESSC33</v>
      </c>
      <c r="Z61" s="209" t="str">
        <f t="shared" si="33"/>
        <v>628EPSS40</v>
      </c>
      <c r="AA61" s="209" t="str">
        <f t="shared" si="34"/>
        <v>628EPS020</v>
      </c>
      <c r="AB61" s="209" t="str">
        <f t="shared" si="35"/>
        <v>628EPSI03</v>
      </c>
      <c r="AC61" s="209" t="str">
        <f t="shared" si="36"/>
        <v>628ESS002</v>
      </c>
      <c r="AD61" s="209" t="str">
        <f t="shared" si="37"/>
        <v>628ESS024</v>
      </c>
      <c r="AE61" s="209" t="str">
        <f t="shared" si="38"/>
        <v>628ESS091</v>
      </c>
      <c r="AF61" s="209" t="str">
        <f t="shared" si="39"/>
        <v>628RES006</v>
      </c>
      <c r="AG61" s="209" t="str">
        <f t="shared" si="40"/>
        <v>628EPSS10</v>
      </c>
      <c r="AH61" s="209" t="e">
        <f>CONCATENATE(AT61,#REF!)</f>
        <v>#REF!</v>
      </c>
      <c r="AI61" s="209" t="str">
        <f t="shared" si="41"/>
        <v>628EPSS16</v>
      </c>
      <c r="AJ61" s="209" t="str">
        <f t="shared" si="42"/>
        <v>628EPSS37</v>
      </c>
      <c r="AK61" s="209" t="str">
        <f t="shared" si="43"/>
        <v>628EPSS02</v>
      </c>
      <c r="AL61" s="209" t="str">
        <f t="shared" si="44"/>
        <v>628EPSS23</v>
      </c>
      <c r="AM61" s="209" t="str">
        <f t="shared" si="45"/>
        <v>628EPSM03</v>
      </c>
      <c r="AN61" s="209" t="str">
        <f t="shared" si="46"/>
        <v>628EPSS18</v>
      </c>
      <c r="AO61" s="209" t="str">
        <f t="shared" si="47"/>
        <v>628EPSS05</v>
      </c>
      <c r="AP61" s="209" t="str">
        <f t="shared" si="48"/>
        <v>628EPSS17</v>
      </c>
      <c r="AQ61" s="209" t="str">
        <f t="shared" si="49"/>
        <v>628EPSS33</v>
      </c>
      <c r="AR61" s="110" t="s">
        <v>110</v>
      </c>
      <c r="AS61" s="308" t="s">
        <v>336</v>
      </c>
      <c r="AT61" s="283">
        <v>628</v>
      </c>
      <c r="AU61" s="284">
        <f>'[1]1.COBERTURA  DANE'!K60</f>
        <v>179</v>
      </c>
      <c r="AV61" s="285">
        <f>'[1]1.COBERTURA  DANE'!N60</f>
        <v>0</v>
      </c>
      <c r="AW61" s="286">
        <f>'[1]1.COBERTURA  DANE'!L60</f>
        <v>0</v>
      </c>
      <c r="AX61" s="287">
        <f>'[1]1.COBERTURA  DANE'!M60</f>
        <v>0</v>
      </c>
      <c r="AY61" s="284">
        <f t="shared" si="92"/>
        <v>0</v>
      </c>
      <c r="AZ61" s="286">
        <f t="shared" si="92"/>
        <v>0</v>
      </c>
      <c r="BA61" s="286">
        <f t="shared" si="92"/>
        <v>81</v>
      </c>
      <c r="BB61" s="286">
        <f t="shared" si="92"/>
        <v>0</v>
      </c>
      <c r="BC61" s="286">
        <f t="shared" si="92"/>
        <v>801</v>
      </c>
      <c r="BD61" s="286">
        <f t="shared" si="92"/>
        <v>1</v>
      </c>
      <c r="BE61" s="286">
        <f t="shared" si="92"/>
        <v>1</v>
      </c>
      <c r="BF61" s="286">
        <f t="shared" si="92"/>
        <v>0</v>
      </c>
      <c r="BG61" s="286">
        <f t="shared" si="92"/>
        <v>1</v>
      </c>
      <c r="BH61" s="286">
        <f t="shared" si="92"/>
        <v>0</v>
      </c>
      <c r="BI61" s="286">
        <f t="shared" si="92"/>
        <v>0</v>
      </c>
      <c r="BJ61" s="286">
        <f t="shared" si="92"/>
        <v>0</v>
      </c>
      <c r="BK61" s="286">
        <f t="shared" si="92"/>
        <v>0</v>
      </c>
      <c r="BL61" s="287">
        <f t="shared" si="92"/>
        <v>0</v>
      </c>
      <c r="BM61" s="284">
        <f t="shared" si="92"/>
        <v>10</v>
      </c>
      <c r="BN61" s="286">
        <f t="shared" ref="BN61:BN79" si="100">IFERROR(VLOOKUP(Q61,$CT$9:$CX$929,5,0),0)</f>
        <v>0</v>
      </c>
      <c r="BO61" s="286">
        <f t="shared" si="93"/>
        <v>1</v>
      </c>
      <c r="BP61" s="286">
        <f t="shared" si="93"/>
        <v>0</v>
      </c>
      <c r="BQ61" s="286">
        <f t="shared" si="93"/>
        <v>0</v>
      </c>
      <c r="BR61" s="286">
        <f t="shared" si="93"/>
        <v>0</v>
      </c>
      <c r="BS61" s="286">
        <f t="shared" si="93"/>
        <v>0</v>
      </c>
      <c r="BT61" s="286">
        <f t="shared" si="93"/>
        <v>0</v>
      </c>
      <c r="BU61" s="286">
        <f t="shared" si="93"/>
        <v>0</v>
      </c>
      <c r="BV61" s="287">
        <f t="shared" si="93"/>
        <v>0</v>
      </c>
      <c r="BW61" s="288">
        <f t="shared" si="3"/>
        <v>11</v>
      </c>
      <c r="BX61" s="284">
        <f t="shared" si="94"/>
        <v>6601</v>
      </c>
      <c r="BY61" s="286">
        <f t="shared" si="94"/>
        <v>1</v>
      </c>
      <c r="BZ61" s="286">
        <f t="shared" si="94"/>
        <v>0</v>
      </c>
      <c r="CA61" s="286">
        <f t="shared" si="94"/>
        <v>0</v>
      </c>
      <c r="CB61" s="286">
        <f t="shared" si="94"/>
        <v>0</v>
      </c>
      <c r="CC61" s="286">
        <f t="shared" si="94"/>
        <v>332</v>
      </c>
      <c r="CD61" s="287">
        <f>'[1]1.COBERTURA  DANE'!F60</f>
        <v>0</v>
      </c>
      <c r="CE61" s="284">
        <f t="shared" si="95"/>
        <v>0</v>
      </c>
      <c r="CF61" s="286">
        <f t="shared" si="96"/>
        <v>0</v>
      </c>
      <c r="CG61" s="286">
        <f t="shared" si="96"/>
        <v>48</v>
      </c>
      <c r="CH61" s="286">
        <f t="shared" si="96"/>
        <v>0</v>
      </c>
      <c r="CI61" s="286">
        <f t="shared" si="96"/>
        <v>0</v>
      </c>
      <c r="CJ61" s="286">
        <f t="shared" si="96"/>
        <v>295</v>
      </c>
      <c r="CK61" s="286">
        <f t="shared" si="96"/>
        <v>0</v>
      </c>
      <c r="CL61" s="286">
        <f t="shared" si="96"/>
        <v>0</v>
      </c>
      <c r="CM61" s="286">
        <f t="shared" si="96"/>
        <v>0</v>
      </c>
      <c r="CN61" s="287">
        <f t="shared" si="96"/>
        <v>1</v>
      </c>
      <c r="CO61" s="288">
        <f t="shared" si="4"/>
        <v>344</v>
      </c>
      <c r="CP61" s="289">
        <f t="shared" si="97"/>
        <v>179</v>
      </c>
      <c r="CQ61" s="290">
        <f t="shared" si="98"/>
        <v>896</v>
      </c>
      <c r="CR61" s="291">
        <f t="shared" si="99"/>
        <v>7278</v>
      </c>
      <c r="CS61" s="292">
        <f t="shared" si="6"/>
        <v>355</v>
      </c>
      <c r="CT61" s="293" t="str">
        <f t="shared" si="58"/>
        <v>154EPS040</v>
      </c>
      <c r="CU61" s="294" t="s">
        <v>335</v>
      </c>
      <c r="CV61" s="295">
        <v>154</v>
      </c>
      <c r="CW61" s="294" t="s">
        <v>240</v>
      </c>
      <c r="CX61" s="296">
        <v>64</v>
      </c>
      <c r="CY61" s="209" t="str">
        <f t="shared" si="59"/>
        <v>154ESS002</v>
      </c>
      <c r="CZ61" s="294" t="s">
        <v>335</v>
      </c>
      <c r="DA61" s="295">
        <v>154</v>
      </c>
      <c r="DB61" s="294" t="s">
        <v>182</v>
      </c>
      <c r="DC61" s="296">
        <v>360</v>
      </c>
    </row>
    <row r="62" spans="2:107" x14ac:dyDescent="0.25">
      <c r="B62" s="209" t="str">
        <f t="shared" si="9"/>
        <v>656EPS010</v>
      </c>
      <c r="C62" s="209" t="str">
        <f t="shared" si="10"/>
        <v>656EPS016</v>
      </c>
      <c r="D62" s="209" t="str">
        <f t="shared" si="11"/>
        <v>656EPS037</v>
      </c>
      <c r="E62" s="209" t="str">
        <f t="shared" si="12"/>
        <v>656EPS002</v>
      </c>
      <c r="F62" s="209" t="str">
        <f t="shared" si="13"/>
        <v>656EPS003</v>
      </c>
      <c r="G62" s="209" t="str">
        <f t="shared" si="14"/>
        <v>656EPS023</v>
      </c>
      <c r="H62" s="209" t="str">
        <f t="shared" si="15"/>
        <v>656EPS005</v>
      </c>
      <c r="I62" s="209" t="str">
        <f t="shared" si="16"/>
        <v>656EPS018</v>
      </c>
      <c r="J62" s="209" t="str">
        <f t="shared" si="17"/>
        <v>656EAS016</v>
      </c>
      <c r="K62" s="209" t="str">
        <f t="shared" si="18"/>
        <v>656EAS027</v>
      </c>
      <c r="L62" s="209" t="str">
        <f t="shared" si="19"/>
        <v>656EPS017</v>
      </c>
      <c r="M62" s="209" t="str">
        <f t="shared" si="20"/>
        <v>656EPS033</v>
      </c>
      <c r="N62" s="209" t="str">
        <f t="shared" si="21"/>
        <v>656EPS001</v>
      </c>
      <c r="O62" s="209" t="str">
        <f t="shared" si="22"/>
        <v>656EPS008</v>
      </c>
      <c r="P62" s="209" t="str">
        <f t="shared" si="23"/>
        <v>656EPS040</v>
      </c>
      <c r="Q62" s="209" t="str">
        <f t="shared" si="24"/>
        <v>656ESSC24</v>
      </c>
      <c r="R62" s="209" t="str">
        <f t="shared" si="25"/>
        <v>656EPSC20</v>
      </c>
      <c r="S62" s="209" t="str">
        <f t="shared" si="26"/>
        <v>656ESSC91</v>
      </c>
      <c r="T62" s="209" t="str">
        <f t="shared" si="27"/>
        <v>656ESSC02</v>
      </c>
      <c r="U62" s="209" t="str">
        <f t="shared" si="28"/>
        <v>656ESSC62</v>
      </c>
      <c r="V62" s="209" t="str">
        <f t="shared" si="29"/>
        <v>656EPS012</v>
      </c>
      <c r="W62" s="209" t="str">
        <f t="shared" si="30"/>
        <v>656EPSC22</v>
      </c>
      <c r="X62" s="209" t="str">
        <f t="shared" si="31"/>
        <v>656ESSC07</v>
      </c>
      <c r="Y62" s="209" t="str">
        <f t="shared" si="32"/>
        <v>656ESSC33</v>
      </c>
      <c r="Z62" s="209" t="str">
        <f t="shared" si="33"/>
        <v>656EPSS40</v>
      </c>
      <c r="AA62" s="209" t="str">
        <f t="shared" si="34"/>
        <v>656EPS020</v>
      </c>
      <c r="AB62" s="209" t="str">
        <f t="shared" si="35"/>
        <v>656EPSI03</v>
      </c>
      <c r="AC62" s="209" t="str">
        <f t="shared" si="36"/>
        <v>656ESS002</v>
      </c>
      <c r="AD62" s="209" t="str">
        <f t="shared" si="37"/>
        <v>656ESS024</v>
      </c>
      <c r="AE62" s="209" t="str">
        <f t="shared" si="38"/>
        <v>656ESS091</v>
      </c>
      <c r="AF62" s="209" t="str">
        <f t="shared" si="39"/>
        <v>656RES006</v>
      </c>
      <c r="AG62" s="209" t="str">
        <f t="shared" si="40"/>
        <v>656EPSS10</v>
      </c>
      <c r="AH62" s="209" t="e">
        <f>CONCATENATE(AT62,#REF!)</f>
        <v>#REF!</v>
      </c>
      <c r="AI62" s="209" t="str">
        <f t="shared" si="41"/>
        <v>656EPSS16</v>
      </c>
      <c r="AJ62" s="209" t="str">
        <f t="shared" si="42"/>
        <v>656EPSS37</v>
      </c>
      <c r="AK62" s="209" t="str">
        <f t="shared" si="43"/>
        <v>656EPSS02</v>
      </c>
      <c r="AL62" s="209" t="str">
        <f t="shared" si="44"/>
        <v>656EPSS23</v>
      </c>
      <c r="AM62" s="209" t="str">
        <f t="shared" si="45"/>
        <v>656EPSM03</v>
      </c>
      <c r="AN62" s="209" t="str">
        <f t="shared" si="46"/>
        <v>656EPSS18</v>
      </c>
      <c r="AO62" s="209" t="str">
        <f t="shared" si="47"/>
        <v>656EPSS05</v>
      </c>
      <c r="AP62" s="209" t="str">
        <f t="shared" si="48"/>
        <v>656EPSS17</v>
      </c>
      <c r="AQ62" s="209" t="str">
        <f t="shared" si="49"/>
        <v>656EPSS33</v>
      </c>
      <c r="AR62" s="120" t="s">
        <v>111</v>
      </c>
      <c r="AS62" s="308" t="s">
        <v>336</v>
      </c>
      <c r="AT62" s="283">
        <v>656</v>
      </c>
      <c r="AU62" s="284">
        <f>'[1]1.COBERTURA  DANE'!K61</f>
        <v>315</v>
      </c>
      <c r="AV62" s="285">
        <f>'[1]1.COBERTURA  DANE'!N61</f>
        <v>0</v>
      </c>
      <c r="AW62" s="286">
        <f>'[1]1.COBERTURA  DANE'!L61</f>
        <v>2</v>
      </c>
      <c r="AX62" s="287">
        <f>'[1]1.COBERTURA  DANE'!M61</f>
        <v>0</v>
      </c>
      <c r="AY62" s="284">
        <f t="shared" ref="AY62:BM80" si="101">IFERROR(VLOOKUP(B62,$CT$9:$CX$929,5,0),0)</f>
        <v>0</v>
      </c>
      <c r="AZ62" s="286">
        <f t="shared" si="101"/>
        <v>1123</v>
      </c>
      <c r="BA62" s="286">
        <f t="shared" si="101"/>
        <v>436</v>
      </c>
      <c r="BB62" s="286">
        <f t="shared" si="101"/>
        <v>0</v>
      </c>
      <c r="BC62" s="286">
        <f t="shared" si="101"/>
        <v>2858</v>
      </c>
      <c r="BD62" s="286">
        <f t="shared" si="101"/>
        <v>0</v>
      </c>
      <c r="BE62" s="286">
        <f t="shared" si="101"/>
        <v>0</v>
      </c>
      <c r="BF62" s="286">
        <f t="shared" si="101"/>
        <v>0</v>
      </c>
      <c r="BG62" s="286">
        <f t="shared" si="101"/>
        <v>4</v>
      </c>
      <c r="BH62" s="286">
        <f t="shared" si="101"/>
        <v>0</v>
      </c>
      <c r="BI62" s="286">
        <f t="shared" si="101"/>
        <v>0</v>
      </c>
      <c r="BJ62" s="286">
        <f t="shared" si="101"/>
        <v>0</v>
      </c>
      <c r="BK62" s="286">
        <f t="shared" si="101"/>
        <v>0</v>
      </c>
      <c r="BL62" s="287">
        <f t="shared" si="101"/>
        <v>0</v>
      </c>
      <c r="BM62" s="284">
        <f t="shared" si="101"/>
        <v>60</v>
      </c>
      <c r="BN62" s="286">
        <f t="shared" si="100"/>
        <v>0</v>
      </c>
      <c r="BO62" s="286">
        <f t="shared" si="93"/>
        <v>1</v>
      </c>
      <c r="BP62" s="286">
        <f t="shared" si="93"/>
        <v>0</v>
      </c>
      <c r="BQ62" s="286">
        <f t="shared" si="93"/>
        <v>0</v>
      </c>
      <c r="BR62" s="286">
        <f t="shared" si="93"/>
        <v>0</v>
      </c>
      <c r="BS62" s="286">
        <f t="shared" si="93"/>
        <v>0</v>
      </c>
      <c r="BT62" s="286">
        <f t="shared" si="93"/>
        <v>0</v>
      </c>
      <c r="BU62" s="286">
        <f t="shared" si="93"/>
        <v>0</v>
      </c>
      <c r="BV62" s="287">
        <f t="shared" si="93"/>
        <v>0</v>
      </c>
      <c r="BW62" s="288">
        <f t="shared" si="3"/>
        <v>61</v>
      </c>
      <c r="BX62" s="284">
        <f t="shared" si="94"/>
        <v>4248</v>
      </c>
      <c r="BY62" s="286">
        <f t="shared" si="94"/>
        <v>45</v>
      </c>
      <c r="BZ62" s="286">
        <f t="shared" si="94"/>
        <v>0</v>
      </c>
      <c r="CA62" s="286">
        <f t="shared" si="94"/>
        <v>0</v>
      </c>
      <c r="CB62" s="286">
        <f t="shared" si="94"/>
        <v>0</v>
      </c>
      <c r="CC62" s="286">
        <f t="shared" si="94"/>
        <v>1613</v>
      </c>
      <c r="CD62" s="287">
        <f>'[1]1.COBERTURA  DANE'!F61</f>
        <v>0</v>
      </c>
      <c r="CE62" s="284">
        <f t="shared" si="95"/>
        <v>0</v>
      </c>
      <c r="CF62" s="286">
        <f t="shared" si="96"/>
        <v>102</v>
      </c>
      <c r="CG62" s="286">
        <f t="shared" si="96"/>
        <v>40</v>
      </c>
      <c r="CH62" s="286">
        <f t="shared" si="96"/>
        <v>1</v>
      </c>
      <c r="CI62" s="286">
        <f t="shared" si="96"/>
        <v>0</v>
      </c>
      <c r="CJ62" s="286">
        <f t="shared" si="96"/>
        <v>335</v>
      </c>
      <c r="CK62" s="286">
        <f t="shared" si="96"/>
        <v>0</v>
      </c>
      <c r="CL62" s="286">
        <f t="shared" si="96"/>
        <v>0</v>
      </c>
      <c r="CM62" s="286">
        <f t="shared" si="96"/>
        <v>0</v>
      </c>
      <c r="CN62" s="287">
        <f t="shared" si="96"/>
        <v>0</v>
      </c>
      <c r="CO62" s="288">
        <f t="shared" si="4"/>
        <v>478</v>
      </c>
      <c r="CP62" s="289">
        <f t="shared" si="97"/>
        <v>317</v>
      </c>
      <c r="CQ62" s="290">
        <f t="shared" si="98"/>
        <v>4482</v>
      </c>
      <c r="CR62" s="291">
        <f t="shared" si="99"/>
        <v>6384</v>
      </c>
      <c r="CS62" s="292">
        <f t="shared" si="6"/>
        <v>539</v>
      </c>
      <c r="CT62" s="293" t="str">
        <f t="shared" si="58"/>
        <v>154EPSC20</v>
      </c>
      <c r="CU62" s="294" t="s">
        <v>335</v>
      </c>
      <c r="CV62" s="295">
        <v>154</v>
      </c>
      <c r="CW62" s="294" t="s">
        <v>243</v>
      </c>
      <c r="CX62" s="296">
        <v>1</v>
      </c>
      <c r="CY62" s="209" t="str">
        <f t="shared" si="59"/>
        <v>154ESS024</v>
      </c>
      <c r="CZ62" s="294" t="s">
        <v>335</v>
      </c>
      <c r="DA62" s="295">
        <v>154</v>
      </c>
      <c r="DB62" s="294" t="s">
        <v>180</v>
      </c>
      <c r="DC62" s="296">
        <v>32853</v>
      </c>
    </row>
    <row r="63" spans="2:107" x14ac:dyDescent="0.25">
      <c r="B63" s="209" t="str">
        <f t="shared" si="9"/>
        <v>761EPS010</v>
      </c>
      <c r="C63" s="209" t="str">
        <f t="shared" si="10"/>
        <v>761EPS016</v>
      </c>
      <c r="D63" s="209" t="str">
        <f t="shared" si="11"/>
        <v>761EPS037</v>
      </c>
      <c r="E63" s="209" t="str">
        <f t="shared" si="12"/>
        <v>761EPS002</v>
      </c>
      <c r="F63" s="209" t="str">
        <f t="shared" si="13"/>
        <v>761EPS003</v>
      </c>
      <c r="G63" s="209" t="str">
        <f t="shared" si="14"/>
        <v>761EPS023</v>
      </c>
      <c r="H63" s="209" t="str">
        <f t="shared" si="15"/>
        <v>761EPS005</v>
      </c>
      <c r="I63" s="209" t="str">
        <f t="shared" si="16"/>
        <v>761EPS018</v>
      </c>
      <c r="J63" s="209" t="str">
        <f t="shared" si="17"/>
        <v>761EAS016</v>
      </c>
      <c r="K63" s="209" t="str">
        <f t="shared" si="18"/>
        <v>761EAS027</v>
      </c>
      <c r="L63" s="209" t="str">
        <f t="shared" si="19"/>
        <v>761EPS017</v>
      </c>
      <c r="M63" s="209" t="str">
        <f t="shared" si="20"/>
        <v>761EPS033</v>
      </c>
      <c r="N63" s="209" t="str">
        <f t="shared" si="21"/>
        <v>761EPS001</v>
      </c>
      <c r="O63" s="209" t="str">
        <f t="shared" si="22"/>
        <v>761EPS008</v>
      </c>
      <c r="P63" s="209" t="str">
        <f t="shared" si="23"/>
        <v>761EPS040</v>
      </c>
      <c r="Q63" s="209" t="str">
        <f t="shared" si="24"/>
        <v>761ESSC24</v>
      </c>
      <c r="R63" s="209" t="str">
        <f t="shared" si="25"/>
        <v>761EPSC20</v>
      </c>
      <c r="S63" s="209" t="str">
        <f t="shared" si="26"/>
        <v>761ESSC91</v>
      </c>
      <c r="T63" s="209" t="str">
        <f t="shared" si="27"/>
        <v>761ESSC02</v>
      </c>
      <c r="U63" s="209" t="str">
        <f t="shared" si="28"/>
        <v>761ESSC62</v>
      </c>
      <c r="V63" s="209" t="str">
        <f t="shared" si="29"/>
        <v>761EPS012</v>
      </c>
      <c r="W63" s="209" t="str">
        <f t="shared" si="30"/>
        <v>761EPSC22</v>
      </c>
      <c r="X63" s="209" t="str">
        <f t="shared" si="31"/>
        <v>761ESSC07</v>
      </c>
      <c r="Y63" s="209" t="str">
        <f t="shared" si="32"/>
        <v>761ESSC33</v>
      </c>
      <c r="Z63" s="209" t="str">
        <f t="shared" si="33"/>
        <v>761EPSS40</v>
      </c>
      <c r="AA63" s="209" t="str">
        <f t="shared" si="34"/>
        <v>761EPS020</v>
      </c>
      <c r="AB63" s="209" t="str">
        <f t="shared" si="35"/>
        <v>761EPSI03</v>
      </c>
      <c r="AC63" s="209" t="str">
        <f t="shared" si="36"/>
        <v>761ESS002</v>
      </c>
      <c r="AD63" s="209" t="str">
        <f t="shared" si="37"/>
        <v>761ESS024</v>
      </c>
      <c r="AE63" s="209" t="str">
        <f t="shared" si="38"/>
        <v>761ESS091</v>
      </c>
      <c r="AF63" s="209" t="str">
        <f t="shared" si="39"/>
        <v>761RES006</v>
      </c>
      <c r="AG63" s="209" t="str">
        <f t="shared" si="40"/>
        <v>761EPSS10</v>
      </c>
      <c r="AH63" s="209" t="e">
        <f>CONCATENATE(AT63,#REF!)</f>
        <v>#REF!</v>
      </c>
      <c r="AI63" s="209" t="str">
        <f t="shared" si="41"/>
        <v>761EPSS16</v>
      </c>
      <c r="AJ63" s="209" t="str">
        <f t="shared" si="42"/>
        <v>761EPSS37</v>
      </c>
      <c r="AK63" s="209" t="str">
        <f t="shared" si="43"/>
        <v>761EPSS02</v>
      </c>
      <c r="AL63" s="209" t="str">
        <f t="shared" si="44"/>
        <v>761EPSS23</v>
      </c>
      <c r="AM63" s="209" t="str">
        <f t="shared" si="45"/>
        <v>761EPSM03</v>
      </c>
      <c r="AN63" s="209" t="str">
        <f t="shared" si="46"/>
        <v>761EPSS18</v>
      </c>
      <c r="AO63" s="209" t="str">
        <f t="shared" si="47"/>
        <v>761EPSS05</v>
      </c>
      <c r="AP63" s="209" t="str">
        <f t="shared" si="48"/>
        <v>761EPSS17</v>
      </c>
      <c r="AQ63" s="209" t="str">
        <f t="shared" si="49"/>
        <v>761EPSS33</v>
      </c>
      <c r="AR63" s="89" t="s">
        <v>76</v>
      </c>
      <c r="AS63" s="308" t="s">
        <v>336</v>
      </c>
      <c r="AT63" s="283">
        <v>761</v>
      </c>
      <c r="AU63" s="284">
        <f>'[1]1.COBERTURA  DANE'!K62</f>
        <v>551</v>
      </c>
      <c r="AV63" s="285">
        <f>'[1]1.COBERTURA  DANE'!N62</f>
        <v>0</v>
      </c>
      <c r="AW63" s="286">
        <f>'[1]1.COBERTURA  DANE'!L62</f>
        <v>3</v>
      </c>
      <c r="AX63" s="287">
        <f>'[1]1.COBERTURA  DANE'!M62</f>
        <v>2</v>
      </c>
      <c r="AY63" s="284">
        <f t="shared" si="101"/>
        <v>0</v>
      </c>
      <c r="AZ63" s="286">
        <f t="shared" si="101"/>
        <v>658</v>
      </c>
      <c r="BA63" s="286">
        <f t="shared" si="101"/>
        <v>219</v>
      </c>
      <c r="BB63" s="286">
        <f t="shared" si="101"/>
        <v>1</v>
      </c>
      <c r="BC63" s="286">
        <f t="shared" si="101"/>
        <v>2071</v>
      </c>
      <c r="BD63" s="286">
        <f t="shared" si="101"/>
        <v>0</v>
      </c>
      <c r="BE63" s="286">
        <f t="shared" si="101"/>
        <v>0</v>
      </c>
      <c r="BF63" s="286">
        <f t="shared" si="101"/>
        <v>2</v>
      </c>
      <c r="BG63" s="286">
        <f t="shared" si="101"/>
        <v>2</v>
      </c>
      <c r="BH63" s="286">
        <f t="shared" si="101"/>
        <v>0</v>
      </c>
      <c r="BI63" s="286">
        <f t="shared" si="101"/>
        <v>0</v>
      </c>
      <c r="BJ63" s="286">
        <f t="shared" si="101"/>
        <v>0</v>
      </c>
      <c r="BK63" s="286">
        <f t="shared" si="101"/>
        <v>0</v>
      </c>
      <c r="BL63" s="287">
        <f t="shared" si="101"/>
        <v>0</v>
      </c>
      <c r="BM63" s="284">
        <f t="shared" si="101"/>
        <v>31</v>
      </c>
      <c r="BN63" s="286">
        <f t="shared" si="100"/>
        <v>0</v>
      </c>
      <c r="BO63" s="286">
        <f t="shared" si="93"/>
        <v>2</v>
      </c>
      <c r="BP63" s="286">
        <f t="shared" si="93"/>
        <v>0</v>
      </c>
      <c r="BQ63" s="286">
        <f t="shared" si="93"/>
        <v>0</v>
      </c>
      <c r="BR63" s="286">
        <f t="shared" si="93"/>
        <v>0</v>
      </c>
      <c r="BS63" s="286">
        <f t="shared" si="93"/>
        <v>0</v>
      </c>
      <c r="BT63" s="286">
        <f t="shared" si="93"/>
        <v>0</v>
      </c>
      <c r="BU63" s="286">
        <f t="shared" si="93"/>
        <v>0</v>
      </c>
      <c r="BV63" s="287">
        <f t="shared" si="93"/>
        <v>0</v>
      </c>
      <c r="BW63" s="288">
        <f t="shared" si="3"/>
        <v>33</v>
      </c>
      <c r="BX63" s="284">
        <f t="shared" si="94"/>
        <v>7309</v>
      </c>
      <c r="BY63" s="286">
        <f t="shared" si="94"/>
        <v>101</v>
      </c>
      <c r="BZ63" s="286">
        <f t="shared" si="94"/>
        <v>0</v>
      </c>
      <c r="CA63" s="286">
        <f t="shared" si="94"/>
        <v>0</v>
      </c>
      <c r="CB63" s="286">
        <f t="shared" si="94"/>
        <v>0</v>
      </c>
      <c r="CC63" s="286">
        <f t="shared" si="94"/>
        <v>0</v>
      </c>
      <c r="CD63" s="287">
        <f>'[1]1.COBERTURA  DANE'!F62</f>
        <v>0</v>
      </c>
      <c r="CE63" s="284">
        <f t="shared" si="95"/>
        <v>0</v>
      </c>
      <c r="CF63" s="286">
        <f t="shared" si="96"/>
        <v>86</v>
      </c>
      <c r="CG63" s="286">
        <f t="shared" si="96"/>
        <v>56</v>
      </c>
      <c r="CH63" s="286">
        <f t="shared" si="96"/>
        <v>1</v>
      </c>
      <c r="CI63" s="286">
        <f t="shared" si="96"/>
        <v>1</v>
      </c>
      <c r="CJ63" s="286">
        <f t="shared" si="96"/>
        <v>358</v>
      </c>
      <c r="CK63" s="286">
        <f t="shared" si="96"/>
        <v>0</v>
      </c>
      <c r="CL63" s="286">
        <f t="shared" si="96"/>
        <v>0</v>
      </c>
      <c r="CM63" s="286">
        <f t="shared" si="96"/>
        <v>0</v>
      </c>
      <c r="CN63" s="287">
        <f t="shared" si="96"/>
        <v>0</v>
      </c>
      <c r="CO63" s="288">
        <f t="shared" si="4"/>
        <v>502</v>
      </c>
      <c r="CP63" s="289">
        <f t="shared" si="97"/>
        <v>556</v>
      </c>
      <c r="CQ63" s="290">
        <f t="shared" si="98"/>
        <v>2986</v>
      </c>
      <c r="CR63" s="291">
        <f t="shared" si="99"/>
        <v>7912</v>
      </c>
      <c r="CS63" s="292">
        <f t="shared" si="6"/>
        <v>535</v>
      </c>
      <c r="CT63" s="293" t="str">
        <f t="shared" si="58"/>
        <v>154ESSC02</v>
      </c>
      <c r="CU63" s="294" t="s">
        <v>335</v>
      </c>
      <c r="CV63" s="295">
        <v>154</v>
      </c>
      <c r="CW63" s="294" t="s">
        <v>242</v>
      </c>
      <c r="CX63" s="296">
        <v>2</v>
      </c>
      <c r="CY63" s="209" t="str">
        <f t="shared" si="59"/>
        <v>250EPS020</v>
      </c>
      <c r="CZ63" s="294" t="s">
        <v>335</v>
      </c>
      <c r="DA63" s="295">
        <v>250</v>
      </c>
      <c r="DB63" s="294" t="s">
        <v>189</v>
      </c>
      <c r="DC63" s="296">
        <v>121</v>
      </c>
    </row>
    <row r="64" spans="2:107" x14ac:dyDescent="0.25">
      <c r="B64" s="209" t="str">
        <f t="shared" si="9"/>
        <v>842EPS010</v>
      </c>
      <c r="C64" s="209" t="str">
        <f t="shared" si="10"/>
        <v>842EPS016</v>
      </c>
      <c r="D64" s="209" t="str">
        <f t="shared" si="11"/>
        <v>842EPS037</v>
      </c>
      <c r="E64" s="209" t="str">
        <f t="shared" si="12"/>
        <v>842EPS002</v>
      </c>
      <c r="F64" s="209" t="str">
        <f t="shared" si="13"/>
        <v>842EPS003</v>
      </c>
      <c r="G64" s="209" t="str">
        <f t="shared" si="14"/>
        <v>842EPS023</v>
      </c>
      <c r="H64" s="209" t="str">
        <f t="shared" si="15"/>
        <v>842EPS005</v>
      </c>
      <c r="I64" s="209" t="str">
        <f t="shared" si="16"/>
        <v>842EPS018</v>
      </c>
      <c r="J64" s="209" t="str">
        <f t="shared" si="17"/>
        <v>842EAS016</v>
      </c>
      <c r="K64" s="209" t="str">
        <f t="shared" si="18"/>
        <v>842EAS027</v>
      </c>
      <c r="L64" s="209" t="str">
        <f t="shared" si="19"/>
        <v>842EPS017</v>
      </c>
      <c r="M64" s="209" t="str">
        <f t="shared" si="20"/>
        <v>842EPS033</v>
      </c>
      <c r="N64" s="209" t="str">
        <f t="shared" si="21"/>
        <v>842EPS001</v>
      </c>
      <c r="O64" s="209" t="str">
        <f t="shared" si="22"/>
        <v>842EPS008</v>
      </c>
      <c r="P64" s="209" t="str">
        <f t="shared" si="23"/>
        <v>842EPS040</v>
      </c>
      <c r="Q64" s="209" t="str">
        <f t="shared" si="24"/>
        <v>842ESSC24</v>
      </c>
      <c r="R64" s="209" t="str">
        <f t="shared" si="25"/>
        <v>842EPSC20</v>
      </c>
      <c r="S64" s="209" t="str">
        <f t="shared" si="26"/>
        <v>842ESSC91</v>
      </c>
      <c r="T64" s="209" t="str">
        <f t="shared" si="27"/>
        <v>842ESSC02</v>
      </c>
      <c r="U64" s="209" t="str">
        <f t="shared" si="28"/>
        <v>842ESSC62</v>
      </c>
      <c r="V64" s="209" t="str">
        <f t="shared" si="29"/>
        <v>842EPS012</v>
      </c>
      <c r="W64" s="209" t="str">
        <f t="shared" si="30"/>
        <v>842EPSC22</v>
      </c>
      <c r="X64" s="209" t="str">
        <f t="shared" si="31"/>
        <v>842ESSC07</v>
      </c>
      <c r="Y64" s="209" t="str">
        <f t="shared" si="32"/>
        <v>842ESSC33</v>
      </c>
      <c r="Z64" s="209" t="str">
        <f t="shared" si="33"/>
        <v>842EPSS40</v>
      </c>
      <c r="AA64" s="209" t="str">
        <f t="shared" si="34"/>
        <v>842EPS020</v>
      </c>
      <c r="AB64" s="209" t="str">
        <f t="shared" si="35"/>
        <v>842EPSI03</v>
      </c>
      <c r="AC64" s="209" t="str">
        <f t="shared" si="36"/>
        <v>842ESS002</v>
      </c>
      <c r="AD64" s="209" t="str">
        <f t="shared" si="37"/>
        <v>842ESS024</v>
      </c>
      <c r="AE64" s="209" t="str">
        <f t="shared" si="38"/>
        <v>842ESS091</v>
      </c>
      <c r="AF64" s="209" t="str">
        <f t="shared" si="39"/>
        <v>842RES006</v>
      </c>
      <c r="AG64" s="209" t="str">
        <f t="shared" si="40"/>
        <v>842EPSS10</v>
      </c>
      <c r="AH64" s="209" t="e">
        <f>CONCATENATE(AT64,#REF!)</f>
        <v>#REF!</v>
      </c>
      <c r="AI64" s="209" t="str">
        <f t="shared" si="41"/>
        <v>842EPSS16</v>
      </c>
      <c r="AJ64" s="209" t="str">
        <f t="shared" si="42"/>
        <v>842EPSS37</v>
      </c>
      <c r="AK64" s="209" t="str">
        <f t="shared" si="43"/>
        <v>842EPSS02</v>
      </c>
      <c r="AL64" s="209" t="str">
        <f t="shared" si="44"/>
        <v>842EPSS23</v>
      </c>
      <c r="AM64" s="209" t="str">
        <f t="shared" si="45"/>
        <v>842EPSM03</v>
      </c>
      <c r="AN64" s="209" t="str">
        <f t="shared" si="46"/>
        <v>842EPSS18</v>
      </c>
      <c r="AO64" s="209" t="str">
        <f t="shared" si="47"/>
        <v>842EPSS05</v>
      </c>
      <c r="AP64" s="209" t="str">
        <f t="shared" si="48"/>
        <v>842EPSS17</v>
      </c>
      <c r="AQ64" s="209" t="str">
        <f t="shared" si="49"/>
        <v>842EPSS33</v>
      </c>
      <c r="AR64" s="110" t="s">
        <v>112</v>
      </c>
      <c r="AS64" s="308" t="s">
        <v>336</v>
      </c>
      <c r="AT64" s="283">
        <v>842</v>
      </c>
      <c r="AU64" s="284">
        <f>'[1]1.COBERTURA  DANE'!K63</f>
        <v>98</v>
      </c>
      <c r="AV64" s="285">
        <f>'[1]1.COBERTURA  DANE'!N63</f>
        <v>0</v>
      </c>
      <c r="AW64" s="286">
        <f>'[1]1.COBERTURA  DANE'!L63</f>
        <v>0</v>
      </c>
      <c r="AX64" s="287">
        <f>'[1]1.COBERTURA  DANE'!M63</f>
        <v>0</v>
      </c>
      <c r="AY64" s="284">
        <f t="shared" si="101"/>
        <v>0</v>
      </c>
      <c r="AZ64" s="286">
        <f t="shared" si="101"/>
        <v>0</v>
      </c>
      <c r="BA64" s="286">
        <f t="shared" si="101"/>
        <v>46</v>
      </c>
      <c r="BB64" s="286">
        <f t="shared" si="101"/>
        <v>1</v>
      </c>
      <c r="BC64" s="286">
        <f t="shared" si="101"/>
        <v>372</v>
      </c>
      <c r="BD64" s="286">
        <f t="shared" si="101"/>
        <v>0</v>
      </c>
      <c r="BE64" s="286">
        <f t="shared" si="101"/>
        <v>0</v>
      </c>
      <c r="BF64" s="286">
        <f t="shared" si="101"/>
        <v>0</v>
      </c>
      <c r="BG64" s="286">
        <f t="shared" si="101"/>
        <v>0</v>
      </c>
      <c r="BH64" s="286">
        <f t="shared" si="101"/>
        <v>0</v>
      </c>
      <c r="BI64" s="286">
        <f t="shared" si="101"/>
        <v>1</v>
      </c>
      <c r="BJ64" s="286">
        <f t="shared" si="101"/>
        <v>0</v>
      </c>
      <c r="BK64" s="286">
        <f t="shared" si="101"/>
        <v>0</v>
      </c>
      <c r="BL64" s="287">
        <f t="shared" si="101"/>
        <v>0</v>
      </c>
      <c r="BM64" s="284">
        <f t="shared" si="101"/>
        <v>0</v>
      </c>
      <c r="BN64" s="286">
        <f t="shared" si="100"/>
        <v>13</v>
      </c>
      <c r="BO64" s="286">
        <f t="shared" si="93"/>
        <v>0</v>
      </c>
      <c r="BP64" s="286">
        <f t="shared" si="93"/>
        <v>0</v>
      </c>
      <c r="BQ64" s="286">
        <f t="shared" si="93"/>
        <v>0</v>
      </c>
      <c r="BR64" s="286">
        <f t="shared" si="93"/>
        <v>0</v>
      </c>
      <c r="BS64" s="286">
        <f t="shared" si="93"/>
        <v>0</v>
      </c>
      <c r="BT64" s="286">
        <f t="shared" si="93"/>
        <v>0</v>
      </c>
      <c r="BU64" s="286">
        <f t="shared" si="93"/>
        <v>0</v>
      </c>
      <c r="BV64" s="287">
        <f t="shared" si="93"/>
        <v>0</v>
      </c>
      <c r="BW64" s="288">
        <f t="shared" si="3"/>
        <v>13</v>
      </c>
      <c r="BX64" s="284">
        <f t="shared" si="94"/>
        <v>0</v>
      </c>
      <c r="BY64" s="286">
        <f t="shared" si="94"/>
        <v>6</v>
      </c>
      <c r="BZ64" s="286">
        <f t="shared" si="94"/>
        <v>325</v>
      </c>
      <c r="CA64" s="286">
        <f t="shared" si="94"/>
        <v>0</v>
      </c>
      <c r="CB64" s="286">
        <f t="shared" si="94"/>
        <v>5404</v>
      </c>
      <c r="CC64" s="286">
        <f t="shared" si="94"/>
        <v>0</v>
      </c>
      <c r="CD64" s="287">
        <f>'[1]1.COBERTURA  DANE'!F63</f>
        <v>0</v>
      </c>
      <c r="CE64" s="284">
        <f t="shared" si="95"/>
        <v>0</v>
      </c>
      <c r="CF64" s="286">
        <f t="shared" si="96"/>
        <v>0</v>
      </c>
      <c r="CG64" s="286">
        <f t="shared" si="96"/>
        <v>8</v>
      </c>
      <c r="CH64" s="286">
        <f t="shared" si="96"/>
        <v>1</v>
      </c>
      <c r="CI64" s="286">
        <f t="shared" si="96"/>
        <v>0</v>
      </c>
      <c r="CJ64" s="286">
        <f t="shared" si="96"/>
        <v>142</v>
      </c>
      <c r="CK64" s="286">
        <f t="shared" si="96"/>
        <v>0</v>
      </c>
      <c r="CL64" s="286">
        <f t="shared" si="96"/>
        <v>0</v>
      </c>
      <c r="CM64" s="286">
        <f t="shared" si="96"/>
        <v>0</v>
      </c>
      <c r="CN64" s="287">
        <f t="shared" si="96"/>
        <v>0</v>
      </c>
      <c r="CO64" s="288">
        <f t="shared" si="4"/>
        <v>151</v>
      </c>
      <c r="CP64" s="289">
        <f t="shared" si="97"/>
        <v>98</v>
      </c>
      <c r="CQ64" s="290">
        <f t="shared" si="98"/>
        <v>433</v>
      </c>
      <c r="CR64" s="291">
        <f t="shared" si="99"/>
        <v>5886</v>
      </c>
      <c r="CS64" s="292">
        <f t="shared" si="6"/>
        <v>164</v>
      </c>
      <c r="CT64" s="293" t="str">
        <f t="shared" si="58"/>
        <v>154ESSC24</v>
      </c>
      <c r="CU64" s="294" t="s">
        <v>335</v>
      </c>
      <c r="CV64" s="295">
        <v>154</v>
      </c>
      <c r="CW64" s="294" t="s">
        <v>241</v>
      </c>
      <c r="CX64" s="296">
        <v>156</v>
      </c>
      <c r="CY64" s="209" t="str">
        <f t="shared" si="59"/>
        <v>250EPSI03</v>
      </c>
      <c r="CZ64" s="294" t="s">
        <v>335</v>
      </c>
      <c r="DA64" s="295">
        <v>250</v>
      </c>
      <c r="DB64" s="294" t="s">
        <v>186</v>
      </c>
      <c r="DC64" s="296">
        <v>2288</v>
      </c>
    </row>
    <row r="65" spans="2:107" x14ac:dyDescent="0.25">
      <c r="B65" s="209" t="str">
        <f t="shared" si="9"/>
        <v>EPS010</v>
      </c>
      <c r="C65" s="209" t="str">
        <f t="shared" si="10"/>
        <v>EPS016</v>
      </c>
      <c r="D65" s="209" t="str">
        <f t="shared" si="11"/>
        <v>EPS037</v>
      </c>
      <c r="E65" s="209" t="str">
        <f t="shared" si="12"/>
        <v>EPS002</v>
      </c>
      <c r="F65" s="209" t="str">
        <f t="shared" si="13"/>
        <v>EPS003</v>
      </c>
      <c r="G65" s="209" t="str">
        <f t="shared" si="14"/>
        <v>EPS023</v>
      </c>
      <c r="H65" s="209" t="str">
        <f t="shared" si="15"/>
        <v>EPS005</v>
      </c>
      <c r="I65" s="209" t="str">
        <f t="shared" si="16"/>
        <v>EPS018</v>
      </c>
      <c r="J65" s="209" t="str">
        <f t="shared" si="17"/>
        <v>EAS016</v>
      </c>
      <c r="K65" s="209" t="str">
        <f t="shared" si="18"/>
        <v>EAS027</v>
      </c>
      <c r="L65" s="209" t="str">
        <f t="shared" si="19"/>
        <v>EPS017</v>
      </c>
      <c r="M65" s="209" t="str">
        <f t="shared" si="20"/>
        <v>EPS033</v>
      </c>
      <c r="N65" s="209" t="str">
        <f t="shared" si="21"/>
        <v>EPS001</v>
      </c>
      <c r="O65" s="209" t="str">
        <f t="shared" si="22"/>
        <v>EPS008</v>
      </c>
      <c r="P65" s="209" t="str">
        <f t="shared" si="23"/>
        <v>EPS040</v>
      </c>
      <c r="Q65" s="209" t="str">
        <f t="shared" si="24"/>
        <v>ESSC24</v>
      </c>
      <c r="R65" s="209" t="str">
        <f t="shared" si="25"/>
        <v>EPSC20</v>
      </c>
      <c r="S65" s="209" t="str">
        <f t="shared" si="26"/>
        <v>ESSC91</v>
      </c>
      <c r="T65" s="209" t="str">
        <f t="shared" si="27"/>
        <v>ESSC02</v>
      </c>
      <c r="U65" s="209" t="str">
        <f t="shared" si="28"/>
        <v>ESSC62</v>
      </c>
      <c r="V65" s="209" t="str">
        <f t="shared" si="29"/>
        <v>EPS012</v>
      </c>
      <c r="W65" s="209" t="str">
        <f t="shared" si="30"/>
        <v>EPSC22</v>
      </c>
      <c r="X65" s="209" t="str">
        <f t="shared" si="31"/>
        <v>ESSC07</v>
      </c>
      <c r="Y65" s="209" t="str">
        <f t="shared" si="32"/>
        <v>ESSC33</v>
      </c>
      <c r="Z65" s="209" t="str">
        <f t="shared" si="33"/>
        <v>EPSS40</v>
      </c>
      <c r="AA65" s="209" t="str">
        <f t="shared" si="34"/>
        <v>EPS020</v>
      </c>
      <c r="AB65" s="209" t="str">
        <f t="shared" si="35"/>
        <v>EPSI03</v>
      </c>
      <c r="AC65" s="209" t="str">
        <f t="shared" si="36"/>
        <v>ESS002</v>
      </c>
      <c r="AD65" s="209" t="str">
        <f t="shared" si="37"/>
        <v>ESS024</v>
      </c>
      <c r="AE65" s="209" t="str">
        <f t="shared" si="38"/>
        <v>ESS091</v>
      </c>
      <c r="AF65" s="209" t="str">
        <f t="shared" si="39"/>
        <v>RES006</v>
      </c>
      <c r="AG65" s="209" t="str">
        <f t="shared" si="40"/>
        <v>EPSS10</v>
      </c>
      <c r="AH65" s="209" t="e">
        <f>CONCATENATE(AT65,#REF!)</f>
        <v>#REF!</v>
      </c>
      <c r="AI65" s="209" t="str">
        <f t="shared" si="41"/>
        <v>EPSS16</v>
      </c>
      <c r="AJ65" s="209" t="str">
        <f t="shared" si="42"/>
        <v>EPSS37</v>
      </c>
      <c r="AK65" s="209" t="str">
        <f t="shared" si="43"/>
        <v>EPSS02</v>
      </c>
      <c r="AL65" s="209" t="str">
        <f t="shared" si="44"/>
        <v>EPSS23</v>
      </c>
      <c r="AM65" s="209" t="str">
        <f t="shared" si="45"/>
        <v>EPSM03</v>
      </c>
      <c r="AN65" s="209" t="str">
        <f t="shared" si="46"/>
        <v>EPSS18</v>
      </c>
      <c r="AO65" s="209" t="str">
        <f t="shared" si="47"/>
        <v>EPSS05</v>
      </c>
      <c r="AP65" s="209" t="str">
        <f t="shared" si="48"/>
        <v>EPSS17</v>
      </c>
      <c r="AQ65" s="209" t="str">
        <f t="shared" si="49"/>
        <v>EPSS33</v>
      </c>
      <c r="AR65" s="299" t="s">
        <v>337</v>
      </c>
      <c r="AS65" s="300"/>
      <c r="AT65" s="301"/>
      <c r="AU65" s="302">
        <f>SUM(AU66:AU82)</f>
        <v>4598</v>
      </c>
      <c r="AV65" s="303">
        <f t="shared" ref="AV65:CN65" si="102">SUM(AV66:AV82)</f>
        <v>0</v>
      </c>
      <c r="AW65" s="304">
        <f t="shared" si="102"/>
        <v>5</v>
      </c>
      <c r="AX65" s="305">
        <f t="shared" si="102"/>
        <v>0</v>
      </c>
      <c r="AY65" s="302">
        <f t="shared" si="102"/>
        <v>10448</v>
      </c>
      <c r="AZ65" s="304">
        <f t="shared" si="102"/>
        <v>33923</v>
      </c>
      <c r="BA65" s="304">
        <f t="shared" si="102"/>
        <v>4844</v>
      </c>
      <c r="BB65" s="304">
        <f t="shared" si="102"/>
        <v>716</v>
      </c>
      <c r="BC65" s="304">
        <f t="shared" si="102"/>
        <v>26156</v>
      </c>
      <c r="BD65" s="304">
        <f t="shared" si="102"/>
        <v>11</v>
      </c>
      <c r="BE65" s="304">
        <f t="shared" si="102"/>
        <v>12</v>
      </c>
      <c r="BF65" s="304">
        <f t="shared" si="102"/>
        <v>4</v>
      </c>
      <c r="BG65" s="304">
        <f t="shared" si="102"/>
        <v>225</v>
      </c>
      <c r="BH65" s="304">
        <f t="shared" si="102"/>
        <v>0</v>
      </c>
      <c r="BI65" s="304">
        <f t="shared" si="102"/>
        <v>12</v>
      </c>
      <c r="BJ65" s="304">
        <f t="shared" si="102"/>
        <v>0</v>
      </c>
      <c r="BK65" s="304">
        <f t="shared" si="102"/>
        <v>0</v>
      </c>
      <c r="BL65" s="305">
        <f t="shared" si="102"/>
        <v>0</v>
      </c>
      <c r="BM65" s="302">
        <f t="shared" si="102"/>
        <v>919</v>
      </c>
      <c r="BN65" s="304">
        <f t="shared" si="102"/>
        <v>305</v>
      </c>
      <c r="BO65" s="304">
        <f t="shared" si="102"/>
        <v>1</v>
      </c>
      <c r="BP65" s="304">
        <f t="shared" si="102"/>
        <v>0</v>
      </c>
      <c r="BQ65" s="304">
        <f t="shared" si="102"/>
        <v>2</v>
      </c>
      <c r="BR65" s="304">
        <f t="shared" si="102"/>
        <v>0</v>
      </c>
      <c r="BS65" s="304">
        <f t="shared" si="102"/>
        <v>0</v>
      </c>
      <c r="BT65" s="304">
        <f t="shared" si="102"/>
        <v>0</v>
      </c>
      <c r="BU65" s="304">
        <f t="shared" si="102"/>
        <v>0</v>
      </c>
      <c r="BV65" s="305">
        <f t="shared" si="102"/>
        <v>0</v>
      </c>
      <c r="BW65" s="306">
        <f t="shared" si="3"/>
        <v>1227</v>
      </c>
      <c r="BX65" s="302">
        <f t="shared" si="102"/>
        <v>103910</v>
      </c>
      <c r="BY65" s="304">
        <f t="shared" si="102"/>
        <v>283</v>
      </c>
      <c r="BZ65" s="304">
        <f t="shared" si="102"/>
        <v>0</v>
      </c>
      <c r="CA65" s="304">
        <f t="shared" si="102"/>
        <v>199</v>
      </c>
      <c r="CB65" s="304">
        <f t="shared" si="102"/>
        <v>32840</v>
      </c>
      <c r="CC65" s="304">
        <f t="shared" si="102"/>
        <v>0</v>
      </c>
      <c r="CD65" s="305">
        <f t="shared" si="102"/>
        <v>445</v>
      </c>
      <c r="CE65" s="302">
        <f t="shared" si="102"/>
        <v>690</v>
      </c>
      <c r="CF65" s="304">
        <f t="shared" si="102"/>
        <v>2577</v>
      </c>
      <c r="CG65" s="304">
        <f t="shared" si="102"/>
        <v>858</v>
      </c>
      <c r="CH65" s="304">
        <f t="shared" si="102"/>
        <v>66</v>
      </c>
      <c r="CI65" s="304">
        <f t="shared" si="102"/>
        <v>2</v>
      </c>
      <c r="CJ65" s="304">
        <f t="shared" si="102"/>
        <v>3211</v>
      </c>
      <c r="CK65" s="304">
        <f t="shared" si="102"/>
        <v>0</v>
      </c>
      <c r="CL65" s="304">
        <f t="shared" si="102"/>
        <v>1</v>
      </c>
      <c r="CM65" s="304">
        <f t="shared" si="102"/>
        <v>0</v>
      </c>
      <c r="CN65" s="305">
        <f t="shared" si="102"/>
        <v>0</v>
      </c>
      <c r="CO65" s="306">
        <f t="shared" si="4"/>
        <v>7405</v>
      </c>
      <c r="CP65" s="277">
        <f>SUM(CP66:CP82)</f>
        <v>4603</v>
      </c>
      <c r="CQ65" s="307">
        <f t="shared" ref="CQ65" si="103">SUM(CQ66:CQ82)</f>
        <v>77578</v>
      </c>
      <c r="CR65" s="279">
        <f>SUM(CR66:CR82)</f>
        <v>145082</v>
      </c>
      <c r="CS65" s="280">
        <f t="shared" si="6"/>
        <v>8632</v>
      </c>
      <c r="CT65" s="293" t="str">
        <f t="shared" si="58"/>
        <v>250EPS003</v>
      </c>
      <c r="CU65" s="294" t="s">
        <v>335</v>
      </c>
      <c r="CV65" s="295">
        <v>250</v>
      </c>
      <c r="CW65" s="294" t="s">
        <v>226</v>
      </c>
      <c r="CX65" s="296">
        <v>7422</v>
      </c>
      <c r="CY65" s="209" t="str">
        <f t="shared" si="59"/>
        <v>250EPSM03</v>
      </c>
      <c r="CZ65" s="294" t="s">
        <v>335</v>
      </c>
      <c r="DA65" s="295">
        <v>250</v>
      </c>
      <c r="DB65" s="294" t="s">
        <v>202</v>
      </c>
      <c r="DC65" s="296">
        <v>903</v>
      </c>
    </row>
    <row r="66" spans="2:107" x14ac:dyDescent="0.25">
      <c r="B66" s="209" t="str">
        <f t="shared" si="9"/>
        <v>38EPS010</v>
      </c>
      <c r="C66" s="209" t="str">
        <f t="shared" si="10"/>
        <v>38EPS016</v>
      </c>
      <c r="D66" s="209" t="str">
        <f t="shared" si="11"/>
        <v>38EPS037</v>
      </c>
      <c r="E66" s="209" t="str">
        <f t="shared" si="12"/>
        <v>38EPS002</v>
      </c>
      <c r="F66" s="209" t="str">
        <f t="shared" si="13"/>
        <v>38EPS003</v>
      </c>
      <c r="G66" s="209" t="str">
        <f t="shared" si="14"/>
        <v>38EPS023</v>
      </c>
      <c r="H66" s="209" t="str">
        <f t="shared" si="15"/>
        <v>38EPS005</v>
      </c>
      <c r="I66" s="209" t="str">
        <f t="shared" si="16"/>
        <v>38EPS018</v>
      </c>
      <c r="J66" s="209" t="str">
        <f t="shared" si="17"/>
        <v>38EAS016</v>
      </c>
      <c r="K66" s="209" t="str">
        <f t="shared" si="18"/>
        <v>38EAS027</v>
      </c>
      <c r="L66" s="209" t="str">
        <f t="shared" si="19"/>
        <v>38EPS017</v>
      </c>
      <c r="M66" s="209" t="str">
        <f t="shared" si="20"/>
        <v>38EPS033</v>
      </c>
      <c r="N66" s="209" t="str">
        <f t="shared" si="21"/>
        <v>38EPS001</v>
      </c>
      <c r="O66" s="209" t="str">
        <f t="shared" si="22"/>
        <v>38EPS008</v>
      </c>
      <c r="P66" s="209" t="str">
        <f t="shared" si="23"/>
        <v>38EPS040</v>
      </c>
      <c r="Q66" s="209" t="str">
        <f t="shared" si="24"/>
        <v>38ESSC24</v>
      </c>
      <c r="R66" s="209" t="str">
        <f t="shared" si="25"/>
        <v>38EPSC20</v>
      </c>
      <c r="S66" s="209" t="str">
        <f t="shared" si="26"/>
        <v>38ESSC91</v>
      </c>
      <c r="T66" s="209" t="str">
        <f t="shared" si="27"/>
        <v>38ESSC02</v>
      </c>
      <c r="U66" s="209" t="str">
        <f t="shared" si="28"/>
        <v>38ESSC62</v>
      </c>
      <c r="V66" s="209" t="str">
        <f t="shared" si="29"/>
        <v>38EPS012</v>
      </c>
      <c r="W66" s="209" t="str">
        <f t="shared" si="30"/>
        <v>38EPSC22</v>
      </c>
      <c r="X66" s="209" t="str">
        <f t="shared" si="31"/>
        <v>38ESSC07</v>
      </c>
      <c r="Y66" s="209" t="str">
        <f t="shared" si="32"/>
        <v>38ESSC33</v>
      </c>
      <c r="Z66" s="209" t="str">
        <f t="shared" si="33"/>
        <v>38EPSS40</v>
      </c>
      <c r="AA66" s="209" t="str">
        <f t="shared" si="34"/>
        <v>38EPS020</v>
      </c>
      <c r="AB66" s="209" t="str">
        <f t="shared" si="35"/>
        <v>38EPSI03</v>
      </c>
      <c r="AC66" s="209" t="str">
        <f t="shared" si="36"/>
        <v>38ESS002</v>
      </c>
      <c r="AD66" s="209" t="str">
        <f t="shared" si="37"/>
        <v>38ESS024</v>
      </c>
      <c r="AE66" s="209" t="str">
        <f t="shared" si="38"/>
        <v>38ESS091</v>
      </c>
      <c r="AF66" s="209" t="str">
        <f t="shared" si="39"/>
        <v>38RES006</v>
      </c>
      <c r="AG66" s="209" t="str">
        <f t="shared" si="40"/>
        <v>38EPSS10</v>
      </c>
      <c r="AH66" s="209" t="e">
        <f>CONCATENATE(AT66,#REF!)</f>
        <v>#REF!</v>
      </c>
      <c r="AI66" s="209" t="str">
        <f t="shared" si="41"/>
        <v>38EPSS16</v>
      </c>
      <c r="AJ66" s="209" t="str">
        <f t="shared" si="42"/>
        <v>38EPSS37</v>
      </c>
      <c r="AK66" s="209" t="str">
        <f t="shared" si="43"/>
        <v>38EPSS02</v>
      </c>
      <c r="AL66" s="209" t="str">
        <f t="shared" si="44"/>
        <v>38EPSS23</v>
      </c>
      <c r="AM66" s="209" t="str">
        <f t="shared" si="45"/>
        <v>38EPSM03</v>
      </c>
      <c r="AN66" s="209" t="str">
        <f t="shared" si="46"/>
        <v>38EPSS18</v>
      </c>
      <c r="AO66" s="209" t="str">
        <f t="shared" si="47"/>
        <v>38EPSS05</v>
      </c>
      <c r="AP66" s="209" t="str">
        <f t="shared" si="48"/>
        <v>38EPSS17</v>
      </c>
      <c r="AQ66" s="209" t="str">
        <f t="shared" si="49"/>
        <v>38EPSS33</v>
      </c>
      <c r="AR66" s="89" t="s">
        <v>114</v>
      </c>
      <c r="AS66" s="308" t="s">
        <v>338</v>
      </c>
      <c r="AT66" s="283">
        <v>38</v>
      </c>
      <c r="AU66" s="284">
        <f>'[1]1.COBERTURA  DANE'!K65</f>
        <v>155</v>
      </c>
      <c r="AV66" s="285">
        <f>'[1]1.COBERTURA  DANE'!N65</f>
        <v>0</v>
      </c>
      <c r="AW66" s="286">
        <f>'[1]1.COBERTURA  DANE'!L65</f>
        <v>0</v>
      </c>
      <c r="AX66" s="287">
        <f>'[1]1.COBERTURA  DANE'!M65</f>
        <v>0</v>
      </c>
      <c r="AY66" s="284">
        <f t="shared" ref="AY66:BN82" si="104">IFERROR(VLOOKUP(B66,$CT$9:$CX$929,5,0),0)</f>
        <v>0</v>
      </c>
      <c r="AZ66" s="286">
        <f t="shared" si="104"/>
        <v>0</v>
      </c>
      <c r="BA66" s="286">
        <f t="shared" si="104"/>
        <v>95</v>
      </c>
      <c r="BB66" s="286">
        <f t="shared" si="104"/>
        <v>6</v>
      </c>
      <c r="BC66" s="286">
        <f t="shared" si="104"/>
        <v>650</v>
      </c>
      <c r="BD66" s="286">
        <f t="shared" si="104"/>
        <v>0</v>
      </c>
      <c r="BE66" s="286">
        <f t="shared" si="104"/>
        <v>0</v>
      </c>
      <c r="BF66" s="286">
        <f t="shared" si="104"/>
        <v>0</v>
      </c>
      <c r="BG66" s="286">
        <f t="shared" si="104"/>
        <v>1</v>
      </c>
      <c r="BH66" s="286">
        <f t="shared" si="104"/>
        <v>0</v>
      </c>
      <c r="BI66" s="286">
        <f t="shared" si="104"/>
        <v>0</v>
      </c>
      <c r="BJ66" s="286">
        <f t="shared" si="104"/>
        <v>0</v>
      </c>
      <c r="BK66" s="286">
        <f t="shared" si="104"/>
        <v>0</v>
      </c>
      <c r="BL66" s="287">
        <f t="shared" si="104"/>
        <v>0</v>
      </c>
      <c r="BM66" s="284">
        <f t="shared" si="104"/>
        <v>0</v>
      </c>
      <c r="BN66" s="286">
        <f t="shared" si="104"/>
        <v>94</v>
      </c>
      <c r="BO66" s="286">
        <f t="shared" ref="BO66:BV82" si="105">IFERROR(VLOOKUP(R66,$CT$9:$CX$929,5,0),0)</f>
        <v>0</v>
      </c>
      <c r="BP66" s="286">
        <f t="shared" si="105"/>
        <v>0</v>
      </c>
      <c r="BQ66" s="286">
        <f t="shared" si="105"/>
        <v>0</v>
      </c>
      <c r="BR66" s="286">
        <f t="shared" si="105"/>
        <v>0</v>
      </c>
      <c r="BS66" s="286">
        <f t="shared" si="105"/>
        <v>0</v>
      </c>
      <c r="BT66" s="286">
        <f t="shared" si="105"/>
        <v>0</v>
      </c>
      <c r="BU66" s="286">
        <f t="shared" si="105"/>
        <v>0</v>
      </c>
      <c r="BV66" s="287">
        <f t="shared" si="105"/>
        <v>0</v>
      </c>
      <c r="BW66" s="288">
        <f t="shared" si="3"/>
        <v>94</v>
      </c>
      <c r="BX66" s="284">
        <f t="shared" ref="BX66:CC82" si="106">IFERROR(VLOOKUP(Z66,$CY$9:$DC$931,5,0),0)</f>
        <v>0</v>
      </c>
      <c r="BY66" s="286">
        <f t="shared" si="106"/>
        <v>21</v>
      </c>
      <c r="BZ66" s="286">
        <f t="shared" si="106"/>
        <v>0</v>
      </c>
      <c r="CA66" s="286">
        <f t="shared" si="106"/>
        <v>0</v>
      </c>
      <c r="CB66" s="286">
        <f t="shared" si="106"/>
        <v>9315</v>
      </c>
      <c r="CC66" s="286">
        <f t="shared" si="106"/>
        <v>0</v>
      </c>
      <c r="CD66" s="287">
        <f>'[1]1.COBERTURA  DANE'!F65</f>
        <v>0</v>
      </c>
      <c r="CE66" s="284">
        <f t="shared" ref="CE66:CE82" si="107">IFERROR(VLOOKUP(AG66,$CY$9:$DC$931,5,0),0)</f>
        <v>0</v>
      </c>
      <c r="CF66" s="286">
        <f t="shared" ref="CF66:CN82" si="108">IFERROR(VLOOKUP(AI66,$CY$9:$DC$931,5,0),0)</f>
        <v>0</v>
      </c>
      <c r="CG66" s="286">
        <f t="shared" si="108"/>
        <v>12</v>
      </c>
      <c r="CH66" s="286">
        <f t="shared" si="108"/>
        <v>0</v>
      </c>
      <c r="CI66" s="286">
        <f t="shared" si="108"/>
        <v>0</v>
      </c>
      <c r="CJ66" s="286">
        <f t="shared" si="108"/>
        <v>108</v>
      </c>
      <c r="CK66" s="286">
        <f t="shared" si="108"/>
        <v>0</v>
      </c>
      <c r="CL66" s="286">
        <f t="shared" si="108"/>
        <v>0</v>
      </c>
      <c r="CM66" s="286">
        <f t="shared" si="108"/>
        <v>0</v>
      </c>
      <c r="CN66" s="287">
        <f t="shared" si="108"/>
        <v>0</v>
      </c>
      <c r="CO66" s="288">
        <f t="shared" si="4"/>
        <v>120</v>
      </c>
      <c r="CP66" s="289">
        <f t="shared" ref="CP66:CP82" si="109">SUM(AU66:AX66)</f>
        <v>155</v>
      </c>
      <c r="CQ66" s="290">
        <f t="shared" ref="CQ66:CQ82" si="110">SUM(AY66:BV66)</f>
        <v>846</v>
      </c>
      <c r="CR66" s="291">
        <f t="shared" ref="CR66:CR82" si="111">SUM(BX66:CN66)</f>
        <v>9456</v>
      </c>
      <c r="CS66" s="292">
        <f t="shared" si="6"/>
        <v>214</v>
      </c>
      <c r="CT66" s="293" t="str">
        <f t="shared" si="58"/>
        <v>250EPS016</v>
      </c>
      <c r="CU66" s="294" t="s">
        <v>335</v>
      </c>
      <c r="CV66" s="295">
        <v>250</v>
      </c>
      <c r="CW66" s="294" t="s">
        <v>221</v>
      </c>
      <c r="CX66" s="296">
        <v>838</v>
      </c>
      <c r="CY66" s="209" t="str">
        <f t="shared" si="59"/>
        <v>250EPSS02</v>
      </c>
      <c r="CZ66" s="294" t="s">
        <v>335</v>
      </c>
      <c r="DA66" s="295">
        <v>250</v>
      </c>
      <c r="DB66" s="294" t="s">
        <v>198</v>
      </c>
      <c r="DC66" s="296">
        <v>1</v>
      </c>
    </row>
    <row r="67" spans="2:107" x14ac:dyDescent="0.25">
      <c r="B67" s="209" t="str">
        <f t="shared" si="9"/>
        <v>86EPS010</v>
      </c>
      <c r="C67" s="209" t="str">
        <f t="shared" si="10"/>
        <v>86EPS016</v>
      </c>
      <c r="D67" s="209" t="str">
        <f t="shared" si="11"/>
        <v>86EPS037</v>
      </c>
      <c r="E67" s="209" t="str">
        <f t="shared" si="12"/>
        <v>86EPS002</v>
      </c>
      <c r="F67" s="209" t="str">
        <f t="shared" si="13"/>
        <v>86EPS003</v>
      </c>
      <c r="G67" s="209" t="str">
        <f t="shared" si="14"/>
        <v>86EPS023</v>
      </c>
      <c r="H67" s="209" t="str">
        <f t="shared" si="15"/>
        <v>86EPS005</v>
      </c>
      <c r="I67" s="209" t="str">
        <f t="shared" si="16"/>
        <v>86EPS018</v>
      </c>
      <c r="J67" s="209" t="str">
        <f t="shared" si="17"/>
        <v>86EAS016</v>
      </c>
      <c r="K67" s="209" t="str">
        <f t="shared" si="18"/>
        <v>86EAS027</v>
      </c>
      <c r="L67" s="209" t="str">
        <f t="shared" si="19"/>
        <v>86EPS017</v>
      </c>
      <c r="M67" s="209" t="str">
        <f t="shared" si="20"/>
        <v>86EPS033</v>
      </c>
      <c r="N67" s="209" t="str">
        <f t="shared" si="21"/>
        <v>86EPS001</v>
      </c>
      <c r="O67" s="209" t="str">
        <f t="shared" si="22"/>
        <v>86EPS008</v>
      </c>
      <c r="P67" s="209" t="str">
        <f t="shared" si="23"/>
        <v>86EPS040</v>
      </c>
      <c r="Q67" s="209" t="str">
        <f t="shared" si="24"/>
        <v>86ESSC24</v>
      </c>
      <c r="R67" s="209" t="str">
        <f t="shared" si="25"/>
        <v>86EPSC20</v>
      </c>
      <c r="S67" s="209" t="str">
        <f t="shared" si="26"/>
        <v>86ESSC91</v>
      </c>
      <c r="T67" s="209" t="str">
        <f t="shared" si="27"/>
        <v>86ESSC02</v>
      </c>
      <c r="U67" s="209" t="str">
        <f t="shared" si="28"/>
        <v>86ESSC62</v>
      </c>
      <c r="V67" s="209" t="str">
        <f t="shared" si="29"/>
        <v>86EPS012</v>
      </c>
      <c r="W67" s="209" t="str">
        <f t="shared" si="30"/>
        <v>86EPSC22</v>
      </c>
      <c r="X67" s="209" t="str">
        <f t="shared" si="31"/>
        <v>86ESSC07</v>
      </c>
      <c r="Y67" s="209" t="str">
        <f t="shared" si="32"/>
        <v>86ESSC33</v>
      </c>
      <c r="Z67" s="209" t="str">
        <f t="shared" si="33"/>
        <v>86EPSS40</v>
      </c>
      <c r="AA67" s="209" t="str">
        <f t="shared" si="34"/>
        <v>86EPS020</v>
      </c>
      <c r="AB67" s="209" t="str">
        <f t="shared" si="35"/>
        <v>86EPSI03</v>
      </c>
      <c r="AC67" s="209" t="str">
        <f t="shared" si="36"/>
        <v>86ESS002</v>
      </c>
      <c r="AD67" s="209" t="str">
        <f t="shared" si="37"/>
        <v>86ESS024</v>
      </c>
      <c r="AE67" s="209" t="str">
        <f t="shared" si="38"/>
        <v>86ESS091</v>
      </c>
      <c r="AF67" s="209" t="str">
        <f t="shared" si="39"/>
        <v>86RES006</v>
      </c>
      <c r="AG67" s="209" t="str">
        <f t="shared" si="40"/>
        <v>86EPSS10</v>
      </c>
      <c r="AH67" s="209" t="e">
        <f>CONCATENATE(AT67,#REF!)</f>
        <v>#REF!</v>
      </c>
      <c r="AI67" s="209" t="str">
        <f t="shared" si="41"/>
        <v>86EPSS16</v>
      </c>
      <c r="AJ67" s="209" t="str">
        <f t="shared" si="42"/>
        <v>86EPSS37</v>
      </c>
      <c r="AK67" s="209" t="str">
        <f t="shared" si="43"/>
        <v>86EPSS02</v>
      </c>
      <c r="AL67" s="209" t="str">
        <f t="shared" si="44"/>
        <v>86EPSS23</v>
      </c>
      <c r="AM67" s="209" t="str">
        <f t="shared" si="45"/>
        <v>86EPSM03</v>
      </c>
      <c r="AN67" s="209" t="str">
        <f t="shared" si="46"/>
        <v>86EPSS18</v>
      </c>
      <c r="AO67" s="209" t="str">
        <f t="shared" si="47"/>
        <v>86EPSS05</v>
      </c>
      <c r="AP67" s="209" t="str">
        <f t="shared" si="48"/>
        <v>86EPSS17</v>
      </c>
      <c r="AQ67" s="209" t="str">
        <f t="shared" si="49"/>
        <v>86EPSS33</v>
      </c>
      <c r="AR67" s="110" t="s">
        <v>115</v>
      </c>
      <c r="AS67" s="308" t="s">
        <v>338</v>
      </c>
      <c r="AT67" s="283">
        <v>86</v>
      </c>
      <c r="AU67" s="284">
        <f>'[1]1.COBERTURA  DANE'!K66</f>
        <v>104</v>
      </c>
      <c r="AV67" s="285">
        <f>'[1]1.COBERTURA  DANE'!N66</f>
        <v>0</v>
      </c>
      <c r="AW67" s="286">
        <f>'[1]1.COBERTURA  DANE'!L66</f>
        <v>0</v>
      </c>
      <c r="AX67" s="287">
        <f>'[1]1.COBERTURA  DANE'!M66</f>
        <v>0</v>
      </c>
      <c r="AY67" s="284">
        <f t="shared" si="104"/>
        <v>0</v>
      </c>
      <c r="AZ67" s="286">
        <f t="shared" si="104"/>
        <v>617</v>
      </c>
      <c r="BA67" s="286">
        <f t="shared" si="104"/>
        <v>77</v>
      </c>
      <c r="BB67" s="286">
        <f t="shared" si="104"/>
        <v>2</v>
      </c>
      <c r="BC67" s="286">
        <f t="shared" si="104"/>
        <v>456</v>
      </c>
      <c r="BD67" s="286">
        <f t="shared" si="104"/>
        <v>0</v>
      </c>
      <c r="BE67" s="286">
        <f t="shared" si="104"/>
        <v>0</v>
      </c>
      <c r="BF67" s="286">
        <f t="shared" si="104"/>
        <v>0</v>
      </c>
      <c r="BG67" s="286">
        <f t="shared" si="104"/>
        <v>0</v>
      </c>
      <c r="BH67" s="286">
        <f t="shared" si="104"/>
        <v>0</v>
      </c>
      <c r="BI67" s="286">
        <f t="shared" si="104"/>
        <v>0</v>
      </c>
      <c r="BJ67" s="286">
        <f t="shared" si="104"/>
        <v>0</v>
      </c>
      <c r="BK67" s="286">
        <f t="shared" si="104"/>
        <v>0</v>
      </c>
      <c r="BL67" s="287">
        <f t="shared" si="104"/>
        <v>0</v>
      </c>
      <c r="BM67" s="284">
        <f t="shared" si="104"/>
        <v>17</v>
      </c>
      <c r="BN67" s="286">
        <f t="shared" si="104"/>
        <v>0</v>
      </c>
      <c r="BO67" s="286">
        <f t="shared" si="105"/>
        <v>0</v>
      </c>
      <c r="BP67" s="286">
        <f t="shared" si="105"/>
        <v>0</v>
      </c>
      <c r="BQ67" s="286">
        <f t="shared" si="105"/>
        <v>0</v>
      </c>
      <c r="BR67" s="286">
        <f t="shared" si="105"/>
        <v>0</v>
      </c>
      <c r="BS67" s="286">
        <f t="shared" si="105"/>
        <v>0</v>
      </c>
      <c r="BT67" s="286">
        <f t="shared" si="105"/>
        <v>0</v>
      </c>
      <c r="BU67" s="286">
        <f t="shared" si="105"/>
        <v>0</v>
      </c>
      <c r="BV67" s="287">
        <f t="shared" si="105"/>
        <v>0</v>
      </c>
      <c r="BW67" s="288">
        <f t="shared" si="3"/>
        <v>17</v>
      </c>
      <c r="BX67" s="284">
        <f t="shared" si="106"/>
        <v>3090</v>
      </c>
      <c r="BY67" s="286">
        <f t="shared" si="106"/>
        <v>0</v>
      </c>
      <c r="BZ67" s="286">
        <f t="shared" si="106"/>
        <v>0</v>
      </c>
      <c r="CA67" s="286">
        <f t="shared" si="106"/>
        <v>0</v>
      </c>
      <c r="CB67" s="286">
        <f t="shared" si="106"/>
        <v>0</v>
      </c>
      <c r="CC67" s="286">
        <f t="shared" si="106"/>
        <v>0</v>
      </c>
      <c r="CD67" s="287">
        <f>'[1]1.COBERTURA  DANE'!F66</f>
        <v>0</v>
      </c>
      <c r="CE67" s="284">
        <f t="shared" si="107"/>
        <v>0</v>
      </c>
      <c r="CF67" s="286">
        <f t="shared" si="108"/>
        <v>59</v>
      </c>
      <c r="CG67" s="286">
        <f t="shared" si="108"/>
        <v>24</v>
      </c>
      <c r="CH67" s="286">
        <f t="shared" si="108"/>
        <v>0</v>
      </c>
      <c r="CI67" s="286">
        <f t="shared" si="108"/>
        <v>0</v>
      </c>
      <c r="CJ67" s="286">
        <f t="shared" si="108"/>
        <v>37</v>
      </c>
      <c r="CK67" s="286">
        <f t="shared" si="108"/>
        <v>0</v>
      </c>
      <c r="CL67" s="286">
        <f t="shared" si="108"/>
        <v>0</v>
      </c>
      <c r="CM67" s="286">
        <f t="shared" si="108"/>
        <v>0</v>
      </c>
      <c r="CN67" s="287">
        <f t="shared" si="108"/>
        <v>0</v>
      </c>
      <c r="CO67" s="288">
        <f t="shared" si="4"/>
        <v>120</v>
      </c>
      <c r="CP67" s="289">
        <f t="shared" si="109"/>
        <v>104</v>
      </c>
      <c r="CQ67" s="290">
        <f t="shared" si="110"/>
        <v>1169</v>
      </c>
      <c r="CR67" s="291">
        <f t="shared" si="111"/>
        <v>3210</v>
      </c>
      <c r="CS67" s="292">
        <f t="shared" si="6"/>
        <v>137</v>
      </c>
      <c r="CT67" s="293" t="str">
        <f t="shared" si="58"/>
        <v>250EPS037</v>
      </c>
      <c r="CU67" s="294" t="s">
        <v>335</v>
      </c>
      <c r="CV67" s="295">
        <v>250</v>
      </c>
      <c r="CW67" s="294" t="s">
        <v>224</v>
      </c>
      <c r="CX67" s="296">
        <v>163</v>
      </c>
      <c r="CY67" s="209" t="str">
        <f t="shared" si="59"/>
        <v>250EPSS16</v>
      </c>
      <c r="CZ67" s="294" t="s">
        <v>335</v>
      </c>
      <c r="DA67" s="295">
        <v>250</v>
      </c>
      <c r="DB67" s="294" t="s">
        <v>194</v>
      </c>
      <c r="DC67" s="296">
        <v>171</v>
      </c>
    </row>
    <row r="68" spans="2:107" x14ac:dyDescent="0.25">
      <c r="B68" s="209" t="str">
        <f t="shared" si="9"/>
        <v>107EPS010</v>
      </c>
      <c r="C68" s="209" t="str">
        <f t="shared" si="10"/>
        <v>107EPS016</v>
      </c>
      <c r="D68" s="209" t="str">
        <f t="shared" si="11"/>
        <v>107EPS037</v>
      </c>
      <c r="E68" s="209" t="str">
        <f t="shared" si="12"/>
        <v>107EPS002</v>
      </c>
      <c r="F68" s="209" t="str">
        <f t="shared" si="13"/>
        <v>107EPS003</v>
      </c>
      <c r="G68" s="209" t="str">
        <f t="shared" si="14"/>
        <v>107EPS023</v>
      </c>
      <c r="H68" s="209" t="str">
        <f t="shared" si="15"/>
        <v>107EPS005</v>
      </c>
      <c r="I68" s="209" t="str">
        <f t="shared" si="16"/>
        <v>107EPS018</v>
      </c>
      <c r="J68" s="209" t="str">
        <f t="shared" si="17"/>
        <v>107EAS016</v>
      </c>
      <c r="K68" s="209" t="str">
        <f t="shared" si="18"/>
        <v>107EAS027</v>
      </c>
      <c r="L68" s="209" t="str">
        <f t="shared" si="19"/>
        <v>107EPS017</v>
      </c>
      <c r="M68" s="209" t="str">
        <f t="shared" si="20"/>
        <v>107EPS033</v>
      </c>
      <c r="N68" s="209" t="str">
        <f t="shared" si="21"/>
        <v>107EPS001</v>
      </c>
      <c r="O68" s="209" t="str">
        <f t="shared" si="22"/>
        <v>107EPS008</v>
      </c>
      <c r="P68" s="209" t="str">
        <f t="shared" si="23"/>
        <v>107EPS040</v>
      </c>
      <c r="Q68" s="209" t="str">
        <f t="shared" si="24"/>
        <v>107ESSC24</v>
      </c>
      <c r="R68" s="209" t="str">
        <f t="shared" si="25"/>
        <v>107EPSC20</v>
      </c>
      <c r="S68" s="209" t="str">
        <f t="shared" si="26"/>
        <v>107ESSC91</v>
      </c>
      <c r="T68" s="209" t="str">
        <f t="shared" si="27"/>
        <v>107ESSC02</v>
      </c>
      <c r="U68" s="209" t="str">
        <f t="shared" si="28"/>
        <v>107ESSC62</v>
      </c>
      <c r="V68" s="209" t="str">
        <f t="shared" si="29"/>
        <v>107EPS012</v>
      </c>
      <c r="W68" s="209" t="str">
        <f t="shared" si="30"/>
        <v>107EPSC22</v>
      </c>
      <c r="X68" s="209" t="str">
        <f t="shared" si="31"/>
        <v>107ESSC07</v>
      </c>
      <c r="Y68" s="209" t="str">
        <f t="shared" si="32"/>
        <v>107ESSC33</v>
      </c>
      <c r="Z68" s="209" t="str">
        <f t="shared" si="33"/>
        <v>107EPSS40</v>
      </c>
      <c r="AA68" s="209" t="str">
        <f t="shared" si="34"/>
        <v>107EPS020</v>
      </c>
      <c r="AB68" s="209" t="str">
        <f t="shared" si="35"/>
        <v>107EPSI03</v>
      </c>
      <c r="AC68" s="209" t="str">
        <f t="shared" si="36"/>
        <v>107ESS002</v>
      </c>
      <c r="AD68" s="209" t="str">
        <f t="shared" si="37"/>
        <v>107ESS024</v>
      </c>
      <c r="AE68" s="209" t="str">
        <f t="shared" si="38"/>
        <v>107ESS091</v>
      </c>
      <c r="AF68" s="209" t="str">
        <f t="shared" si="39"/>
        <v>107RES006</v>
      </c>
      <c r="AG68" s="209" t="str">
        <f t="shared" si="40"/>
        <v>107EPSS10</v>
      </c>
      <c r="AH68" s="209" t="e">
        <f>CONCATENATE(AT68,#REF!)</f>
        <v>#REF!</v>
      </c>
      <c r="AI68" s="209" t="str">
        <f t="shared" si="41"/>
        <v>107EPSS16</v>
      </c>
      <c r="AJ68" s="209" t="str">
        <f t="shared" si="42"/>
        <v>107EPSS37</v>
      </c>
      <c r="AK68" s="209" t="str">
        <f t="shared" si="43"/>
        <v>107EPSS02</v>
      </c>
      <c r="AL68" s="209" t="str">
        <f t="shared" si="44"/>
        <v>107EPSS23</v>
      </c>
      <c r="AM68" s="209" t="str">
        <f t="shared" si="45"/>
        <v>107EPSM03</v>
      </c>
      <c r="AN68" s="209" t="str">
        <f t="shared" si="46"/>
        <v>107EPSS18</v>
      </c>
      <c r="AO68" s="209" t="str">
        <f t="shared" si="47"/>
        <v>107EPSS05</v>
      </c>
      <c r="AP68" s="209" t="str">
        <f t="shared" si="48"/>
        <v>107EPSS17</v>
      </c>
      <c r="AQ68" s="209" t="str">
        <f t="shared" si="49"/>
        <v>107EPSS33</v>
      </c>
      <c r="AR68" s="89" t="s">
        <v>116</v>
      </c>
      <c r="AS68" s="308" t="s">
        <v>338</v>
      </c>
      <c r="AT68" s="283">
        <v>107</v>
      </c>
      <c r="AU68" s="284">
        <f>'[1]1.COBERTURA  DANE'!K67</f>
        <v>184</v>
      </c>
      <c r="AV68" s="285">
        <f>'[1]1.COBERTURA  DANE'!N67</f>
        <v>0</v>
      </c>
      <c r="AW68" s="286">
        <f>'[1]1.COBERTURA  DANE'!L67</f>
        <v>0</v>
      </c>
      <c r="AX68" s="287">
        <f>'[1]1.COBERTURA  DANE'!M67</f>
        <v>0</v>
      </c>
      <c r="AY68" s="284">
        <f t="shared" si="104"/>
        <v>0</v>
      </c>
      <c r="AZ68" s="286">
        <f t="shared" si="104"/>
        <v>0</v>
      </c>
      <c r="BA68" s="286">
        <f t="shared" si="104"/>
        <v>89</v>
      </c>
      <c r="BB68" s="286">
        <f t="shared" si="104"/>
        <v>0</v>
      </c>
      <c r="BC68" s="286">
        <f t="shared" si="104"/>
        <v>684</v>
      </c>
      <c r="BD68" s="286">
        <f t="shared" si="104"/>
        <v>0</v>
      </c>
      <c r="BE68" s="286">
        <f t="shared" si="104"/>
        <v>0</v>
      </c>
      <c r="BF68" s="286">
        <f t="shared" si="104"/>
        <v>0</v>
      </c>
      <c r="BG68" s="286">
        <f t="shared" si="104"/>
        <v>0</v>
      </c>
      <c r="BH68" s="286">
        <f t="shared" si="104"/>
        <v>0</v>
      </c>
      <c r="BI68" s="286">
        <f t="shared" si="104"/>
        <v>1</v>
      </c>
      <c r="BJ68" s="286">
        <f t="shared" si="104"/>
        <v>0</v>
      </c>
      <c r="BK68" s="286">
        <f t="shared" si="104"/>
        <v>0</v>
      </c>
      <c r="BL68" s="287">
        <f t="shared" si="104"/>
        <v>0</v>
      </c>
      <c r="BM68" s="284">
        <f t="shared" si="104"/>
        <v>13</v>
      </c>
      <c r="BN68" s="286">
        <f t="shared" si="104"/>
        <v>68</v>
      </c>
      <c r="BO68" s="286">
        <f t="shared" si="105"/>
        <v>1</v>
      </c>
      <c r="BP68" s="286">
        <f t="shared" si="105"/>
        <v>0</v>
      </c>
      <c r="BQ68" s="286">
        <f t="shared" si="105"/>
        <v>0</v>
      </c>
      <c r="BR68" s="286">
        <f t="shared" si="105"/>
        <v>0</v>
      </c>
      <c r="BS68" s="286">
        <f t="shared" si="105"/>
        <v>0</v>
      </c>
      <c r="BT68" s="286">
        <f t="shared" si="105"/>
        <v>0</v>
      </c>
      <c r="BU68" s="286">
        <f t="shared" si="105"/>
        <v>0</v>
      </c>
      <c r="BV68" s="287">
        <f t="shared" si="105"/>
        <v>0</v>
      </c>
      <c r="BW68" s="288">
        <f t="shared" si="3"/>
        <v>82</v>
      </c>
      <c r="BX68" s="284">
        <f t="shared" si="106"/>
        <v>2258</v>
      </c>
      <c r="BY68" s="286">
        <f t="shared" si="106"/>
        <v>41</v>
      </c>
      <c r="BZ68" s="286">
        <f t="shared" si="106"/>
        <v>0</v>
      </c>
      <c r="CA68" s="286">
        <f t="shared" si="106"/>
        <v>0</v>
      </c>
      <c r="CB68" s="286">
        <f t="shared" si="106"/>
        <v>3715</v>
      </c>
      <c r="CC68" s="286">
        <f t="shared" si="106"/>
        <v>0</v>
      </c>
      <c r="CD68" s="287">
        <f>'[1]1.COBERTURA  DANE'!F67</f>
        <v>0</v>
      </c>
      <c r="CE68" s="284">
        <f t="shared" si="107"/>
        <v>0</v>
      </c>
      <c r="CF68" s="286">
        <f t="shared" si="108"/>
        <v>0</v>
      </c>
      <c r="CG68" s="286">
        <f t="shared" si="108"/>
        <v>18</v>
      </c>
      <c r="CH68" s="286">
        <f t="shared" si="108"/>
        <v>0</v>
      </c>
      <c r="CI68" s="286">
        <f t="shared" si="108"/>
        <v>0</v>
      </c>
      <c r="CJ68" s="286">
        <f t="shared" si="108"/>
        <v>150</v>
      </c>
      <c r="CK68" s="286">
        <f t="shared" si="108"/>
        <v>0</v>
      </c>
      <c r="CL68" s="286">
        <f t="shared" si="108"/>
        <v>0</v>
      </c>
      <c r="CM68" s="286">
        <f t="shared" si="108"/>
        <v>0</v>
      </c>
      <c r="CN68" s="287">
        <f t="shared" si="108"/>
        <v>0</v>
      </c>
      <c r="CO68" s="288">
        <f t="shared" si="4"/>
        <v>168</v>
      </c>
      <c r="CP68" s="289">
        <f t="shared" si="109"/>
        <v>184</v>
      </c>
      <c r="CQ68" s="290">
        <f t="shared" si="110"/>
        <v>856</v>
      </c>
      <c r="CR68" s="291">
        <f t="shared" si="111"/>
        <v>6182</v>
      </c>
      <c r="CS68" s="292">
        <f t="shared" si="6"/>
        <v>250</v>
      </c>
      <c r="CT68" s="293" t="str">
        <f t="shared" si="58"/>
        <v>250EPS040</v>
      </c>
      <c r="CU68" s="294" t="s">
        <v>335</v>
      </c>
      <c r="CV68" s="295">
        <v>250</v>
      </c>
      <c r="CW68" s="294" t="s">
        <v>240</v>
      </c>
      <c r="CX68" s="296">
        <v>4</v>
      </c>
      <c r="CY68" s="209" t="str">
        <f t="shared" si="59"/>
        <v>250EPSS37</v>
      </c>
      <c r="CZ68" s="294" t="s">
        <v>335</v>
      </c>
      <c r="DA68" s="295">
        <v>250</v>
      </c>
      <c r="DB68" s="294" t="s">
        <v>196</v>
      </c>
      <c r="DC68" s="296">
        <v>72</v>
      </c>
    </row>
    <row r="69" spans="2:107" x14ac:dyDescent="0.25">
      <c r="B69" s="209" t="str">
        <f t="shared" si="9"/>
        <v>134EPS010</v>
      </c>
      <c r="C69" s="209" t="str">
        <f t="shared" si="10"/>
        <v>134EPS016</v>
      </c>
      <c r="D69" s="209" t="str">
        <f t="shared" si="11"/>
        <v>134EPS037</v>
      </c>
      <c r="E69" s="209" t="str">
        <f t="shared" si="12"/>
        <v>134EPS002</v>
      </c>
      <c r="F69" s="209" t="str">
        <f t="shared" si="13"/>
        <v>134EPS003</v>
      </c>
      <c r="G69" s="209" t="str">
        <f t="shared" si="14"/>
        <v>134EPS023</v>
      </c>
      <c r="H69" s="209" t="str">
        <f t="shared" si="15"/>
        <v>134EPS005</v>
      </c>
      <c r="I69" s="209" t="str">
        <f t="shared" si="16"/>
        <v>134EPS018</v>
      </c>
      <c r="J69" s="209" t="str">
        <f t="shared" si="17"/>
        <v>134EAS016</v>
      </c>
      <c r="K69" s="209" t="str">
        <f t="shared" si="18"/>
        <v>134EAS027</v>
      </c>
      <c r="L69" s="209" t="str">
        <f t="shared" si="19"/>
        <v>134EPS017</v>
      </c>
      <c r="M69" s="209" t="str">
        <f t="shared" si="20"/>
        <v>134EPS033</v>
      </c>
      <c r="N69" s="209" t="str">
        <f t="shared" si="21"/>
        <v>134EPS001</v>
      </c>
      <c r="O69" s="209" t="str">
        <f t="shared" si="22"/>
        <v>134EPS008</v>
      </c>
      <c r="P69" s="209" t="str">
        <f t="shared" si="23"/>
        <v>134EPS040</v>
      </c>
      <c r="Q69" s="209" t="str">
        <f t="shared" si="24"/>
        <v>134ESSC24</v>
      </c>
      <c r="R69" s="209" t="str">
        <f t="shared" si="25"/>
        <v>134EPSC20</v>
      </c>
      <c r="S69" s="209" t="str">
        <f t="shared" si="26"/>
        <v>134ESSC91</v>
      </c>
      <c r="T69" s="209" t="str">
        <f t="shared" si="27"/>
        <v>134ESSC02</v>
      </c>
      <c r="U69" s="209" t="str">
        <f t="shared" si="28"/>
        <v>134ESSC62</v>
      </c>
      <c r="V69" s="209" t="str">
        <f t="shared" si="29"/>
        <v>134EPS012</v>
      </c>
      <c r="W69" s="209" t="str">
        <f t="shared" si="30"/>
        <v>134EPSC22</v>
      </c>
      <c r="X69" s="209" t="str">
        <f t="shared" si="31"/>
        <v>134ESSC07</v>
      </c>
      <c r="Y69" s="209" t="str">
        <f t="shared" si="32"/>
        <v>134ESSC33</v>
      </c>
      <c r="Z69" s="209" t="str">
        <f t="shared" si="33"/>
        <v>134EPSS40</v>
      </c>
      <c r="AA69" s="209" t="str">
        <f t="shared" si="34"/>
        <v>134EPS020</v>
      </c>
      <c r="AB69" s="209" t="str">
        <f t="shared" si="35"/>
        <v>134EPSI03</v>
      </c>
      <c r="AC69" s="209" t="str">
        <f t="shared" si="36"/>
        <v>134ESS002</v>
      </c>
      <c r="AD69" s="209" t="str">
        <f t="shared" si="37"/>
        <v>134ESS024</v>
      </c>
      <c r="AE69" s="209" t="str">
        <f t="shared" si="38"/>
        <v>134ESS091</v>
      </c>
      <c r="AF69" s="209" t="str">
        <f t="shared" si="39"/>
        <v>134RES006</v>
      </c>
      <c r="AG69" s="209" t="str">
        <f t="shared" si="40"/>
        <v>134EPSS10</v>
      </c>
      <c r="AH69" s="209" t="e">
        <f>CONCATENATE(AT69,#REF!)</f>
        <v>#REF!</v>
      </c>
      <c r="AI69" s="209" t="str">
        <f t="shared" si="41"/>
        <v>134EPSS16</v>
      </c>
      <c r="AJ69" s="209" t="str">
        <f t="shared" si="42"/>
        <v>134EPSS37</v>
      </c>
      <c r="AK69" s="209" t="str">
        <f t="shared" si="43"/>
        <v>134EPSS02</v>
      </c>
      <c r="AL69" s="209" t="str">
        <f t="shared" si="44"/>
        <v>134EPSS23</v>
      </c>
      <c r="AM69" s="209" t="str">
        <f t="shared" si="45"/>
        <v>134EPSM03</v>
      </c>
      <c r="AN69" s="209" t="str">
        <f t="shared" si="46"/>
        <v>134EPSS18</v>
      </c>
      <c r="AO69" s="209" t="str">
        <f t="shared" si="47"/>
        <v>134EPSS05</v>
      </c>
      <c r="AP69" s="209" t="str">
        <f t="shared" si="48"/>
        <v>134EPSS17</v>
      </c>
      <c r="AQ69" s="209" t="str">
        <f t="shared" si="49"/>
        <v>134EPSS33</v>
      </c>
      <c r="AR69" s="89" t="s">
        <v>117</v>
      </c>
      <c r="AS69" s="308" t="s">
        <v>338</v>
      </c>
      <c r="AT69" s="283">
        <v>134</v>
      </c>
      <c r="AU69" s="284">
        <f>'[1]1.COBERTURA  DANE'!K68</f>
        <v>117</v>
      </c>
      <c r="AV69" s="285">
        <f>'[1]1.COBERTURA  DANE'!N68</f>
        <v>0</v>
      </c>
      <c r="AW69" s="286">
        <f>'[1]1.COBERTURA  DANE'!L68</f>
        <v>0</v>
      </c>
      <c r="AX69" s="287">
        <f>'[1]1.COBERTURA  DANE'!M68</f>
        <v>0</v>
      </c>
      <c r="AY69" s="284">
        <f t="shared" si="104"/>
        <v>0</v>
      </c>
      <c r="AZ69" s="286">
        <f t="shared" si="104"/>
        <v>0</v>
      </c>
      <c r="BA69" s="286">
        <f t="shared" si="104"/>
        <v>97</v>
      </c>
      <c r="BB69" s="286">
        <f t="shared" si="104"/>
        <v>1</v>
      </c>
      <c r="BC69" s="286">
        <f t="shared" si="104"/>
        <v>533</v>
      </c>
      <c r="BD69" s="286">
        <f t="shared" si="104"/>
        <v>0</v>
      </c>
      <c r="BE69" s="286">
        <f t="shared" si="104"/>
        <v>0</v>
      </c>
      <c r="BF69" s="286">
        <f t="shared" si="104"/>
        <v>0</v>
      </c>
      <c r="BG69" s="286">
        <f t="shared" si="104"/>
        <v>0</v>
      </c>
      <c r="BH69" s="286">
        <f t="shared" si="104"/>
        <v>0</v>
      </c>
      <c r="BI69" s="286">
        <f t="shared" si="104"/>
        <v>0</v>
      </c>
      <c r="BJ69" s="286">
        <f t="shared" si="104"/>
        <v>0</v>
      </c>
      <c r="BK69" s="286">
        <f t="shared" si="104"/>
        <v>0</v>
      </c>
      <c r="BL69" s="287">
        <f t="shared" si="104"/>
        <v>0</v>
      </c>
      <c r="BM69" s="284">
        <f t="shared" si="104"/>
        <v>1</v>
      </c>
      <c r="BN69" s="286">
        <f t="shared" si="104"/>
        <v>0</v>
      </c>
      <c r="BO69" s="286">
        <f t="shared" si="105"/>
        <v>0</v>
      </c>
      <c r="BP69" s="286">
        <f t="shared" si="105"/>
        <v>0</v>
      </c>
      <c r="BQ69" s="286">
        <f t="shared" si="105"/>
        <v>0</v>
      </c>
      <c r="BR69" s="286">
        <f t="shared" si="105"/>
        <v>0</v>
      </c>
      <c r="BS69" s="286">
        <f t="shared" si="105"/>
        <v>0</v>
      </c>
      <c r="BT69" s="286">
        <f t="shared" si="105"/>
        <v>0</v>
      </c>
      <c r="BU69" s="286">
        <f t="shared" si="105"/>
        <v>0</v>
      </c>
      <c r="BV69" s="287">
        <f t="shared" si="105"/>
        <v>0</v>
      </c>
      <c r="BW69" s="288">
        <f t="shared" si="3"/>
        <v>1</v>
      </c>
      <c r="BX69" s="284">
        <f t="shared" si="106"/>
        <v>6194</v>
      </c>
      <c r="BY69" s="286">
        <f t="shared" si="106"/>
        <v>31</v>
      </c>
      <c r="BZ69" s="286">
        <f t="shared" si="106"/>
        <v>0</v>
      </c>
      <c r="CA69" s="286">
        <f t="shared" si="106"/>
        <v>0</v>
      </c>
      <c r="CB69" s="286">
        <f t="shared" si="106"/>
        <v>0</v>
      </c>
      <c r="CC69" s="286">
        <f t="shared" si="106"/>
        <v>0</v>
      </c>
      <c r="CD69" s="287">
        <f>'[1]1.COBERTURA  DANE'!F68</f>
        <v>0</v>
      </c>
      <c r="CE69" s="284">
        <f t="shared" si="107"/>
        <v>0</v>
      </c>
      <c r="CF69" s="286">
        <f t="shared" si="108"/>
        <v>0</v>
      </c>
      <c r="CG69" s="286">
        <f t="shared" si="108"/>
        <v>26</v>
      </c>
      <c r="CH69" s="286">
        <f t="shared" si="108"/>
        <v>0</v>
      </c>
      <c r="CI69" s="286">
        <f t="shared" si="108"/>
        <v>0</v>
      </c>
      <c r="CJ69" s="286">
        <f t="shared" si="108"/>
        <v>43</v>
      </c>
      <c r="CK69" s="286">
        <f t="shared" si="108"/>
        <v>0</v>
      </c>
      <c r="CL69" s="286">
        <f t="shared" si="108"/>
        <v>0</v>
      </c>
      <c r="CM69" s="286">
        <f t="shared" si="108"/>
        <v>0</v>
      </c>
      <c r="CN69" s="287">
        <f t="shared" si="108"/>
        <v>0</v>
      </c>
      <c r="CO69" s="288">
        <f t="shared" si="4"/>
        <v>69</v>
      </c>
      <c r="CP69" s="289">
        <f t="shared" si="109"/>
        <v>117</v>
      </c>
      <c r="CQ69" s="290">
        <f t="shared" si="110"/>
        <v>632</v>
      </c>
      <c r="CR69" s="291">
        <f t="shared" si="111"/>
        <v>6294</v>
      </c>
      <c r="CS69" s="292">
        <f t="shared" si="6"/>
        <v>70</v>
      </c>
      <c r="CT69" s="293" t="str">
        <f t="shared" si="58"/>
        <v>250ESSC24</v>
      </c>
      <c r="CU69" s="294" t="s">
        <v>335</v>
      </c>
      <c r="CV69" s="295">
        <v>250</v>
      </c>
      <c r="CW69" s="294" t="s">
        <v>241</v>
      </c>
      <c r="CX69" s="296">
        <v>147</v>
      </c>
      <c r="CY69" s="209" t="str">
        <f t="shared" si="59"/>
        <v>250EPSS40</v>
      </c>
      <c r="CZ69" s="294" t="s">
        <v>335</v>
      </c>
      <c r="DA69" s="295">
        <v>250</v>
      </c>
      <c r="DB69" s="294" t="s">
        <v>178</v>
      </c>
      <c r="DC69" s="296">
        <v>3681</v>
      </c>
    </row>
    <row r="70" spans="2:107" x14ac:dyDescent="0.25">
      <c r="B70" s="209" t="str">
        <f t="shared" si="9"/>
        <v>150EPS010</v>
      </c>
      <c r="C70" s="209" t="str">
        <f t="shared" si="10"/>
        <v>150EPS016</v>
      </c>
      <c r="D70" s="209" t="str">
        <f t="shared" si="11"/>
        <v>150EPS037</v>
      </c>
      <c r="E70" s="209" t="str">
        <f t="shared" si="12"/>
        <v>150EPS002</v>
      </c>
      <c r="F70" s="209" t="str">
        <f t="shared" si="13"/>
        <v>150EPS003</v>
      </c>
      <c r="G70" s="209" t="str">
        <f t="shared" si="14"/>
        <v>150EPS023</v>
      </c>
      <c r="H70" s="209" t="str">
        <f t="shared" si="15"/>
        <v>150EPS005</v>
      </c>
      <c r="I70" s="209" t="str">
        <f t="shared" si="16"/>
        <v>150EPS018</v>
      </c>
      <c r="J70" s="209" t="str">
        <f t="shared" si="17"/>
        <v>150EAS016</v>
      </c>
      <c r="K70" s="209" t="str">
        <f t="shared" si="18"/>
        <v>150EAS027</v>
      </c>
      <c r="L70" s="209" t="str">
        <f t="shared" si="19"/>
        <v>150EPS017</v>
      </c>
      <c r="M70" s="209" t="str">
        <f t="shared" si="20"/>
        <v>150EPS033</v>
      </c>
      <c r="N70" s="209" t="str">
        <f t="shared" si="21"/>
        <v>150EPS001</v>
      </c>
      <c r="O70" s="209" t="str">
        <f t="shared" si="22"/>
        <v>150EPS008</v>
      </c>
      <c r="P70" s="209" t="str">
        <f t="shared" si="23"/>
        <v>150EPS040</v>
      </c>
      <c r="Q70" s="209" t="str">
        <f t="shared" si="24"/>
        <v>150ESSC24</v>
      </c>
      <c r="R70" s="209" t="str">
        <f t="shared" si="25"/>
        <v>150EPSC20</v>
      </c>
      <c r="S70" s="209" t="str">
        <f t="shared" si="26"/>
        <v>150ESSC91</v>
      </c>
      <c r="T70" s="209" t="str">
        <f t="shared" si="27"/>
        <v>150ESSC02</v>
      </c>
      <c r="U70" s="209" t="str">
        <f t="shared" si="28"/>
        <v>150ESSC62</v>
      </c>
      <c r="V70" s="209" t="str">
        <f t="shared" si="29"/>
        <v>150EPS012</v>
      </c>
      <c r="W70" s="209" t="str">
        <f t="shared" si="30"/>
        <v>150EPSC22</v>
      </c>
      <c r="X70" s="209" t="str">
        <f t="shared" si="31"/>
        <v>150ESSC07</v>
      </c>
      <c r="Y70" s="209" t="str">
        <f t="shared" si="32"/>
        <v>150ESSC33</v>
      </c>
      <c r="Z70" s="209" t="str">
        <f t="shared" si="33"/>
        <v>150EPSS40</v>
      </c>
      <c r="AA70" s="209" t="str">
        <f t="shared" si="34"/>
        <v>150EPS020</v>
      </c>
      <c r="AB70" s="209" t="str">
        <f t="shared" si="35"/>
        <v>150EPSI03</v>
      </c>
      <c r="AC70" s="209" t="str">
        <f t="shared" si="36"/>
        <v>150ESS002</v>
      </c>
      <c r="AD70" s="209" t="str">
        <f t="shared" si="37"/>
        <v>150ESS024</v>
      </c>
      <c r="AE70" s="209" t="str">
        <f t="shared" si="38"/>
        <v>150ESS091</v>
      </c>
      <c r="AF70" s="209" t="str">
        <f t="shared" si="39"/>
        <v>150RES006</v>
      </c>
      <c r="AG70" s="209" t="str">
        <f t="shared" si="40"/>
        <v>150EPSS10</v>
      </c>
      <c r="AH70" s="209" t="e">
        <f>CONCATENATE(AT70,#REF!)</f>
        <v>#REF!</v>
      </c>
      <c r="AI70" s="209" t="str">
        <f t="shared" si="41"/>
        <v>150EPSS16</v>
      </c>
      <c r="AJ70" s="209" t="str">
        <f t="shared" si="42"/>
        <v>150EPSS37</v>
      </c>
      <c r="AK70" s="209" t="str">
        <f t="shared" si="43"/>
        <v>150EPSS02</v>
      </c>
      <c r="AL70" s="209" t="str">
        <f t="shared" si="44"/>
        <v>150EPSS23</v>
      </c>
      <c r="AM70" s="209" t="str">
        <f t="shared" si="45"/>
        <v>150EPSM03</v>
      </c>
      <c r="AN70" s="209" t="str">
        <f t="shared" si="46"/>
        <v>150EPSS18</v>
      </c>
      <c r="AO70" s="209" t="str">
        <f t="shared" si="47"/>
        <v>150EPSS05</v>
      </c>
      <c r="AP70" s="209" t="str">
        <f t="shared" si="48"/>
        <v>150EPSS17</v>
      </c>
      <c r="AQ70" s="209" t="str">
        <f t="shared" si="49"/>
        <v>150EPSS33</v>
      </c>
      <c r="AR70" s="120" t="s">
        <v>118</v>
      </c>
      <c r="AS70" s="308" t="s">
        <v>338</v>
      </c>
      <c r="AT70" s="283">
        <v>150</v>
      </c>
      <c r="AU70" s="284">
        <f>'[1]1.COBERTURA  DANE'!K69</f>
        <v>160</v>
      </c>
      <c r="AV70" s="285">
        <f>'[1]1.COBERTURA  DANE'!N69</f>
        <v>0</v>
      </c>
      <c r="AW70" s="286">
        <f>'[1]1.COBERTURA  DANE'!L69</f>
        <v>0</v>
      </c>
      <c r="AX70" s="287">
        <f>'[1]1.COBERTURA  DANE'!M69</f>
        <v>0</v>
      </c>
      <c r="AY70" s="284">
        <f t="shared" si="104"/>
        <v>0</v>
      </c>
      <c r="AZ70" s="286">
        <f t="shared" si="104"/>
        <v>1</v>
      </c>
      <c r="BA70" s="286">
        <f t="shared" si="104"/>
        <v>126</v>
      </c>
      <c r="BB70" s="286">
        <f t="shared" si="104"/>
        <v>1</v>
      </c>
      <c r="BC70" s="286">
        <f t="shared" si="104"/>
        <v>1304</v>
      </c>
      <c r="BD70" s="286">
        <f t="shared" si="104"/>
        <v>0</v>
      </c>
      <c r="BE70" s="286">
        <f t="shared" si="104"/>
        <v>0</v>
      </c>
      <c r="BF70" s="286">
        <f t="shared" si="104"/>
        <v>0</v>
      </c>
      <c r="BG70" s="286">
        <f t="shared" si="104"/>
        <v>60</v>
      </c>
      <c r="BH70" s="286">
        <f t="shared" si="104"/>
        <v>0</v>
      </c>
      <c r="BI70" s="286">
        <f t="shared" si="104"/>
        <v>0</v>
      </c>
      <c r="BJ70" s="286">
        <f t="shared" si="104"/>
        <v>0</v>
      </c>
      <c r="BK70" s="286">
        <f t="shared" si="104"/>
        <v>0</v>
      </c>
      <c r="BL70" s="287">
        <f t="shared" si="104"/>
        <v>0</v>
      </c>
      <c r="BM70" s="284">
        <f t="shared" si="104"/>
        <v>12</v>
      </c>
      <c r="BN70" s="286">
        <f t="shared" si="104"/>
        <v>0</v>
      </c>
      <c r="BO70" s="286">
        <f t="shared" si="105"/>
        <v>0</v>
      </c>
      <c r="BP70" s="286">
        <f t="shared" si="105"/>
        <v>0</v>
      </c>
      <c r="BQ70" s="286">
        <f t="shared" si="105"/>
        <v>0</v>
      </c>
      <c r="BR70" s="286">
        <f t="shared" si="105"/>
        <v>0</v>
      </c>
      <c r="BS70" s="286">
        <f t="shared" si="105"/>
        <v>0</v>
      </c>
      <c r="BT70" s="286">
        <f t="shared" si="105"/>
        <v>0</v>
      </c>
      <c r="BU70" s="286">
        <f t="shared" si="105"/>
        <v>0</v>
      </c>
      <c r="BV70" s="287">
        <f t="shared" si="105"/>
        <v>0</v>
      </c>
      <c r="BW70" s="288">
        <f t="shared" si="3"/>
        <v>12</v>
      </c>
      <c r="BX70" s="284">
        <f t="shared" si="106"/>
        <v>1451</v>
      </c>
      <c r="BY70" s="286">
        <f t="shared" si="106"/>
        <v>0</v>
      </c>
      <c r="BZ70" s="286">
        <f t="shared" si="106"/>
        <v>0</v>
      </c>
      <c r="CA70" s="286">
        <f t="shared" si="106"/>
        <v>0</v>
      </c>
      <c r="CB70" s="286">
        <f t="shared" si="106"/>
        <v>0</v>
      </c>
      <c r="CC70" s="286">
        <f t="shared" si="106"/>
        <v>0</v>
      </c>
      <c r="CD70" s="287">
        <f>'[1]1.COBERTURA  DANE'!F69</f>
        <v>0</v>
      </c>
      <c r="CE70" s="284">
        <f t="shared" si="107"/>
        <v>0</v>
      </c>
      <c r="CF70" s="286">
        <f t="shared" si="108"/>
        <v>0</v>
      </c>
      <c r="CG70" s="286">
        <f t="shared" si="108"/>
        <v>23</v>
      </c>
      <c r="CH70" s="286">
        <f t="shared" si="108"/>
        <v>0</v>
      </c>
      <c r="CI70" s="286">
        <f t="shared" si="108"/>
        <v>0</v>
      </c>
      <c r="CJ70" s="286">
        <f t="shared" si="108"/>
        <v>111</v>
      </c>
      <c r="CK70" s="286">
        <f t="shared" si="108"/>
        <v>0</v>
      </c>
      <c r="CL70" s="286">
        <f t="shared" si="108"/>
        <v>0</v>
      </c>
      <c r="CM70" s="286">
        <f t="shared" si="108"/>
        <v>0</v>
      </c>
      <c r="CN70" s="287">
        <f t="shared" si="108"/>
        <v>0</v>
      </c>
      <c r="CO70" s="288">
        <f t="shared" si="4"/>
        <v>134</v>
      </c>
      <c r="CP70" s="289">
        <f t="shared" si="109"/>
        <v>160</v>
      </c>
      <c r="CQ70" s="290">
        <f t="shared" si="110"/>
        <v>1504</v>
      </c>
      <c r="CR70" s="291">
        <f t="shared" si="111"/>
        <v>1585</v>
      </c>
      <c r="CS70" s="292">
        <f t="shared" si="6"/>
        <v>146</v>
      </c>
      <c r="CT70" s="293" t="str">
        <f t="shared" si="58"/>
        <v>495EPS003</v>
      </c>
      <c r="CU70" s="294" t="s">
        <v>335</v>
      </c>
      <c r="CV70" s="295">
        <v>495</v>
      </c>
      <c r="CW70" s="294" t="s">
        <v>226</v>
      </c>
      <c r="CX70" s="296">
        <v>867</v>
      </c>
      <c r="CY70" s="209" t="str">
        <f t="shared" si="59"/>
        <v>250ESS024</v>
      </c>
      <c r="CZ70" s="294" t="s">
        <v>335</v>
      </c>
      <c r="DA70" s="295">
        <v>250</v>
      </c>
      <c r="DB70" s="294" t="s">
        <v>180</v>
      </c>
      <c r="DC70" s="296">
        <v>39411</v>
      </c>
    </row>
    <row r="71" spans="2:107" x14ac:dyDescent="0.25">
      <c r="B71" s="209" t="str">
        <f t="shared" si="9"/>
        <v>237EPS010</v>
      </c>
      <c r="C71" s="209" t="str">
        <f t="shared" si="10"/>
        <v>237EPS016</v>
      </c>
      <c r="D71" s="209" t="str">
        <f t="shared" si="11"/>
        <v>237EPS037</v>
      </c>
      <c r="E71" s="209" t="str">
        <f t="shared" si="12"/>
        <v>237EPS002</v>
      </c>
      <c r="F71" s="209" t="str">
        <f t="shared" si="13"/>
        <v>237EPS003</v>
      </c>
      <c r="G71" s="209" t="str">
        <f t="shared" si="14"/>
        <v>237EPS023</v>
      </c>
      <c r="H71" s="209" t="str">
        <f t="shared" si="15"/>
        <v>237EPS005</v>
      </c>
      <c r="I71" s="209" t="str">
        <f t="shared" si="16"/>
        <v>237EPS018</v>
      </c>
      <c r="J71" s="209" t="str">
        <f t="shared" si="17"/>
        <v>237EAS016</v>
      </c>
      <c r="K71" s="209" t="str">
        <f t="shared" si="18"/>
        <v>237EAS027</v>
      </c>
      <c r="L71" s="209" t="str">
        <f t="shared" si="19"/>
        <v>237EPS017</v>
      </c>
      <c r="M71" s="209" t="str">
        <f t="shared" si="20"/>
        <v>237EPS033</v>
      </c>
      <c r="N71" s="209" t="str">
        <f t="shared" si="21"/>
        <v>237EPS001</v>
      </c>
      <c r="O71" s="209" t="str">
        <f t="shared" si="22"/>
        <v>237EPS008</v>
      </c>
      <c r="P71" s="209" t="str">
        <f t="shared" si="23"/>
        <v>237EPS040</v>
      </c>
      <c r="Q71" s="209" t="str">
        <f t="shared" si="24"/>
        <v>237ESSC24</v>
      </c>
      <c r="R71" s="209" t="str">
        <f t="shared" si="25"/>
        <v>237EPSC20</v>
      </c>
      <c r="S71" s="209" t="str">
        <f t="shared" si="26"/>
        <v>237ESSC91</v>
      </c>
      <c r="T71" s="209" t="str">
        <f t="shared" si="27"/>
        <v>237ESSC02</v>
      </c>
      <c r="U71" s="209" t="str">
        <f t="shared" si="28"/>
        <v>237ESSC62</v>
      </c>
      <c r="V71" s="209" t="str">
        <f t="shared" si="29"/>
        <v>237EPS012</v>
      </c>
      <c r="W71" s="209" t="str">
        <f t="shared" si="30"/>
        <v>237EPSC22</v>
      </c>
      <c r="X71" s="209" t="str">
        <f t="shared" si="31"/>
        <v>237ESSC07</v>
      </c>
      <c r="Y71" s="209" t="str">
        <f t="shared" si="32"/>
        <v>237ESSC33</v>
      </c>
      <c r="Z71" s="209" t="str">
        <f t="shared" si="33"/>
        <v>237EPSS40</v>
      </c>
      <c r="AA71" s="209" t="str">
        <f t="shared" si="34"/>
        <v>237EPS020</v>
      </c>
      <c r="AB71" s="209" t="str">
        <f t="shared" si="35"/>
        <v>237EPSI03</v>
      </c>
      <c r="AC71" s="209" t="str">
        <f t="shared" si="36"/>
        <v>237ESS002</v>
      </c>
      <c r="AD71" s="209" t="str">
        <f t="shared" si="37"/>
        <v>237ESS024</v>
      </c>
      <c r="AE71" s="209" t="str">
        <f t="shared" si="38"/>
        <v>237ESS091</v>
      </c>
      <c r="AF71" s="209" t="str">
        <f t="shared" si="39"/>
        <v>237RES006</v>
      </c>
      <c r="AG71" s="209" t="str">
        <f t="shared" si="40"/>
        <v>237EPSS10</v>
      </c>
      <c r="AH71" s="209" t="e">
        <f>CONCATENATE(AT71,#REF!)</f>
        <v>#REF!</v>
      </c>
      <c r="AI71" s="209" t="str">
        <f t="shared" si="41"/>
        <v>237EPSS16</v>
      </c>
      <c r="AJ71" s="209" t="str">
        <f t="shared" si="42"/>
        <v>237EPSS37</v>
      </c>
      <c r="AK71" s="209" t="str">
        <f t="shared" si="43"/>
        <v>237EPSS02</v>
      </c>
      <c r="AL71" s="209" t="str">
        <f t="shared" si="44"/>
        <v>237EPSS23</v>
      </c>
      <c r="AM71" s="209" t="str">
        <f t="shared" si="45"/>
        <v>237EPSM03</v>
      </c>
      <c r="AN71" s="209" t="str">
        <f t="shared" si="46"/>
        <v>237EPSS18</v>
      </c>
      <c r="AO71" s="209" t="str">
        <f t="shared" si="47"/>
        <v>237EPSS05</v>
      </c>
      <c r="AP71" s="209" t="str">
        <f t="shared" si="48"/>
        <v>237EPSS17</v>
      </c>
      <c r="AQ71" s="209" t="str">
        <f t="shared" si="49"/>
        <v>237EPSS33</v>
      </c>
      <c r="AR71" s="88" t="s">
        <v>119</v>
      </c>
      <c r="AS71" s="308" t="s">
        <v>338</v>
      </c>
      <c r="AT71" s="283">
        <v>237</v>
      </c>
      <c r="AU71" s="284">
        <f>'[1]1.COBERTURA  DANE'!K70</f>
        <v>246</v>
      </c>
      <c r="AV71" s="285">
        <f>'[1]1.COBERTURA  DANE'!N70</f>
        <v>0</v>
      </c>
      <c r="AW71" s="286">
        <f>'[1]1.COBERTURA  DANE'!L70</f>
        <v>0</v>
      </c>
      <c r="AX71" s="287">
        <f>'[1]1.COBERTURA  DANE'!M70</f>
        <v>0</v>
      </c>
      <c r="AY71" s="284">
        <f t="shared" si="104"/>
        <v>5230</v>
      </c>
      <c r="AZ71" s="286">
        <f t="shared" si="104"/>
        <v>3258</v>
      </c>
      <c r="BA71" s="286">
        <f t="shared" si="104"/>
        <v>153</v>
      </c>
      <c r="BB71" s="286">
        <f t="shared" si="104"/>
        <v>67</v>
      </c>
      <c r="BC71" s="286">
        <f t="shared" si="104"/>
        <v>2913</v>
      </c>
      <c r="BD71" s="286">
        <f t="shared" si="104"/>
        <v>0</v>
      </c>
      <c r="BE71" s="286">
        <f t="shared" si="104"/>
        <v>0</v>
      </c>
      <c r="BF71" s="286">
        <f t="shared" si="104"/>
        <v>0</v>
      </c>
      <c r="BG71" s="286">
        <f t="shared" si="104"/>
        <v>13</v>
      </c>
      <c r="BH71" s="286">
        <f t="shared" si="104"/>
        <v>0</v>
      </c>
      <c r="BI71" s="286">
        <f t="shared" si="104"/>
        <v>2</v>
      </c>
      <c r="BJ71" s="286">
        <f t="shared" si="104"/>
        <v>0</v>
      </c>
      <c r="BK71" s="286">
        <f t="shared" si="104"/>
        <v>0</v>
      </c>
      <c r="BL71" s="287">
        <f t="shared" si="104"/>
        <v>0</v>
      </c>
      <c r="BM71" s="284">
        <f t="shared" si="104"/>
        <v>152</v>
      </c>
      <c r="BN71" s="286">
        <f t="shared" si="104"/>
        <v>0</v>
      </c>
      <c r="BO71" s="286">
        <f t="shared" si="105"/>
        <v>0</v>
      </c>
      <c r="BP71" s="286">
        <f t="shared" si="105"/>
        <v>0</v>
      </c>
      <c r="BQ71" s="286">
        <f t="shared" si="105"/>
        <v>0</v>
      </c>
      <c r="BR71" s="286">
        <f t="shared" si="105"/>
        <v>0</v>
      </c>
      <c r="BS71" s="286">
        <f t="shared" si="105"/>
        <v>0</v>
      </c>
      <c r="BT71" s="286">
        <f t="shared" si="105"/>
        <v>0</v>
      </c>
      <c r="BU71" s="286">
        <f t="shared" si="105"/>
        <v>0</v>
      </c>
      <c r="BV71" s="287">
        <f t="shared" si="105"/>
        <v>0</v>
      </c>
      <c r="BW71" s="288">
        <f t="shared" ref="BW71:BW134" si="112">SUM(BM71:BV71)</f>
        <v>152</v>
      </c>
      <c r="BX71" s="284">
        <f t="shared" si="106"/>
        <v>5871</v>
      </c>
      <c r="BY71" s="286">
        <f t="shared" si="106"/>
        <v>0</v>
      </c>
      <c r="BZ71" s="286">
        <f t="shared" si="106"/>
        <v>0</v>
      </c>
      <c r="CA71" s="286">
        <f t="shared" si="106"/>
        <v>0</v>
      </c>
      <c r="CB71" s="286">
        <f t="shared" si="106"/>
        <v>0</v>
      </c>
      <c r="CC71" s="286">
        <f t="shared" si="106"/>
        <v>0</v>
      </c>
      <c r="CD71" s="287">
        <f>'[1]1.COBERTURA  DANE'!F70</f>
        <v>0</v>
      </c>
      <c r="CE71" s="284">
        <f t="shared" si="107"/>
        <v>188</v>
      </c>
      <c r="CF71" s="286">
        <f t="shared" si="108"/>
        <v>177</v>
      </c>
      <c r="CG71" s="286">
        <f t="shared" si="108"/>
        <v>15</v>
      </c>
      <c r="CH71" s="286">
        <f t="shared" si="108"/>
        <v>2</v>
      </c>
      <c r="CI71" s="286">
        <f t="shared" si="108"/>
        <v>0</v>
      </c>
      <c r="CJ71" s="286">
        <f t="shared" si="108"/>
        <v>187</v>
      </c>
      <c r="CK71" s="286">
        <f t="shared" si="108"/>
        <v>0</v>
      </c>
      <c r="CL71" s="286">
        <f t="shared" si="108"/>
        <v>0</v>
      </c>
      <c r="CM71" s="286">
        <f t="shared" si="108"/>
        <v>0</v>
      </c>
      <c r="CN71" s="287">
        <f t="shared" si="108"/>
        <v>0</v>
      </c>
      <c r="CO71" s="288">
        <f t="shared" ref="CO71:CO134" si="113">SUM(CE71:CN71)</f>
        <v>569</v>
      </c>
      <c r="CP71" s="289">
        <f t="shared" si="109"/>
        <v>246</v>
      </c>
      <c r="CQ71" s="290">
        <f t="shared" si="110"/>
        <v>11788</v>
      </c>
      <c r="CR71" s="291">
        <f t="shared" si="111"/>
        <v>6440</v>
      </c>
      <c r="CS71" s="292">
        <f t="shared" ref="CS71:CS134" si="114">BW71+CO71</f>
        <v>721</v>
      </c>
      <c r="CT71" s="293" t="str">
        <f t="shared" si="58"/>
        <v>495EPS023</v>
      </c>
      <c r="CU71" s="294" t="s">
        <v>335</v>
      </c>
      <c r="CV71" s="295">
        <v>495</v>
      </c>
      <c r="CW71" s="294" t="s">
        <v>227</v>
      </c>
      <c r="CX71" s="296">
        <v>1</v>
      </c>
      <c r="CY71" s="209" t="str">
        <f t="shared" si="59"/>
        <v>495EPS020</v>
      </c>
      <c r="CZ71" s="294" t="s">
        <v>335</v>
      </c>
      <c r="DA71" s="295">
        <v>495</v>
      </c>
      <c r="DB71" s="294" t="s">
        <v>189</v>
      </c>
      <c r="DC71" s="296">
        <v>267</v>
      </c>
    </row>
    <row r="72" spans="2:107" x14ac:dyDescent="0.25">
      <c r="B72" s="209" t="str">
        <f t="shared" si="9"/>
        <v>264EPS010</v>
      </c>
      <c r="C72" s="209" t="str">
        <f t="shared" si="10"/>
        <v>264EPS016</v>
      </c>
      <c r="D72" s="209" t="str">
        <f t="shared" si="11"/>
        <v>264EPS037</v>
      </c>
      <c r="E72" s="209" t="str">
        <f t="shared" si="12"/>
        <v>264EPS002</v>
      </c>
      <c r="F72" s="209" t="str">
        <f t="shared" si="13"/>
        <v>264EPS003</v>
      </c>
      <c r="G72" s="209" t="str">
        <f t="shared" si="14"/>
        <v>264EPS023</v>
      </c>
      <c r="H72" s="209" t="str">
        <f t="shared" si="15"/>
        <v>264EPS005</v>
      </c>
      <c r="I72" s="209" t="str">
        <f t="shared" si="16"/>
        <v>264EPS018</v>
      </c>
      <c r="J72" s="209" t="str">
        <f t="shared" si="17"/>
        <v>264EAS016</v>
      </c>
      <c r="K72" s="209" t="str">
        <f t="shared" si="18"/>
        <v>264EAS027</v>
      </c>
      <c r="L72" s="209" t="str">
        <f t="shared" si="19"/>
        <v>264EPS017</v>
      </c>
      <c r="M72" s="209" t="str">
        <f t="shared" si="20"/>
        <v>264EPS033</v>
      </c>
      <c r="N72" s="209" t="str">
        <f t="shared" si="21"/>
        <v>264EPS001</v>
      </c>
      <c r="O72" s="209" t="str">
        <f t="shared" si="22"/>
        <v>264EPS008</v>
      </c>
      <c r="P72" s="209" t="str">
        <f t="shared" si="23"/>
        <v>264EPS040</v>
      </c>
      <c r="Q72" s="209" t="str">
        <f t="shared" si="24"/>
        <v>264ESSC24</v>
      </c>
      <c r="R72" s="209" t="str">
        <f t="shared" si="25"/>
        <v>264EPSC20</v>
      </c>
      <c r="S72" s="209" t="str">
        <f t="shared" si="26"/>
        <v>264ESSC91</v>
      </c>
      <c r="T72" s="209" t="str">
        <f t="shared" si="27"/>
        <v>264ESSC02</v>
      </c>
      <c r="U72" s="209" t="str">
        <f t="shared" si="28"/>
        <v>264ESSC62</v>
      </c>
      <c r="V72" s="209" t="str">
        <f t="shared" si="29"/>
        <v>264EPS012</v>
      </c>
      <c r="W72" s="209" t="str">
        <f t="shared" si="30"/>
        <v>264EPSC22</v>
      </c>
      <c r="X72" s="209" t="str">
        <f t="shared" si="31"/>
        <v>264ESSC07</v>
      </c>
      <c r="Y72" s="209" t="str">
        <f t="shared" si="32"/>
        <v>264ESSC33</v>
      </c>
      <c r="Z72" s="209" t="str">
        <f t="shared" si="33"/>
        <v>264EPSS40</v>
      </c>
      <c r="AA72" s="209" t="str">
        <f t="shared" si="34"/>
        <v>264EPS020</v>
      </c>
      <c r="AB72" s="209" t="str">
        <f t="shared" si="35"/>
        <v>264EPSI03</v>
      </c>
      <c r="AC72" s="209" t="str">
        <f t="shared" si="36"/>
        <v>264ESS002</v>
      </c>
      <c r="AD72" s="209" t="str">
        <f t="shared" si="37"/>
        <v>264ESS024</v>
      </c>
      <c r="AE72" s="209" t="str">
        <f t="shared" si="38"/>
        <v>264ESS091</v>
      </c>
      <c r="AF72" s="209" t="str">
        <f t="shared" si="39"/>
        <v>264RES006</v>
      </c>
      <c r="AG72" s="209" t="str">
        <f t="shared" si="40"/>
        <v>264EPSS10</v>
      </c>
      <c r="AH72" s="209" t="e">
        <f>CONCATENATE(AT72,#REF!)</f>
        <v>#REF!</v>
      </c>
      <c r="AI72" s="209" t="str">
        <f t="shared" si="41"/>
        <v>264EPSS16</v>
      </c>
      <c r="AJ72" s="209" t="str">
        <f t="shared" si="42"/>
        <v>264EPSS37</v>
      </c>
      <c r="AK72" s="209" t="str">
        <f t="shared" si="43"/>
        <v>264EPSS02</v>
      </c>
      <c r="AL72" s="209" t="str">
        <f t="shared" si="44"/>
        <v>264EPSS23</v>
      </c>
      <c r="AM72" s="209" t="str">
        <f t="shared" si="45"/>
        <v>264EPSM03</v>
      </c>
      <c r="AN72" s="209" t="str">
        <f t="shared" si="46"/>
        <v>264EPSS18</v>
      </c>
      <c r="AO72" s="209" t="str">
        <f t="shared" si="47"/>
        <v>264EPSS05</v>
      </c>
      <c r="AP72" s="209" t="str">
        <f t="shared" si="48"/>
        <v>264EPSS17</v>
      </c>
      <c r="AQ72" s="209" t="str">
        <f t="shared" si="49"/>
        <v>264EPSS33</v>
      </c>
      <c r="AR72" s="120" t="s">
        <v>120</v>
      </c>
      <c r="AS72" s="308" t="s">
        <v>338</v>
      </c>
      <c r="AT72" s="283">
        <v>264</v>
      </c>
      <c r="AU72" s="284">
        <f>'[1]1.COBERTURA  DANE'!K71</f>
        <v>121</v>
      </c>
      <c r="AV72" s="285">
        <f>'[1]1.COBERTURA  DANE'!N71</f>
        <v>0</v>
      </c>
      <c r="AW72" s="286">
        <f>'[1]1.COBERTURA  DANE'!L71</f>
        <v>0</v>
      </c>
      <c r="AX72" s="287">
        <f>'[1]1.COBERTURA  DANE'!M71</f>
        <v>0</v>
      </c>
      <c r="AY72" s="284">
        <f t="shared" si="104"/>
        <v>0</v>
      </c>
      <c r="AZ72" s="286">
        <f t="shared" si="104"/>
        <v>4969</v>
      </c>
      <c r="BA72" s="286">
        <f t="shared" si="104"/>
        <v>120</v>
      </c>
      <c r="BB72" s="286">
        <f t="shared" si="104"/>
        <v>21</v>
      </c>
      <c r="BC72" s="286">
        <f t="shared" si="104"/>
        <v>824</v>
      </c>
      <c r="BD72" s="286">
        <f t="shared" si="104"/>
        <v>0</v>
      </c>
      <c r="BE72" s="286">
        <f t="shared" si="104"/>
        <v>0</v>
      </c>
      <c r="BF72" s="286">
        <f t="shared" si="104"/>
        <v>0</v>
      </c>
      <c r="BG72" s="286">
        <f t="shared" si="104"/>
        <v>0</v>
      </c>
      <c r="BH72" s="286">
        <f t="shared" si="104"/>
        <v>0</v>
      </c>
      <c r="BI72" s="286">
        <f t="shared" si="104"/>
        <v>2</v>
      </c>
      <c r="BJ72" s="286">
        <f t="shared" si="104"/>
        <v>0</v>
      </c>
      <c r="BK72" s="286">
        <f t="shared" si="104"/>
        <v>0</v>
      </c>
      <c r="BL72" s="287">
        <f t="shared" si="104"/>
        <v>0</v>
      </c>
      <c r="BM72" s="284">
        <f t="shared" si="104"/>
        <v>31</v>
      </c>
      <c r="BN72" s="286">
        <f t="shared" si="104"/>
        <v>0</v>
      </c>
      <c r="BO72" s="286">
        <f t="shared" si="105"/>
        <v>0</v>
      </c>
      <c r="BP72" s="286">
        <f t="shared" si="105"/>
        <v>0</v>
      </c>
      <c r="BQ72" s="286">
        <f t="shared" si="105"/>
        <v>0</v>
      </c>
      <c r="BR72" s="286">
        <f t="shared" si="105"/>
        <v>0</v>
      </c>
      <c r="BS72" s="286">
        <f t="shared" si="105"/>
        <v>0</v>
      </c>
      <c r="BT72" s="286">
        <f t="shared" si="105"/>
        <v>0</v>
      </c>
      <c r="BU72" s="286">
        <f t="shared" si="105"/>
        <v>0</v>
      </c>
      <c r="BV72" s="287">
        <f t="shared" si="105"/>
        <v>0</v>
      </c>
      <c r="BW72" s="288">
        <f t="shared" si="112"/>
        <v>31</v>
      </c>
      <c r="BX72" s="284">
        <f t="shared" si="106"/>
        <v>2403</v>
      </c>
      <c r="BY72" s="286">
        <f t="shared" si="106"/>
        <v>0</v>
      </c>
      <c r="BZ72" s="286">
        <f t="shared" si="106"/>
        <v>0</v>
      </c>
      <c r="CA72" s="286">
        <f t="shared" si="106"/>
        <v>0</v>
      </c>
      <c r="CB72" s="286">
        <f t="shared" si="106"/>
        <v>0</v>
      </c>
      <c r="CC72" s="286">
        <f t="shared" si="106"/>
        <v>0</v>
      </c>
      <c r="CD72" s="287">
        <f>'[1]1.COBERTURA  DANE'!F71</f>
        <v>0</v>
      </c>
      <c r="CE72" s="284">
        <f t="shared" si="107"/>
        <v>0</v>
      </c>
      <c r="CF72" s="286">
        <f t="shared" si="108"/>
        <v>173</v>
      </c>
      <c r="CG72" s="286">
        <f t="shared" si="108"/>
        <v>11</v>
      </c>
      <c r="CH72" s="286">
        <f t="shared" si="108"/>
        <v>0</v>
      </c>
      <c r="CI72" s="286">
        <f t="shared" si="108"/>
        <v>0</v>
      </c>
      <c r="CJ72" s="286">
        <f t="shared" si="108"/>
        <v>44</v>
      </c>
      <c r="CK72" s="286">
        <f t="shared" si="108"/>
        <v>0</v>
      </c>
      <c r="CL72" s="286">
        <f t="shared" si="108"/>
        <v>0</v>
      </c>
      <c r="CM72" s="286">
        <f t="shared" si="108"/>
        <v>0</v>
      </c>
      <c r="CN72" s="287">
        <f t="shared" si="108"/>
        <v>0</v>
      </c>
      <c r="CO72" s="288">
        <f t="shared" si="113"/>
        <v>228</v>
      </c>
      <c r="CP72" s="289">
        <f t="shared" si="109"/>
        <v>121</v>
      </c>
      <c r="CQ72" s="290">
        <f t="shared" si="110"/>
        <v>5967</v>
      </c>
      <c r="CR72" s="291">
        <f t="shared" si="111"/>
        <v>2631</v>
      </c>
      <c r="CS72" s="292">
        <f t="shared" si="114"/>
        <v>259</v>
      </c>
      <c r="CT72" s="293" t="str">
        <f t="shared" si="58"/>
        <v>495EPS037</v>
      </c>
      <c r="CU72" s="294" t="s">
        <v>335</v>
      </c>
      <c r="CV72" s="295">
        <v>495</v>
      </c>
      <c r="CW72" s="294" t="s">
        <v>224</v>
      </c>
      <c r="CX72" s="296">
        <v>54</v>
      </c>
      <c r="CY72" s="209" t="str">
        <f t="shared" si="59"/>
        <v>495EPSM03</v>
      </c>
      <c r="CZ72" s="294" t="s">
        <v>335</v>
      </c>
      <c r="DA72" s="295">
        <v>495</v>
      </c>
      <c r="DB72" s="294" t="s">
        <v>202</v>
      </c>
      <c r="DC72" s="296">
        <v>367</v>
      </c>
    </row>
    <row r="73" spans="2:107" x14ac:dyDescent="0.25">
      <c r="B73" s="209" t="str">
        <f t="shared" ref="B73:B136" si="115">CONCATENATE(AT73,$AY$5)</f>
        <v>310EPS010</v>
      </c>
      <c r="C73" s="209" t="str">
        <f t="shared" ref="C73:C136" si="116">CONCATENATE(AT73,$AZ$5)</f>
        <v>310EPS016</v>
      </c>
      <c r="D73" s="209" t="str">
        <f t="shared" ref="D73:D136" si="117">CONCATENATE(AT73,$BA$5)</f>
        <v>310EPS037</v>
      </c>
      <c r="E73" s="209" t="str">
        <f t="shared" ref="E73:E136" si="118">CONCATENATE(AT73,$BB$5)</f>
        <v>310EPS002</v>
      </c>
      <c r="F73" s="209" t="str">
        <f t="shared" ref="F73:F136" si="119">CONCATENATE(AT73,$BC$5)</f>
        <v>310EPS003</v>
      </c>
      <c r="G73" s="209" t="str">
        <f t="shared" ref="G73:G136" si="120">CONCATENATE(AT73,$BD$5)</f>
        <v>310EPS023</v>
      </c>
      <c r="H73" s="209" t="str">
        <f t="shared" ref="H73:H136" si="121">CONCATENATE(AT73,$BE$5)</f>
        <v>310EPS005</v>
      </c>
      <c r="I73" s="209" t="str">
        <f t="shared" ref="I73:I136" si="122">CONCATENATE(AT73,$BF$5)</f>
        <v>310EPS018</v>
      </c>
      <c r="J73" s="209" t="str">
        <f t="shared" ref="J73:J136" si="123">CONCATENATE(AT73,$BG$5)</f>
        <v>310EAS016</v>
      </c>
      <c r="K73" s="209" t="str">
        <f t="shared" ref="K73:K136" si="124">CONCATENATE(AT73,$BH$5)</f>
        <v>310EAS027</v>
      </c>
      <c r="L73" s="209" t="str">
        <f t="shared" ref="L73:L136" si="125">CONCATENATE(AT73,$BI$5)</f>
        <v>310EPS017</v>
      </c>
      <c r="M73" s="209" t="str">
        <f t="shared" ref="M73:M136" si="126">CONCATENATE(AT73,$BJ$5)</f>
        <v>310EPS033</v>
      </c>
      <c r="N73" s="209" t="str">
        <f t="shared" ref="N73:N136" si="127">CONCATENATE(AT73,$BK$5)</f>
        <v>310EPS001</v>
      </c>
      <c r="O73" s="209" t="str">
        <f t="shared" ref="O73:O136" si="128">CONCATENATE(AT73,$BL$5)</f>
        <v>310EPS008</v>
      </c>
      <c r="P73" s="209" t="str">
        <f t="shared" ref="P73:P136" si="129">CONCATENATE(AT73,$BM$5)</f>
        <v>310EPS040</v>
      </c>
      <c r="Q73" s="209" t="str">
        <f t="shared" ref="Q73:Q136" si="130">CONCATENATE(AT73,$BN$5)</f>
        <v>310ESSC24</v>
      </c>
      <c r="R73" s="209" t="str">
        <f t="shared" ref="R73:R136" si="131">CONCATENATE(AT73,$BO$5)</f>
        <v>310EPSC20</v>
      </c>
      <c r="S73" s="209" t="str">
        <f t="shared" ref="S73:S136" si="132">CONCATENATE(AT73,$BP$5)</f>
        <v>310ESSC91</v>
      </c>
      <c r="T73" s="209" t="str">
        <f t="shared" ref="T73:T136" si="133">CONCATENATE(AT73,$BQ$5)</f>
        <v>310ESSC02</v>
      </c>
      <c r="U73" s="209" t="str">
        <f t="shared" ref="U73:U136" si="134">CONCATENATE(AT73,$BR$5)</f>
        <v>310ESSC62</v>
      </c>
      <c r="V73" s="209" t="str">
        <f t="shared" ref="V73:V136" si="135">CONCATENATE(AT73,$BS$5)</f>
        <v>310EPS012</v>
      </c>
      <c r="W73" s="209" t="str">
        <f t="shared" ref="W73:W136" si="136">CONCATENATE(AT73,$BT$5)</f>
        <v>310EPSC22</v>
      </c>
      <c r="X73" s="209" t="str">
        <f t="shared" ref="X73:X136" si="137">CONCATENATE(AT73,$BU$5)</f>
        <v>310ESSC07</v>
      </c>
      <c r="Y73" s="209" t="str">
        <f t="shared" ref="Y73:Y136" si="138">CONCATENATE(AT73,$BV$5)</f>
        <v>310ESSC33</v>
      </c>
      <c r="Z73" s="209" t="str">
        <f t="shared" ref="Z73:Z136" si="139">CONCATENATE(AT73,$BX$5)</f>
        <v>310EPSS40</v>
      </c>
      <c r="AA73" s="209" t="str">
        <f t="shared" ref="AA73:AA136" si="140">CONCATENATE(AT73,$BY$5)</f>
        <v>310EPS020</v>
      </c>
      <c r="AB73" s="209" t="str">
        <f t="shared" ref="AB73:AB136" si="141">CONCATENATE(AT73,$BZ$5)</f>
        <v>310EPSI03</v>
      </c>
      <c r="AC73" s="209" t="str">
        <f t="shared" ref="AC73:AC136" si="142">CONCATENATE(AT73,$CA$5)</f>
        <v>310ESS002</v>
      </c>
      <c r="AD73" s="209" t="str">
        <f t="shared" ref="AD73:AD136" si="143">CONCATENATE(AT73,$CB$5)</f>
        <v>310ESS024</v>
      </c>
      <c r="AE73" s="209" t="str">
        <f t="shared" ref="AE73:AE136" si="144">CONCATENATE(AT73,$CC$5)</f>
        <v>310ESS091</v>
      </c>
      <c r="AF73" s="209" t="str">
        <f t="shared" ref="AF73:AF136" si="145">CONCATENATE(AT73,$CD$5)</f>
        <v>310RES006</v>
      </c>
      <c r="AG73" s="209" t="str">
        <f t="shared" ref="AG73:AG136" si="146">CONCATENATE(AT73,$CE$5)</f>
        <v>310EPSS10</v>
      </c>
      <c r="AH73" s="209" t="e">
        <f>CONCATENATE(AT73,#REF!)</f>
        <v>#REF!</v>
      </c>
      <c r="AI73" s="209" t="str">
        <f t="shared" ref="AI73:AI136" si="147">CONCATENATE(AT73,$CF$5)</f>
        <v>310EPSS16</v>
      </c>
      <c r="AJ73" s="209" t="str">
        <f t="shared" ref="AJ73:AJ136" si="148">CONCATENATE(AT73,$CG$5)</f>
        <v>310EPSS37</v>
      </c>
      <c r="AK73" s="209" t="str">
        <f t="shared" ref="AK73:AK136" si="149">CONCATENATE(AT73,$CH$5)</f>
        <v>310EPSS02</v>
      </c>
      <c r="AL73" s="209" t="str">
        <f t="shared" ref="AL73:AL136" si="150">CONCATENATE(AT73,$CI$5)</f>
        <v>310EPSS23</v>
      </c>
      <c r="AM73" s="209" t="str">
        <f t="shared" ref="AM73:AM136" si="151">CONCATENATE(AT73,$CJ$5)</f>
        <v>310EPSM03</v>
      </c>
      <c r="AN73" s="209" t="str">
        <f t="shared" ref="AN73:AN136" si="152">CONCATENATE(AT73,$CK$5)</f>
        <v>310EPSS18</v>
      </c>
      <c r="AO73" s="209" t="str">
        <f t="shared" ref="AO73:AO136" si="153">CONCATENATE(AT73,$CL$5)</f>
        <v>310EPSS05</v>
      </c>
      <c r="AP73" s="209" t="str">
        <f t="shared" ref="AP73:AP136" si="154">CONCATENATE(AT73,$CM$5)</f>
        <v>310EPSS17</v>
      </c>
      <c r="AQ73" s="209" t="str">
        <f t="shared" ref="AQ73:AQ136" si="155">CONCATENATE(AT73,$CN$5)</f>
        <v>310EPSS33</v>
      </c>
      <c r="AR73" s="118" t="s">
        <v>121</v>
      </c>
      <c r="AS73" s="308" t="s">
        <v>338</v>
      </c>
      <c r="AT73" s="283">
        <v>310</v>
      </c>
      <c r="AU73" s="284">
        <f>'[1]1.COBERTURA  DANE'!K72</f>
        <v>143</v>
      </c>
      <c r="AV73" s="285">
        <f>'[1]1.COBERTURA  DANE'!N72</f>
        <v>0</v>
      </c>
      <c r="AW73" s="286">
        <f>'[1]1.COBERTURA  DANE'!L72</f>
        <v>0</v>
      </c>
      <c r="AX73" s="287">
        <f>'[1]1.COBERTURA  DANE'!M72</f>
        <v>0</v>
      </c>
      <c r="AY73" s="284">
        <f t="shared" si="104"/>
        <v>0</v>
      </c>
      <c r="AZ73" s="286">
        <f t="shared" si="104"/>
        <v>539</v>
      </c>
      <c r="BA73" s="286">
        <f t="shared" si="104"/>
        <v>230</v>
      </c>
      <c r="BB73" s="286">
        <f t="shared" si="104"/>
        <v>0</v>
      </c>
      <c r="BC73" s="286">
        <f t="shared" si="104"/>
        <v>1690</v>
      </c>
      <c r="BD73" s="286">
        <f t="shared" si="104"/>
        <v>8</v>
      </c>
      <c r="BE73" s="286">
        <f t="shared" si="104"/>
        <v>0</v>
      </c>
      <c r="BF73" s="286">
        <f t="shared" si="104"/>
        <v>2</v>
      </c>
      <c r="BG73" s="286">
        <f t="shared" si="104"/>
        <v>95</v>
      </c>
      <c r="BH73" s="286">
        <f t="shared" si="104"/>
        <v>0</v>
      </c>
      <c r="BI73" s="286">
        <f t="shared" si="104"/>
        <v>0</v>
      </c>
      <c r="BJ73" s="286">
        <f t="shared" si="104"/>
        <v>0</v>
      </c>
      <c r="BK73" s="286">
        <f t="shared" si="104"/>
        <v>0</v>
      </c>
      <c r="BL73" s="287">
        <f t="shared" si="104"/>
        <v>0</v>
      </c>
      <c r="BM73" s="284">
        <f t="shared" si="104"/>
        <v>35</v>
      </c>
      <c r="BN73" s="286">
        <f t="shared" si="104"/>
        <v>0</v>
      </c>
      <c r="BO73" s="286">
        <f t="shared" si="105"/>
        <v>0</v>
      </c>
      <c r="BP73" s="286">
        <f t="shared" si="105"/>
        <v>0</v>
      </c>
      <c r="BQ73" s="286">
        <f t="shared" si="105"/>
        <v>0</v>
      </c>
      <c r="BR73" s="286">
        <f t="shared" si="105"/>
        <v>0</v>
      </c>
      <c r="BS73" s="286">
        <f t="shared" si="105"/>
        <v>0</v>
      </c>
      <c r="BT73" s="286">
        <f t="shared" si="105"/>
        <v>0</v>
      </c>
      <c r="BU73" s="286">
        <f t="shared" si="105"/>
        <v>0</v>
      </c>
      <c r="BV73" s="287">
        <f t="shared" si="105"/>
        <v>0</v>
      </c>
      <c r="BW73" s="288">
        <f t="shared" si="112"/>
        <v>35</v>
      </c>
      <c r="BX73" s="284">
        <f t="shared" si="106"/>
        <v>4651</v>
      </c>
      <c r="BY73" s="286">
        <f t="shared" si="106"/>
        <v>0</v>
      </c>
      <c r="BZ73" s="286">
        <f t="shared" si="106"/>
        <v>0</v>
      </c>
      <c r="CA73" s="286">
        <f t="shared" si="106"/>
        <v>0</v>
      </c>
      <c r="CB73" s="286">
        <f t="shared" si="106"/>
        <v>0</v>
      </c>
      <c r="CC73" s="286">
        <f t="shared" si="106"/>
        <v>0</v>
      </c>
      <c r="CD73" s="287">
        <f>'[1]1.COBERTURA  DANE'!F72</f>
        <v>0</v>
      </c>
      <c r="CE73" s="284">
        <f t="shared" si="107"/>
        <v>0</v>
      </c>
      <c r="CF73" s="286">
        <f t="shared" si="108"/>
        <v>45</v>
      </c>
      <c r="CG73" s="286">
        <f t="shared" si="108"/>
        <v>27</v>
      </c>
      <c r="CH73" s="286">
        <f t="shared" si="108"/>
        <v>2</v>
      </c>
      <c r="CI73" s="286">
        <f t="shared" si="108"/>
        <v>0</v>
      </c>
      <c r="CJ73" s="286">
        <f t="shared" si="108"/>
        <v>190</v>
      </c>
      <c r="CK73" s="286">
        <f t="shared" si="108"/>
        <v>0</v>
      </c>
      <c r="CL73" s="286">
        <f t="shared" si="108"/>
        <v>0</v>
      </c>
      <c r="CM73" s="286">
        <f t="shared" si="108"/>
        <v>0</v>
      </c>
      <c r="CN73" s="287">
        <f t="shared" si="108"/>
        <v>0</v>
      </c>
      <c r="CO73" s="288">
        <f t="shared" si="113"/>
        <v>264</v>
      </c>
      <c r="CP73" s="289">
        <f t="shared" si="109"/>
        <v>143</v>
      </c>
      <c r="CQ73" s="290">
        <f t="shared" si="110"/>
        <v>2599</v>
      </c>
      <c r="CR73" s="291">
        <f t="shared" si="111"/>
        <v>4915</v>
      </c>
      <c r="CS73" s="292">
        <f t="shared" si="114"/>
        <v>299</v>
      </c>
      <c r="CT73" s="293" t="str">
        <f t="shared" si="58"/>
        <v>495EPSC20</v>
      </c>
      <c r="CU73" s="294" t="s">
        <v>335</v>
      </c>
      <c r="CV73" s="295">
        <v>495</v>
      </c>
      <c r="CW73" s="294" t="s">
        <v>243</v>
      </c>
      <c r="CX73" s="296">
        <v>1</v>
      </c>
      <c r="CY73" s="209" t="str">
        <f t="shared" si="59"/>
        <v>495EPSS23</v>
      </c>
      <c r="CZ73" s="294" t="s">
        <v>335</v>
      </c>
      <c r="DA73" s="295">
        <v>495</v>
      </c>
      <c r="DB73" s="294" t="s">
        <v>200</v>
      </c>
      <c r="DC73" s="296">
        <v>1</v>
      </c>
    </row>
    <row r="74" spans="2:107" x14ac:dyDescent="0.25">
      <c r="B74" s="209" t="str">
        <f t="shared" si="115"/>
        <v>315EPS010</v>
      </c>
      <c r="C74" s="209" t="str">
        <f t="shared" si="116"/>
        <v>315EPS016</v>
      </c>
      <c r="D74" s="209" t="str">
        <f t="shared" si="117"/>
        <v>315EPS037</v>
      </c>
      <c r="E74" s="209" t="str">
        <f t="shared" si="118"/>
        <v>315EPS002</v>
      </c>
      <c r="F74" s="209" t="str">
        <f t="shared" si="119"/>
        <v>315EPS003</v>
      </c>
      <c r="G74" s="209" t="str">
        <f t="shared" si="120"/>
        <v>315EPS023</v>
      </c>
      <c r="H74" s="209" t="str">
        <f t="shared" si="121"/>
        <v>315EPS005</v>
      </c>
      <c r="I74" s="209" t="str">
        <f t="shared" si="122"/>
        <v>315EPS018</v>
      </c>
      <c r="J74" s="209" t="str">
        <f t="shared" si="123"/>
        <v>315EAS016</v>
      </c>
      <c r="K74" s="209" t="str">
        <f t="shared" si="124"/>
        <v>315EAS027</v>
      </c>
      <c r="L74" s="209" t="str">
        <f t="shared" si="125"/>
        <v>315EPS017</v>
      </c>
      <c r="M74" s="209" t="str">
        <f t="shared" si="126"/>
        <v>315EPS033</v>
      </c>
      <c r="N74" s="209" t="str">
        <f t="shared" si="127"/>
        <v>315EPS001</v>
      </c>
      <c r="O74" s="209" t="str">
        <f t="shared" si="128"/>
        <v>315EPS008</v>
      </c>
      <c r="P74" s="209" t="str">
        <f t="shared" si="129"/>
        <v>315EPS040</v>
      </c>
      <c r="Q74" s="209" t="str">
        <f t="shared" si="130"/>
        <v>315ESSC24</v>
      </c>
      <c r="R74" s="209" t="str">
        <f t="shared" si="131"/>
        <v>315EPSC20</v>
      </c>
      <c r="S74" s="209" t="str">
        <f t="shared" si="132"/>
        <v>315ESSC91</v>
      </c>
      <c r="T74" s="209" t="str">
        <f t="shared" si="133"/>
        <v>315ESSC02</v>
      </c>
      <c r="U74" s="209" t="str">
        <f t="shared" si="134"/>
        <v>315ESSC62</v>
      </c>
      <c r="V74" s="209" t="str">
        <f t="shared" si="135"/>
        <v>315EPS012</v>
      </c>
      <c r="W74" s="209" t="str">
        <f t="shared" si="136"/>
        <v>315EPSC22</v>
      </c>
      <c r="X74" s="209" t="str">
        <f t="shared" si="137"/>
        <v>315ESSC07</v>
      </c>
      <c r="Y74" s="209" t="str">
        <f t="shared" si="138"/>
        <v>315ESSC33</v>
      </c>
      <c r="Z74" s="209" t="str">
        <f t="shared" si="139"/>
        <v>315EPSS40</v>
      </c>
      <c r="AA74" s="209" t="str">
        <f t="shared" si="140"/>
        <v>315EPS020</v>
      </c>
      <c r="AB74" s="209" t="str">
        <f t="shared" si="141"/>
        <v>315EPSI03</v>
      </c>
      <c r="AC74" s="209" t="str">
        <f t="shared" si="142"/>
        <v>315ESS002</v>
      </c>
      <c r="AD74" s="209" t="str">
        <f t="shared" si="143"/>
        <v>315ESS024</v>
      </c>
      <c r="AE74" s="209" t="str">
        <f t="shared" si="144"/>
        <v>315ESS091</v>
      </c>
      <c r="AF74" s="209" t="str">
        <f t="shared" si="145"/>
        <v>315RES006</v>
      </c>
      <c r="AG74" s="209" t="str">
        <f t="shared" si="146"/>
        <v>315EPSS10</v>
      </c>
      <c r="AH74" s="209" t="e">
        <f>CONCATENATE(AT74,#REF!)</f>
        <v>#REF!</v>
      </c>
      <c r="AI74" s="209" t="str">
        <f t="shared" si="147"/>
        <v>315EPSS16</v>
      </c>
      <c r="AJ74" s="209" t="str">
        <f t="shared" si="148"/>
        <v>315EPSS37</v>
      </c>
      <c r="AK74" s="209" t="str">
        <f t="shared" si="149"/>
        <v>315EPSS02</v>
      </c>
      <c r="AL74" s="209" t="str">
        <f t="shared" si="150"/>
        <v>315EPSS23</v>
      </c>
      <c r="AM74" s="209" t="str">
        <f t="shared" si="151"/>
        <v>315EPSM03</v>
      </c>
      <c r="AN74" s="209" t="str">
        <f t="shared" si="152"/>
        <v>315EPSS18</v>
      </c>
      <c r="AO74" s="209" t="str">
        <f t="shared" si="153"/>
        <v>315EPSS05</v>
      </c>
      <c r="AP74" s="209" t="str">
        <f t="shared" si="154"/>
        <v>315EPSS17</v>
      </c>
      <c r="AQ74" s="209" t="str">
        <f t="shared" si="155"/>
        <v>315EPSS33</v>
      </c>
      <c r="AR74" s="89" t="s">
        <v>122</v>
      </c>
      <c r="AS74" s="308" t="s">
        <v>338</v>
      </c>
      <c r="AT74" s="283">
        <v>315</v>
      </c>
      <c r="AU74" s="284">
        <f>'[1]1.COBERTURA  DANE'!K73</f>
        <v>82</v>
      </c>
      <c r="AV74" s="285">
        <f>'[1]1.COBERTURA  DANE'!N73</f>
        <v>0</v>
      </c>
      <c r="AW74" s="286">
        <f>'[1]1.COBERTURA  DANE'!L73</f>
        <v>0</v>
      </c>
      <c r="AX74" s="287">
        <f>'[1]1.COBERTURA  DANE'!M73</f>
        <v>0</v>
      </c>
      <c r="AY74" s="284">
        <f t="shared" si="104"/>
        <v>0</v>
      </c>
      <c r="AZ74" s="286">
        <f t="shared" si="104"/>
        <v>0</v>
      </c>
      <c r="BA74" s="286">
        <f t="shared" si="104"/>
        <v>154</v>
      </c>
      <c r="BB74" s="286">
        <f t="shared" si="104"/>
        <v>2</v>
      </c>
      <c r="BC74" s="286">
        <f t="shared" si="104"/>
        <v>1150</v>
      </c>
      <c r="BD74" s="286">
        <f t="shared" si="104"/>
        <v>0</v>
      </c>
      <c r="BE74" s="286">
        <f t="shared" si="104"/>
        <v>0</v>
      </c>
      <c r="BF74" s="286">
        <f t="shared" si="104"/>
        <v>0</v>
      </c>
      <c r="BG74" s="286">
        <f t="shared" si="104"/>
        <v>30</v>
      </c>
      <c r="BH74" s="286">
        <f t="shared" si="104"/>
        <v>0</v>
      </c>
      <c r="BI74" s="286">
        <f t="shared" si="104"/>
        <v>0</v>
      </c>
      <c r="BJ74" s="286">
        <f t="shared" si="104"/>
        <v>0</v>
      </c>
      <c r="BK74" s="286">
        <f t="shared" si="104"/>
        <v>0</v>
      </c>
      <c r="BL74" s="287">
        <f t="shared" si="104"/>
        <v>0</v>
      </c>
      <c r="BM74" s="284">
        <f t="shared" si="104"/>
        <v>21</v>
      </c>
      <c r="BN74" s="286">
        <f t="shared" si="104"/>
        <v>0</v>
      </c>
      <c r="BO74" s="286">
        <f t="shared" si="105"/>
        <v>0</v>
      </c>
      <c r="BP74" s="286">
        <f t="shared" si="105"/>
        <v>0</v>
      </c>
      <c r="BQ74" s="286">
        <f t="shared" si="105"/>
        <v>0</v>
      </c>
      <c r="BR74" s="286">
        <f t="shared" si="105"/>
        <v>0</v>
      </c>
      <c r="BS74" s="286">
        <f t="shared" si="105"/>
        <v>0</v>
      </c>
      <c r="BT74" s="286">
        <f t="shared" si="105"/>
        <v>0</v>
      </c>
      <c r="BU74" s="286">
        <f t="shared" si="105"/>
        <v>0</v>
      </c>
      <c r="BV74" s="287">
        <f t="shared" si="105"/>
        <v>0</v>
      </c>
      <c r="BW74" s="288">
        <f t="shared" si="112"/>
        <v>21</v>
      </c>
      <c r="BX74" s="284">
        <f t="shared" si="106"/>
        <v>3716</v>
      </c>
      <c r="BY74" s="286">
        <f t="shared" si="106"/>
        <v>24</v>
      </c>
      <c r="BZ74" s="286">
        <f t="shared" si="106"/>
        <v>0</v>
      </c>
      <c r="CA74" s="286">
        <f t="shared" si="106"/>
        <v>0</v>
      </c>
      <c r="CB74" s="286">
        <f t="shared" si="106"/>
        <v>0</v>
      </c>
      <c r="CC74" s="286">
        <f t="shared" si="106"/>
        <v>0</v>
      </c>
      <c r="CD74" s="287">
        <f>'[1]1.COBERTURA  DANE'!F73</f>
        <v>0</v>
      </c>
      <c r="CE74" s="284">
        <f t="shared" si="107"/>
        <v>0</v>
      </c>
      <c r="CF74" s="286">
        <f t="shared" si="108"/>
        <v>0</v>
      </c>
      <c r="CG74" s="286">
        <f t="shared" si="108"/>
        <v>28</v>
      </c>
      <c r="CH74" s="286">
        <f t="shared" si="108"/>
        <v>1</v>
      </c>
      <c r="CI74" s="286">
        <f t="shared" si="108"/>
        <v>0</v>
      </c>
      <c r="CJ74" s="286">
        <f t="shared" si="108"/>
        <v>229</v>
      </c>
      <c r="CK74" s="286">
        <f t="shared" si="108"/>
        <v>0</v>
      </c>
      <c r="CL74" s="286">
        <f t="shared" si="108"/>
        <v>0</v>
      </c>
      <c r="CM74" s="286">
        <f t="shared" si="108"/>
        <v>0</v>
      </c>
      <c r="CN74" s="287">
        <f t="shared" si="108"/>
        <v>0</v>
      </c>
      <c r="CO74" s="288">
        <f t="shared" si="113"/>
        <v>258</v>
      </c>
      <c r="CP74" s="289">
        <f t="shared" si="109"/>
        <v>82</v>
      </c>
      <c r="CQ74" s="290">
        <f t="shared" si="110"/>
        <v>1357</v>
      </c>
      <c r="CR74" s="291">
        <f t="shared" si="111"/>
        <v>3998</v>
      </c>
      <c r="CS74" s="292">
        <f t="shared" si="114"/>
        <v>279</v>
      </c>
      <c r="CT74" s="293" t="str">
        <f t="shared" ref="CT74:CT137" si="156">CONCATENATE(CV74,CW74)</f>
        <v>495ESSC24</v>
      </c>
      <c r="CU74" s="294" t="s">
        <v>335</v>
      </c>
      <c r="CV74" s="295">
        <v>495</v>
      </c>
      <c r="CW74" s="294" t="s">
        <v>241</v>
      </c>
      <c r="CX74" s="296">
        <v>60</v>
      </c>
      <c r="CY74" s="209" t="str">
        <f t="shared" ref="CY74:CY137" si="157">CONCATENATE(DA74,DB74)</f>
        <v>495EPSS37</v>
      </c>
      <c r="CZ74" s="294" t="s">
        <v>335</v>
      </c>
      <c r="DA74" s="295">
        <v>495</v>
      </c>
      <c r="DB74" s="294" t="s">
        <v>196</v>
      </c>
      <c r="DC74" s="296">
        <v>26</v>
      </c>
    </row>
    <row r="75" spans="2:107" x14ac:dyDescent="0.25">
      <c r="B75" s="209" t="str">
        <f t="shared" si="115"/>
        <v>361EPS010</v>
      </c>
      <c r="C75" s="209" t="str">
        <f t="shared" si="116"/>
        <v>361EPS016</v>
      </c>
      <c r="D75" s="209" t="str">
        <f t="shared" si="117"/>
        <v>361EPS037</v>
      </c>
      <c r="E75" s="209" t="str">
        <f t="shared" si="118"/>
        <v>361EPS002</v>
      </c>
      <c r="F75" s="209" t="str">
        <f t="shared" si="119"/>
        <v>361EPS003</v>
      </c>
      <c r="G75" s="209" t="str">
        <f t="shared" si="120"/>
        <v>361EPS023</v>
      </c>
      <c r="H75" s="209" t="str">
        <f t="shared" si="121"/>
        <v>361EPS005</v>
      </c>
      <c r="I75" s="209" t="str">
        <f t="shared" si="122"/>
        <v>361EPS018</v>
      </c>
      <c r="J75" s="209" t="str">
        <f t="shared" si="123"/>
        <v>361EAS016</v>
      </c>
      <c r="K75" s="209" t="str">
        <f t="shared" si="124"/>
        <v>361EAS027</v>
      </c>
      <c r="L75" s="209" t="str">
        <f t="shared" si="125"/>
        <v>361EPS017</v>
      </c>
      <c r="M75" s="209" t="str">
        <f t="shared" si="126"/>
        <v>361EPS033</v>
      </c>
      <c r="N75" s="209" t="str">
        <f t="shared" si="127"/>
        <v>361EPS001</v>
      </c>
      <c r="O75" s="209" t="str">
        <f t="shared" si="128"/>
        <v>361EPS008</v>
      </c>
      <c r="P75" s="209" t="str">
        <f t="shared" si="129"/>
        <v>361EPS040</v>
      </c>
      <c r="Q75" s="209" t="str">
        <f t="shared" si="130"/>
        <v>361ESSC24</v>
      </c>
      <c r="R75" s="209" t="str">
        <f t="shared" si="131"/>
        <v>361EPSC20</v>
      </c>
      <c r="S75" s="209" t="str">
        <f t="shared" si="132"/>
        <v>361ESSC91</v>
      </c>
      <c r="T75" s="209" t="str">
        <f t="shared" si="133"/>
        <v>361ESSC02</v>
      </c>
      <c r="U75" s="209" t="str">
        <f t="shared" si="134"/>
        <v>361ESSC62</v>
      </c>
      <c r="V75" s="209" t="str">
        <f t="shared" si="135"/>
        <v>361EPS012</v>
      </c>
      <c r="W75" s="209" t="str">
        <f t="shared" si="136"/>
        <v>361EPSC22</v>
      </c>
      <c r="X75" s="209" t="str">
        <f t="shared" si="137"/>
        <v>361ESSC07</v>
      </c>
      <c r="Y75" s="209" t="str">
        <f t="shared" si="138"/>
        <v>361ESSC33</v>
      </c>
      <c r="Z75" s="209" t="str">
        <f t="shared" si="139"/>
        <v>361EPSS40</v>
      </c>
      <c r="AA75" s="209" t="str">
        <f t="shared" si="140"/>
        <v>361EPS020</v>
      </c>
      <c r="AB75" s="209" t="str">
        <f t="shared" si="141"/>
        <v>361EPSI03</v>
      </c>
      <c r="AC75" s="209" t="str">
        <f t="shared" si="142"/>
        <v>361ESS002</v>
      </c>
      <c r="AD75" s="209" t="str">
        <f t="shared" si="143"/>
        <v>361ESS024</v>
      </c>
      <c r="AE75" s="209" t="str">
        <f t="shared" si="144"/>
        <v>361ESS091</v>
      </c>
      <c r="AF75" s="209" t="str">
        <f t="shared" si="145"/>
        <v>361RES006</v>
      </c>
      <c r="AG75" s="209" t="str">
        <f t="shared" si="146"/>
        <v>361EPSS10</v>
      </c>
      <c r="AH75" s="209" t="e">
        <f>CONCATENATE(AT75,#REF!)</f>
        <v>#REF!</v>
      </c>
      <c r="AI75" s="209" t="str">
        <f t="shared" si="147"/>
        <v>361EPSS16</v>
      </c>
      <c r="AJ75" s="209" t="str">
        <f t="shared" si="148"/>
        <v>361EPSS37</v>
      </c>
      <c r="AK75" s="209" t="str">
        <f t="shared" si="149"/>
        <v>361EPSS02</v>
      </c>
      <c r="AL75" s="209" t="str">
        <f t="shared" si="150"/>
        <v>361EPSS23</v>
      </c>
      <c r="AM75" s="209" t="str">
        <f t="shared" si="151"/>
        <v>361EPSM03</v>
      </c>
      <c r="AN75" s="209" t="str">
        <f t="shared" si="152"/>
        <v>361EPSS18</v>
      </c>
      <c r="AO75" s="209" t="str">
        <f t="shared" si="153"/>
        <v>361EPSS05</v>
      </c>
      <c r="AP75" s="209" t="str">
        <f t="shared" si="154"/>
        <v>361EPSS17</v>
      </c>
      <c r="AQ75" s="209" t="str">
        <f t="shared" si="155"/>
        <v>361EPSS33</v>
      </c>
      <c r="AR75" s="89" t="s">
        <v>123</v>
      </c>
      <c r="AS75" s="308" t="s">
        <v>338</v>
      </c>
      <c r="AT75" s="283">
        <v>361</v>
      </c>
      <c r="AU75" s="284">
        <f>'[1]1.COBERTURA  DANE'!K74</f>
        <v>615</v>
      </c>
      <c r="AV75" s="285">
        <f>'[1]1.COBERTURA  DANE'!N74</f>
        <v>0</v>
      </c>
      <c r="AW75" s="286">
        <f>'[1]1.COBERTURA  DANE'!L74</f>
        <v>0</v>
      </c>
      <c r="AX75" s="287">
        <f>'[1]1.COBERTURA  DANE'!M74</f>
        <v>0</v>
      </c>
      <c r="AY75" s="284">
        <f t="shared" si="104"/>
        <v>0</v>
      </c>
      <c r="AZ75" s="286">
        <f t="shared" si="104"/>
        <v>0</v>
      </c>
      <c r="BA75" s="286">
        <f t="shared" si="104"/>
        <v>228</v>
      </c>
      <c r="BB75" s="286">
        <f t="shared" si="104"/>
        <v>0</v>
      </c>
      <c r="BC75" s="286">
        <f t="shared" si="104"/>
        <v>2339</v>
      </c>
      <c r="BD75" s="286">
        <f t="shared" si="104"/>
        <v>0</v>
      </c>
      <c r="BE75" s="286">
        <f t="shared" si="104"/>
        <v>1</v>
      </c>
      <c r="BF75" s="286">
        <f t="shared" si="104"/>
        <v>1</v>
      </c>
      <c r="BG75" s="286">
        <f t="shared" si="104"/>
        <v>1</v>
      </c>
      <c r="BH75" s="286">
        <f t="shared" si="104"/>
        <v>0</v>
      </c>
      <c r="BI75" s="286">
        <f t="shared" si="104"/>
        <v>0</v>
      </c>
      <c r="BJ75" s="286">
        <f t="shared" si="104"/>
        <v>0</v>
      </c>
      <c r="BK75" s="286">
        <f t="shared" si="104"/>
        <v>0</v>
      </c>
      <c r="BL75" s="287">
        <f t="shared" si="104"/>
        <v>0</v>
      </c>
      <c r="BM75" s="284">
        <f t="shared" si="104"/>
        <v>49</v>
      </c>
      <c r="BN75" s="286">
        <f t="shared" si="104"/>
        <v>0</v>
      </c>
      <c r="BO75" s="286">
        <f t="shared" si="105"/>
        <v>0</v>
      </c>
      <c r="BP75" s="286">
        <f t="shared" si="105"/>
        <v>0</v>
      </c>
      <c r="BQ75" s="286">
        <f t="shared" si="105"/>
        <v>0</v>
      </c>
      <c r="BR75" s="286">
        <f t="shared" si="105"/>
        <v>0</v>
      </c>
      <c r="BS75" s="286">
        <f t="shared" si="105"/>
        <v>0</v>
      </c>
      <c r="BT75" s="286">
        <f t="shared" si="105"/>
        <v>0</v>
      </c>
      <c r="BU75" s="286">
        <f t="shared" si="105"/>
        <v>0</v>
      </c>
      <c r="BV75" s="287">
        <f t="shared" si="105"/>
        <v>0</v>
      </c>
      <c r="BW75" s="288">
        <f t="shared" si="112"/>
        <v>49</v>
      </c>
      <c r="BX75" s="284">
        <f t="shared" si="106"/>
        <v>18780</v>
      </c>
      <c r="BY75" s="286">
        <f t="shared" si="106"/>
        <v>2</v>
      </c>
      <c r="BZ75" s="286">
        <f t="shared" si="106"/>
        <v>0</v>
      </c>
      <c r="CA75" s="286">
        <f t="shared" si="106"/>
        <v>0</v>
      </c>
      <c r="CB75" s="286">
        <f t="shared" si="106"/>
        <v>0</v>
      </c>
      <c r="CC75" s="286">
        <f t="shared" si="106"/>
        <v>0</v>
      </c>
      <c r="CD75" s="287">
        <f>'[1]1.COBERTURA  DANE'!F74</f>
        <v>0</v>
      </c>
      <c r="CE75" s="284">
        <f t="shared" si="107"/>
        <v>0</v>
      </c>
      <c r="CF75" s="286">
        <f t="shared" si="108"/>
        <v>0</v>
      </c>
      <c r="CG75" s="286">
        <f t="shared" si="108"/>
        <v>117</v>
      </c>
      <c r="CH75" s="286">
        <f t="shared" si="108"/>
        <v>0</v>
      </c>
      <c r="CI75" s="286">
        <f t="shared" si="108"/>
        <v>0</v>
      </c>
      <c r="CJ75" s="286">
        <f t="shared" si="108"/>
        <v>390</v>
      </c>
      <c r="CK75" s="286">
        <f t="shared" si="108"/>
        <v>0</v>
      </c>
      <c r="CL75" s="286">
        <f t="shared" si="108"/>
        <v>0</v>
      </c>
      <c r="CM75" s="286">
        <f t="shared" si="108"/>
        <v>0</v>
      </c>
      <c r="CN75" s="287">
        <f t="shared" si="108"/>
        <v>0</v>
      </c>
      <c r="CO75" s="288">
        <f t="shared" si="113"/>
        <v>507</v>
      </c>
      <c r="CP75" s="289">
        <f t="shared" si="109"/>
        <v>615</v>
      </c>
      <c r="CQ75" s="290">
        <f t="shared" si="110"/>
        <v>2619</v>
      </c>
      <c r="CR75" s="291">
        <f t="shared" si="111"/>
        <v>19289</v>
      </c>
      <c r="CS75" s="292">
        <f t="shared" si="114"/>
        <v>556</v>
      </c>
      <c r="CT75" s="293" t="str">
        <f t="shared" si="156"/>
        <v>790EPS003</v>
      </c>
      <c r="CU75" s="294" t="s">
        <v>335</v>
      </c>
      <c r="CV75" s="295">
        <v>790</v>
      </c>
      <c r="CW75" s="294" t="s">
        <v>226</v>
      </c>
      <c r="CX75" s="296">
        <v>2174</v>
      </c>
      <c r="CY75" s="209" t="str">
        <f t="shared" si="157"/>
        <v>495ESS002</v>
      </c>
      <c r="CZ75" s="294" t="s">
        <v>335</v>
      </c>
      <c r="DA75" s="295">
        <v>495</v>
      </c>
      <c r="DB75" s="294" t="s">
        <v>182</v>
      </c>
      <c r="DC75" s="296">
        <v>414</v>
      </c>
    </row>
    <row r="76" spans="2:107" x14ac:dyDescent="0.25">
      <c r="B76" s="209" t="str">
        <f t="shared" si="115"/>
        <v>647EPS010</v>
      </c>
      <c r="C76" s="209" t="str">
        <f t="shared" si="116"/>
        <v>647EPS016</v>
      </c>
      <c r="D76" s="209" t="str">
        <f t="shared" si="117"/>
        <v>647EPS037</v>
      </c>
      <c r="E76" s="209" t="str">
        <f t="shared" si="118"/>
        <v>647EPS002</v>
      </c>
      <c r="F76" s="209" t="str">
        <f t="shared" si="119"/>
        <v>647EPS003</v>
      </c>
      <c r="G76" s="209" t="str">
        <f t="shared" si="120"/>
        <v>647EPS023</v>
      </c>
      <c r="H76" s="209" t="str">
        <f t="shared" si="121"/>
        <v>647EPS005</v>
      </c>
      <c r="I76" s="209" t="str">
        <f t="shared" si="122"/>
        <v>647EPS018</v>
      </c>
      <c r="J76" s="209" t="str">
        <f t="shared" si="123"/>
        <v>647EAS016</v>
      </c>
      <c r="K76" s="209" t="str">
        <f t="shared" si="124"/>
        <v>647EAS027</v>
      </c>
      <c r="L76" s="209" t="str">
        <f t="shared" si="125"/>
        <v>647EPS017</v>
      </c>
      <c r="M76" s="209" t="str">
        <f t="shared" si="126"/>
        <v>647EPS033</v>
      </c>
      <c r="N76" s="209" t="str">
        <f t="shared" si="127"/>
        <v>647EPS001</v>
      </c>
      <c r="O76" s="209" t="str">
        <f t="shared" si="128"/>
        <v>647EPS008</v>
      </c>
      <c r="P76" s="209" t="str">
        <f t="shared" si="129"/>
        <v>647EPS040</v>
      </c>
      <c r="Q76" s="209" t="str">
        <f t="shared" si="130"/>
        <v>647ESSC24</v>
      </c>
      <c r="R76" s="209" t="str">
        <f t="shared" si="131"/>
        <v>647EPSC20</v>
      </c>
      <c r="S76" s="209" t="str">
        <f t="shared" si="132"/>
        <v>647ESSC91</v>
      </c>
      <c r="T76" s="209" t="str">
        <f t="shared" si="133"/>
        <v>647ESSC02</v>
      </c>
      <c r="U76" s="209" t="str">
        <f t="shared" si="134"/>
        <v>647ESSC62</v>
      </c>
      <c r="V76" s="209" t="str">
        <f t="shared" si="135"/>
        <v>647EPS012</v>
      </c>
      <c r="W76" s="209" t="str">
        <f t="shared" si="136"/>
        <v>647EPSC22</v>
      </c>
      <c r="X76" s="209" t="str">
        <f t="shared" si="137"/>
        <v>647ESSC07</v>
      </c>
      <c r="Y76" s="209" t="str">
        <f t="shared" si="138"/>
        <v>647ESSC33</v>
      </c>
      <c r="Z76" s="209" t="str">
        <f t="shared" si="139"/>
        <v>647EPSS40</v>
      </c>
      <c r="AA76" s="209" t="str">
        <f t="shared" si="140"/>
        <v>647EPS020</v>
      </c>
      <c r="AB76" s="209" t="str">
        <f t="shared" si="141"/>
        <v>647EPSI03</v>
      </c>
      <c r="AC76" s="209" t="str">
        <f t="shared" si="142"/>
        <v>647ESS002</v>
      </c>
      <c r="AD76" s="209" t="str">
        <f t="shared" si="143"/>
        <v>647ESS024</v>
      </c>
      <c r="AE76" s="209" t="str">
        <f t="shared" si="144"/>
        <v>647ESS091</v>
      </c>
      <c r="AF76" s="209" t="str">
        <f t="shared" si="145"/>
        <v>647RES006</v>
      </c>
      <c r="AG76" s="209" t="str">
        <f t="shared" si="146"/>
        <v>647EPSS10</v>
      </c>
      <c r="AH76" s="209" t="e">
        <f>CONCATENATE(AT76,#REF!)</f>
        <v>#REF!</v>
      </c>
      <c r="AI76" s="209" t="str">
        <f t="shared" si="147"/>
        <v>647EPSS16</v>
      </c>
      <c r="AJ76" s="209" t="str">
        <f t="shared" si="148"/>
        <v>647EPSS37</v>
      </c>
      <c r="AK76" s="209" t="str">
        <f t="shared" si="149"/>
        <v>647EPSS02</v>
      </c>
      <c r="AL76" s="209" t="str">
        <f t="shared" si="150"/>
        <v>647EPSS23</v>
      </c>
      <c r="AM76" s="209" t="str">
        <f t="shared" si="151"/>
        <v>647EPSM03</v>
      </c>
      <c r="AN76" s="209" t="str">
        <f t="shared" si="152"/>
        <v>647EPSS18</v>
      </c>
      <c r="AO76" s="209" t="str">
        <f t="shared" si="153"/>
        <v>647EPSS05</v>
      </c>
      <c r="AP76" s="209" t="str">
        <f t="shared" si="154"/>
        <v>647EPSS17</v>
      </c>
      <c r="AQ76" s="209" t="str">
        <f t="shared" si="155"/>
        <v>647EPSS33</v>
      </c>
      <c r="AR76" s="88" t="s">
        <v>124</v>
      </c>
      <c r="AS76" s="308" t="s">
        <v>338</v>
      </c>
      <c r="AT76" s="283">
        <v>647</v>
      </c>
      <c r="AU76" s="284">
        <f>'[1]1.COBERTURA  DANE'!K75</f>
        <v>138</v>
      </c>
      <c r="AV76" s="285">
        <f>'[1]1.COBERTURA  DANE'!N75</f>
        <v>0</v>
      </c>
      <c r="AW76" s="286">
        <f>'[1]1.COBERTURA  DANE'!L75</f>
        <v>0</v>
      </c>
      <c r="AX76" s="287">
        <f>'[1]1.COBERTURA  DANE'!M75</f>
        <v>0</v>
      </c>
      <c r="AY76" s="284">
        <f t="shared" si="104"/>
        <v>0</v>
      </c>
      <c r="AZ76" s="286">
        <f t="shared" si="104"/>
        <v>0</v>
      </c>
      <c r="BA76" s="286">
        <f t="shared" si="104"/>
        <v>292</v>
      </c>
      <c r="BB76" s="286">
        <f t="shared" si="104"/>
        <v>0</v>
      </c>
      <c r="BC76" s="286">
        <f t="shared" si="104"/>
        <v>1041</v>
      </c>
      <c r="BD76" s="286">
        <f t="shared" si="104"/>
        <v>0</v>
      </c>
      <c r="BE76" s="286">
        <f t="shared" si="104"/>
        <v>0</v>
      </c>
      <c r="BF76" s="286">
        <f t="shared" si="104"/>
        <v>0</v>
      </c>
      <c r="BG76" s="286">
        <f t="shared" si="104"/>
        <v>0</v>
      </c>
      <c r="BH76" s="286">
        <f t="shared" si="104"/>
        <v>0</v>
      </c>
      <c r="BI76" s="286">
        <f t="shared" si="104"/>
        <v>1</v>
      </c>
      <c r="BJ76" s="286">
        <f t="shared" si="104"/>
        <v>0</v>
      </c>
      <c r="BK76" s="286">
        <f t="shared" si="104"/>
        <v>0</v>
      </c>
      <c r="BL76" s="287">
        <f t="shared" si="104"/>
        <v>0</v>
      </c>
      <c r="BM76" s="284">
        <f t="shared" si="104"/>
        <v>31</v>
      </c>
      <c r="BN76" s="286">
        <f t="shared" si="104"/>
        <v>0</v>
      </c>
      <c r="BO76" s="286">
        <f t="shared" si="105"/>
        <v>0</v>
      </c>
      <c r="BP76" s="286">
        <f t="shared" si="105"/>
        <v>0</v>
      </c>
      <c r="BQ76" s="286">
        <f t="shared" si="105"/>
        <v>0</v>
      </c>
      <c r="BR76" s="286">
        <f t="shared" si="105"/>
        <v>0</v>
      </c>
      <c r="BS76" s="286">
        <f t="shared" si="105"/>
        <v>0</v>
      </c>
      <c r="BT76" s="286">
        <f t="shared" si="105"/>
        <v>0</v>
      </c>
      <c r="BU76" s="286">
        <f t="shared" si="105"/>
        <v>0</v>
      </c>
      <c r="BV76" s="287">
        <f t="shared" si="105"/>
        <v>0</v>
      </c>
      <c r="BW76" s="288">
        <f t="shared" si="112"/>
        <v>31</v>
      </c>
      <c r="BX76" s="284">
        <f t="shared" si="106"/>
        <v>4299</v>
      </c>
      <c r="BY76" s="286">
        <f t="shared" si="106"/>
        <v>35</v>
      </c>
      <c r="BZ76" s="286">
        <f t="shared" si="106"/>
        <v>0</v>
      </c>
      <c r="CA76" s="286">
        <f t="shared" si="106"/>
        <v>0</v>
      </c>
      <c r="CB76" s="286">
        <f t="shared" si="106"/>
        <v>0</v>
      </c>
      <c r="CC76" s="286">
        <f t="shared" si="106"/>
        <v>0</v>
      </c>
      <c r="CD76" s="287">
        <f>'[1]1.COBERTURA  DANE'!F75</f>
        <v>0</v>
      </c>
      <c r="CE76" s="284">
        <f t="shared" si="107"/>
        <v>0</v>
      </c>
      <c r="CF76" s="286">
        <f t="shared" si="108"/>
        <v>0</v>
      </c>
      <c r="CG76" s="286">
        <f t="shared" si="108"/>
        <v>87</v>
      </c>
      <c r="CH76" s="286">
        <f t="shared" si="108"/>
        <v>0</v>
      </c>
      <c r="CI76" s="286">
        <f t="shared" si="108"/>
        <v>0</v>
      </c>
      <c r="CJ76" s="286">
        <f t="shared" si="108"/>
        <v>167</v>
      </c>
      <c r="CK76" s="286">
        <f t="shared" si="108"/>
        <v>0</v>
      </c>
      <c r="CL76" s="286">
        <f t="shared" si="108"/>
        <v>0</v>
      </c>
      <c r="CM76" s="286">
        <f t="shared" si="108"/>
        <v>0</v>
      </c>
      <c r="CN76" s="287">
        <f t="shared" si="108"/>
        <v>0</v>
      </c>
      <c r="CO76" s="288">
        <f t="shared" si="113"/>
        <v>254</v>
      </c>
      <c r="CP76" s="289">
        <f t="shared" si="109"/>
        <v>138</v>
      </c>
      <c r="CQ76" s="290">
        <f t="shared" si="110"/>
        <v>1365</v>
      </c>
      <c r="CR76" s="291">
        <f t="shared" si="111"/>
        <v>4588</v>
      </c>
      <c r="CS76" s="292">
        <f t="shared" si="114"/>
        <v>285</v>
      </c>
      <c r="CT76" s="293" t="str">
        <f t="shared" si="156"/>
        <v>790EPS018</v>
      </c>
      <c r="CU76" s="294" t="s">
        <v>335</v>
      </c>
      <c r="CV76" s="295">
        <v>790</v>
      </c>
      <c r="CW76" s="294" t="s">
        <v>229</v>
      </c>
      <c r="CX76" s="296">
        <v>1</v>
      </c>
      <c r="CY76" s="209" t="str">
        <f t="shared" si="157"/>
        <v>495ESS024</v>
      </c>
      <c r="CZ76" s="294" t="s">
        <v>335</v>
      </c>
      <c r="DA76" s="295">
        <v>495</v>
      </c>
      <c r="DB76" s="294" t="s">
        <v>180</v>
      </c>
      <c r="DC76" s="296">
        <v>22479</v>
      </c>
    </row>
    <row r="77" spans="2:107" x14ac:dyDescent="0.25">
      <c r="B77" s="209" t="str">
        <f t="shared" si="115"/>
        <v>658EPS010</v>
      </c>
      <c r="C77" s="209" t="str">
        <f t="shared" si="116"/>
        <v>658EPS016</v>
      </c>
      <c r="D77" s="209" t="str">
        <f t="shared" si="117"/>
        <v>658EPS037</v>
      </c>
      <c r="E77" s="209" t="str">
        <f t="shared" si="118"/>
        <v>658EPS002</v>
      </c>
      <c r="F77" s="209" t="str">
        <f t="shared" si="119"/>
        <v>658EPS003</v>
      </c>
      <c r="G77" s="209" t="str">
        <f t="shared" si="120"/>
        <v>658EPS023</v>
      </c>
      <c r="H77" s="209" t="str">
        <f t="shared" si="121"/>
        <v>658EPS005</v>
      </c>
      <c r="I77" s="209" t="str">
        <f t="shared" si="122"/>
        <v>658EPS018</v>
      </c>
      <c r="J77" s="209" t="str">
        <f t="shared" si="123"/>
        <v>658EAS016</v>
      </c>
      <c r="K77" s="209" t="str">
        <f t="shared" si="124"/>
        <v>658EAS027</v>
      </c>
      <c r="L77" s="209" t="str">
        <f t="shared" si="125"/>
        <v>658EPS017</v>
      </c>
      <c r="M77" s="209" t="str">
        <f t="shared" si="126"/>
        <v>658EPS033</v>
      </c>
      <c r="N77" s="209" t="str">
        <f t="shared" si="127"/>
        <v>658EPS001</v>
      </c>
      <c r="O77" s="209" t="str">
        <f t="shared" si="128"/>
        <v>658EPS008</v>
      </c>
      <c r="P77" s="209" t="str">
        <f t="shared" si="129"/>
        <v>658EPS040</v>
      </c>
      <c r="Q77" s="209" t="str">
        <f t="shared" si="130"/>
        <v>658ESSC24</v>
      </c>
      <c r="R77" s="209" t="str">
        <f t="shared" si="131"/>
        <v>658EPSC20</v>
      </c>
      <c r="S77" s="209" t="str">
        <f t="shared" si="132"/>
        <v>658ESSC91</v>
      </c>
      <c r="T77" s="209" t="str">
        <f t="shared" si="133"/>
        <v>658ESSC02</v>
      </c>
      <c r="U77" s="209" t="str">
        <f t="shared" si="134"/>
        <v>658ESSC62</v>
      </c>
      <c r="V77" s="209" t="str">
        <f t="shared" si="135"/>
        <v>658EPS012</v>
      </c>
      <c r="W77" s="209" t="str">
        <f t="shared" si="136"/>
        <v>658EPSC22</v>
      </c>
      <c r="X77" s="209" t="str">
        <f t="shared" si="137"/>
        <v>658ESSC07</v>
      </c>
      <c r="Y77" s="209" t="str">
        <f t="shared" si="138"/>
        <v>658ESSC33</v>
      </c>
      <c r="Z77" s="209" t="str">
        <f t="shared" si="139"/>
        <v>658EPSS40</v>
      </c>
      <c r="AA77" s="209" t="str">
        <f t="shared" si="140"/>
        <v>658EPS020</v>
      </c>
      <c r="AB77" s="209" t="str">
        <f t="shared" si="141"/>
        <v>658EPSI03</v>
      </c>
      <c r="AC77" s="209" t="str">
        <f t="shared" si="142"/>
        <v>658ESS002</v>
      </c>
      <c r="AD77" s="209" t="str">
        <f t="shared" si="143"/>
        <v>658ESS024</v>
      </c>
      <c r="AE77" s="209" t="str">
        <f t="shared" si="144"/>
        <v>658ESS091</v>
      </c>
      <c r="AF77" s="209" t="str">
        <f t="shared" si="145"/>
        <v>658RES006</v>
      </c>
      <c r="AG77" s="209" t="str">
        <f t="shared" si="146"/>
        <v>658EPSS10</v>
      </c>
      <c r="AH77" s="209" t="e">
        <f>CONCATENATE(AT77,#REF!)</f>
        <v>#REF!</v>
      </c>
      <c r="AI77" s="209" t="str">
        <f t="shared" si="147"/>
        <v>658EPSS16</v>
      </c>
      <c r="AJ77" s="209" t="str">
        <f t="shared" si="148"/>
        <v>658EPSS37</v>
      </c>
      <c r="AK77" s="209" t="str">
        <f t="shared" si="149"/>
        <v>658EPSS02</v>
      </c>
      <c r="AL77" s="209" t="str">
        <f t="shared" si="150"/>
        <v>658EPSS23</v>
      </c>
      <c r="AM77" s="209" t="str">
        <f t="shared" si="151"/>
        <v>658EPSM03</v>
      </c>
      <c r="AN77" s="209" t="str">
        <f t="shared" si="152"/>
        <v>658EPSS18</v>
      </c>
      <c r="AO77" s="209" t="str">
        <f t="shared" si="153"/>
        <v>658EPSS05</v>
      </c>
      <c r="AP77" s="209" t="str">
        <f t="shared" si="154"/>
        <v>658EPSS17</v>
      </c>
      <c r="AQ77" s="209" t="str">
        <f t="shared" si="155"/>
        <v>658EPSS33</v>
      </c>
      <c r="AR77" s="118" t="s">
        <v>125</v>
      </c>
      <c r="AS77" s="308" t="s">
        <v>338</v>
      </c>
      <c r="AT77" s="283">
        <v>658</v>
      </c>
      <c r="AU77" s="284">
        <f>'[1]1.COBERTURA  DANE'!K76</f>
        <v>118</v>
      </c>
      <c r="AV77" s="285">
        <f>'[1]1.COBERTURA  DANE'!N76</f>
        <v>0</v>
      </c>
      <c r="AW77" s="286">
        <f>'[1]1.COBERTURA  DANE'!L76</f>
        <v>0</v>
      </c>
      <c r="AX77" s="287">
        <f>'[1]1.COBERTURA  DANE'!M76</f>
        <v>0</v>
      </c>
      <c r="AY77" s="284">
        <f t="shared" si="104"/>
        <v>0</v>
      </c>
      <c r="AZ77" s="286">
        <f t="shared" si="104"/>
        <v>0</v>
      </c>
      <c r="BA77" s="286">
        <f t="shared" si="104"/>
        <v>107</v>
      </c>
      <c r="BB77" s="286">
        <f t="shared" si="104"/>
        <v>1</v>
      </c>
      <c r="BC77" s="286">
        <f t="shared" si="104"/>
        <v>812</v>
      </c>
      <c r="BD77" s="286">
        <f t="shared" si="104"/>
        <v>0</v>
      </c>
      <c r="BE77" s="286">
        <f t="shared" si="104"/>
        <v>0</v>
      </c>
      <c r="BF77" s="286">
        <f t="shared" si="104"/>
        <v>0</v>
      </c>
      <c r="BG77" s="286">
        <f t="shared" si="104"/>
        <v>1</v>
      </c>
      <c r="BH77" s="286">
        <f t="shared" si="104"/>
        <v>0</v>
      </c>
      <c r="BI77" s="286">
        <f t="shared" si="104"/>
        <v>0</v>
      </c>
      <c r="BJ77" s="286">
        <f t="shared" si="104"/>
        <v>0</v>
      </c>
      <c r="BK77" s="286">
        <f t="shared" si="104"/>
        <v>0</v>
      </c>
      <c r="BL77" s="287">
        <f t="shared" si="104"/>
        <v>0</v>
      </c>
      <c r="BM77" s="284">
        <f t="shared" si="104"/>
        <v>8</v>
      </c>
      <c r="BN77" s="286">
        <f t="shared" si="104"/>
        <v>0</v>
      </c>
      <c r="BO77" s="286">
        <f t="shared" si="105"/>
        <v>0</v>
      </c>
      <c r="BP77" s="286">
        <f t="shared" si="105"/>
        <v>0</v>
      </c>
      <c r="BQ77" s="286">
        <f t="shared" si="105"/>
        <v>0</v>
      </c>
      <c r="BR77" s="286">
        <f t="shared" si="105"/>
        <v>0</v>
      </c>
      <c r="BS77" s="286">
        <f t="shared" si="105"/>
        <v>0</v>
      </c>
      <c r="BT77" s="286">
        <f t="shared" si="105"/>
        <v>0</v>
      </c>
      <c r="BU77" s="286">
        <f t="shared" si="105"/>
        <v>0</v>
      </c>
      <c r="BV77" s="287">
        <f t="shared" si="105"/>
        <v>0</v>
      </c>
      <c r="BW77" s="288">
        <f t="shared" si="112"/>
        <v>8</v>
      </c>
      <c r="BX77" s="284">
        <f t="shared" si="106"/>
        <v>1852</v>
      </c>
      <c r="BY77" s="286">
        <f t="shared" si="106"/>
        <v>16</v>
      </c>
      <c r="BZ77" s="286">
        <f t="shared" si="106"/>
        <v>0</v>
      </c>
      <c r="CA77" s="286">
        <f t="shared" si="106"/>
        <v>0</v>
      </c>
      <c r="CB77" s="286">
        <f t="shared" si="106"/>
        <v>0</v>
      </c>
      <c r="CC77" s="286">
        <f t="shared" si="106"/>
        <v>0</v>
      </c>
      <c r="CD77" s="287">
        <f>'[1]1.COBERTURA  DANE'!F76</f>
        <v>0</v>
      </c>
      <c r="CE77" s="284">
        <f t="shared" si="107"/>
        <v>0</v>
      </c>
      <c r="CF77" s="286">
        <f t="shared" si="108"/>
        <v>0</v>
      </c>
      <c r="CG77" s="286">
        <f t="shared" si="108"/>
        <v>22</v>
      </c>
      <c r="CH77" s="286">
        <f t="shared" si="108"/>
        <v>0</v>
      </c>
      <c r="CI77" s="286">
        <f t="shared" si="108"/>
        <v>0</v>
      </c>
      <c r="CJ77" s="286">
        <f t="shared" si="108"/>
        <v>114</v>
      </c>
      <c r="CK77" s="286">
        <f t="shared" si="108"/>
        <v>0</v>
      </c>
      <c r="CL77" s="286">
        <f t="shared" si="108"/>
        <v>0</v>
      </c>
      <c r="CM77" s="286">
        <f t="shared" si="108"/>
        <v>0</v>
      </c>
      <c r="CN77" s="287">
        <f t="shared" si="108"/>
        <v>0</v>
      </c>
      <c r="CO77" s="288">
        <f t="shared" si="113"/>
        <v>136</v>
      </c>
      <c r="CP77" s="289">
        <f t="shared" si="109"/>
        <v>118</v>
      </c>
      <c r="CQ77" s="290">
        <f t="shared" si="110"/>
        <v>929</v>
      </c>
      <c r="CR77" s="291">
        <f t="shared" si="111"/>
        <v>2004</v>
      </c>
      <c r="CS77" s="292">
        <f t="shared" si="114"/>
        <v>144</v>
      </c>
      <c r="CT77" s="293" t="str">
        <f t="shared" si="156"/>
        <v>790EPS037</v>
      </c>
      <c r="CU77" s="294" t="s">
        <v>335</v>
      </c>
      <c r="CV77" s="295">
        <v>790</v>
      </c>
      <c r="CW77" s="294" t="s">
        <v>224</v>
      </c>
      <c r="CX77" s="296">
        <v>117</v>
      </c>
      <c r="CY77" s="209" t="str">
        <f t="shared" si="157"/>
        <v>790EPS020</v>
      </c>
      <c r="CZ77" s="294" t="s">
        <v>335</v>
      </c>
      <c r="DA77" s="295">
        <v>790</v>
      </c>
      <c r="DB77" s="294" t="s">
        <v>189</v>
      </c>
      <c r="DC77" s="296">
        <v>2</v>
      </c>
    </row>
    <row r="78" spans="2:107" x14ac:dyDescent="0.25">
      <c r="B78" s="209" t="str">
        <f t="shared" si="115"/>
        <v>664EPS010</v>
      </c>
      <c r="C78" s="209" t="str">
        <f t="shared" si="116"/>
        <v>664EPS016</v>
      </c>
      <c r="D78" s="209" t="str">
        <f t="shared" si="117"/>
        <v>664EPS037</v>
      </c>
      <c r="E78" s="209" t="str">
        <f t="shared" si="118"/>
        <v>664EPS002</v>
      </c>
      <c r="F78" s="209" t="str">
        <f t="shared" si="119"/>
        <v>664EPS003</v>
      </c>
      <c r="G78" s="209" t="str">
        <f t="shared" si="120"/>
        <v>664EPS023</v>
      </c>
      <c r="H78" s="209" t="str">
        <f t="shared" si="121"/>
        <v>664EPS005</v>
      </c>
      <c r="I78" s="209" t="str">
        <f t="shared" si="122"/>
        <v>664EPS018</v>
      </c>
      <c r="J78" s="209" t="str">
        <f t="shared" si="123"/>
        <v>664EAS016</v>
      </c>
      <c r="K78" s="209" t="str">
        <f t="shared" si="124"/>
        <v>664EAS027</v>
      </c>
      <c r="L78" s="209" t="str">
        <f t="shared" si="125"/>
        <v>664EPS017</v>
      </c>
      <c r="M78" s="209" t="str">
        <f t="shared" si="126"/>
        <v>664EPS033</v>
      </c>
      <c r="N78" s="209" t="str">
        <f t="shared" si="127"/>
        <v>664EPS001</v>
      </c>
      <c r="O78" s="209" t="str">
        <f t="shared" si="128"/>
        <v>664EPS008</v>
      </c>
      <c r="P78" s="209" t="str">
        <f t="shared" si="129"/>
        <v>664EPS040</v>
      </c>
      <c r="Q78" s="209" t="str">
        <f t="shared" si="130"/>
        <v>664ESSC24</v>
      </c>
      <c r="R78" s="209" t="str">
        <f t="shared" si="131"/>
        <v>664EPSC20</v>
      </c>
      <c r="S78" s="209" t="str">
        <f t="shared" si="132"/>
        <v>664ESSC91</v>
      </c>
      <c r="T78" s="209" t="str">
        <f t="shared" si="133"/>
        <v>664ESSC02</v>
      </c>
      <c r="U78" s="209" t="str">
        <f t="shared" si="134"/>
        <v>664ESSC62</v>
      </c>
      <c r="V78" s="209" t="str">
        <f t="shared" si="135"/>
        <v>664EPS012</v>
      </c>
      <c r="W78" s="209" t="str">
        <f t="shared" si="136"/>
        <v>664EPSC22</v>
      </c>
      <c r="X78" s="209" t="str">
        <f t="shared" si="137"/>
        <v>664ESSC07</v>
      </c>
      <c r="Y78" s="209" t="str">
        <f t="shared" si="138"/>
        <v>664ESSC33</v>
      </c>
      <c r="Z78" s="209" t="str">
        <f t="shared" si="139"/>
        <v>664EPSS40</v>
      </c>
      <c r="AA78" s="209" t="str">
        <f t="shared" si="140"/>
        <v>664EPS020</v>
      </c>
      <c r="AB78" s="209" t="str">
        <f t="shared" si="141"/>
        <v>664EPSI03</v>
      </c>
      <c r="AC78" s="209" t="str">
        <f t="shared" si="142"/>
        <v>664ESS002</v>
      </c>
      <c r="AD78" s="209" t="str">
        <f t="shared" si="143"/>
        <v>664ESS024</v>
      </c>
      <c r="AE78" s="209" t="str">
        <f t="shared" si="144"/>
        <v>664ESS091</v>
      </c>
      <c r="AF78" s="209" t="str">
        <f t="shared" si="145"/>
        <v>664RES006</v>
      </c>
      <c r="AG78" s="209" t="str">
        <f t="shared" si="146"/>
        <v>664EPSS10</v>
      </c>
      <c r="AH78" s="209" t="e">
        <f>CONCATENATE(AT78,#REF!)</f>
        <v>#REF!</v>
      </c>
      <c r="AI78" s="209" t="str">
        <f t="shared" si="147"/>
        <v>664EPSS16</v>
      </c>
      <c r="AJ78" s="209" t="str">
        <f t="shared" si="148"/>
        <v>664EPSS37</v>
      </c>
      <c r="AK78" s="209" t="str">
        <f t="shared" si="149"/>
        <v>664EPSS02</v>
      </c>
      <c r="AL78" s="209" t="str">
        <f t="shared" si="150"/>
        <v>664EPSS23</v>
      </c>
      <c r="AM78" s="209" t="str">
        <f t="shared" si="151"/>
        <v>664EPSM03</v>
      </c>
      <c r="AN78" s="209" t="str">
        <f t="shared" si="152"/>
        <v>664EPSS18</v>
      </c>
      <c r="AO78" s="209" t="str">
        <f t="shared" si="153"/>
        <v>664EPSS05</v>
      </c>
      <c r="AP78" s="209" t="str">
        <f t="shared" si="154"/>
        <v>664EPSS17</v>
      </c>
      <c r="AQ78" s="209" t="str">
        <f t="shared" si="155"/>
        <v>664EPSS33</v>
      </c>
      <c r="AR78" s="88" t="s">
        <v>126</v>
      </c>
      <c r="AS78" s="308" t="s">
        <v>338</v>
      </c>
      <c r="AT78" s="283">
        <v>664</v>
      </c>
      <c r="AU78" s="284">
        <f>'[1]1.COBERTURA  DANE'!K77</f>
        <v>497</v>
      </c>
      <c r="AV78" s="285">
        <f>'[1]1.COBERTURA  DANE'!N77</f>
        <v>0</v>
      </c>
      <c r="AW78" s="286">
        <f>'[1]1.COBERTURA  DANE'!L77</f>
        <v>0</v>
      </c>
      <c r="AX78" s="287">
        <f>'[1]1.COBERTURA  DANE'!M77</f>
        <v>0</v>
      </c>
      <c r="AY78" s="284">
        <f t="shared" si="104"/>
        <v>0</v>
      </c>
      <c r="AZ78" s="286">
        <f t="shared" si="104"/>
        <v>9255</v>
      </c>
      <c r="BA78" s="286">
        <f t="shared" si="104"/>
        <v>1572</v>
      </c>
      <c r="BB78" s="286">
        <f t="shared" si="104"/>
        <v>332</v>
      </c>
      <c r="BC78" s="286">
        <f t="shared" si="104"/>
        <v>1759</v>
      </c>
      <c r="BD78" s="286">
        <f t="shared" si="104"/>
        <v>0</v>
      </c>
      <c r="BE78" s="286">
        <f t="shared" si="104"/>
        <v>0</v>
      </c>
      <c r="BF78" s="286">
        <f t="shared" si="104"/>
        <v>0</v>
      </c>
      <c r="BG78" s="286">
        <f t="shared" si="104"/>
        <v>1</v>
      </c>
      <c r="BH78" s="286">
        <f t="shared" si="104"/>
        <v>0</v>
      </c>
      <c r="BI78" s="286">
        <f t="shared" si="104"/>
        <v>0</v>
      </c>
      <c r="BJ78" s="286">
        <f t="shared" si="104"/>
        <v>0</v>
      </c>
      <c r="BK78" s="286">
        <f t="shared" si="104"/>
        <v>0</v>
      </c>
      <c r="BL78" s="287">
        <f t="shared" si="104"/>
        <v>0</v>
      </c>
      <c r="BM78" s="284">
        <f t="shared" si="104"/>
        <v>178</v>
      </c>
      <c r="BN78" s="286">
        <f t="shared" si="104"/>
        <v>0</v>
      </c>
      <c r="BO78" s="286">
        <f t="shared" si="105"/>
        <v>0</v>
      </c>
      <c r="BP78" s="286">
        <f t="shared" si="105"/>
        <v>0</v>
      </c>
      <c r="BQ78" s="286">
        <f t="shared" si="105"/>
        <v>0</v>
      </c>
      <c r="BR78" s="286">
        <f t="shared" si="105"/>
        <v>0</v>
      </c>
      <c r="BS78" s="286">
        <f t="shared" si="105"/>
        <v>0</v>
      </c>
      <c r="BT78" s="286">
        <f t="shared" si="105"/>
        <v>0</v>
      </c>
      <c r="BU78" s="286">
        <f t="shared" si="105"/>
        <v>0</v>
      </c>
      <c r="BV78" s="287">
        <f t="shared" si="105"/>
        <v>0</v>
      </c>
      <c r="BW78" s="288">
        <f t="shared" si="112"/>
        <v>178</v>
      </c>
      <c r="BX78" s="284">
        <f t="shared" si="106"/>
        <v>8812</v>
      </c>
      <c r="BY78" s="286">
        <f t="shared" si="106"/>
        <v>0</v>
      </c>
      <c r="BZ78" s="286">
        <f t="shared" si="106"/>
        <v>0</v>
      </c>
      <c r="CA78" s="286">
        <f t="shared" si="106"/>
        <v>0</v>
      </c>
      <c r="CB78" s="286">
        <f t="shared" si="106"/>
        <v>0</v>
      </c>
      <c r="CC78" s="286">
        <f t="shared" si="106"/>
        <v>0</v>
      </c>
      <c r="CD78" s="287">
        <f>'[1]1.COBERTURA  DANE'!F77</f>
        <v>0</v>
      </c>
      <c r="CE78" s="284">
        <f t="shared" si="107"/>
        <v>0</v>
      </c>
      <c r="CF78" s="286">
        <f t="shared" si="108"/>
        <v>599</v>
      </c>
      <c r="CG78" s="286">
        <f t="shared" si="108"/>
        <v>123</v>
      </c>
      <c r="CH78" s="286">
        <f t="shared" si="108"/>
        <v>18</v>
      </c>
      <c r="CI78" s="286">
        <f t="shared" si="108"/>
        <v>0</v>
      </c>
      <c r="CJ78" s="286">
        <f t="shared" si="108"/>
        <v>138</v>
      </c>
      <c r="CK78" s="286">
        <f t="shared" si="108"/>
        <v>0</v>
      </c>
      <c r="CL78" s="286">
        <f t="shared" si="108"/>
        <v>0</v>
      </c>
      <c r="CM78" s="286">
        <f t="shared" si="108"/>
        <v>0</v>
      </c>
      <c r="CN78" s="287">
        <f t="shared" si="108"/>
        <v>0</v>
      </c>
      <c r="CO78" s="288">
        <f t="shared" si="113"/>
        <v>878</v>
      </c>
      <c r="CP78" s="289">
        <f t="shared" si="109"/>
        <v>497</v>
      </c>
      <c r="CQ78" s="290">
        <f t="shared" si="110"/>
        <v>13097</v>
      </c>
      <c r="CR78" s="291">
        <f t="shared" si="111"/>
        <v>9690</v>
      </c>
      <c r="CS78" s="292">
        <f t="shared" si="114"/>
        <v>1056</v>
      </c>
      <c r="CT78" s="293" t="str">
        <f t="shared" si="156"/>
        <v>790EPS040</v>
      </c>
      <c r="CU78" s="294" t="s">
        <v>335</v>
      </c>
      <c r="CV78" s="295">
        <v>790</v>
      </c>
      <c r="CW78" s="294" t="s">
        <v>240</v>
      </c>
      <c r="CX78" s="296">
        <v>8</v>
      </c>
      <c r="CY78" s="209" t="str">
        <f t="shared" si="157"/>
        <v>790EPSM03</v>
      </c>
      <c r="CZ78" s="294" t="s">
        <v>335</v>
      </c>
      <c r="DA78" s="295">
        <v>790</v>
      </c>
      <c r="DB78" s="294" t="s">
        <v>202</v>
      </c>
      <c r="DC78" s="296">
        <v>405</v>
      </c>
    </row>
    <row r="79" spans="2:107" x14ac:dyDescent="0.25">
      <c r="B79" s="209" t="str">
        <f t="shared" si="115"/>
        <v>686EPS010</v>
      </c>
      <c r="C79" s="209" t="str">
        <f t="shared" si="116"/>
        <v>686EPS016</v>
      </c>
      <c r="D79" s="209" t="str">
        <f t="shared" si="117"/>
        <v>686EPS037</v>
      </c>
      <c r="E79" s="209" t="str">
        <f t="shared" si="118"/>
        <v>686EPS002</v>
      </c>
      <c r="F79" s="209" t="str">
        <f t="shared" si="119"/>
        <v>686EPS003</v>
      </c>
      <c r="G79" s="209" t="str">
        <f t="shared" si="120"/>
        <v>686EPS023</v>
      </c>
      <c r="H79" s="209" t="str">
        <f t="shared" si="121"/>
        <v>686EPS005</v>
      </c>
      <c r="I79" s="209" t="str">
        <f t="shared" si="122"/>
        <v>686EPS018</v>
      </c>
      <c r="J79" s="209" t="str">
        <f t="shared" si="123"/>
        <v>686EAS016</v>
      </c>
      <c r="K79" s="209" t="str">
        <f t="shared" si="124"/>
        <v>686EAS027</v>
      </c>
      <c r="L79" s="209" t="str">
        <f t="shared" si="125"/>
        <v>686EPS017</v>
      </c>
      <c r="M79" s="209" t="str">
        <f t="shared" si="126"/>
        <v>686EPS033</v>
      </c>
      <c r="N79" s="209" t="str">
        <f t="shared" si="127"/>
        <v>686EPS001</v>
      </c>
      <c r="O79" s="209" t="str">
        <f t="shared" si="128"/>
        <v>686EPS008</v>
      </c>
      <c r="P79" s="209" t="str">
        <f t="shared" si="129"/>
        <v>686EPS040</v>
      </c>
      <c r="Q79" s="209" t="str">
        <f t="shared" si="130"/>
        <v>686ESSC24</v>
      </c>
      <c r="R79" s="209" t="str">
        <f t="shared" si="131"/>
        <v>686EPSC20</v>
      </c>
      <c r="S79" s="209" t="str">
        <f t="shared" si="132"/>
        <v>686ESSC91</v>
      </c>
      <c r="T79" s="209" t="str">
        <f t="shared" si="133"/>
        <v>686ESSC02</v>
      </c>
      <c r="U79" s="209" t="str">
        <f t="shared" si="134"/>
        <v>686ESSC62</v>
      </c>
      <c r="V79" s="209" t="str">
        <f t="shared" si="135"/>
        <v>686EPS012</v>
      </c>
      <c r="W79" s="209" t="str">
        <f t="shared" si="136"/>
        <v>686EPSC22</v>
      </c>
      <c r="X79" s="209" t="str">
        <f t="shared" si="137"/>
        <v>686ESSC07</v>
      </c>
      <c r="Y79" s="209" t="str">
        <f t="shared" si="138"/>
        <v>686ESSC33</v>
      </c>
      <c r="Z79" s="209" t="str">
        <f t="shared" si="139"/>
        <v>686EPSS40</v>
      </c>
      <c r="AA79" s="209" t="str">
        <f t="shared" si="140"/>
        <v>686EPS020</v>
      </c>
      <c r="AB79" s="209" t="str">
        <f t="shared" si="141"/>
        <v>686EPSI03</v>
      </c>
      <c r="AC79" s="209" t="str">
        <f t="shared" si="142"/>
        <v>686ESS002</v>
      </c>
      <c r="AD79" s="209" t="str">
        <f t="shared" si="143"/>
        <v>686ESS024</v>
      </c>
      <c r="AE79" s="209" t="str">
        <f t="shared" si="144"/>
        <v>686ESS091</v>
      </c>
      <c r="AF79" s="209" t="str">
        <f t="shared" si="145"/>
        <v>686RES006</v>
      </c>
      <c r="AG79" s="209" t="str">
        <f t="shared" si="146"/>
        <v>686EPSS10</v>
      </c>
      <c r="AH79" s="209" t="e">
        <f>CONCATENATE(AT79,#REF!)</f>
        <v>#REF!</v>
      </c>
      <c r="AI79" s="209" t="str">
        <f t="shared" si="147"/>
        <v>686EPSS16</v>
      </c>
      <c r="AJ79" s="209" t="str">
        <f t="shared" si="148"/>
        <v>686EPSS37</v>
      </c>
      <c r="AK79" s="209" t="str">
        <f t="shared" si="149"/>
        <v>686EPSS02</v>
      </c>
      <c r="AL79" s="209" t="str">
        <f t="shared" si="150"/>
        <v>686EPSS23</v>
      </c>
      <c r="AM79" s="209" t="str">
        <f t="shared" si="151"/>
        <v>686EPSM03</v>
      </c>
      <c r="AN79" s="209" t="str">
        <f t="shared" si="152"/>
        <v>686EPSS18</v>
      </c>
      <c r="AO79" s="209" t="str">
        <f t="shared" si="153"/>
        <v>686EPSS05</v>
      </c>
      <c r="AP79" s="209" t="str">
        <f t="shared" si="154"/>
        <v>686EPSS17</v>
      </c>
      <c r="AQ79" s="209" t="str">
        <f t="shared" si="155"/>
        <v>686EPSS33</v>
      </c>
      <c r="AR79" s="125" t="s">
        <v>127</v>
      </c>
      <c r="AS79" s="308" t="s">
        <v>338</v>
      </c>
      <c r="AT79" s="283">
        <v>686</v>
      </c>
      <c r="AU79" s="284">
        <f>'[1]1.COBERTURA  DANE'!K78</f>
        <v>678</v>
      </c>
      <c r="AV79" s="285">
        <f>'[1]1.COBERTURA  DANE'!N78</f>
        <v>0</v>
      </c>
      <c r="AW79" s="286">
        <f>'[1]1.COBERTURA  DANE'!L78</f>
        <v>0</v>
      </c>
      <c r="AX79" s="287">
        <f>'[1]1.COBERTURA  DANE'!M78</f>
        <v>0</v>
      </c>
      <c r="AY79" s="284">
        <f t="shared" si="104"/>
        <v>3414</v>
      </c>
      <c r="AZ79" s="286">
        <f t="shared" si="104"/>
        <v>8690</v>
      </c>
      <c r="BA79" s="286">
        <f t="shared" si="104"/>
        <v>434</v>
      </c>
      <c r="BB79" s="286">
        <f t="shared" si="104"/>
        <v>165</v>
      </c>
      <c r="BC79" s="286">
        <f t="shared" si="104"/>
        <v>3543</v>
      </c>
      <c r="BD79" s="286">
        <f t="shared" si="104"/>
        <v>0</v>
      </c>
      <c r="BE79" s="286">
        <f t="shared" si="104"/>
        <v>0</v>
      </c>
      <c r="BF79" s="286">
        <f t="shared" si="104"/>
        <v>1</v>
      </c>
      <c r="BG79" s="286">
        <f t="shared" si="104"/>
        <v>21</v>
      </c>
      <c r="BH79" s="286">
        <f t="shared" si="104"/>
        <v>0</v>
      </c>
      <c r="BI79" s="286">
        <f t="shared" si="104"/>
        <v>6</v>
      </c>
      <c r="BJ79" s="286">
        <f t="shared" si="104"/>
        <v>0</v>
      </c>
      <c r="BK79" s="286">
        <f t="shared" si="104"/>
        <v>0</v>
      </c>
      <c r="BL79" s="287">
        <f t="shared" si="104"/>
        <v>0</v>
      </c>
      <c r="BM79" s="284">
        <f t="shared" si="104"/>
        <v>268</v>
      </c>
      <c r="BN79" s="286">
        <f t="shared" si="104"/>
        <v>0</v>
      </c>
      <c r="BO79" s="286">
        <f t="shared" si="105"/>
        <v>0</v>
      </c>
      <c r="BP79" s="286">
        <f t="shared" si="105"/>
        <v>0</v>
      </c>
      <c r="BQ79" s="286">
        <f t="shared" si="105"/>
        <v>2</v>
      </c>
      <c r="BR79" s="286">
        <f t="shared" si="105"/>
        <v>0</v>
      </c>
      <c r="BS79" s="286">
        <f t="shared" si="105"/>
        <v>0</v>
      </c>
      <c r="BT79" s="286">
        <f t="shared" si="105"/>
        <v>0</v>
      </c>
      <c r="BU79" s="286">
        <f t="shared" si="105"/>
        <v>0</v>
      </c>
      <c r="BV79" s="287">
        <f t="shared" si="105"/>
        <v>0</v>
      </c>
      <c r="BW79" s="288">
        <f t="shared" si="112"/>
        <v>270</v>
      </c>
      <c r="BX79" s="284">
        <f t="shared" si="106"/>
        <v>15067</v>
      </c>
      <c r="BY79" s="286">
        <f t="shared" si="106"/>
        <v>0</v>
      </c>
      <c r="BZ79" s="286">
        <f t="shared" si="106"/>
        <v>0</v>
      </c>
      <c r="CA79" s="286">
        <f t="shared" si="106"/>
        <v>0</v>
      </c>
      <c r="CB79" s="286">
        <f t="shared" si="106"/>
        <v>0</v>
      </c>
      <c r="CC79" s="286">
        <f t="shared" si="106"/>
        <v>0</v>
      </c>
      <c r="CD79" s="287">
        <f>'[1]1.COBERTURA  DANE'!F78</f>
        <v>204</v>
      </c>
      <c r="CE79" s="284">
        <f t="shared" si="107"/>
        <v>248</v>
      </c>
      <c r="CF79" s="286">
        <f t="shared" si="108"/>
        <v>730</v>
      </c>
      <c r="CG79" s="286">
        <f t="shared" si="108"/>
        <v>76</v>
      </c>
      <c r="CH79" s="286">
        <f t="shared" si="108"/>
        <v>32</v>
      </c>
      <c r="CI79" s="286">
        <f t="shared" si="108"/>
        <v>0</v>
      </c>
      <c r="CJ79" s="286">
        <f t="shared" si="108"/>
        <v>358</v>
      </c>
      <c r="CK79" s="286">
        <f t="shared" si="108"/>
        <v>0</v>
      </c>
      <c r="CL79" s="286">
        <f t="shared" si="108"/>
        <v>0</v>
      </c>
      <c r="CM79" s="286">
        <f t="shared" si="108"/>
        <v>0</v>
      </c>
      <c r="CN79" s="287">
        <f t="shared" si="108"/>
        <v>0</v>
      </c>
      <c r="CO79" s="288">
        <f t="shared" si="113"/>
        <v>1444</v>
      </c>
      <c r="CP79" s="289">
        <f t="shared" si="109"/>
        <v>678</v>
      </c>
      <c r="CQ79" s="290">
        <f t="shared" si="110"/>
        <v>16544</v>
      </c>
      <c r="CR79" s="291">
        <f t="shared" si="111"/>
        <v>16715</v>
      </c>
      <c r="CS79" s="292">
        <f t="shared" si="114"/>
        <v>1714</v>
      </c>
      <c r="CT79" s="293" t="str">
        <f t="shared" si="156"/>
        <v>790ESSC02</v>
      </c>
      <c r="CU79" s="294" t="s">
        <v>335</v>
      </c>
      <c r="CV79" s="295">
        <v>790</v>
      </c>
      <c r="CW79" s="294" t="s">
        <v>242</v>
      </c>
      <c r="CX79" s="296">
        <v>1</v>
      </c>
      <c r="CY79" s="209" t="str">
        <f t="shared" si="157"/>
        <v>790EPSS37</v>
      </c>
      <c r="CZ79" s="294" t="s">
        <v>335</v>
      </c>
      <c r="DA79" s="295">
        <v>790</v>
      </c>
      <c r="DB79" s="294" t="s">
        <v>196</v>
      </c>
      <c r="DC79" s="296">
        <v>68</v>
      </c>
    </row>
    <row r="80" spans="2:107" x14ac:dyDescent="0.25">
      <c r="B80" s="209" t="str">
        <f t="shared" si="115"/>
        <v>819EPS010</v>
      </c>
      <c r="C80" s="209" t="str">
        <f t="shared" si="116"/>
        <v>819EPS016</v>
      </c>
      <c r="D80" s="209" t="str">
        <f t="shared" si="117"/>
        <v>819EPS037</v>
      </c>
      <c r="E80" s="209" t="str">
        <f t="shared" si="118"/>
        <v>819EPS002</v>
      </c>
      <c r="F80" s="209" t="str">
        <f t="shared" si="119"/>
        <v>819EPS003</v>
      </c>
      <c r="G80" s="209" t="str">
        <f t="shared" si="120"/>
        <v>819EPS023</v>
      </c>
      <c r="H80" s="209" t="str">
        <f t="shared" si="121"/>
        <v>819EPS005</v>
      </c>
      <c r="I80" s="209" t="str">
        <f t="shared" si="122"/>
        <v>819EPS018</v>
      </c>
      <c r="J80" s="209" t="str">
        <f t="shared" si="123"/>
        <v>819EAS016</v>
      </c>
      <c r="K80" s="209" t="str">
        <f t="shared" si="124"/>
        <v>819EAS027</v>
      </c>
      <c r="L80" s="209" t="str">
        <f t="shared" si="125"/>
        <v>819EPS017</v>
      </c>
      <c r="M80" s="209" t="str">
        <f t="shared" si="126"/>
        <v>819EPS033</v>
      </c>
      <c r="N80" s="209" t="str">
        <f t="shared" si="127"/>
        <v>819EPS001</v>
      </c>
      <c r="O80" s="209" t="str">
        <f t="shared" si="128"/>
        <v>819EPS008</v>
      </c>
      <c r="P80" s="209" t="str">
        <f t="shared" si="129"/>
        <v>819EPS040</v>
      </c>
      <c r="Q80" s="209" t="str">
        <f t="shared" si="130"/>
        <v>819ESSC24</v>
      </c>
      <c r="R80" s="209" t="str">
        <f t="shared" si="131"/>
        <v>819EPSC20</v>
      </c>
      <c r="S80" s="209" t="str">
        <f t="shared" si="132"/>
        <v>819ESSC91</v>
      </c>
      <c r="T80" s="209" t="str">
        <f t="shared" si="133"/>
        <v>819ESSC02</v>
      </c>
      <c r="U80" s="209" t="str">
        <f t="shared" si="134"/>
        <v>819ESSC62</v>
      </c>
      <c r="V80" s="209" t="str">
        <f t="shared" si="135"/>
        <v>819EPS012</v>
      </c>
      <c r="W80" s="209" t="str">
        <f t="shared" si="136"/>
        <v>819EPSC22</v>
      </c>
      <c r="X80" s="209" t="str">
        <f t="shared" si="137"/>
        <v>819ESSC07</v>
      </c>
      <c r="Y80" s="209" t="str">
        <f t="shared" si="138"/>
        <v>819ESSC33</v>
      </c>
      <c r="Z80" s="209" t="str">
        <f t="shared" si="139"/>
        <v>819EPSS40</v>
      </c>
      <c r="AA80" s="209" t="str">
        <f t="shared" si="140"/>
        <v>819EPS020</v>
      </c>
      <c r="AB80" s="209" t="str">
        <f t="shared" si="141"/>
        <v>819EPSI03</v>
      </c>
      <c r="AC80" s="209" t="str">
        <f t="shared" si="142"/>
        <v>819ESS002</v>
      </c>
      <c r="AD80" s="209" t="str">
        <f t="shared" si="143"/>
        <v>819ESS024</v>
      </c>
      <c r="AE80" s="209" t="str">
        <f t="shared" si="144"/>
        <v>819ESS091</v>
      </c>
      <c r="AF80" s="209" t="str">
        <f t="shared" si="145"/>
        <v>819RES006</v>
      </c>
      <c r="AG80" s="209" t="str">
        <f t="shared" si="146"/>
        <v>819EPSS10</v>
      </c>
      <c r="AH80" s="209" t="e">
        <f>CONCATENATE(AT80,#REF!)</f>
        <v>#REF!</v>
      </c>
      <c r="AI80" s="209" t="str">
        <f t="shared" si="147"/>
        <v>819EPSS16</v>
      </c>
      <c r="AJ80" s="209" t="str">
        <f t="shared" si="148"/>
        <v>819EPSS37</v>
      </c>
      <c r="AK80" s="209" t="str">
        <f t="shared" si="149"/>
        <v>819EPSS02</v>
      </c>
      <c r="AL80" s="209" t="str">
        <f t="shared" si="150"/>
        <v>819EPSS23</v>
      </c>
      <c r="AM80" s="209" t="str">
        <f t="shared" si="151"/>
        <v>819EPSM03</v>
      </c>
      <c r="AN80" s="209" t="str">
        <f t="shared" si="152"/>
        <v>819EPSS18</v>
      </c>
      <c r="AO80" s="209" t="str">
        <f t="shared" si="153"/>
        <v>819EPSS05</v>
      </c>
      <c r="AP80" s="209" t="str">
        <f t="shared" si="154"/>
        <v>819EPSS17</v>
      </c>
      <c r="AQ80" s="209" t="str">
        <f t="shared" si="155"/>
        <v>819EPSS33</v>
      </c>
      <c r="AR80" s="89" t="s">
        <v>128</v>
      </c>
      <c r="AS80" s="308" t="s">
        <v>338</v>
      </c>
      <c r="AT80" s="283">
        <v>819</v>
      </c>
      <c r="AU80" s="284">
        <f>'[1]1.COBERTURA  DANE'!K79</f>
        <v>100</v>
      </c>
      <c r="AV80" s="285">
        <f>'[1]1.COBERTURA  DANE'!N79</f>
        <v>0</v>
      </c>
      <c r="AW80" s="286">
        <f>'[1]1.COBERTURA  DANE'!L79</f>
        <v>0</v>
      </c>
      <c r="AX80" s="287">
        <f>'[1]1.COBERTURA  DANE'!M79</f>
        <v>0</v>
      </c>
      <c r="AY80" s="284">
        <f t="shared" si="104"/>
        <v>0</v>
      </c>
      <c r="AZ80" s="286">
        <f t="shared" si="104"/>
        <v>0</v>
      </c>
      <c r="BA80" s="286">
        <f t="shared" si="104"/>
        <v>450</v>
      </c>
      <c r="BB80" s="286">
        <f t="shared" si="104"/>
        <v>0</v>
      </c>
      <c r="BC80" s="286">
        <f t="shared" si="104"/>
        <v>638</v>
      </c>
      <c r="BD80" s="286">
        <f t="shared" si="104"/>
        <v>1</v>
      </c>
      <c r="BE80" s="286">
        <f t="shared" si="104"/>
        <v>0</v>
      </c>
      <c r="BF80" s="286">
        <f t="shared" si="104"/>
        <v>0</v>
      </c>
      <c r="BG80" s="286">
        <f t="shared" si="104"/>
        <v>0</v>
      </c>
      <c r="BH80" s="286">
        <f t="shared" si="104"/>
        <v>0</v>
      </c>
      <c r="BI80" s="286">
        <f t="shared" si="104"/>
        <v>0</v>
      </c>
      <c r="BJ80" s="286">
        <f t="shared" si="104"/>
        <v>0</v>
      </c>
      <c r="BK80" s="286">
        <f t="shared" si="104"/>
        <v>0</v>
      </c>
      <c r="BL80" s="287">
        <f t="shared" si="104"/>
        <v>0</v>
      </c>
      <c r="BM80" s="284">
        <f t="shared" si="104"/>
        <v>8</v>
      </c>
      <c r="BN80" s="286">
        <f t="shared" si="104"/>
        <v>0</v>
      </c>
      <c r="BO80" s="286">
        <f t="shared" si="105"/>
        <v>0</v>
      </c>
      <c r="BP80" s="286">
        <f t="shared" si="105"/>
        <v>0</v>
      </c>
      <c r="BQ80" s="286">
        <f t="shared" si="105"/>
        <v>0</v>
      </c>
      <c r="BR80" s="286">
        <f t="shared" si="105"/>
        <v>0</v>
      </c>
      <c r="BS80" s="286">
        <f t="shared" si="105"/>
        <v>0</v>
      </c>
      <c r="BT80" s="286">
        <f t="shared" si="105"/>
        <v>0</v>
      </c>
      <c r="BU80" s="286">
        <f t="shared" si="105"/>
        <v>0</v>
      </c>
      <c r="BV80" s="287">
        <f t="shared" si="105"/>
        <v>0</v>
      </c>
      <c r="BW80" s="288">
        <f t="shared" si="112"/>
        <v>8</v>
      </c>
      <c r="BX80" s="284">
        <f t="shared" si="106"/>
        <v>4014</v>
      </c>
      <c r="BY80" s="286">
        <f t="shared" si="106"/>
        <v>5</v>
      </c>
      <c r="BZ80" s="286">
        <f t="shared" si="106"/>
        <v>0</v>
      </c>
      <c r="CA80" s="286">
        <f t="shared" si="106"/>
        <v>0</v>
      </c>
      <c r="CB80" s="286">
        <f t="shared" si="106"/>
        <v>0</v>
      </c>
      <c r="CC80" s="286">
        <f t="shared" si="106"/>
        <v>0</v>
      </c>
      <c r="CD80" s="287">
        <f>'[1]1.COBERTURA  DANE'!F79</f>
        <v>0</v>
      </c>
      <c r="CE80" s="284">
        <f t="shared" si="107"/>
        <v>0</v>
      </c>
      <c r="CF80" s="286">
        <f t="shared" si="108"/>
        <v>0</v>
      </c>
      <c r="CG80" s="286">
        <f t="shared" si="108"/>
        <v>130</v>
      </c>
      <c r="CH80" s="286">
        <f t="shared" si="108"/>
        <v>0</v>
      </c>
      <c r="CI80" s="286">
        <f t="shared" si="108"/>
        <v>0</v>
      </c>
      <c r="CJ80" s="286">
        <f t="shared" si="108"/>
        <v>156</v>
      </c>
      <c r="CK80" s="286">
        <f t="shared" si="108"/>
        <v>0</v>
      </c>
      <c r="CL80" s="286">
        <f t="shared" si="108"/>
        <v>0</v>
      </c>
      <c r="CM80" s="286">
        <f t="shared" si="108"/>
        <v>0</v>
      </c>
      <c r="CN80" s="287">
        <f t="shared" si="108"/>
        <v>0</v>
      </c>
      <c r="CO80" s="288">
        <f t="shared" si="113"/>
        <v>286</v>
      </c>
      <c r="CP80" s="289">
        <f t="shared" si="109"/>
        <v>100</v>
      </c>
      <c r="CQ80" s="290">
        <f t="shared" si="110"/>
        <v>1097</v>
      </c>
      <c r="CR80" s="291">
        <f t="shared" si="111"/>
        <v>4305</v>
      </c>
      <c r="CS80" s="292">
        <f t="shared" si="114"/>
        <v>294</v>
      </c>
      <c r="CT80" s="293" t="str">
        <f t="shared" si="156"/>
        <v>790ESSC24</v>
      </c>
      <c r="CU80" s="294" t="s">
        <v>335</v>
      </c>
      <c r="CV80" s="295">
        <v>790</v>
      </c>
      <c r="CW80" s="294" t="s">
        <v>241</v>
      </c>
      <c r="CX80" s="296">
        <v>82</v>
      </c>
      <c r="CY80" s="209" t="str">
        <f t="shared" si="157"/>
        <v>790EPSS40</v>
      </c>
      <c r="CZ80" s="294" t="s">
        <v>335</v>
      </c>
      <c r="DA80" s="295">
        <v>790</v>
      </c>
      <c r="DB80" s="294" t="s">
        <v>178</v>
      </c>
      <c r="DC80" s="296">
        <v>8218</v>
      </c>
    </row>
    <row r="81" spans="2:107" x14ac:dyDescent="0.25">
      <c r="B81" s="209" t="str">
        <f t="shared" si="115"/>
        <v>854EPS010</v>
      </c>
      <c r="C81" s="209" t="str">
        <f t="shared" si="116"/>
        <v>854EPS016</v>
      </c>
      <c r="D81" s="209" t="str">
        <f t="shared" si="117"/>
        <v>854EPS037</v>
      </c>
      <c r="E81" s="209" t="str">
        <f t="shared" si="118"/>
        <v>854EPS002</v>
      </c>
      <c r="F81" s="209" t="str">
        <f t="shared" si="119"/>
        <v>854EPS003</v>
      </c>
      <c r="G81" s="209" t="str">
        <f t="shared" si="120"/>
        <v>854EPS023</v>
      </c>
      <c r="H81" s="209" t="str">
        <f t="shared" si="121"/>
        <v>854EPS005</v>
      </c>
      <c r="I81" s="209" t="str">
        <f t="shared" si="122"/>
        <v>854EPS018</v>
      </c>
      <c r="J81" s="209" t="str">
        <f t="shared" si="123"/>
        <v>854EAS016</v>
      </c>
      <c r="K81" s="209" t="str">
        <f t="shared" si="124"/>
        <v>854EAS027</v>
      </c>
      <c r="L81" s="209" t="str">
        <f t="shared" si="125"/>
        <v>854EPS017</v>
      </c>
      <c r="M81" s="209" t="str">
        <f t="shared" si="126"/>
        <v>854EPS033</v>
      </c>
      <c r="N81" s="209" t="str">
        <f t="shared" si="127"/>
        <v>854EPS001</v>
      </c>
      <c r="O81" s="209" t="str">
        <f t="shared" si="128"/>
        <v>854EPS008</v>
      </c>
      <c r="P81" s="209" t="str">
        <f t="shared" si="129"/>
        <v>854EPS040</v>
      </c>
      <c r="Q81" s="209" t="str">
        <f t="shared" si="130"/>
        <v>854ESSC24</v>
      </c>
      <c r="R81" s="209" t="str">
        <f t="shared" si="131"/>
        <v>854EPSC20</v>
      </c>
      <c r="S81" s="209" t="str">
        <f t="shared" si="132"/>
        <v>854ESSC91</v>
      </c>
      <c r="T81" s="209" t="str">
        <f t="shared" si="133"/>
        <v>854ESSC02</v>
      </c>
      <c r="U81" s="209" t="str">
        <f t="shared" si="134"/>
        <v>854ESSC62</v>
      </c>
      <c r="V81" s="209" t="str">
        <f t="shared" si="135"/>
        <v>854EPS012</v>
      </c>
      <c r="W81" s="209" t="str">
        <f t="shared" si="136"/>
        <v>854EPSC22</v>
      </c>
      <c r="X81" s="209" t="str">
        <f t="shared" si="137"/>
        <v>854ESSC07</v>
      </c>
      <c r="Y81" s="209" t="str">
        <f t="shared" si="138"/>
        <v>854ESSC33</v>
      </c>
      <c r="Z81" s="209" t="str">
        <f t="shared" si="139"/>
        <v>854EPSS40</v>
      </c>
      <c r="AA81" s="209" t="str">
        <f t="shared" si="140"/>
        <v>854EPS020</v>
      </c>
      <c r="AB81" s="209" t="str">
        <f t="shared" si="141"/>
        <v>854EPSI03</v>
      </c>
      <c r="AC81" s="209" t="str">
        <f t="shared" si="142"/>
        <v>854ESS002</v>
      </c>
      <c r="AD81" s="209" t="str">
        <f t="shared" si="143"/>
        <v>854ESS024</v>
      </c>
      <c r="AE81" s="209" t="str">
        <f t="shared" si="144"/>
        <v>854ESS091</v>
      </c>
      <c r="AF81" s="209" t="str">
        <f t="shared" si="145"/>
        <v>854RES006</v>
      </c>
      <c r="AG81" s="209" t="str">
        <f t="shared" si="146"/>
        <v>854EPSS10</v>
      </c>
      <c r="AH81" s="209" t="e">
        <f>CONCATENATE(AT81,#REF!)</f>
        <v>#REF!</v>
      </c>
      <c r="AI81" s="209" t="str">
        <f t="shared" si="147"/>
        <v>854EPSS16</v>
      </c>
      <c r="AJ81" s="209" t="str">
        <f t="shared" si="148"/>
        <v>854EPSS37</v>
      </c>
      <c r="AK81" s="209" t="str">
        <f t="shared" si="149"/>
        <v>854EPSS02</v>
      </c>
      <c r="AL81" s="209" t="str">
        <f t="shared" si="150"/>
        <v>854EPSS23</v>
      </c>
      <c r="AM81" s="209" t="str">
        <f t="shared" si="151"/>
        <v>854EPSM03</v>
      </c>
      <c r="AN81" s="209" t="str">
        <f t="shared" si="152"/>
        <v>854EPSS18</v>
      </c>
      <c r="AO81" s="209" t="str">
        <f t="shared" si="153"/>
        <v>854EPSS05</v>
      </c>
      <c r="AP81" s="209" t="str">
        <f t="shared" si="154"/>
        <v>854EPSS17</v>
      </c>
      <c r="AQ81" s="209" t="str">
        <f t="shared" si="155"/>
        <v>854EPSS33</v>
      </c>
      <c r="AR81" s="89" t="s">
        <v>129</v>
      </c>
      <c r="AS81" s="308" t="s">
        <v>338</v>
      </c>
      <c r="AT81" s="283">
        <v>854</v>
      </c>
      <c r="AU81" s="284">
        <f>'[1]1.COBERTURA  DANE'!K80</f>
        <v>196</v>
      </c>
      <c r="AV81" s="285">
        <f>'[1]1.COBERTURA  DANE'!N80</f>
        <v>0</v>
      </c>
      <c r="AW81" s="286">
        <f>'[1]1.COBERTURA  DANE'!L80</f>
        <v>0</v>
      </c>
      <c r="AX81" s="287">
        <f>'[1]1.COBERTURA  DANE'!M80</f>
        <v>0</v>
      </c>
      <c r="AY81" s="284">
        <f t="shared" si="104"/>
        <v>0</v>
      </c>
      <c r="AZ81" s="286">
        <f t="shared" si="104"/>
        <v>0</v>
      </c>
      <c r="BA81" s="286">
        <f t="shared" si="104"/>
        <v>98</v>
      </c>
      <c r="BB81" s="286">
        <f t="shared" si="104"/>
        <v>0</v>
      </c>
      <c r="BC81" s="286">
        <f t="shared" si="104"/>
        <v>1040</v>
      </c>
      <c r="BD81" s="286">
        <f t="shared" si="104"/>
        <v>1</v>
      </c>
      <c r="BE81" s="286">
        <f t="shared" si="104"/>
        <v>0</v>
      </c>
      <c r="BF81" s="286">
        <f t="shared" si="104"/>
        <v>0</v>
      </c>
      <c r="BG81" s="286">
        <f t="shared" si="104"/>
        <v>0</v>
      </c>
      <c r="BH81" s="286">
        <f t="shared" si="104"/>
        <v>0</v>
      </c>
      <c r="BI81" s="286">
        <f t="shared" si="104"/>
        <v>0</v>
      </c>
      <c r="BJ81" s="286">
        <f t="shared" si="104"/>
        <v>0</v>
      </c>
      <c r="BK81" s="286">
        <f t="shared" si="104"/>
        <v>0</v>
      </c>
      <c r="BL81" s="287">
        <f t="shared" si="104"/>
        <v>0</v>
      </c>
      <c r="BM81" s="284">
        <f t="shared" si="104"/>
        <v>0</v>
      </c>
      <c r="BN81" s="286">
        <f t="shared" ref="BN81:BN97" si="158">IFERROR(VLOOKUP(Q81,$CT$9:$CX$929,5,0),0)</f>
        <v>80</v>
      </c>
      <c r="BO81" s="286">
        <f t="shared" si="105"/>
        <v>0</v>
      </c>
      <c r="BP81" s="286">
        <f t="shared" si="105"/>
        <v>0</v>
      </c>
      <c r="BQ81" s="286">
        <f t="shared" si="105"/>
        <v>0</v>
      </c>
      <c r="BR81" s="286">
        <f t="shared" si="105"/>
        <v>0</v>
      </c>
      <c r="BS81" s="286">
        <f t="shared" si="105"/>
        <v>0</v>
      </c>
      <c r="BT81" s="286">
        <f t="shared" si="105"/>
        <v>0</v>
      </c>
      <c r="BU81" s="286">
        <f t="shared" si="105"/>
        <v>0</v>
      </c>
      <c r="BV81" s="287">
        <f t="shared" si="105"/>
        <v>0</v>
      </c>
      <c r="BW81" s="288">
        <f t="shared" si="112"/>
        <v>80</v>
      </c>
      <c r="BX81" s="284">
        <f t="shared" si="106"/>
        <v>0</v>
      </c>
      <c r="BY81" s="286">
        <f t="shared" si="106"/>
        <v>17</v>
      </c>
      <c r="BZ81" s="286">
        <f t="shared" si="106"/>
        <v>0</v>
      </c>
      <c r="CA81" s="286">
        <f t="shared" si="106"/>
        <v>199</v>
      </c>
      <c r="CB81" s="286">
        <f t="shared" si="106"/>
        <v>13140</v>
      </c>
      <c r="CC81" s="286">
        <f t="shared" si="106"/>
        <v>0</v>
      </c>
      <c r="CD81" s="287">
        <f>'[1]1.COBERTURA  DANE'!F80</f>
        <v>0</v>
      </c>
      <c r="CE81" s="284">
        <f t="shared" si="107"/>
        <v>0</v>
      </c>
      <c r="CF81" s="286">
        <f t="shared" si="108"/>
        <v>0</v>
      </c>
      <c r="CG81" s="286">
        <f t="shared" si="108"/>
        <v>29</v>
      </c>
      <c r="CH81" s="286">
        <f t="shared" si="108"/>
        <v>0</v>
      </c>
      <c r="CI81" s="286">
        <f t="shared" si="108"/>
        <v>1</v>
      </c>
      <c r="CJ81" s="286">
        <f t="shared" si="108"/>
        <v>187</v>
      </c>
      <c r="CK81" s="286">
        <f t="shared" si="108"/>
        <v>0</v>
      </c>
      <c r="CL81" s="286">
        <f t="shared" si="108"/>
        <v>0</v>
      </c>
      <c r="CM81" s="286">
        <f t="shared" si="108"/>
        <v>0</v>
      </c>
      <c r="CN81" s="287">
        <f t="shared" si="108"/>
        <v>0</v>
      </c>
      <c r="CO81" s="288">
        <f t="shared" si="113"/>
        <v>217</v>
      </c>
      <c r="CP81" s="289">
        <f t="shared" si="109"/>
        <v>196</v>
      </c>
      <c r="CQ81" s="290">
        <f t="shared" si="110"/>
        <v>1219</v>
      </c>
      <c r="CR81" s="291">
        <f t="shared" si="111"/>
        <v>13573</v>
      </c>
      <c r="CS81" s="292">
        <f t="shared" si="114"/>
        <v>297</v>
      </c>
      <c r="CT81" s="293" t="str">
        <f t="shared" si="156"/>
        <v>895EPS002</v>
      </c>
      <c r="CU81" s="294" t="s">
        <v>335</v>
      </c>
      <c r="CV81" s="295">
        <v>895</v>
      </c>
      <c r="CW81" s="294" t="s">
        <v>225</v>
      </c>
      <c r="CX81" s="296">
        <v>1</v>
      </c>
      <c r="CY81" s="209" t="str">
        <f t="shared" si="157"/>
        <v>790ESS024</v>
      </c>
      <c r="CZ81" s="294" t="s">
        <v>335</v>
      </c>
      <c r="DA81" s="295">
        <v>790</v>
      </c>
      <c r="DB81" s="294" t="s">
        <v>180</v>
      </c>
      <c r="DC81" s="296">
        <v>23164</v>
      </c>
    </row>
    <row r="82" spans="2:107" x14ac:dyDescent="0.25">
      <c r="B82" s="209" t="str">
        <f t="shared" si="115"/>
        <v>887EPS010</v>
      </c>
      <c r="C82" s="209" t="str">
        <f t="shared" si="116"/>
        <v>887EPS016</v>
      </c>
      <c r="D82" s="209" t="str">
        <f t="shared" si="117"/>
        <v>887EPS037</v>
      </c>
      <c r="E82" s="209" t="str">
        <f t="shared" si="118"/>
        <v>887EPS002</v>
      </c>
      <c r="F82" s="209" t="str">
        <f t="shared" si="119"/>
        <v>887EPS003</v>
      </c>
      <c r="G82" s="209" t="str">
        <f t="shared" si="120"/>
        <v>887EPS023</v>
      </c>
      <c r="H82" s="209" t="str">
        <f t="shared" si="121"/>
        <v>887EPS005</v>
      </c>
      <c r="I82" s="209" t="str">
        <f t="shared" si="122"/>
        <v>887EPS018</v>
      </c>
      <c r="J82" s="209" t="str">
        <f t="shared" si="123"/>
        <v>887EAS016</v>
      </c>
      <c r="K82" s="209" t="str">
        <f t="shared" si="124"/>
        <v>887EAS027</v>
      </c>
      <c r="L82" s="209" t="str">
        <f t="shared" si="125"/>
        <v>887EPS017</v>
      </c>
      <c r="M82" s="209" t="str">
        <f t="shared" si="126"/>
        <v>887EPS033</v>
      </c>
      <c r="N82" s="209" t="str">
        <f t="shared" si="127"/>
        <v>887EPS001</v>
      </c>
      <c r="O82" s="209" t="str">
        <f t="shared" si="128"/>
        <v>887EPS008</v>
      </c>
      <c r="P82" s="209" t="str">
        <f t="shared" si="129"/>
        <v>887EPS040</v>
      </c>
      <c r="Q82" s="209" t="str">
        <f t="shared" si="130"/>
        <v>887ESSC24</v>
      </c>
      <c r="R82" s="209" t="str">
        <f t="shared" si="131"/>
        <v>887EPSC20</v>
      </c>
      <c r="S82" s="209" t="str">
        <f t="shared" si="132"/>
        <v>887ESSC91</v>
      </c>
      <c r="T82" s="209" t="str">
        <f t="shared" si="133"/>
        <v>887ESSC02</v>
      </c>
      <c r="U82" s="209" t="str">
        <f t="shared" si="134"/>
        <v>887ESSC62</v>
      </c>
      <c r="V82" s="209" t="str">
        <f t="shared" si="135"/>
        <v>887EPS012</v>
      </c>
      <c r="W82" s="209" t="str">
        <f t="shared" si="136"/>
        <v>887EPSC22</v>
      </c>
      <c r="X82" s="209" t="str">
        <f t="shared" si="137"/>
        <v>887ESSC07</v>
      </c>
      <c r="Y82" s="209" t="str">
        <f t="shared" si="138"/>
        <v>887ESSC33</v>
      </c>
      <c r="Z82" s="209" t="str">
        <f t="shared" si="139"/>
        <v>887EPSS40</v>
      </c>
      <c r="AA82" s="209" t="str">
        <f t="shared" si="140"/>
        <v>887EPS020</v>
      </c>
      <c r="AB82" s="209" t="str">
        <f t="shared" si="141"/>
        <v>887EPSI03</v>
      </c>
      <c r="AC82" s="209" t="str">
        <f t="shared" si="142"/>
        <v>887ESS002</v>
      </c>
      <c r="AD82" s="209" t="str">
        <f t="shared" si="143"/>
        <v>887ESS024</v>
      </c>
      <c r="AE82" s="209" t="str">
        <f t="shared" si="144"/>
        <v>887ESS091</v>
      </c>
      <c r="AF82" s="209" t="str">
        <f t="shared" si="145"/>
        <v>887RES006</v>
      </c>
      <c r="AG82" s="209" t="str">
        <f t="shared" si="146"/>
        <v>887EPSS10</v>
      </c>
      <c r="AH82" s="209" t="e">
        <f>CONCATENATE(AT82,#REF!)</f>
        <v>#REF!</v>
      </c>
      <c r="AI82" s="209" t="str">
        <f t="shared" si="147"/>
        <v>887EPSS16</v>
      </c>
      <c r="AJ82" s="209" t="str">
        <f t="shared" si="148"/>
        <v>887EPSS37</v>
      </c>
      <c r="AK82" s="209" t="str">
        <f t="shared" si="149"/>
        <v>887EPSS02</v>
      </c>
      <c r="AL82" s="209" t="str">
        <f t="shared" si="150"/>
        <v>887EPSS23</v>
      </c>
      <c r="AM82" s="209" t="str">
        <f t="shared" si="151"/>
        <v>887EPSM03</v>
      </c>
      <c r="AN82" s="209" t="str">
        <f t="shared" si="152"/>
        <v>887EPSS18</v>
      </c>
      <c r="AO82" s="209" t="str">
        <f t="shared" si="153"/>
        <v>887EPSS05</v>
      </c>
      <c r="AP82" s="209" t="str">
        <f t="shared" si="154"/>
        <v>887EPSS17</v>
      </c>
      <c r="AQ82" s="209" t="str">
        <f t="shared" si="155"/>
        <v>887EPSS33</v>
      </c>
      <c r="AR82" s="89" t="s">
        <v>130</v>
      </c>
      <c r="AS82" s="308" t="s">
        <v>338</v>
      </c>
      <c r="AT82" s="283">
        <v>887</v>
      </c>
      <c r="AU82" s="284">
        <f>'[1]1.COBERTURA  DANE'!K81</f>
        <v>944</v>
      </c>
      <c r="AV82" s="285">
        <f>'[1]1.COBERTURA  DANE'!N81</f>
        <v>0</v>
      </c>
      <c r="AW82" s="286">
        <f>'[1]1.COBERTURA  DANE'!L81</f>
        <v>5</v>
      </c>
      <c r="AX82" s="287">
        <f>'[1]1.COBERTURA  DANE'!M81</f>
        <v>0</v>
      </c>
      <c r="AY82" s="284">
        <f t="shared" ref="AY82:BM98" si="159">IFERROR(VLOOKUP(B82,$CT$9:$CX$929,5,0),0)</f>
        <v>1804</v>
      </c>
      <c r="AZ82" s="286">
        <f t="shared" si="159"/>
        <v>6594</v>
      </c>
      <c r="BA82" s="286">
        <f t="shared" si="159"/>
        <v>522</v>
      </c>
      <c r="BB82" s="286">
        <f t="shared" si="159"/>
        <v>118</v>
      </c>
      <c r="BC82" s="286">
        <f t="shared" si="159"/>
        <v>4780</v>
      </c>
      <c r="BD82" s="286">
        <f t="shared" si="159"/>
        <v>1</v>
      </c>
      <c r="BE82" s="286">
        <f t="shared" si="159"/>
        <v>11</v>
      </c>
      <c r="BF82" s="286">
        <f t="shared" si="159"/>
        <v>0</v>
      </c>
      <c r="BG82" s="286">
        <f t="shared" si="159"/>
        <v>2</v>
      </c>
      <c r="BH82" s="286">
        <f t="shared" si="159"/>
        <v>0</v>
      </c>
      <c r="BI82" s="286">
        <f t="shared" si="159"/>
        <v>0</v>
      </c>
      <c r="BJ82" s="286">
        <f t="shared" si="159"/>
        <v>0</v>
      </c>
      <c r="BK82" s="286">
        <f t="shared" si="159"/>
        <v>0</v>
      </c>
      <c r="BL82" s="287">
        <f t="shared" si="159"/>
        <v>0</v>
      </c>
      <c r="BM82" s="284">
        <f t="shared" si="159"/>
        <v>95</v>
      </c>
      <c r="BN82" s="286">
        <f t="shared" si="158"/>
        <v>63</v>
      </c>
      <c r="BO82" s="286">
        <f t="shared" si="105"/>
        <v>0</v>
      </c>
      <c r="BP82" s="286">
        <f t="shared" si="105"/>
        <v>0</v>
      </c>
      <c r="BQ82" s="286">
        <f t="shared" si="105"/>
        <v>0</v>
      </c>
      <c r="BR82" s="286">
        <f t="shared" si="105"/>
        <v>0</v>
      </c>
      <c r="BS82" s="286">
        <f t="shared" si="105"/>
        <v>0</v>
      </c>
      <c r="BT82" s="286">
        <f t="shared" si="105"/>
        <v>0</v>
      </c>
      <c r="BU82" s="286">
        <f t="shared" si="105"/>
        <v>0</v>
      </c>
      <c r="BV82" s="287">
        <f t="shared" si="105"/>
        <v>0</v>
      </c>
      <c r="BW82" s="288">
        <f t="shared" si="112"/>
        <v>158</v>
      </c>
      <c r="BX82" s="284">
        <f t="shared" si="106"/>
        <v>21452</v>
      </c>
      <c r="BY82" s="286">
        <f t="shared" si="106"/>
        <v>91</v>
      </c>
      <c r="BZ82" s="286">
        <f t="shared" si="106"/>
        <v>0</v>
      </c>
      <c r="CA82" s="286">
        <f t="shared" si="106"/>
        <v>0</v>
      </c>
      <c r="CB82" s="286">
        <f t="shared" si="106"/>
        <v>6670</v>
      </c>
      <c r="CC82" s="286">
        <f t="shared" si="106"/>
        <v>0</v>
      </c>
      <c r="CD82" s="287">
        <f>'[1]1.COBERTURA  DANE'!F81</f>
        <v>241</v>
      </c>
      <c r="CE82" s="284">
        <f t="shared" si="107"/>
        <v>254</v>
      </c>
      <c r="CF82" s="286">
        <f t="shared" si="108"/>
        <v>794</v>
      </c>
      <c r="CG82" s="286">
        <f t="shared" si="108"/>
        <v>90</v>
      </c>
      <c r="CH82" s="286">
        <f t="shared" si="108"/>
        <v>11</v>
      </c>
      <c r="CI82" s="286">
        <f t="shared" si="108"/>
        <v>1</v>
      </c>
      <c r="CJ82" s="286">
        <f t="shared" si="108"/>
        <v>602</v>
      </c>
      <c r="CK82" s="286">
        <f t="shared" si="108"/>
        <v>0</v>
      </c>
      <c r="CL82" s="286">
        <f t="shared" si="108"/>
        <v>1</v>
      </c>
      <c r="CM82" s="286">
        <f t="shared" si="108"/>
        <v>0</v>
      </c>
      <c r="CN82" s="287">
        <f t="shared" si="108"/>
        <v>0</v>
      </c>
      <c r="CO82" s="288">
        <f t="shared" si="113"/>
        <v>1753</v>
      </c>
      <c r="CP82" s="289">
        <f t="shared" si="109"/>
        <v>949</v>
      </c>
      <c r="CQ82" s="290">
        <f t="shared" si="110"/>
        <v>13990</v>
      </c>
      <c r="CR82" s="291">
        <f t="shared" si="111"/>
        <v>30207</v>
      </c>
      <c r="CS82" s="292">
        <f t="shared" si="114"/>
        <v>1911</v>
      </c>
      <c r="CT82" s="293" t="str">
        <f t="shared" si="156"/>
        <v>895EPS003</v>
      </c>
      <c r="CU82" s="294" t="s">
        <v>335</v>
      </c>
      <c r="CV82" s="295">
        <v>895</v>
      </c>
      <c r="CW82" s="294" t="s">
        <v>226</v>
      </c>
      <c r="CX82" s="296">
        <v>1687</v>
      </c>
      <c r="CY82" s="209" t="str">
        <f t="shared" si="157"/>
        <v>895EPS020</v>
      </c>
      <c r="CZ82" s="294" t="s">
        <v>335</v>
      </c>
      <c r="DA82" s="295">
        <v>895</v>
      </c>
      <c r="DB82" s="294" t="s">
        <v>189</v>
      </c>
      <c r="DC82" s="296">
        <v>103</v>
      </c>
    </row>
    <row r="83" spans="2:107" x14ac:dyDescent="0.25">
      <c r="B83" s="209" t="str">
        <f t="shared" si="115"/>
        <v>EPS010</v>
      </c>
      <c r="C83" s="209" t="str">
        <f t="shared" si="116"/>
        <v>EPS016</v>
      </c>
      <c r="D83" s="209" t="str">
        <f t="shared" si="117"/>
        <v>EPS037</v>
      </c>
      <c r="E83" s="209" t="str">
        <f t="shared" si="118"/>
        <v>EPS002</v>
      </c>
      <c r="F83" s="209" t="str">
        <f t="shared" si="119"/>
        <v>EPS003</v>
      </c>
      <c r="G83" s="209" t="str">
        <f t="shared" si="120"/>
        <v>EPS023</v>
      </c>
      <c r="H83" s="209" t="str">
        <f t="shared" si="121"/>
        <v>EPS005</v>
      </c>
      <c r="I83" s="209" t="str">
        <f t="shared" si="122"/>
        <v>EPS018</v>
      </c>
      <c r="J83" s="209" t="str">
        <f t="shared" si="123"/>
        <v>EAS016</v>
      </c>
      <c r="K83" s="209" t="str">
        <f t="shared" si="124"/>
        <v>EAS027</v>
      </c>
      <c r="L83" s="209" t="str">
        <f t="shared" si="125"/>
        <v>EPS017</v>
      </c>
      <c r="M83" s="209" t="str">
        <f t="shared" si="126"/>
        <v>EPS033</v>
      </c>
      <c r="N83" s="209" t="str">
        <f t="shared" si="127"/>
        <v>EPS001</v>
      </c>
      <c r="O83" s="209" t="str">
        <f t="shared" si="128"/>
        <v>EPS008</v>
      </c>
      <c r="P83" s="209" t="str">
        <f t="shared" si="129"/>
        <v>EPS040</v>
      </c>
      <c r="Q83" s="209" t="str">
        <f t="shared" si="130"/>
        <v>ESSC24</v>
      </c>
      <c r="R83" s="209" t="str">
        <f t="shared" si="131"/>
        <v>EPSC20</v>
      </c>
      <c r="S83" s="209" t="str">
        <f t="shared" si="132"/>
        <v>ESSC91</v>
      </c>
      <c r="T83" s="209" t="str">
        <f t="shared" si="133"/>
        <v>ESSC02</v>
      </c>
      <c r="U83" s="209" t="str">
        <f t="shared" si="134"/>
        <v>ESSC62</v>
      </c>
      <c r="V83" s="209" t="str">
        <f t="shared" si="135"/>
        <v>EPS012</v>
      </c>
      <c r="W83" s="209" t="str">
        <f t="shared" si="136"/>
        <v>EPSC22</v>
      </c>
      <c r="X83" s="209" t="str">
        <f t="shared" si="137"/>
        <v>ESSC07</v>
      </c>
      <c r="Y83" s="209" t="str">
        <f t="shared" si="138"/>
        <v>ESSC33</v>
      </c>
      <c r="Z83" s="209" t="str">
        <f t="shared" si="139"/>
        <v>EPSS40</v>
      </c>
      <c r="AA83" s="209" t="str">
        <f t="shared" si="140"/>
        <v>EPS020</v>
      </c>
      <c r="AB83" s="209" t="str">
        <f t="shared" si="141"/>
        <v>EPSI03</v>
      </c>
      <c r="AC83" s="209" t="str">
        <f t="shared" si="142"/>
        <v>ESS002</v>
      </c>
      <c r="AD83" s="209" t="str">
        <f t="shared" si="143"/>
        <v>ESS024</v>
      </c>
      <c r="AE83" s="209" t="str">
        <f t="shared" si="144"/>
        <v>ESS091</v>
      </c>
      <c r="AF83" s="209" t="str">
        <f t="shared" si="145"/>
        <v>RES006</v>
      </c>
      <c r="AG83" s="209" t="str">
        <f t="shared" si="146"/>
        <v>EPSS10</v>
      </c>
      <c r="AH83" s="209" t="e">
        <f>CONCATENATE(AT83,#REF!)</f>
        <v>#REF!</v>
      </c>
      <c r="AI83" s="209" t="str">
        <f t="shared" si="147"/>
        <v>EPSS16</v>
      </c>
      <c r="AJ83" s="209" t="str">
        <f t="shared" si="148"/>
        <v>EPSS37</v>
      </c>
      <c r="AK83" s="209" t="str">
        <f t="shared" si="149"/>
        <v>EPSS02</v>
      </c>
      <c r="AL83" s="209" t="str">
        <f t="shared" si="150"/>
        <v>EPSS23</v>
      </c>
      <c r="AM83" s="209" t="str">
        <f t="shared" si="151"/>
        <v>EPSM03</v>
      </c>
      <c r="AN83" s="209" t="str">
        <f t="shared" si="152"/>
        <v>EPSS18</v>
      </c>
      <c r="AO83" s="209" t="str">
        <f t="shared" si="153"/>
        <v>EPSS05</v>
      </c>
      <c r="AP83" s="209" t="str">
        <f t="shared" si="154"/>
        <v>EPSS17</v>
      </c>
      <c r="AQ83" s="209" t="str">
        <f t="shared" si="155"/>
        <v>EPSS33</v>
      </c>
      <c r="AR83" s="299" t="s">
        <v>339</v>
      </c>
      <c r="AS83" s="300"/>
      <c r="AT83" s="301"/>
      <c r="AU83" s="302">
        <f>SUM(AU84:AU106)</f>
        <v>10550</v>
      </c>
      <c r="AV83" s="303">
        <f>SUM(AV84:AV106)</f>
        <v>0</v>
      </c>
      <c r="AW83" s="304">
        <f t="shared" ref="AW83:CN83" si="160">SUM(AW84:AW106)</f>
        <v>114</v>
      </c>
      <c r="AX83" s="305">
        <f t="shared" si="160"/>
        <v>112</v>
      </c>
      <c r="AY83" s="302">
        <f t="shared" si="160"/>
        <v>89439</v>
      </c>
      <c r="AZ83" s="304">
        <f t="shared" si="160"/>
        <v>110822</v>
      </c>
      <c r="BA83" s="304">
        <f t="shared" si="160"/>
        <v>40604</v>
      </c>
      <c r="BB83" s="304">
        <f t="shared" si="160"/>
        <v>5445</v>
      </c>
      <c r="BC83" s="304">
        <f t="shared" si="160"/>
        <v>49832</v>
      </c>
      <c r="BD83" s="304">
        <f t="shared" si="160"/>
        <v>78</v>
      </c>
      <c r="BE83" s="304">
        <f t="shared" si="160"/>
        <v>2284</v>
      </c>
      <c r="BF83" s="304">
        <f t="shared" si="160"/>
        <v>272</v>
      </c>
      <c r="BG83" s="304">
        <f t="shared" si="160"/>
        <v>549</v>
      </c>
      <c r="BH83" s="304">
        <f t="shared" si="160"/>
        <v>0</v>
      </c>
      <c r="BI83" s="304">
        <f t="shared" si="160"/>
        <v>27</v>
      </c>
      <c r="BJ83" s="304">
        <f t="shared" si="160"/>
        <v>1</v>
      </c>
      <c r="BK83" s="304">
        <f t="shared" si="160"/>
        <v>0</v>
      </c>
      <c r="BL83" s="305">
        <f t="shared" si="160"/>
        <v>0</v>
      </c>
      <c r="BM83" s="302">
        <f t="shared" si="160"/>
        <v>2463</v>
      </c>
      <c r="BN83" s="304">
        <f t="shared" si="160"/>
        <v>29</v>
      </c>
      <c r="BO83" s="304">
        <f t="shared" si="160"/>
        <v>39</v>
      </c>
      <c r="BP83" s="304">
        <f t="shared" si="160"/>
        <v>37</v>
      </c>
      <c r="BQ83" s="304">
        <f t="shared" si="160"/>
        <v>0</v>
      </c>
      <c r="BR83" s="304">
        <f t="shared" si="160"/>
        <v>1</v>
      </c>
      <c r="BS83" s="304">
        <f t="shared" si="160"/>
        <v>0</v>
      </c>
      <c r="BT83" s="304">
        <f t="shared" si="160"/>
        <v>0</v>
      </c>
      <c r="BU83" s="304">
        <f t="shared" si="160"/>
        <v>0</v>
      </c>
      <c r="BV83" s="305">
        <f t="shared" si="160"/>
        <v>0</v>
      </c>
      <c r="BW83" s="306">
        <f t="shared" si="112"/>
        <v>2569</v>
      </c>
      <c r="BX83" s="302">
        <f t="shared" si="160"/>
        <v>195644</v>
      </c>
      <c r="BY83" s="304">
        <f t="shared" si="160"/>
        <v>543</v>
      </c>
      <c r="BZ83" s="304">
        <f t="shared" si="160"/>
        <v>0</v>
      </c>
      <c r="CA83" s="304">
        <f t="shared" si="160"/>
        <v>0</v>
      </c>
      <c r="CB83" s="304">
        <f t="shared" si="160"/>
        <v>3418</v>
      </c>
      <c r="CC83" s="304">
        <f t="shared" si="160"/>
        <v>23008</v>
      </c>
      <c r="CD83" s="305">
        <f t="shared" si="160"/>
        <v>627</v>
      </c>
      <c r="CE83" s="302">
        <f t="shared" si="160"/>
        <v>3226</v>
      </c>
      <c r="CF83" s="304">
        <f t="shared" si="160"/>
        <v>5724</v>
      </c>
      <c r="CG83" s="304">
        <f t="shared" si="160"/>
        <v>2460</v>
      </c>
      <c r="CH83" s="304">
        <f t="shared" si="160"/>
        <v>280</v>
      </c>
      <c r="CI83" s="304">
        <f t="shared" si="160"/>
        <v>23</v>
      </c>
      <c r="CJ83" s="304">
        <f t="shared" si="160"/>
        <v>3716</v>
      </c>
      <c r="CK83" s="304">
        <f t="shared" si="160"/>
        <v>17</v>
      </c>
      <c r="CL83" s="304">
        <f t="shared" si="160"/>
        <v>26</v>
      </c>
      <c r="CM83" s="304">
        <f t="shared" si="160"/>
        <v>5</v>
      </c>
      <c r="CN83" s="305">
        <f t="shared" si="160"/>
        <v>1</v>
      </c>
      <c r="CO83" s="306">
        <f t="shared" si="113"/>
        <v>15478</v>
      </c>
      <c r="CP83" s="277">
        <f>SUM(CP84:CP106)</f>
        <v>10776</v>
      </c>
      <c r="CQ83" s="307">
        <f t="shared" ref="CQ83" si="161">SUM(CQ84:CQ106)</f>
        <v>301922</v>
      </c>
      <c r="CR83" s="279">
        <f>SUM(CR84:CR106)</f>
        <v>238718</v>
      </c>
      <c r="CS83" s="280">
        <f t="shared" si="114"/>
        <v>18047</v>
      </c>
      <c r="CT83" s="293" t="str">
        <f t="shared" si="156"/>
        <v>895EPS018</v>
      </c>
      <c r="CU83" s="294" t="s">
        <v>335</v>
      </c>
      <c r="CV83" s="295">
        <v>895</v>
      </c>
      <c r="CW83" s="294" t="s">
        <v>229</v>
      </c>
      <c r="CX83" s="296">
        <v>1</v>
      </c>
      <c r="CY83" s="209" t="str">
        <f t="shared" si="157"/>
        <v>895EPSI03</v>
      </c>
      <c r="CZ83" s="294" t="s">
        <v>335</v>
      </c>
      <c r="DA83" s="295">
        <v>895</v>
      </c>
      <c r="DB83" s="294" t="s">
        <v>186</v>
      </c>
      <c r="DC83" s="296">
        <v>2815</v>
      </c>
    </row>
    <row r="84" spans="2:107" x14ac:dyDescent="0.25">
      <c r="B84" s="209" t="str">
        <f t="shared" si="115"/>
        <v>2EPS010</v>
      </c>
      <c r="C84" s="209" t="str">
        <f t="shared" si="116"/>
        <v>2EPS016</v>
      </c>
      <c r="D84" s="209" t="str">
        <f t="shared" si="117"/>
        <v>2EPS037</v>
      </c>
      <c r="E84" s="209" t="str">
        <f t="shared" si="118"/>
        <v>2EPS002</v>
      </c>
      <c r="F84" s="209" t="str">
        <f t="shared" si="119"/>
        <v>2EPS003</v>
      </c>
      <c r="G84" s="209" t="str">
        <f t="shared" si="120"/>
        <v>2EPS023</v>
      </c>
      <c r="H84" s="209" t="str">
        <f t="shared" si="121"/>
        <v>2EPS005</v>
      </c>
      <c r="I84" s="209" t="str">
        <f t="shared" si="122"/>
        <v>2EPS018</v>
      </c>
      <c r="J84" s="209" t="str">
        <f t="shared" si="123"/>
        <v>2EAS016</v>
      </c>
      <c r="K84" s="209" t="str">
        <f t="shared" si="124"/>
        <v>2EAS027</v>
      </c>
      <c r="L84" s="209" t="str">
        <f t="shared" si="125"/>
        <v>2EPS017</v>
      </c>
      <c r="M84" s="209" t="str">
        <f t="shared" si="126"/>
        <v>2EPS033</v>
      </c>
      <c r="N84" s="209" t="str">
        <f t="shared" si="127"/>
        <v>2EPS001</v>
      </c>
      <c r="O84" s="209" t="str">
        <f t="shared" si="128"/>
        <v>2EPS008</v>
      </c>
      <c r="P84" s="209" t="str">
        <f t="shared" si="129"/>
        <v>2EPS040</v>
      </c>
      <c r="Q84" s="209" t="str">
        <f t="shared" si="130"/>
        <v>2ESSC24</v>
      </c>
      <c r="R84" s="209" t="str">
        <f t="shared" si="131"/>
        <v>2EPSC20</v>
      </c>
      <c r="S84" s="209" t="str">
        <f t="shared" si="132"/>
        <v>2ESSC91</v>
      </c>
      <c r="T84" s="209" t="str">
        <f t="shared" si="133"/>
        <v>2ESSC02</v>
      </c>
      <c r="U84" s="209" t="str">
        <f t="shared" si="134"/>
        <v>2ESSC62</v>
      </c>
      <c r="V84" s="209" t="str">
        <f t="shared" si="135"/>
        <v>2EPS012</v>
      </c>
      <c r="W84" s="209" t="str">
        <f t="shared" si="136"/>
        <v>2EPSC22</v>
      </c>
      <c r="X84" s="209" t="str">
        <f t="shared" si="137"/>
        <v>2ESSC07</v>
      </c>
      <c r="Y84" s="209" t="str">
        <f t="shared" si="138"/>
        <v>2ESSC33</v>
      </c>
      <c r="Z84" s="209" t="str">
        <f t="shared" si="139"/>
        <v>2EPSS40</v>
      </c>
      <c r="AA84" s="209" t="str">
        <f t="shared" si="140"/>
        <v>2EPS020</v>
      </c>
      <c r="AB84" s="209" t="str">
        <f t="shared" si="141"/>
        <v>2EPSI03</v>
      </c>
      <c r="AC84" s="209" t="str">
        <f t="shared" si="142"/>
        <v>2ESS002</v>
      </c>
      <c r="AD84" s="209" t="str">
        <f t="shared" si="143"/>
        <v>2ESS024</v>
      </c>
      <c r="AE84" s="209" t="str">
        <f t="shared" si="144"/>
        <v>2ESS091</v>
      </c>
      <c r="AF84" s="209" t="str">
        <f t="shared" si="145"/>
        <v>2RES006</v>
      </c>
      <c r="AG84" s="209" t="str">
        <f t="shared" si="146"/>
        <v>2EPSS10</v>
      </c>
      <c r="AH84" s="209" t="e">
        <f>CONCATENATE(AT84,#REF!)</f>
        <v>#REF!</v>
      </c>
      <c r="AI84" s="209" t="str">
        <f t="shared" si="147"/>
        <v>2EPSS16</v>
      </c>
      <c r="AJ84" s="209" t="str">
        <f t="shared" si="148"/>
        <v>2EPSS37</v>
      </c>
      <c r="AK84" s="209" t="str">
        <f t="shared" si="149"/>
        <v>2EPSS02</v>
      </c>
      <c r="AL84" s="209" t="str">
        <f t="shared" si="150"/>
        <v>2EPSS23</v>
      </c>
      <c r="AM84" s="209" t="str">
        <f t="shared" si="151"/>
        <v>2EPSM03</v>
      </c>
      <c r="AN84" s="209" t="str">
        <f t="shared" si="152"/>
        <v>2EPSS18</v>
      </c>
      <c r="AO84" s="209" t="str">
        <f t="shared" si="153"/>
        <v>2EPSS05</v>
      </c>
      <c r="AP84" s="209" t="str">
        <f t="shared" si="154"/>
        <v>2EPSS17</v>
      </c>
      <c r="AQ84" s="209" t="str">
        <f t="shared" si="155"/>
        <v>2EPSS33</v>
      </c>
      <c r="AR84" s="110" t="s">
        <v>132</v>
      </c>
      <c r="AS84" s="308" t="s">
        <v>340</v>
      </c>
      <c r="AT84" s="283">
        <v>2</v>
      </c>
      <c r="AU84" s="284">
        <f>'[1]1.COBERTURA  DANE'!K83</f>
        <v>530</v>
      </c>
      <c r="AV84" s="285">
        <f>'[1]1.COBERTURA  DANE'!N83</f>
        <v>0</v>
      </c>
      <c r="AW84" s="286">
        <f>'[1]1.COBERTURA  DANE'!L83</f>
        <v>0</v>
      </c>
      <c r="AX84" s="287">
        <f>'[1]1.COBERTURA  DANE'!M83</f>
        <v>0</v>
      </c>
      <c r="AY84" s="284">
        <f t="shared" ref="AY84:BN106" si="162">IFERROR(VLOOKUP(B84,$CT$9:$CX$929,5,0),0)</f>
        <v>0</v>
      </c>
      <c r="AZ84" s="286">
        <f t="shared" si="162"/>
        <v>1210</v>
      </c>
      <c r="BA84" s="286">
        <f t="shared" si="162"/>
        <v>354</v>
      </c>
      <c r="BB84" s="286">
        <f t="shared" si="162"/>
        <v>2</v>
      </c>
      <c r="BC84" s="286">
        <f t="shared" si="162"/>
        <v>923</v>
      </c>
      <c r="BD84" s="286">
        <f t="shared" si="162"/>
        <v>47</v>
      </c>
      <c r="BE84" s="286">
        <f t="shared" si="162"/>
        <v>2</v>
      </c>
      <c r="BF84" s="286">
        <f t="shared" si="162"/>
        <v>0</v>
      </c>
      <c r="BG84" s="286">
        <f t="shared" si="162"/>
        <v>1</v>
      </c>
      <c r="BH84" s="286">
        <f t="shared" si="162"/>
        <v>0</v>
      </c>
      <c r="BI84" s="286">
        <f t="shared" si="162"/>
        <v>2</v>
      </c>
      <c r="BJ84" s="286">
        <f t="shared" si="162"/>
        <v>0</v>
      </c>
      <c r="BK84" s="286">
        <f t="shared" si="162"/>
        <v>0</v>
      </c>
      <c r="BL84" s="287">
        <f t="shared" si="162"/>
        <v>0</v>
      </c>
      <c r="BM84" s="284">
        <f t="shared" si="162"/>
        <v>83</v>
      </c>
      <c r="BN84" s="286">
        <f t="shared" si="162"/>
        <v>29</v>
      </c>
      <c r="BO84" s="286">
        <f t="shared" ref="BO84:BV106" si="163">IFERROR(VLOOKUP(R84,$CT$9:$CX$929,5,0),0)</f>
        <v>1</v>
      </c>
      <c r="BP84" s="286">
        <f t="shared" si="163"/>
        <v>0</v>
      </c>
      <c r="BQ84" s="286">
        <f t="shared" si="163"/>
        <v>0</v>
      </c>
      <c r="BR84" s="286">
        <f t="shared" si="163"/>
        <v>0</v>
      </c>
      <c r="BS84" s="286">
        <f t="shared" si="163"/>
        <v>0</v>
      </c>
      <c r="BT84" s="286">
        <f t="shared" si="163"/>
        <v>0</v>
      </c>
      <c r="BU84" s="286">
        <f t="shared" si="163"/>
        <v>0</v>
      </c>
      <c r="BV84" s="287">
        <f t="shared" si="163"/>
        <v>0</v>
      </c>
      <c r="BW84" s="288">
        <f t="shared" si="112"/>
        <v>113</v>
      </c>
      <c r="BX84" s="284">
        <f t="shared" ref="BX84:CC106" si="164">IFERROR(VLOOKUP(Z84,$CY$9:$DC$931,5,0),0)</f>
        <v>10147</v>
      </c>
      <c r="BY84" s="286">
        <f t="shared" si="164"/>
        <v>9</v>
      </c>
      <c r="BZ84" s="286">
        <f t="shared" si="164"/>
        <v>0</v>
      </c>
      <c r="CA84" s="286">
        <f t="shared" si="164"/>
        <v>0</v>
      </c>
      <c r="CB84" s="286">
        <f t="shared" si="164"/>
        <v>3418</v>
      </c>
      <c r="CC84" s="286">
        <f t="shared" si="164"/>
        <v>0</v>
      </c>
      <c r="CD84" s="287">
        <f>'[1]1.COBERTURA  DANE'!F83</f>
        <v>0</v>
      </c>
      <c r="CE84" s="284">
        <f t="shared" ref="CE84:CE106" si="165">IFERROR(VLOOKUP(AG84,$CY$9:$DC$931,5,0),0)</f>
        <v>0</v>
      </c>
      <c r="CF84" s="286">
        <f t="shared" ref="CF84:CN106" si="166">IFERROR(VLOOKUP(AI84,$CY$9:$DC$931,5,0),0)</f>
        <v>154</v>
      </c>
      <c r="CG84" s="286">
        <f t="shared" si="166"/>
        <v>53</v>
      </c>
      <c r="CH84" s="286">
        <f t="shared" si="166"/>
        <v>0</v>
      </c>
      <c r="CI84" s="286">
        <f t="shared" si="166"/>
        <v>21</v>
      </c>
      <c r="CJ84" s="286">
        <f t="shared" si="166"/>
        <v>64</v>
      </c>
      <c r="CK84" s="286">
        <f t="shared" si="166"/>
        <v>0</v>
      </c>
      <c r="CL84" s="286">
        <f t="shared" si="166"/>
        <v>0</v>
      </c>
      <c r="CM84" s="286">
        <f t="shared" si="166"/>
        <v>0</v>
      </c>
      <c r="CN84" s="287">
        <f t="shared" si="166"/>
        <v>0</v>
      </c>
      <c r="CO84" s="288">
        <f t="shared" si="113"/>
        <v>292</v>
      </c>
      <c r="CP84" s="289">
        <f t="shared" ref="CP84:CP106" si="167">SUM(AU84:AX84)</f>
        <v>530</v>
      </c>
      <c r="CQ84" s="290">
        <f t="shared" ref="CQ84:CQ106" si="168">SUM(AY84:BV84)</f>
        <v>2654</v>
      </c>
      <c r="CR84" s="291">
        <f t="shared" ref="CR84:CR106" si="169">SUM(BX84:CN84)</f>
        <v>13866</v>
      </c>
      <c r="CS84" s="292">
        <f t="shared" si="114"/>
        <v>405</v>
      </c>
      <c r="CT84" s="293" t="str">
        <f t="shared" si="156"/>
        <v>895EPS037</v>
      </c>
      <c r="CU84" s="294" t="s">
        <v>335</v>
      </c>
      <c r="CV84" s="295">
        <v>895</v>
      </c>
      <c r="CW84" s="294" t="s">
        <v>224</v>
      </c>
      <c r="CX84" s="296">
        <v>69</v>
      </c>
      <c r="CY84" s="209" t="str">
        <f t="shared" si="157"/>
        <v>895EPSM03</v>
      </c>
      <c r="CZ84" s="294" t="s">
        <v>335</v>
      </c>
      <c r="DA84" s="295">
        <v>895</v>
      </c>
      <c r="DB84" s="294" t="s">
        <v>202</v>
      </c>
      <c r="DC84" s="296">
        <v>399</v>
      </c>
    </row>
    <row r="85" spans="2:107" x14ac:dyDescent="0.25">
      <c r="B85" s="209" t="str">
        <f t="shared" si="115"/>
        <v>21EPS010</v>
      </c>
      <c r="C85" s="209" t="str">
        <f t="shared" si="116"/>
        <v>21EPS016</v>
      </c>
      <c r="D85" s="209" t="str">
        <f t="shared" si="117"/>
        <v>21EPS037</v>
      </c>
      <c r="E85" s="209" t="str">
        <f t="shared" si="118"/>
        <v>21EPS002</v>
      </c>
      <c r="F85" s="209" t="str">
        <f t="shared" si="119"/>
        <v>21EPS003</v>
      </c>
      <c r="G85" s="209" t="str">
        <f t="shared" si="120"/>
        <v>21EPS023</v>
      </c>
      <c r="H85" s="209" t="str">
        <f t="shared" si="121"/>
        <v>21EPS005</v>
      </c>
      <c r="I85" s="209" t="str">
        <f t="shared" si="122"/>
        <v>21EPS018</v>
      </c>
      <c r="J85" s="209" t="str">
        <f t="shared" si="123"/>
        <v>21EAS016</v>
      </c>
      <c r="K85" s="209" t="str">
        <f t="shared" si="124"/>
        <v>21EAS027</v>
      </c>
      <c r="L85" s="209" t="str">
        <f t="shared" si="125"/>
        <v>21EPS017</v>
      </c>
      <c r="M85" s="209" t="str">
        <f t="shared" si="126"/>
        <v>21EPS033</v>
      </c>
      <c r="N85" s="209" t="str">
        <f t="shared" si="127"/>
        <v>21EPS001</v>
      </c>
      <c r="O85" s="209" t="str">
        <f t="shared" si="128"/>
        <v>21EPS008</v>
      </c>
      <c r="P85" s="209" t="str">
        <f t="shared" si="129"/>
        <v>21EPS040</v>
      </c>
      <c r="Q85" s="209" t="str">
        <f t="shared" si="130"/>
        <v>21ESSC24</v>
      </c>
      <c r="R85" s="209" t="str">
        <f t="shared" si="131"/>
        <v>21EPSC20</v>
      </c>
      <c r="S85" s="209" t="str">
        <f t="shared" si="132"/>
        <v>21ESSC91</v>
      </c>
      <c r="T85" s="209" t="str">
        <f t="shared" si="133"/>
        <v>21ESSC02</v>
      </c>
      <c r="U85" s="209" t="str">
        <f t="shared" si="134"/>
        <v>21ESSC62</v>
      </c>
      <c r="V85" s="209" t="str">
        <f t="shared" si="135"/>
        <v>21EPS012</v>
      </c>
      <c r="W85" s="209" t="str">
        <f t="shared" si="136"/>
        <v>21EPSC22</v>
      </c>
      <c r="X85" s="209" t="str">
        <f t="shared" si="137"/>
        <v>21ESSC07</v>
      </c>
      <c r="Y85" s="209" t="str">
        <f t="shared" si="138"/>
        <v>21ESSC33</v>
      </c>
      <c r="Z85" s="209" t="str">
        <f t="shared" si="139"/>
        <v>21EPSS40</v>
      </c>
      <c r="AA85" s="209" t="str">
        <f t="shared" si="140"/>
        <v>21EPS020</v>
      </c>
      <c r="AB85" s="209" t="str">
        <f t="shared" si="141"/>
        <v>21EPSI03</v>
      </c>
      <c r="AC85" s="209" t="str">
        <f t="shared" si="142"/>
        <v>21ESS002</v>
      </c>
      <c r="AD85" s="209" t="str">
        <f t="shared" si="143"/>
        <v>21ESS024</v>
      </c>
      <c r="AE85" s="209" t="str">
        <f t="shared" si="144"/>
        <v>21ESS091</v>
      </c>
      <c r="AF85" s="209" t="str">
        <f t="shared" si="145"/>
        <v>21RES006</v>
      </c>
      <c r="AG85" s="209" t="str">
        <f t="shared" si="146"/>
        <v>21EPSS10</v>
      </c>
      <c r="AH85" s="209" t="e">
        <f>CONCATENATE(AT85,#REF!)</f>
        <v>#REF!</v>
      </c>
      <c r="AI85" s="209" t="str">
        <f t="shared" si="147"/>
        <v>21EPSS16</v>
      </c>
      <c r="AJ85" s="209" t="str">
        <f t="shared" si="148"/>
        <v>21EPSS37</v>
      </c>
      <c r="AK85" s="209" t="str">
        <f t="shared" si="149"/>
        <v>21EPSS02</v>
      </c>
      <c r="AL85" s="209" t="str">
        <f t="shared" si="150"/>
        <v>21EPSS23</v>
      </c>
      <c r="AM85" s="209" t="str">
        <f t="shared" si="151"/>
        <v>21EPSM03</v>
      </c>
      <c r="AN85" s="209" t="str">
        <f t="shared" si="152"/>
        <v>21EPSS18</v>
      </c>
      <c r="AO85" s="209" t="str">
        <f t="shared" si="153"/>
        <v>21EPSS05</v>
      </c>
      <c r="AP85" s="209" t="str">
        <f t="shared" si="154"/>
        <v>21EPSS17</v>
      </c>
      <c r="AQ85" s="209" t="str">
        <f t="shared" si="155"/>
        <v>21EPSS33</v>
      </c>
      <c r="AR85" s="89" t="s">
        <v>133</v>
      </c>
      <c r="AS85" s="308" t="s">
        <v>340</v>
      </c>
      <c r="AT85" s="283">
        <v>21</v>
      </c>
      <c r="AU85" s="284">
        <f>'[1]1.COBERTURA  DANE'!K84</f>
        <v>51</v>
      </c>
      <c r="AV85" s="285">
        <f>'[1]1.COBERTURA  DANE'!N84</f>
        <v>0</v>
      </c>
      <c r="AW85" s="286">
        <f>'[1]1.COBERTURA  DANE'!L84</f>
        <v>0</v>
      </c>
      <c r="AX85" s="287">
        <f>'[1]1.COBERTURA  DANE'!M84</f>
        <v>0</v>
      </c>
      <c r="AY85" s="284">
        <f t="shared" si="162"/>
        <v>0</v>
      </c>
      <c r="AZ85" s="286">
        <f t="shared" si="162"/>
        <v>0</v>
      </c>
      <c r="BA85" s="286">
        <f t="shared" si="162"/>
        <v>104</v>
      </c>
      <c r="BB85" s="286">
        <f t="shared" si="162"/>
        <v>0</v>
      </c>
      <c r="BC85" s="286">
        <f t="shared" si="162"/>
        <v>567</v>
      </c>
      <c r="BD85" s="286">
        <f t="shared" si="162"/>
        <v>0</v>
      </c>
      <c r="BE85" s="286">
        <f t="shared" si="162"/>
        <v>0</v>
      </c>
      <c r="BF85" s="286">
        <f t="shared" si="162"/>
        <v>0</v>
      </c>
      <c r="BG85" s="286">
        <f t="shared" si="162"/>
        <v>0</v>
      </c>
      <c r="BH85" s="286">
        <f t="shared" si="162"/>
        <v>0</v>
      </c>
      <c r="BI85" s="286">
        <f t="shared" si="162"/>
        <v>0</v>
      </c>
      <c r="BJ85" s="286">
        <f t="shared" si="162"/>
        <v>0</v>
      </c>
      <c r="BK85" s="286">
        <f t="shared" si="162"/>
        <v>0</v>
      </c>
      <c r="BL85" s="287">
        <f t="shared" si="162"/>
        <v>0</v>
      </c>
      <c r="BM85" s="284">
        <f t="shared" si="162"/>
        <v>68</v>
      </c>
      <c r="BN85" s="286">
        <f t="shared" si="162"/>
        <v>0</v>
      </c>
      <c r="BO85" s="286">
        <f t="shared" si="163"/>
        <v>2</v>
      </c>
      <c r="BP85" s="286">
        <f t="shared" si="163"/>
        <v>0</v>
      </c>
      <c r="BQ85" s="286">
        <f t="shared" si="163"/>
        <v>0</v>
      </c>
      <c r="BR85" s="286">
        <f t="shared" si="163"/>
        <v>0</v>
      </c>
      <c r="BS85" s="286">
        <f t="shared" si="163"/>
        <v>0</v>
      </c>
      <c r="BT85" s="286">
        <f t="shared" si="163"/>
        <v>0</v>
      </c>
      <c r="BU85" s="286">
        <f t="shared" si="163"/>
        <v>0</v>
      </c>
      <c r="BV85" s="287">
        <f t="shared" si="163"/>
        <v>0</v>
      </c>
      <c r="BW85" s="288">
        <f t="shared" si="112"/>
        <v>70</v>
      </c>
      <c r="BX85" s="284">
        <f t="shared" si="164"/>
        <v>2726</v>
      </c>
      <c r="BY85" s="286">
        <f t="shared" si="164"/>
        <v>0</v>
      </c>
      <c r="BZ85" s="286">
        <f t="shared" si="164"/>
        <v>0</v>
      </c>
      <c r="CA85" s="286">
        <f t="shared" si="164"/>
        <v>0</v>
      </c>
      <c r="CB85" s="286">
        <f t="shared" si="164"/>
        <v>0</v>
      </c>
      <c r="CC85" s="286">
        <f t="shared" si="164"/>
        <v>0</v>
      </c>
      <c r="CD85" s="287">
        <f>'[1]1.COBERTURA  DANE'!F84</f>
        <v>0</v>
      </c>
      <c r="CE85" s="284">
        <f t="shared" si="165"/>
        <v>0</v>
      </c>
      <c r="CF85" s="286">
        <f t="shared" si="166"/>
        <v>0</v>
      </c>
      <c r="CG85" s="286">
        <f t="shared" si="166"/>
        <v>23</v>
      </c>
      <c r="CH85" s="286">
        <f t="shared" si="166"/>
        <v>0</v>
      </c>
      <c r="CI85" s="286">
        <f t="shared" si="166"/>
        <v>0</v>
      </c>
      <c r="CJ85" s="286">
        <f t="shared" si="166"/>
        <v>88</v>
      </c>
      <c r="CK85" s="286">
        <f t="shared" si="166"/>
        <v>0</v>
      </c>
      <c r="CL85" s="286">
        <f t="shared" si="166"/>
        <v>0</v>
      </c>
      <c r="CM85" s="286">
        <f t="shared" si="166"/>
        <v>0</v>
      </c>
      <c r="CN85" s="287">
        <f t="shared" si="166"/>
        <v>0</v>
      </c>
      <c r="CO85" s="288">
        <f t="shared" si="113"/>
        <v>111</v>
      </c>
      <c r="CP85" s="289">
        <f t="shared" si="167"/>
        <v>51</v>
      </c>
      <c r="CQ85" s="290">
        <f t="shared" si="168"/>
        <v>741</v>
      </c>
      <c r="CR85" s="291">
        <f t="shared" si="169"/>
        <v>2837</v>
      </c>
      <c r="CS85" s="292">
        <f t="shared" si="114"/>
        <v>181</v>
      </c>
      <c r="CT85" s="293" t="str">
        <f t="shared" si="156"/>
        <v>895EPS040</v>
      </c>
      <c r="CU85" s="294" t="s">
        <v>335</v>
      </c>
      <c r="CV85" s="295">
        <v>895</v>
      </c>
      <c r="CW85" s="294" t="s">
        <v>240</v>
      </c>
      <c r="CX85" s="296">
        <v>1</v>
      </c>
      <c r="CY85" s="209" t="str">
        <f t="shared" si="157"/>
        <v>895EPSS37</v>
      </c>
      <c r="CZ85" s="294" t="s">
        <v>335</v>
      </c>
      <c r="DA85" s="295">
        <v>895</v>
      </c>
      <c r="DB85" s="294" t="s">
        <v>196</v>
      </c>
      <c r="DC85" s="296">
        <v>53</v>
      </c>
    </row>
    <row r="86" spans="2:107" x14ac:dyDescent="0.25">
      <c r="B86" s="209" t="str">
        <f t="shared" si="115"/>
        <v>55EPS010</v>
      </c>
      <c r="C86" s="209" t="str">
        <f t="shared" si="116"/>
        <v>55EPS016</v>
      </c>
      <c r="D86" s="209" t="str">
        <f t="shared" si="117"/>
        <v>55EPS037</v>
      </c>
      <c r="E86" s="209" t="str">
        <f t="shared" si="118"/>
        <v>55EPS002</v>
      </c>
      <c r="F86" s="209" t="str">
        <f t="shared" si="119"/>
        <v>55EPS003</v>
      </c>
      <c r="G86" s="209" t="str">
        <f t="shared" si="120"/>
        <v>55EPS023</v>
      </c>
      <c r="H86" s="209" t="str">
        <f t="shared" si="121"/>
        <v>55EPS005</v>
      </c>
      <c r="I86" s="209" t="str">
        <f t="shared" si="122"/>
        <v>55EPS018</v>
      </c>
      <c r="J86" s="209" t="str">
        <f t="shared" si="123"/>
        <v>55EAS016</v>
      </c>
      <c r="K86" s="209" t="str">
        <f t="shared" si="124"/>
        <v>55EAS027</v>
      </c>
      <c r="L86" s="209" t="str">
        <f t="shared" si="125"/>
        <v>55EPS017</v>
      </c>
      <c r="M86" s="209" t="str">
        <f t="shared" si="126"/>
        <v>55EPS033</v>
      </c>
      <c r="N86" s="209" t="str">
        <f t="shared" si="127"/>
        <v>55EPS001</v>
      </c>
      <c r="O86" s="209" t="str">
        <f t="shared" si="128"/>
        <v>55EPS008</v>
      </c>
      <c r="P86" s="209" t="str">
        <f t="shared" si="129"/>
        <v>55EPS040</v>
      </c>
      <c r="Q86" s="209" t="str">
        <f t="shared" si="130"/>
        <v>55ESSC24</v>
      </c>
      <c r="R86" s="209" t="str">
        <f t="shared" si="131"/>
        <v>55EPSC20</v>
      </c>
      <c r="S86" s="209" t="str">
        <f t="shared" si="132"/>
        <v>55ESSC91</v>
      </c>
      <c r="T86" s="209" t="str">
        <f t="shared" si="133"/>
        <v>55ESSC02</v>
      </c>
      <c r="U86" s="209" t="str">
        <f t="shared" si="134"/>
        <v>55ESSC62</v>
      </c>
      <c r="V86" s="209" t="str">
        <f t="shared" si="135"/>
        <v>55EPS012</v>
      </c>
      <c r="W86" s="209" t="str">
        <f t="shared" si="136"/>
        <v>55EPSC22</v>
      </c>
      <c r="X86" s="209" t="str">
        <f t="shared" si="137"/>
        <v>55ESSC07</v>
      </c>
      <c r="Y86" s="209" t="str">
        <f t="shared" si="138"/>
        <v>55ESSC33</v>
      </c>
      <c r="Z86" s="209" t="str">
        <f t="shared" si="139"/>
        <v>55EPSS40</v>
      </c>
      <c r="AA86" s="209" t="str">
        <f t="shared" si="140"/>
        <v>55EPS020</v>
      </c>
      <c r="AB86" s="209" t="str">
        <f t="shared" si="141"/>
        <v>55EPSI03</v>
      </c>
      <c r="AC86" s="209" t="str">
        <f t="shared" si="142"/>
        <v>55ESS002</v>
      </c>
      <c r="AD86" s="209" t="str">
        <f t="shared" si="143"/>
        <v>55ESS024</v>
      </c>
      <c r="AE86" s="209" t="str">
        <f t="shared" si="144"/>
        <v>55ESS091</v>
      </c>
      <c r="AF86" s="209" t="str">
        <f t="shared" si="145"/>
        <v>55RES006</v>
      </c>
      <c r="AG86" s="209" t="str">
        <f t="shared" si="146"/>
        <v>55EPSS10</v>
      </c>
      <c r="AH86" s="209" t="e">
        <f>CONCATENATE(AT86,#REF!)</f>
        <v>#REF!</v>
      </c>
      <c r="AI86" s="209" t="str">
        <f t="shared" si="147"/>
        <v>55EPSS16</v>
      </c>
      <c r="AJ86" s="209" t="str">
        <f t="shared" si="148"/>
        <v>55EPSS37</v>
      </c>
      <c r="AK86" s="209" t="str">
        <f t="shared" si="149"/>
        <v>55EPSS02</v>
      </c>
      <c r="AL86" s="209" t="str">
        <f t="shared" si="150"/>
        <v>55EPSS23</v>
      </c>
      <c r="AM86" s="209" t="str">
        <f t="shared" si="151"/>
        <v>55EPSM03</v>
      </c>
      <c r="AN86" s="209" t="str">
        <f t="shared" si="152"/>
        <v>55EPSS18</v>
      </c>
      <c r="AO86" s="209" t="str">
        <f t="shared" si="153"/>
        <v>55EPSS05</v>
      </c>
      <c r="AP86" s="209" t="str">
        <f t="shared" si="154"/>
        <v>55EPSS17</v>
      </c>
      <c r="AQ86" s="209" t="str">
        <f t="shared" si="155"/>
        <v>55EPSS33</v>
      </c>
      <c r="AR86" s="89" t="s">
        <v>134</v>
      </c>
      <c r="AS86" s="308" t="s">
        <v>340</v>
      </c>
      <c r="AT86" s="283">
        <v>55</v>
      </c>
      <c r="AU86" s="284">
        <f>'[1]1.COBERTURA  DANE'!K85</f>
        <v>198</v>
      </c>
      <c r="AV86" s="285">
        <f>'[1]1.COBERTURA  DANE'!N85</f>
        <v>0</v>
      </c>
      <c r="AW86" s="286">
        <f>'[1]1.COBERTURA  DANE'!L85</f>
        <v>0</v>
      </c>
      <c r="AX86" s="287">
        <f>'[1]1.COBERTURA  DANE'!M85</f>
        <v>0</v>
      </c>
      <c r="AY86" s="284">
        <f t="shared" si="162"/>
        <v>0</v>
      </c>
      <c r="AZ86" s="286">
        <f t="shared" si="162"/>
        <v>0</v>
      </c>
      <c r="BA86" s="286">
        <f t="shared" si="162"/>
        <v>71</v>
      </c>
      <c r="BB86" s="286">
        <f t="shared" si="162"/>
        <v>0</v>
      </c>
      <c r="BC86" s="286">
        <f t="shared" si="162"/>
        <v>503</v>
      </c>
      <c r="BD86" s="286">
        <f t="shared" si="162"/>
        <v>0</v>
      </c>
      <c r="BE86" s="286">
        <f t="shared" si="162"/>
        <v>0</v>
      </c>
      <c r="BF86" s="286">
        <f t="shared" si="162"/>
        <v>0</v>
      </c>
      <c r="BG86" s="286">
        <f t="shared" si="162"/>
        <v>0</v>
      </c>
      <c r="BH86" s="286">
        <f t="shared" si="162"/>
        <v>0</v>
      </c>
      <c r="BI86" s="286">
        <f t="shared" si="162"/>
        <v>6</v>
      </c>
      <c r="BJ86" s="286">
        <f t="shared" si="162"/>
        <v>0</v>
      </c>
      <c r="BK86" s="286">
        <f t="shared" si="162"/>
        <v>0</v>
      </c>
      <c r="BL86" s="287">
        <f t="shared" si="162"/>
        <v>0</v>
      </c>
      <c r="BM86" s="284">
        <f t="shared" si="162"/>
        <v>12</v>
      </c>
      <c r="BN86" s="286">
        <f t="shared" si="162"/>
        <v>0</v>
      </c>
      <c r="BO86" s="286">
        <f t="shared" si="163"/>
        <v>0</v>
      </c>
      <c r="BP86" s="286">
        <f t="shared" si="163"/>
        <v>0</v>
      </c>
      <c r="BQ86" s="286">
        <f t="shared" si="163"/>
        <v>0</v>
      </c>
      <c r="BR86" s="286">
        <f t="shared" si="163"/>
        <v>0</v>
      </c>
      <c r="BS86" s="286">
        <f t="shared" si="163"/>
        <v>0</v>
      </c>
      <c r="BT86" s="286">
        <f t="shared" si="163"/>
        <v>0</v>
      </c>
      <c r="BU86" s="286">
        <f t="shared" si="163"/>
        <v>0</v>
      </c>
      <c r="BV86" s="287">
        <f t="shared" si="163"/>
        <v>0</v>
      </c>
      <c r="BW86" s="288">
        <f t="shared" si="112"/>
        <v>12</v>
      </c>
      <c r="BX86" s="284">
        <f t="shared" si="164"/>
        <v>6624</v>
      </c>
      <c r="BY86" s="286">
        <f t="shared" si="164"/>
        <v>6</v>
      </c>
      <c r="BZ86" s="286">
        <f t="shared" si="164"/>
        <v>0</v>
      </c>
      <c r="CA86" s="286">
        <f t="shared" si="164"/>
        <v>0</v>
      </c>
      <c r="CB86" s="286">
        <f t="shared" si="164"/>
        <v>0</v>
      </c>
      <c r="CC86" s="286">
        <f t="shared" si="164"/>
        <v>0</v>
      </c>
      <c r="CD86" s="287">
        <f>'[1]1.COBERTURA  DANE'!F85</f>
        <v>0</v>
      </c>
      <c r="CE86" s="284">
        <f t="shared" si="165"/>
        <v>0</v>
      </c>
      <c r="CF86" s="286">
        <f t="shared" si="166"/>
        <v>0</v>
      </c>
      <c r="CG86" s="286">
        <f t="shared" si="166"/>
        <v>49</v>
      </c>
      <c r="CH86" s="286">
        <f t="shared" si="166"/>
        <v>1</v>
      </c>
      <c r="CI86" s="286">
        <f t="shared" si="166"/>
        <v>0</v>
      </c>
      <c r="CJ86" s="286">
        <f t="shared" si="166"/>
        <v>118</v>
      </c>
      <c r="CK86" s="286">
        <f t="shared" si="166"/>
        <v>0</v>
      </c>
      <c r="CL86" s="286">
        <f t="shared" si="166"/>
        <v>0</v>
      </c>
      <c r="CM86" s="286">
        <f t="shared" si="166"/>
        <v>0</v>
      </c>
      <c r="CN86" s="287">
        <f t="shared" si="166"/>
        <v>0</v>
      </c>
      <c r="CO86" s="288">
        <f t="shared" si="113"/>
        <v>168</v>
      </c>
      <c r="CP86" s="289">
        <f t="shared" si="167"/>
        <v>198</v>
      </c>
      <c r="CQ86" s="290">
        <f t="shared" si="168"/>
        <v>592</v>
      </c>
      <c r="CR86" s="291">
        <f t="shared" si="169"/>
        <v>6798</v>
      </c>
      <c r="CS86" s="292">
        <f t="shared" si="114"/>
        <v>180</v>
      </c>
      <c r="CT86" s="293" t="str">
        <f t="shared" si="156"/>
        <v>895ESSC24</v>
      </c>
      <c r="CU86" s="294" t="s">
        <v>335</v>
      </c>
      <c r="CV86" s="295">
        <v>895</v>
      </c>
      <c r="CW86" s="294" t="s">
        <v>241</v>
      </c>
      <c r="CX86" s="296">
        <v>46</v>
      </c>
      <c r="CY86" s="209" t="str">
        <f t="shared" si="157"/>
        <v>895EPSS40</v>
      </c>
      <c r="CZ86" s="294" t="s">
        <v>335</v>
      </c>
      <c r="DA86" s="295">
        <v>895</v>
      </c>
      <c r="DB86" s="294" t="s">
        <v>178</v>
      </c>
      <c r="DC86" s="296">
        <v>3603</v>
      </c>
    </row>
    <row r="87" spans="2:107" x14ac:dyDescent="0.25">
      <c r="B87" s="209" t="str">
        <f t="shared" si="115"/>
        <v>148EPS010</v>
      </c>
      <c r="C87" s="209" t="str">
        <f t="shared" si="116"/>
        <v>148EPS016</v>
      </c>
      <c r="D87" s="209" t="str">
        <f t="shared" si="117"/>
        <v>148EPS037</v>
      </c>
      <c r="E87" s="209" t="str">
        <f t="shared" si="118"/>
        <v>148EPS002</v>
      </c>
      <c r="F87" s="209" t="str">
        <f t="shared" si="119"/>
        <v>148EPS003</v>
      </c>
      <c r="G87" s="209" t="str">
        <f t="shared" si="120"/>
        <v>148EPS023</v>
      </c>
      <c r="H87" s="209" t="str">
        <f t="shared" si="121"/>
        <v>148EPS005</v>
      </c>
      <c r="I87" s="209" t="str">
        <f t="shared" si="122"/>
        <v>148EPS018</v>
      </c>
      <c r="J87" s="209" t="str">
        <f t="shared" si="123"/>
        <v>148EAS016</v>
      </c>
      <c r="K87" s="209" t="str">
        <f t="shared" si="124"/>
        <v>148EAS027</v>
      </c>
      <c r="L87" s="209" t="str">
        <f t="shared" si="125"/>
        <v>148EPS017</v>
      </c>
      <c r="M87" s="209" t="str">
        <f t="shared" si="126"/>
        <v>148EPS033</v>
      </c>
      <c r="N87" s="209" t="str">
        <f t="shared" si="127"/>
        <v>148EPS001</v>
      </c>
      <c r="O87" s="209" t="str">
        <f t="shared" si="128"/>
        <v>148EPS008</v>
      </c>
      <c r="P87" s="209" t="str">
        <f t="shared" si="129"/>
        <v>148EPS040</v>
      </c>
      <c r="Q87" s="209" t="str">
        <f t="shared" si="130"/>
        <v>148ESSC24</v>
      </c>
      <c r="R87" s="209" t="str">
        <f t="shared" si="131"/>
        <v>148EPSC20</v>
      </c>
      <c r="S87" s="209" t="str">
        <f t="shared" si="132"/>
        <v>148ESSC91</v>
      </c>
      <c r="T87" s="209" t="str">
        <f t="shared" si="133"/>
        <v>148ESSC02</v>
      </c>
      <c r="U87" s="209" t="str">
        <f t="shared" si="134"/>
        <v>148ESSC62</v>
      </c>
      <c r="V87" s="209" t="str">
        <f t="shared" si="135"/>
        <v>148EPS012</v>
      </c>
      <c r="W87" s="209" t="str">
        <f t="shared" si="136"/>
        <v>148EPSC22</v>
      </c>
      <c r="X87" s="209" t="str">
        <f t="shared" si="137"/>
        <v>148ESSC07</v>
      </c>
      <c r="Y87" s="209" t="str">
        <f t="shared" si="138"/>
        <v>148ESSC33</v>
      </c>
      <c r="Z87" s="209" t="str">
        <f t="shared" si="139"/>
        <v>148EPSS40</v>
      </c>
      <c r="AA87" s="209" t="str">
        <f t="shared" si="140"/>
        <v>148EPS020</v>
      </c>
      <c r="AB87" s="209" t="str">
        <f t="shared" si="141"/>
        <v>148EPSI03</v>
      </c>
      <c r="AC87" s="209" t="str">
        <f t="shared" si="142"/>
        <v>148ESS002</v>
      </c>
      <c r="AD87" s="209" t="str">
        <f t="shared" si="143"/>
        <v>148ESS024</v>
      </c>
      <c r="AE87" s="209" t="str">
        <f t="shared" si="144"/>
        <v>148ESS091</v>
      </c>
      <c r="AF87" s="209" t="str">
        <f t="shared" si="145"/>
        <v>148RES006</v>
      </c>
      <c r="AG87" s="209" t="str">
        <f t="shared" si="146"/>
        <v>148EPSS10</v>
      </c>
      <c r="AH87" s="209" t="e">
        <f>CONCATENATE(AT87,#REF!)</f>
        <v>#REF!</v>
      </c>
      <c r="AI87" s="209" t="str">
        <f t="shared" si="147"/>
        <v>148EPSS16</v>
      </c>
      <c r="AJ87" s="209" t="str">
        <f t="shared" si="148"/>
        <v>148EPSS37</v>
      </c>
      <c r="AK87" s="209" t="str">
        <f t="shared" si="149"/>
        <v>148EPSS02</v>
      </c>
      <c r="AL87" s="209" t="str">
        <f t="shared" si="150"/>
        <v>148EPSS23</v>
      </c>
      <c r="AM87" s="209" t="str">
        <f t="shared" si="151"/>
        <v>148EPSM03</v>
      </c>
      <c r="AN87" s="209" t="str">
        <f t="shared" si="152"/>
        <v>148EPSS18</v>
      </c>
      <c r="AO87" s="209" t="str">
        <f t="shared" si="153"/>
        <v>148EPSS05</v>
      </c>
      <c r="AP87" s="209" t="str">
        <f t="shared" si="154"/>
        <v>148EPSS17</v>
      </c>
      <c r="AQ87" s="209" t="str">
        <f t="shared" si="155"/>
        <v>148EPSS33</v>
      </c>
      <c r="AR87" s="126" t="s">
        <v>36</v>
      </c>
      <c r="AS87" s="308" t="s">
        <v>340</v>
      </c>
      <c r="AT87" s="283">
        <v>148</v>
      </c>
      <c r="AU87" s="284">
        <f>'[1]1.COBERTURA  DANE'!K86</f>
        <v>885</v>
      </c>
      <c r="AV87" s="285">
        <f>'[1]1.COBERTURA  DANE'!N86</f>
        <v>0</v>
      </c>
      <c r="AW87" s="286">
        <f>'[1]1.COBERTURA  DANE'!L86</f>
        <v>8</v>
      </c>
      <c r="AX87" s="287">
        <f>'[1]1.COBERTURA  DANE'!M86</f>
        <v>6</v>
      </c>
      <c r="AY87" s="284">
        <f t="shared" si="162"/>
        <v>0</v>
      </c>
      <c r="AZ87" s="286">
        <f t="shared" si="162"/>
        <v>13000</v>
      </c>
      <c r="BA87" s="286">
        <f t="shared" si="162"/>
        <v>5268</v>
      </c>
      <c r="BB87" s="286">
        <f t="shared" si="162"/>
        <v>1</v>
      </c>
      <c r="BC87" s="286">
        <f t="shared" si="162"/>
        <v>3449</v>
      </c>
      <c r="BD87" s="286">
        <f t="shared" si="162"/>
        <v>1</v>
      </c>
      <c r="BE87" s="286">
        <f t="shared" si="162"/>
        <v>2</v>
      </c>
      <c r="BF87" s="286">
        <f t="shared" si="162"/>
        <v>1</v>
      </c>
      <c r="BG87" s="286">
        <f t="shared" si="162"/>
        <v>15</v>
      </c>
      <c r="BH87" s="286">
        <f t="shared" si="162"/>
        <v>0</v>
      </c>
      <c r="BI87" s="286">
        <f t="shared" si="162"/>
        <v>0</v>
      </c>
      <c r="BJ87" s="286">
        <f t="shared" si="162"/>
        <v>1</v>
      </c>
      <c r="BK87" s="286">
        <f t="shared" si="162"/>
        <v>0</v>
      </c>
      <c r="BL87" s="287">
        <f t="shared" si="162"/>
        <v>0</v>
      </c>
      <c r="BM87" s="284">
        <f t="shared" si="162"/>
        <v>156</v>
      </c>
      <c r="BN87" s="286">
        <f t="shared" si="162"/>
        <v>0</v>
      </c>
      <c r="BO87" s="286">
        <f t="shared" si="163"/>
        <v>0</v>
      </c>
      <c r="BP87" s="286">
        <f t="shared" si="163"/>
        <v>0</v>
      </c>
      <c r="BQ87" s="286">
        <f t="shared" si="163"/>
        <v>0</v>
      </c>
      <c r="BR87" s="286">
        <f t="shared" si="163"/>
        <v>0</v>
      </c>
      <c r="BS87" s="286">
        <f t="shared" si="163"/>
        <v>0</v>
      </c>
      <c r="BT87" s="286">
        <f t="shared" si="163"/>
        <v>0</v>
      </c>
      <c r="BU87" s="286">
        <f t="shared" si="163"/>
        <v>0</v>
      </c>
      <c r="BV87" s="287">
        <f t="shared" si="163"/>
        <v>0</v>
      </c>
      <c r="BW87" s="288">
        <f t="shared" si="112"/>
        <v>156</v>
      </c>
      <c r="BX87" s="284">
        <f t="shared" si="164"/>
        <v>10277</v>
      </c>
      <c r="BY87" s="286">
        <f t="shared" si="164"/>
        <v>0</v>
      </c>
      <c r="BZ87" s="286">
        <f t="shared" si="164"/>
        <v>0</v>
      </c>
      <c r="CA87" s="286">
        <f t="shared" si="164"/>
        <v>0</v>
      </c>
      <c r="CB87" s="286">
        <f t="shared" si="164"/>
        <v>0</v>
      </c>
      <c r="CC87" s="286">
        <f t="shared" si="164"/>
        <v>2209</v>
      </c>
      <c r="CD87" s="287">
        <f>'[1]1.COBERTURA  DANE'!F86</f>
        <v>0</v>
      </c>
      <c r="CE87" s="284">
        <f t="shared" si="165"/>
        <v>329</v>
      </c>
      <c r="CF87" s="286">
        <f t="shared" si="166"/>
        <v>848</v>
      </c>
      <c r="CG87" s="286">
        <f t="shared" si="166"/>
        <v>228</v>
      </c>
      <c r="CH87" s="286">
        <f t="shared" si="166"/>
        <v>0</v>
      </c>
      <c r="CI87" s="286">
        <f t="shared" si="166"/>
        <v>0</v>
      </c>
      <c r="CJ87" s="286">
        <f t="shared" si="166"/>
        <v>158</v>
      </c>
      <c r="CK87" s="286">
        <f t="shared" si="166"/>
        <v>0</v>
      </c>
      <c r="CL87" s="286">
        <f t="shared" si="166"/>
        <v>0</v>
      </c>
      <c r="CM87" s="286">
        <f t="shared" si="166"/>
        <v>0</v>
      </c>
      <c r="CN87" s="287">
        <f t="shared" si="166"/>
        <v>0</v>
      </c>
      <c r="CO87" s="288">
        <f t="shared" si="113"/>
        <v>1563</v>
      </c>
      <c r="CP87" s="289">
        <f t="shared" si="167"/>
        <v>899</v>
      </c>
      <c r="CQ87" s="290">
        <f t="shared" si="168"/>
        <v>21894</v>
      </c>
      <c r="CR87" s="291">
        <f t="shared" si="169"/>
        <v>14049</v>
      </c>
      <c r="CS87" s="292">
        <f t="shared" si="114"/>
        <v>1719</v>
      </c>
      <c r="CT87" s="293" t="str">
        <f t="shared" si="156"/>
        <v>45EAS016</v>
      </c>
      <c r="CU87" s="294" t="s">
        <v>341</v>
      </c>
      <c r="CV87" s="295">
        <v>45</v>
      </c>
      <c r="CW87" s="294" t="s">
        <v>230</v>
      </c>
      <c r="CX87" s="296">
        <v>1</v>
      </c>
      <c r="CY87" s="209" t="str">
        <f t="shared" si="157"/>
        <v>895ESS024</v>
      </c>
      <c r="CZ87" s="294" t="s">
        <v>335</v>
      </c>
      <c r="DA87" s="295">
        <v>895</v>
      </c>
      <c r="DB87" s="294" t="s">
        <v>180</v>
      </c>
      <c r="DC87" s="296">
        <v>16167</v>
      </c>
    </row>
    <row r="88" spans="2:107" x14ac:dyDescent="0.25">
      <c r="B88" s="209" t="str">
        <f t="shared" si="115"/>
        <v>197EPS010</v>
      </c>
      <c r="C88" s="209" t="str">
        <f t="shared" si="116"/>
        <v>197EPS016</v>
      </c>
      <c r="D88" s="209" t="str">
        <f t="shared" si="117"/>
        <v>197EPS037</v>
      </c>
      <c r="E88" s="209" t="str">
        <f t="shared" si="118"/>
        <v>197EPS002</v>
      </c>
      <c r="F88" s="209" t="str">
        <f t="shared" si="119"/>
        <v>197EPS003</v>
      </c>
      <c r="G88" s="209" t="str">
        <f t="shared" si="120"/>
        <v>197EPS023</v>
      </c>
      <c r="H88" s="209" t="str">
        <f t="shared" si="121"/>
        <v>197EPS005</v>
      </c>
      <c r="I88" s="209" t="str">
        <f t="shared" si="122"/>
        <v>197EPS018</v>
      </c>
      <c r="J88" s="209" t="str">
        <f t="shared" si="123"/>
        <v>197EAS016</v>
      </c>
      <c r="K88" s="209" t="str">
        <f t="shared" si="124"/>
        <v>197EAS027</v>
      </c>
      <c r="L88" s="209" t="str">
        <f t="shared" si="125"/>
        <v>197EPS017</v>
      </c>
      <c r="M88" s="209" t="str">
        <f t="shared" si="126"/>
        <v>197EPS033</v>
      </c>
      <c r="N88" s="209" t="str">
        <f t="shared" si="127"/>
        <v>197EPS001</v>
      </c>
      <c r="O88" s="209" t="str">
        <f t="shared" si="128"/>
        <v>197EPS008</v>
      </c>
      <c r="P88" s="209" t="str">
        <f t="shared" si="129"/>
        <v>197EPS040</v>
      </c>
      <c r="Q88" s="209" t="str">
        <f t="shared" si="130"/>
        <v>197ESSC24</v>
      </c>
      <c r="R88" s="209" t="str">
        <f t="shared" si="131"/>
        <v>197EPSC20</v>
      </c>
      <c r="S88" s="209" t="str">
        <f t="shared" si="132"/>
        <v>197ESSC91</v>
      </c>
      <c r="T88" s="209" t="str">
        <f t="shared" si="133"/>
        <v>197ESSC02</v>
      </c>
      <c r="U88" s="209" t="str">
        <f t="shared" si="134"/>
        <v>197ESSC62</v>
      </c>
      <c r="V88" s="209" t="str">
        <f t="shared" si="135"/>
        <v>197EPS012</v>
      </c>
      <c r="W88" s="209" t="str">
        <f t="shared" si="136"/>
        <v>197EPSC22</v>
      </c>
      <c r="X88" s="209" t="str">
        <f t="shared" si="137"/>
        <v>197ESSC07</v>
      </c>
      <c r="Y88" s="209" t="str">
        <f t="shared" si="138"/>
        <v>197ESSC33</v>
      </c>
      <c r="Z88" s="209" t="str">
        <f t="shared" si="139"/>
        <v>197EPSS40</v>
      </c>
      <c r="AA88" s="209" t="str">
        <f t="shared" si="140"/>
        <v>197EPS020</v>
      </c>
      <c r="AB88" s="209" t="str">
        <f t="shared" si="141"/>
        <v>197EPSI03</v>
      </c>
      <c r="AC88" s="209" t="str">
        <f t="shared" si="142"/>
        <v>197ESS002</v>
      </c>
      <c r="AD88" s="209" t="str">
        <f t="shared" si="143"/>
        <v>197ESS024</v>
      </c>
      <c r="AE88" s="209" t="str">
        <f t="shared" si="144"/>
        <v>197ESS091</v>
      </c>
      <c r="AF88" s="209" t="str">
        <f t="shared" si="145"/>
        <v>197RES006</v>
      </c>
      <c r="AG88" s="209" t="str">
        <f t="shared" si="146"/>
        <v>197EPSS10</v>
      </c>
      <c r="AH88" s="209" t="e">
        <f>CONCATENATE(AT88,#REF!)</f>
        <v>#REF!</v>
      </c>
      <c r="AI88" s="209" t="str">
        <f t="shared" si="147"/>
        <v>197EPSS16</v>
      </c>
      <c r="AJ88" s="209" t="str">
        <f t="shared" si="148"/>
        <v>197EPSS37</v>
      </c>
      <c r="AK88" s="209" t="str">
        <f t="shared" si="149"/>
        <v>197EPSS02</v>
      </c>
      <c r="AL88" s="209" t="str">
        <f t="shared" si="150"/>
        <v>197EPSS23</v>
      </c>
      <c r="AM88" s="209" t="str">
        <f t="shared" si="151"/>
        <v>197EPSM03</v>
      </c>
      <c r="AN88" s="209" t="str">
        <f t="shared" si="152"/>
        <v>197EPSS18</v>
      </c>
      <c r="AO88" s="209" t="str">
        <f t="shared" si="153"/>
        <v>197EPSS05</v>
      </c>
      <c r="AP88" s="209" t="str">
        <f t="shared" si="154"/>
        <v>197EPSS17</v>
      </c>
      <c r="AQ88" s="209" t="str">
        <f t="shared" si="155"/>
        <v>197EPSS33</v>
      </c>
      <c r="AR88" s="89" t="s">
        <v>38</v>
      </c>
      <c r="AS88" s="308" t="s">
        <v>340</v>
      </c>
      <c r="AT88" s="283">
        <v>197</v>
      </c>
      <c r="AU88" s="284">
        <f>'[1]1.COBERTURA  DANE'!K87</f>
        <v>306</v>
      </c>
      <c r="AV88" s="285">
        <f>'[1]1.COBERTURA  DANE'!N87</f>
        <v>0</v>
      </c>
      <c r="AW88" s="286">
        <f>'[1]1.COBERTURA  DANE'!L87</f>
        <v>0</v>
      </c>
      <c r="AX88" s="287">
        <f>'[1]1.COBERTURA  DANE'!M87</f>
        <v>1</v>
      </c>
      <c r="AY88" s="284">
        <f t="shared" si="162"/>
        <v>0</v>
      </c>
      <c r="AZ88" s="286">
        <f t="shared" si="162"/>
        <v>0</v>
      </c>
      <c r="BA88" s="286">
        <f t="shared" si="162"/>
        <v>1024</v>
      </c>
      <c r="BB88" s="286">
        <f t="shared" si="162"/>
        <v>0</v>
      </c>
      <c r="BC88" s="286">
        <f t="shared" si="162"/>
        <v>1569</v>
      </c>
      <c r="BD88" s="286">
        <f t="shared" si="162"/>
        <v>0</v>
      </c>
      <c r="BE88" s="286">
        <f t="shared" si="162"/>
        <v>0</v>
      </c>
      <c r="BF88" s="286">
        <f t="shared" si="162"/>
        <v>0</v>
      </c>
      <c r="BG88" s="286">
        <f t="shared" si="162"/>
        <v>1</v>
      </c>
      <c r="BH88" s="286">
        <f t="shared" si="162"/>
        <v>0</v>
      </c>
      <c r="BI88" s="286">
        <f t="shared" si="162"/>
        <v>0</v>
      </c>
      <c r="BJ88" s="286">
        <f t="shared" si="162"/>
        <v>0</v>
      </c>
      <c r="BK88" s="286">
        <f t="shared" si="162"/>
        <v>0</v>
      </c>
      <c r="BL88" s="287">
        <f t="shared" si="162"/>
        <v>0</v>
      </c>
      <c r="BM88" s="284">
        <f t="shared" si="162"/>
        <v>19</v>
      </c>
      <c r="BN88" s="286">
        <f t="shared" si="162"/>
        <v>0</v>
      </c>
      <c r="BO88" s="286">
        <f t="shared" si="163"/>
        <v>0</v>
      </c>
      <c r="BP88" s="286">
        <f t="shared" si="163"/>
        <v>0</v>
      </c>
      <c r="BQ88" s="286">
        <f t="shared" si="163"/>
        <v>0</v>
      </c>
      <c r="BR88" s="286">
        <f t="shared" si="163"/>
        <v>0</v>
      </c>
      <c r="BS88" s="286">
        <f t="shared" si="163"/>
        <v>0</v>
      </c>
      <c r="BT88" s="286">
        <f t="shared" si="163"/>
        <v>0</v>
      </c>
      <c r="BU88" s="286">
        <f t="shared" si="163"/>
        <v>0</v>
      </c>
      <c r="BV88" s="287">
        <f t="shared" si="163"/>
        <v>0</v>
      </c>
      <c r="BW88" s="288">
        <f t="shared" si="112"/>
        <v>19</v>
      </c>
      <c r="BX88" s="284">
        <f t="shared" si="164"/>
        <v>8043</v>
      </c>
      <c r="BY88" s="286">
        <f t="shared" si="164"/>
        <v>0</v>
      </c>
      <c r="BZ88" s="286">
        <f t="shared" si="164"/>
        <v>0</v>
      </c>
      <c r="CA88" s="286">
        <f t="shared" si="164"/>
        <v>0</v>
      </c>
      <c r="CB88" s="286">
        <f t="shared" si="164"/>
        <v>0</v>
      </c>
      <c r="CC88" s="286">
        <f t="shared" si="164"/>
        <v>2382</v>
      </c>
      <c r="CD88" s="287">
        <f>'[1]1.COBERTURA  DANE'!F87</f>
        <v>0</v>
      </c>
      <c r="CE88" s="284">
        <f t="shared" si="165"/>
        <v>0</v>
      </c>
      <c r="CF88" s="286">
        <f t="shared" si="166"/>
        <v>0</v>
      </c>
      <c r="CG88" s="286">
        <f t="shared" si="166"/>
        <v>161</v>
      </c>
      <c r="CH88" s="286">
        <f t="shared" si="166"/>
        <v>0</v>
      </c>
      <c r="CI88" s="286">
        <f t="shared" si="166"/>
        <v>0</v>
      </c>
      <c r="CJ88" s="286">
        <f t="shared" si="166"/>
        <v>202</v>
      </c>
      <c r="CK88" s="286">
        <f t="shared" si="166"/>
        <v>0</v>
      </c>
      <c r="CL88" s="286">
        <f t="shared" si="166"/>
        <v>0</v>
      </c>
      <c r="CM88" s="286">
        <f t="shared" si="166"/>
        <v>0</v>
      </c>
      <c r="CN88" s="287">
        <f t="shared" si="166"/>
        <v>0</v>
      </c>
      <c r="CO88" s="288">
        <f t="shared" si="113"/>
        <v>363</v>
      </c>
      <c r="CP88" s="289">
        <f t="shared" si="167"/>
        <v>307</v>
      </c>
      <c r="CQ88" s="290">
        <f t="shared" si="168"/>
        <v>2613</v>
      </c>
      <c r="CR88" s="291">
        <f t="shared" si="169"/>
        <v>10788</v>
      </c>
      <c r="CS88" s="292">
        <f t="shared" si="114"/>
        <v>382</v>
      </c>
      <c r="CT88" s="293" t="str">
        <f t="shared" si="156"/>
        <v>45EPS002</v>
      </c>
      <c r="CU88" s="294" t="s">
        <v>341</v>
      </c>
      <c r="CV88" s="295">
        <v>45</v>
      </c>
      <c r="CW88" s="294" t="s">
        <v>225</v>
      </c>
      <c r="CX88" s="296">
        <v>11</v>
      </c>
      <c r="CY88" s="209" t="str">
        <f t="shared" si="157"/>
        <v>45EPS020</v>
      </c>
      <c r="CZ88" s="294" t="s">
        <v>341</v>
      </c>
      <c r="DA88" s="295">
        <v>45</v>
      </c>
      <c r="DB88" s="294" t="s">
        <v>189</v>
      </c>
      <c r="DC88" s="296">
        <v>52</v>
      </c>
    </row>
    <row r="89" spans="2:107" x14ac:dyDescent="0.25">
      <c r="B89" s="209" t="str">
        <f t="shared" si="115"/>
        <v>206EPS010</v>
      </c>
      <c r="C89" s="209" t="str">
        <f t="shared" si="116"/>
        <v>206EPS016</v>
      </c>
      <c r="D89" s="209" t="str">
        <f t="shared" si="117"/>
        <v>206EPS037</v>
      </c>
      <c r="E89" s="209" t="str">
        <f t="shared" si="118"/>
        <v>206EPS002</v>
      </c>
      <c r="F89" s="209" t="str">
        <f t="shared" si="119"/>
        <v>206EPS003</v>
      </c>
      <c r="G89" s="209" t="str">
        <f t="shared" si="120"/>
        <v>206EPS023</v>
      </c>
      <c r="H89" s="209" t="str">
        <f t="shared" si="121"/>
        <v>206EPS005</v>
      </c>
      <c r="I89" s="209" t="str">
        <f t="shared" si="122"/>
        <v>206EPS018</v>
      </c>
      <c r="J89" s="209" t="str">
        <f t="shared" si="123"/>
        <v>206EAS016</v>
      </c>
      <c r="K89" s="209" t="str">
        <f t="shared" si="124"/>
        <v>206EAS027</v>
      </c>
      <c r="L89" s="209" t="str">
        <f t="shared" si="125"/>
        <v>206EPS017</v>
      </c>
      <c r="M89" s="209" t="str">
        <f t="shared" si="126"/>
        <v>206EPS033</v>
      </c>
      <c r="N89" s="209" t="str">
        <f t="shared" si="127"/>
        <v>206EPS001</v>
      </c>
      <c r="O89" s="209" t="str">
        <f t="shared" si="128"/>
        <v>206EPS008</v>
      </c>
      <c r="P89" s="209" t="str">
        <f t="shared" si="129"/>
        <v>206EPS040</v>
      </c>
      <c r="Q89" s="209" t="str">
        <f t="shared" si="130"/>
        <v>206ESSC24</v>
      </c>
      <c r="R89" s="209" t="str">
        <f t="shared" si="131"/>
        <v>206EPSC20</v>
      </c>
      <c r="S89" s="209" t="str">
        <f t="shared" si="132"/>
        <v>206ESSC91</v>
      </c>
      <c r="T89" s="209" t="str">
        <f t="shared" si="133"/>
        <v>206ESSC02</v>
      </c>
      <c r="U89" s="209" t="str">
        <f t="shared" si="134"/>
        <v>206ESSC62</v>
      </c>
      <c r="V89" s="209" t="str">
        <f t="shared" si="135"/>
        <v>206EPS012</v>
      </c>
      <c r="W89" s="209" t="str">
        <f t="shared" si="136"/>
        <v>206EPSC22</v>
      </c>
      <c r="X89" s="209" t="str">
        <f t="shared" si="137"/>
        <v>206ESSC07</v>
      </c>
      <c r="Y89" s="209" t="str">
        <f t="shared" si="138"/>
        <v>206ESSC33</v>
      </c>
      <c r="Z89" s="209" t="str">
        <f t="shared" si="139"/>
        <v>206EPSS40</v>
      </c>
      <c r="AA89" s="209" t="str">
        <f t="shared" si="140"/>
        <v>206EPS020</v>
      </c>
      <c r="AB89" s="209" t="str">
        <f t="shared" si="141"/>
        <v>206EPSI03</v>
      </c>
      <c r="AC89" s="209" t="str">
        <f t="shared" si="142"/>
        <v>206ESS002</v>
      </c>
      <c r="AD89" s="209" t="str">
        <f t="shared" si="143"/>
        <v>206ESS024</v>
      </c>
      <c r="AE89" s="209" t="str">
        <f t="shared" si="144"/>
        <v>206ESS091</v>
      </c>
      <c r="AF89" s="209" t="str">
        <f t="shared" si="145"/>
        <v>206RES006</v>
      </c>
      <c r="AG89" s="209" t="str">
        <f t="shared" si="146"/>
        <v>206EPSS10</v>
      </c>
      <c r="AH89" s="209" t="e">
        <f>CONCATENATE(AT89,#REF!)</f>
        <v>#REF!</v>
      </c>
      <c r="AI89" s="209" t="str">
        <f t="shared" si="147"/>
        <v>206EPSS16</v>
      </c>
      <c r="AJ89" s="209" t="str">
        <f t="shared" si="148"/>
        <v>206EPSS37</v>
      </c>
      <c r="AK89" s="209" t="str">
        <f t="shared" si="149"/>
        <v>206EPSS02</v>
      </c>
      <c r="AL89" s="209" t="str">
        <f t="shared" si="150"/>
        <v>206EPSS23</v>
      </c>
      <c r="AM89" s="209" t="str">
        <f t="shared" si="151"/>
        <v>206EPSM03</v>
      </c>
      <c r="AN89" s="209" t="str">
        <f t="shared" si="152"/>
        <v>206EPSS18</v>
      </c>
      <c r="AO89" s="209" t="str">
        <f t="shared" si="153"/>
        <v>206EPSS05</v>
      </c>
      <c r="AP89" s="209" t="str">
        <f t="shared" si="154"/>
        <v>206EPSS17</v>
      </c>
      <c r="AQ89" s="209" t="str">
        <f t="shared" si="155"/>
        <v>206EPSS33</v>
      </c>
      <c r="AR89" s="120" t="s">
        <v>135</v>
      </c>
      <c r="AS89" s="308" t="s">
        <v>340</v>
      </c>
      <c r="AT89" s="283">
        <v>206</v>
      </c>
      <c r="AU89" s="284">
        <f>'[1]1.COBERTURA  DANE'!K88</f>
        <v>71</v>
      </c>
      <c r="AV89" s="285">
        <f>'[1]1.COBERTURA  DANE'!N88</f>
        <v>0</v>
      </c>
      <c r="AW89" s="286">
        <f>'[1]1.COBERTURA  DANE'!L88</f>
        <v>1</v>
      </c>
      <c r="AX89" s="287">
        <f>'[1]1.COBERTURA  DANE'!M88</f>
        <v>0</v>
      </c>
      <c r="AY89" s="284">
        <f t="shared" si="162"/>
        <v>0</v>
      </c>
      <c r="AZ89" s="286">
        <f t="shared" si="162"/>
        <v>0</v>
      </c>
      <c r="BA89" s="286">
        <f t="shared" si="162"/>
        <v>95</v>
      </c>
      <c r="BB89" s="286">
        <f t="shared" si="162"/>
        <v>0</v>
      </c>
      <c r="BC89" s="286">
        <f t="shared" si="162"/>
        <v>608</v>
      </c>
      <c r="BD89" s="286">
        <f t="shared" si="162"/>
        <v>0</v>
      </c>
      <c r="BE89" s="286">
        <f t="shared" si="162"/>
        <v>0</v>
      </c>
      <c r="BF89" s="286">
        <f t="shared" si="162"/>
        <v>0</v>
      </c>
      <c r="BG89" s="286">
        <f t="shared" si="162"/>
        <v>2</v>
      </c>
      <c r="BH89" s="286">
        <f t="shared" si="162"/>
        <v>0</v>
      </c>
      <c r="BI89" s="286">
        <f t="shared" si="162"/>
        <v>0</v>
      </c>
      <c r="BJ89" s="286">
        <f t="shared" si="162"/>
        <v>0</v>
      </c>
      <c r="BK89" s="286">
        <f t="shared" si="162"/>
        <v>0</v>
      </c>
      <c r="BL89" s="287">
        <f t="shared" si="162"/>
        <v>0</v>
      </c>
      <c r="BM89" s="284">
        <f t="shared" si="162"/>
        <v>17</v>
      </c>
      <c r="BN89" s="286">
        <f t="shared" si="162"/>
        <v>0</v>
      </c>
      <c r="BO89" s="286">
        <f t="shared" si="163"/>
        <v>0</v>
      </c>
      <c r="BP89" s="286">
        <f t="shared" si="163"/>
        <v>0</v>
      </c>
      <c r="BQ89" s="286">
        <f t="shared" si="163"/>
        <v>0</v>
      </c>
      <c r="BR89" s="286">
        <f t="shared" si="163"/>
        <v>0</v>
      </c>
      <c r="BS89" s="286">
        <f t="shared" si="163"/>
        <v>0</v>
      </c>
      <c r="BT89" s="286">
        <f t="shared" si="163"/>
        <v>0</v>
      </c>
      <c r="BU89" s="286">
        <f t="shared" si="163"/>
        <v>0</v>
      </c>
      <c r="BV89" s="287">
        <f t="shared" si="163"/>
        <v>0</v>
      </c>
      <c r="BW89" s="288">
        <f t="shared" si="112"/>
        <v>17</v>
      </c>
      <c r="BX89" s="284">
        <f t="shared" si="164"/>
        <v>2308</v>
      </c>
      <c r="BY89" s="286">
        <f t="shared" si="164"/>
        <v>0</v>
      </c>
      <c r="BZ89" s="286">
        <f t="shared" si="164"/>
        <v>0</v>
      </c>
      <c r="CA89" s="286">
        <f t="shared" si="164"/>
        <v>0</v>
      </c>
      <c r="CB89" s="286">
        <f t="shared" si="164"/>
        <v>0</v>
      </c>
      <c r="CC89" s="286">
        <f t="shared" si="164"/>
        <v>611</v>
      </c>
      <c r="CD89" s="287">
        <f>'[1]1.COBERTURA  DANE'!F88</f>
        <v>0</v>
      </c>
      <c r="CE89" s="284">
        <f t="shared" si="165"/>
        <v>0</v>
      </c>
      <c r="CF89" s="286">
        <f t="shared" si="166"/>
        <v>0</v>
      </c>
      <c r="CG89" s="286">
        <f t="shared" si="166"/>
        <v>8</v>
      </c>
      <c r="CH89" s="286">
        <f t="shared" si="166"/>
        <v>0</v>
      </c>
      <c r="CI89" s="286">
        <f t="shared" si="166"/>
        <v>0</v>
      </c>
      <c r="CJ89" s="286">
        <f t="shared" si="166"/>
        <v>54</v>
      </c>
      <c r="CK89" s="286">
        <f t="shared" si="166"/>
        <v>0</v>
      </c>
      <c r="CL89" s="286">
        <f t="shared" si="166"/>
        <v>0</v>
      </c>
      <c r="CM89" s="286">
        <f t="shared" si="166"/>
        <v>0</v>
      </c>
      <c r="CN89" s="287">
        <f t="shared" si="166"/>
        <v>0</v>
      </c>
      <c r="CO89" s="288">
        <f t="shared" si="113"/>
        <v>62</v>
      </c>
      <c r="CP89" s="289">
        <f t="shared" si="167"/>
        <v>72</v>
      </c>
      <c r="CQ89" s="290">
        <f t="shared" si="168"/>
        <v>722</v>
      </c>
      <c r="CR89" s="291">
        <f t="shared" si="169"/>
        <v>2981</v>
      </c>
      <c r="CS89" s="292">
        <f t="shared" si="114"/>
        <v>79</v>
      </c>
      <c r="CT89" s="293" t="str">
        <f t="shared" si="156"/>
        <v>45EPS003</v>
      </c>
      <c r="CU89" s="294" t="s">
        <v>341</v>
      </c>
      <c r="CV89" s="295">
        <v>45</v>
      </c>
      <c r="CW89" s="294" t="s">
        <v>226</v>
      </c>
      <c r="CX89" s="296">
        <v>26392</v>
      </c>
      <c r="CY89" s="209" t="str">
        <f t="shared" si="157"/>
        <v>45EPSI03</v>
      </c>
      <c r="CZ89" s="294" t="s">
        <v>341</v>
      </c>
      <c r="DA89" s="295">
        <v>45</v>
      </c>
      <c r="DB89" s="294" t="s">
        <v>186</v>
      </c>
      <c r="DC89" s="296">
        <v>1316</v>
      </c>
    </row>
    <row r="90" spans="2:107" x14ac:dyDescent="0.25">
      <c r="B90" s="209" t="str">
        <f t="shared" si="115"/>
        <v>313EPS010</v>
      </c>
      <c r="C90" s="209" t="str">
        <f t="shared" si="116"/>
        <v>313EPS016</v>
      </c>
      <c r="D90" s="209" t="str">
        <f t="shared" si="117"/>
        <v>313EPS037</v>
      </c>
      <c r="E90" s="209" t="str">
        <f t="shared" si="118"/>
        <v>313EPS002</v>
      </c>
      <c r="F90" s="209" t="str">
        <f t="shared" si="119"/>
        <v>313EPS003</v>
      </c>
      <c r="G90" s="209" t="str">
        <f t="shared" si="120"/>
        <v>313EPS023</v>
      </c>
      <c r="H90" s="209" t="str">
        <f t="shared" si="121"/>
        <v>313EPS005</v>
      </c>
      <c r="I90" s="209" t="str">
        <f t="shared" si="122"/>
        <v>313EPS018</v>
      </c>
      <c r="J90" s="209" t="str">
        <f t="shared" si="123"/>
        <v>313EAS016</v>
      </c>
      <c r="K90" s="209" t="str">
        <f t="shared" si="124"/>
        <v>313EAS027</v>
      </c>
      <c r="L90" s="209" t="str">
        <f t="shared" si="125"/>
        <v>313EPS017</v>
      </c>
      <c r="M90" s="209" t="str">
        <f t="shared" si="126"/>
        <v>313EPS033</v>
      </c>
      <c r="N90" s="209" t="str">
        <f t="shared" si="127"/>
        <v>313EPS001</v>
      </c>
      <c r="O90" s="209" t="str">
        <f t="shared" si="128"/>
        <v>313EPS008</v>
      </c>
      <c r="P90" s="209" t="str">
        <f t="shared" si="129"/>
        <v>313EPS040</v>
      </c>
      <c r="Q90" s="209" t="str">
        <f t="shared" si="130"/>
        <v>313ESSC24</v>
      </c>
      <c r="R90" s="209" t="str">
        <f t="shared" si="131"/>
        <v>313EPSC20</v>
      </c>
      <c r="S90" s="209" t="str">
        <f t="shared" si="132"/>
        <v>313ESSC91</v>
      </c>
      <c r="T90" s="209" t="str">
        <f t="shared" si="133"/>
        <v>313ESSC02</v>
      </c>
      <c r="U90" s="209" t="str">
        <f t="shared" si="134"/>
        <v>313ESSC62</v>
      </c>
      <c r="V90" s="209" t="str">
        <f t="shared" si="135"/>
        <v>313EPS012</v>
      </c>
      <c r="W90" s="209" t="str">
        <f t="shared" si="136"/>
        <v>313EPSC22</v>
      </c>
      <c r="X90" s="209" t="str">
        <f t="shared" si="137"/>
        <v>313ESSC07</v>
      </c>
      <c r="Y90" s="209" t="str">
        <f t="shared" si="138"/>
        <v>313ESSC33</v>
      </c>
      <c r="Z90" s="209" t="str">
        <f t="shared" si="139"/>
        <v>313EPSS40</v>
      </c>
      <c r="AA90" s="209" t="str">
        <f t="shared" si="140"/>
        <v>313EPS020</v>
      </c>
      <c r="AB90" s="209" t="str">
        <f t="shared" si="141"/>
        <v>313EPSI03</v>
      </c>
      <c r="AC90" s="209" t="str">
        <f t="shared" si="142"/>
        <v>313ESS002</v>
      </c>
      <c r="AD90" s="209" t="str">
        <f t="shared" si="143"/>
        <v>313ESS024</v>
      </c>
      <c r="AE90" s="209" t="str">
        <f t="shared" si="144"/>
        <v>313ESS091</v>
      </c>
      <c r="AF90" s="209" t="str">
        <f t="shared" si="145"/>
        <v>313RES006</v>
      </c>
      <c r="AG90" s="209" t="str">
        <f t="shared" si="146"/>
        <v>313EPSS10</v>
      </c>
      <c r="AH90" s="209" t="e">
        <f>CONCATENATE(AT90,#REF!)</f>
        <v>#REF!</v>
      </c>
      <c r="AI90" s="209" t="str">
        <f t="shared" si="147"/>
        <v>313EPSS16</v>
      </c>
      <c r="AJ90" s="209" t="str">
        <f t="shared" si="148"/>
        <v>313EPSS37</v>
      </c>
      <c r="AK90" s="209" t="str">
        <f t="shared" si="149"/>
        <v>313EPSS02</v>
      </c>
      <c r="AL90" s="209" t="str">
        <f t="shared" si="150"/>
        <v>313EPSS23</v>
      </c>
      <c r="AM90" s="209" t="str">
        <f t="shared" si="151"/>
        <v>313EPSM03</v>
      </c>
      <c r="AN90" s="209" t="str">
        <f t="shared" si="152"/>
        <v>313EPSS18</v>
      </c>
      <c r="AO90" s="209" t="str">
        <f t="shared" si="153"/>
        <v>313EPSS05</v>
      </c>
      <c r="AP90" s="209" t="str">
        <f t="shared" si="154"/>
        <v>313EPSS17</v>
      </c>
      <c r="AQ90" s="209" t="str">
        <f t="shared" si="155"/>
        <v>313EPSS33</v>
      </c>
      <c r="AR90" s="110" t="s">
        <v>136</v>
      </c>
      <c r="AS90" s="308" t="s">
        <v>340</v>
      </c>
      <c r="AT90" s="283">
        <v>313</v>
      </c>
      <c r="AU90" s="284">
        <f>'[1]1.COBERTURA  DANE'!K89</f>
        <v>220</v>
      </c>
      <c r="AV90" s="285">
        <f>'[1]1.COBERTURA  DANE'!N89</f>
        <v>0</v>
      </c>
      <c r="AW90" s="286">
        <f>'[1]1.COBERTURA  DANE'!L89</f>
        <v>0</v>
      </c>
      <c r="AX90" s="287">
        <f>'[1]1.COBERTURA  DANE'!M89</f>
        <v>0</v>
      </c>
      <c r="AY90" s="284">
        <f t="shared" si="162"/>
        <v>0</v>
      </c>
      <c r="AZ90" s="286">
        <f t="shared" si="162"/>
        <v>0</v>
      </c>
      <c r="BA90" s="286">
        <f t="shared" si="162"/>
        <v>194</v>
      </c>
      <c r="BB90" s="286">
        <f t="shared" si="162"/>
        <v>0</v>
      </c>
      <c r="BC90" s="286">
        <f t="shared" si="162"/>
        <v>1313</v>
      </c>
      <c r="BD90" s="286">
        <f t="shared" si="162"/>
        <v>3</v>
      </c>
      <c r="BE90" s="286">
        <f t="shared" si="162"/>
        <v>2</v>
      </c>
      <c r="BF90" s="286">
        <f t="shared" si="162"/>
        <v>0</v>
      </c>
      <c r="BG90" s="286">
        <f t="shared" si="162"/>
        <v>0</v>
      </c>
      <c r="BH90" s="286">
        <f t="shared" si="162"/>
        <v>0</v>
      </c>
      <c r="BI90" s="286">
        <f t="shared" si="162"/>
        <v>3</v>
      </c>
      <c r="BJ90" s="286">
        <f t="shared" si="162"/>
        <v>0</v>
      </c>
      <c r="BK90" s="286">
        <f t="shared" si="162"/>
        <v>0</v>
      </c>
      <c r="BL90" s="287">
        <f t="shared" si="162"/>
        <v>0</v>
      </c>
      <c r="BM90" s="284">
        <f t="shared" si="162"/>
        <v>117</v>
      </c>
      <c r="BN90" s="286">
        <f t="shared" si="162"/>
        <v>0</v>
      </c>
      <c r="BO90" s="286">
        <f t="shared" si="163"/>
        <v>0</v>
      </c>
      <c r="BP90" s="286">
        <f t="shared" si="163"/>
        <v>17</v>
      </c>
      <c r="BQ90" s="286">
        <f t="shared" si="163"/>
        <v>0</v>
      </c>
      <c r="BR90" s="286">
        <f t="shared" si="163"/>
        <v>0</v>
      </c>
      <c r="BS90" s="286">
        <f t="shared" si="163"/>
        <v>0</v>
      </c>
      <c r="BT90" s="286">
        <f t="shared" si="163"/>
        <v>0</v>
      </c>
      <c r="BU90" s="286">
        <f t="shared" si="163"/>
        <v>0</v>
      </c>
      <c r="BV90" s="287">
        <f t="shared" si="163"/>
        <v>0</v>
      </c>
      <c r="BW90" s="288">
        <f t="shared" si="112"/>
        <v>134</v>
      </c>
      <c r="BX90" s="284">
        <f t="shared" si="164"/>
        <v>4312</v>
      </c>
      <c r="BY90" s="286">
        <f t="shared" si="164"/>
        <v>0</v>
      </c>
      <c r="BZ90" s="286">
        <f t="shared" si="164"/>
        <v>0</v>
      </c>
      <c r="CA90" s="286">
        <f t="shared" si="164"/>
        <v>0</v>
      </c>
      <c r="CB90" s="286">
        <f t="shared" si="164"/>
        <v>0</v>
      </c>
      <c r="CC90" s="286">
        <f t="shared" si="164"/>
        <v>2092</v>
      </c>
      <c r="CD90" s="287">
        <f>'[1]1.COBERTURA  DANE'!F89</f>
        <v>0</v>
      </c>
      <c r="CE90" s="284">
        <f t="shared" si="165"/>
        <v>0</v>
      </c>
      <c r="CF90" s="286">
        <f t="shared" si="166"/>
        <v>0</v>
      </c>
      <c r="CG90" s="286">
        <f t="shared" si="166"/>
        <v>61</v>
      </c>
      <c r="CH90" s="286">
        <f t="shared" si="166"/>
        <v>1</v>
      </c>
      <c r="CI90" s="286">
        <f t="shared" si="166"/>
        <v>0</v>
      </c>
      <c r="CJ90" s="286">
        <f t="shared" si="166"/>
        <v>172</v>
      </c>
      <c r="CK90" s="286">
        <f t="shared" si="166"/>
        <v>0</v>
      </c>
      <c r="CL90" s="286">
        <f t="shared" si="166"/>
        <v>0</v>
      </c>
      <c r="CM90" s="286">
        <f t="shared" si="166"/>
        <v>2</v>
      </c>
      <c r="CN90" s="287">
        <f t="shared" si="166"/>
        <v>0</v>
      </c>
      <c r="CO90" s="288">
        <f t="shared" si="113"/>
        <v>236</v>
      </c>
      <c r="CP90" s="289">
        <f t="shared" si="167"/>
        <v>220</v>
      </c>
      <c r="CQ90" s="290">
        <f t="shared" si="168"/>
        <v>1649</v>
      </c>
      <c r="CR90" s="291">
        <f t="shared" si="169"/>
        <v>6640</v>
      </c>
      <c r="CS90" s="292">
        <f t="shared" si="114"/>
        <v>370</v>
      </c>
      <c r="CT90" s="293" t="str">
        <f t="shared" si="156"/>
        <v>45EPS005</v>
      </c>
      <c r="CU90" s="294" t="s">
        <v>341</v>
      </c>
      <c r="CV90" s="295">
        <v>45</v>
      </c>
      <c r="CW90" s="294" t="s">
        <v>228</v>
      </c>
      <c r="CX90" s="296">
        <v>1</v>
      </c>
      <c r="CY90" s="209" t="str">
        <f t="shared" si="157"/>
        <v>45EPSM03</v>
      </c>
      <c r="CZ90" s="294" t="s">
        <v>341</v>
      </c>
      <c r="DA90" s="295">
        <v>45</v>
      </c>
      <c r="DB90" s="294" t="s">
        <v>202</v>
      </c>
      <c r="DC90" s="296">
        <v>1742</v>
      </c>
    </row>
    <row r="91" spans="2:107" x14ac:dyDescent="0.25">
      <c r="B91" s="209" t="str">
        <f t="shared" si="115"/>
        <v>318EPS010</v>
      </c>
      <c r="C91" s="209" t="str">
        <f t="shared" si="116"/>
        <v>318EPS016</v>
      </c>
      <c r="D91" s="209" t="str">
        <f t="shared" si="117"/>
        <v>318EPS037</v>
      </c>
      <c r="E91" s="209" t="str">
        <f t="shared" si="118"/>
        <v>318EPS002</v>
      </c>
      <c r="F91" s="209" t="str">
        <f t="shared" si="119"/>
        <v>318EPS003</v>
      </c>
      <c r="G91" s="209" t="str">
        <f t="shared" si="120"/>
        <v>318EPS023</v>
      </c>
      <c r="H91" s="209" t="str">
        <f t="shared" si="121"/>
        <v>318EPS005</v>
      </c>
      <c r="I91" s="209" t="str">
        <f t="shared" si="122"/>
        <v>318EPS018</v>
      </c>
      <c r="J91" s="209" t="str">
        <f t="shared" si="123"/>
        <v>318EAS016</v>
      </c>
      <c r="K91" s="209" t="str">
        <f t="shared" si="124"/>
        <v>318EAS027</v>
      </c>
      <c r="L91" s="209" t="str">
        <f t="shared" si="125"/>
        <v>318EPS017</v>
      </c>
      <c r="M91" s="209" t="str">
        <f t="shared" si="126"/>
        <v>318EPS033</v>
      </c>
      <c r="N91" s="209" t="str">
        <f t="shared" si="127"/>
        <v>318EPS001</v>
      </c>
      <c r="O91" s="209" t="str">
        <f t="shared" si="128"/>
        <v>318EPS008</v>
      </c>
      <c r="P91" s="209" t="str">
        <f t="shared" si="129"/>
        <v>318EPS040</v>
      </c>
      <c r="Q91" s="209" t="str">
        <f t="shared" si="130"/>
        <v>318ESSC24</v>
      </c>
      <c r="R91" s="209" t="str">
        <f t="shared" si="131"/>
        <v>318EPSC20</v>
      </c>
      <c r="S91" s="209" t="str">
        <f t="shared" si="132"/>
        <v>318ESSC91</v>
      </c>
      <c r="T91" s="209" t="str">
        <f t="shared" si="133"/>
        <v>318ESSC02</v>
      </c>
      <c r="U91" s="209" t="str">
        <f t="shared" si="134"/>
        <v>318ESSC62</v>
      </c>
      <c r="V91" s="209" t="str">
        <f t="shared" si="135"/>
        <v>318EPS012</v>
      </c>
      <c r="W91" s="209" t="str">
        <f t="shared" si="136"/>
        <v>318EPSC22</v>
      </c>
      <c r="X91" s="209" t="str">
        <f t="shared" si="137"/>
        <v>318ESSC07</v>
      </c>
      <c r="Y91" s="209" t="str">
        <f t="shared" si="138"/>
        <v>318ESSC33</v>
      </c>
      <c r="Z91" s="209" t="str">
        <f t="shared" si="139"/>
        <v>318EPSS40</v>
      </c>
      <c r="AA91" s="209" t="str">
        <f t="shared" si="140"/>
        <v>318EPS020</v>
      </c>
      <c r="AB91" s="209" t="str">
        <f t="shared" si="141"/>
        <v>318EPSI03</v>
      </c>
      <c r="AC91" s="209" t="str">
        <f t="shared" si="142"/>
        <v>318ESS002</v>
      </c>
      <c r="AD91" s="209" t="str">
        <f t="shared" si="143"/>
        <v>318ESS024</v>
      </c>
      <c r="AE91" s="209" t="str">
        <f t="shared" si="144"/>
        <v>318ESS091</v>
      </c>
      <c r="AF91" s="209" t="str">
        <f t="shared" si="145"/>
        <v>318RES006</v>
      </c>
      <c r="AG91" s="209" t="str">
        <f t="shared" si="146"/>
        <v>318EPSS10</v>
      </c>
      <c r="AH91" s="209" t="e">
        <f>CONCATENATE(AT91,#REF!)</f>
        <v>#REF!</v>
      </c>
      <c r="AI91" s="209" t="str">
        <f t="shared" si="147"/>
        <v>318EPSS16</v>
      </c>
      <c r="AJ91" s="209" t="str">
        <f t="shared" si="148"/>
        <v>318EPSS37</v>
      </c>
      <c r="AK91" s="209" t="str">
        <f t="shared" si="149"/>
        <v>318EPSS02</v>
      </c>
      <c r="AL91" s="209" t="str">
        <f t="shared" si="150"/>
        <v>318EPSS23</v>
      </c>
      <c r="AM91" s="209" t="str">
        <f t="shared" si="151"/>
        <v>318EPSM03</v>
      </c>
      <c r="AN91" s="209" t="str">
        <f t="shared" si="152"/>
        <v>318EPSS18</v>
      </c>
      <c r="AO91" s="209" t="str">
        <f t="shared" si="153"/>
        <v>318EPSS05</v>
      </c>
      <c r="AP91" s="209" t="str">
        <f t="shared" si="154"/>
        <v>318EPSS17</v>
      </c>
      <c r="AQ91" s="209" t="str">
        <f t="shared" si="155"/>
        <v>318EPSS33</v>
      </c>
      <c r="AR91" s="110" t="s">
        <v>48</v>
      </c>
      <c r="AS91" s="308" t="s">
        <v>340</v>
      </c>
      <c r="AT91" s="283">
        <v>318</v>
      </c>
      <c r="AU91" s="284">
        <f>'[1]1.COBERTURA  DANE'!K90</f>
        <v>479</v>
      </c>
      <c r="AV91" s="285">
        <f>'[1]1.COBERTURA  DANE'!N90</f>
        <v>0</v>
      </c>
      <c r="AW91" s="286">
        <f>'[1]1.COBERTURA  DANE'!L90</f>
        <v>13</v>
      </c>
      <c r="AX91" s="287">
        <f>'[1]1.COBERTURA  DANE'!M90</f>
        <v>20</v>
      </c>
      <c r="AY91" s="284">
        <f t="shared" si="162"/>
        <v>5367</v>
      </c>
      <c r="AZ91" s="286">
        <f t="shared" si="162"/>
        <v>9226</v>
      </c>
      <c r="BA91" s="286">
        <f t="shared" si="162"/>
        <v>3426</v>
      </c>
      <c r="BB91" s="286">
        <f t="shared" si="162"/>
        <v>345</v>
      </c>
      <c r="BC91" s="286">
        <f t="shared" si="162"/>
        <v>2263</v>
      </c>
      <c r="BD91" s="286">
        <f t="shared" si="162"/>
        <v>4</v>
      </c>
      <c r="BE91" s="286">
        <f t="shared" si="162"/>
        <v>9</v>
      </c>
      <c r="BF91" s="286">
        <f t="shared" si="162"/>
        <v>4</v>
      </c>
      <c r="BG91" s="286">
        <f t="shared" si="162"/>
        <v>56</v>
      </c>
      <c r="BH91" s="286">
        <f t="shared" si="162"/>
        <v>0</v>
      </c>
      <c r="BI91" s="286">
        <f t="shared" si="162"/>
        <v>6</v>
      </c>
      <c r="BJ91" s="286">
        <f t="shared" si="162"/>
        <v>0</v>
      </c>
      <c r="BK91" s="286">
        <f t="shared" si="162"/>
        <v>0</v>
      </c>
      <c r="BL91" s="287">
        <f t="shared" si="162"/>
        <v>0</v>
      </c>
      <c r="BM91" s="284">
        <f t="shared" si="162"/>
        <v>300</v>
      </c>
      <c r="BN91" s="286">
        <f t="shared" si="162"/>
        <v>0</v>
      </c>
      <c r="BO91" s="286">
        <f t="shared" si="163"/>
        <v>6</v>
      </c>
      <c r="BP91" s="286">
        <f t="shared" si="163"/>
        <v>0</v>
      </c>
      <c r="BQ91" s="286">
        <f t="shared" si="163"/>
        <v>0</v>
      </c>
      <c r="BR91" s="286">
        <f t="shared" si="163"/>
        <v>0</v>
      </c>
      <c r="BS91" s="286">
        <f t="shared" si="163"/>
        <v>0</v>
      </c>
      <c r="BT91" s="286">
        <f t="shared" si="163"/>
        <v>0</v>
      </c>
      <c r="BU91" s="286">
        <f t="shared" si="163"/>
        <v>0</v>
      </c>
      <c r="BV91" s="287">
        <f t="shared" si="163"/>
        <v>0</v>
      </c>
      <c r="BW91" s="288">
        <f t="shared" si="112"/>
        <v>306</v>
      </c>
      <c r="BX91" s="284">
        <f t="shared" si="164"/>
        <v>10826</v>
      </c>
      <c r="BY91" s="286">
        <f t="shared" si="164"/>
        <v>31</v>
      </c>
      <c r="BZ91" s="286">
        <f t="shared" si="164"/>
        <v>0</v>
      </c>
      <c r="CA91" s="286">
        <f t="shared" si="164"/>
        <v>0</v>
      </c>
      <c r="CB91" s="286">
        <f t="shared" si="164"/>
        <v>0</v>
      </c>
      <c r="CC91" s="286">
        <f t="shared" si="164"/>
        <v>0</v>
      </c>
      <c r="CD91" s="287">
        <f>'[1]1.COBERTURA  DANE'!F90</f>
        <v>0</v>
      </c>
      <c r="CE91" s="284">
        <f t="shared" si="165"/>
        <v>426</v>
      </c>
      <c r="CF91" s="286">
        <f t="shared" si="166"/>
        <v>462</v>
      </c>
      <c r="CG91" s="286">
        <f t="shared" si="166"/>
        <v>155</v>
      </c>
      <c r="CH91" s="286">
        <f t="shared" si="166"/>
        <v>27</v>
      </c>
      <c r="CI91" s="286">
        <f t="shared" si="166"/>
        <v>0</v>
      </c>
      <c r="CJ91" s="286">
        <f t="shared" si="166"/>
        <v>143</v>
      </c>
      <c r="CK91" s="286">
        <f t="shared" si="166"/>
        <v>0</v>
      </c>
      <c r="CL91" s="286">
        <f t="shared" si="166"/>
        <v>0</v>
      </c>
      <c r="CM91" s="286">
        <f t="shared" si="166"/>
        <v>2</v>
      </c>
      <c r="CN91" s="287">
        <f t="shared" si="166"/>
        <v>0</v>
      </c>
      <c r="CO91" s="288">
        <f t="shared" si="113"/>
        <v>1215</v>
      </c>
      <c r="CP91" s="289">
        <f t="shared" si="167"/>
        <v>512</v>
      </c>
      <c r="CQ91" s="290">
        <f t="shared" si="168"/>
        <v>21012</v>
      </c>
      <c r="CR91" s="291">
        <f t="shared" si="169"/>
        <v>12072</v>
      </c>
      <c r="CS91" s="292">
        <f t="shared" si="114"/>
        <v>1521</v>
      </c>
      <c r="CT91" s="293" t="str">
        <f t="shared" si="156"/>
        <v>45EPS010</v>
      </c>
      <c r="CU91" s="294" t="s">
        <v>341</v>
      </c>
      <c r="CV91" s="295">
        <v>45</v>
      </c>
      <c r="CW91" s="294" t="s">
        <v>220</v>
      </c>
      <c r="CX91" s="296">
        <v>8869</v>
      </c>
      <c r="CY91" s="209" t="str">
        <f t="shared" si="157"/>
        <v>45EPSS02</v>
      </c>
      <c r="CZ91" s="294" t="s">
        <v>341</v>
      </c>
      <c r="DA91" s="295">
        <v>45</v>
      </c>
      <c r="DB91" s="294" t="s">
        <v>198</v>
      </c>
      <c r="DC91" s="296">
        <v>4</v>
      </c>
    </row>
    <row r="92" spans="2:107" x14ac:dyDescent="0.25">
      <c r="B92" s="209" t="str">
        <f t="shared" si="115"/>
        <v>321EPS010</v>
      </c>
      <c r="C92" s="209" t="str">
        <f t="shared" si="116"/>
        <v>321EPS016</v>
      </c>
      <c r="D92" s="209" t="str">
        <f t="shared" si="117"/>
        <v>321EPS037</v>
      </c>
      <c r="E92" s="209" t="str">
        <f t="shared" si="118"/>
        <v>321EPS002</v>
      </c>
      <c r="F92" s="209" t="str">
        <f t="shared" si="119"/>
        <v>321EPS003</v>
      </c>
      <c r="G92" s="209" t="str">
        <f t="shared" si="120"/>
        <v>321EPS023</v>
      </c>
      <c r="H92" s="209" t="str">
        <f t="shared" si="121"/>
        <v>321EPS005</v>
      </c>
      <c r="I92" s="209" t="str">
        <f t="shared" si="122"/>
        <v>321EPS018</v>
      </c>
      <c r="J92" s="209" t="str">
        <f t="shared" si="123"/>
        <v>321EAS016</v>
      </c>
      <c r="K92" s="209" t="str">
        <f t="shared" si="124"/>
        <v>321EAS027</v>
      </c>
      <c r="L92" s="209" t="str">
        <f t="shared" si="125"/>
        <v>321EPS017</v>
      </c>
      <c r="M92" s="209" t="str">
        <f t="shared" si="126"/>
        <v>321EPS033</v>
      </c>
      <c r="N92" s="209" t="str">
        <f t="shared" si="127"/>
        <v>321EPS001</v>
      </c>
      <c r="O92" s="209" t="str">
        <f t="shared" si="128"/>
        <v>321EPS008</v>
      </c>
      <c r="P92" s="209" t="str">
        <f t="shared" si="129"/>
        <v>321EPS040</v>
      </c>
      <c r="Q92" s="209" t="str">
        <f t="shared" si="130"/>
        <v>321ESSC24</v>
      </c>
      <c r="R92" s="209" t="str">
        <f t="shared" si="131"/>
        <v>321EPSC20</v>
      </c>
      <c r="S92" s="209" t="str">
        <f t="shared" si="132"/>
        <v>321ESSC91</v>
      </c>
      <c r="T92" s="209" t="str">
        <f t="shared" si="133"/>
        <v>321ESSC02</v>
      </c>
      <c r="U92" s="209" t="str">
        <f t="shared" si="134"/>
        <v>321ESSC62</v>
      </c>
      <c r="V92" s="209" t="str">
        <f t="shared" si="135"/>
        <v>321EPS012</v>
      </c>
      <c r="W92" s="209" t="str">
        <f t="shared" si="136"/>
        <v>321EPSC22</v>
      </c>
      <c r="X92" s="209" t="str">
        <f t="shared" si="137"/>
        <v>321ESSC07</v>
      </c>
      <c r="Y92" s="209" t="str">
        <f t="shared" si="138"/>
        <v>321ESSC33</v>
      </c>
      <c r="Z92" s="209" t="str">
        <f t="shared" si="139"/>
        <v>321EPSS40</v>
      </c>
      <c r="AA92" s="209" t="str">
        <f t="shared" si="140"/>
        <v>321EPS020</v>
      </c>
      <c r="AB92" s="209" t="str">
        <f t="shared" si="141"/>
        <v>321EPSI03</v>
      </c>
      <c r="AC92" s="209" t="str">
        <f t="shared" si="142"/>
        <v>321ESS002</v>
      </c>
      <c r="AD92" s="209" t="str">
        <f t="shared" si="143"/>
        <v>321ESS024</v>
      </c>
      <c r="AE92" s="209" t="str">
        <f t="shared" si="144"/>
        <v>321ESS091</v>
      </c>
      <c r="AF92" s="209" t="str">
        <f t="shared" si="145"/>
        <v>321RES006</v>
      </c>
      <c r="AG92" s="209" t="str">
        <f t="shared" si="146"/>
        <v>321EPSS10</v>
      </c>
      <c r="AH92" s="209" t="e">
        <f>CONCATENATE(AT92,#REF!)</f>
        <v>#REF!</v>
      </c>
      <c r="AI92" s="209" t="str">
        <f t="shared" si="147"/>
        <v>321EPSS16</v>
      </c>
      <c r="AJ92" s="209" t="str">
        <f t="shared" si="148"/>
        <v>321EPSS37</v>
      </c>
      <c r="AK92" s="209" t="str">
        <f t="shared" si="149"/>
        <v>321EPSS02</v>
      </c>
      <c r="AL92" s="209" t="str">
        <f t="shared" si="150"/>
        <v>321EPSS23</v>
      </c>
      <c r="AM92" s="209" t="str">
        <f t="shared" si="151"/>
        <v>321EPSM03</v>
      </c>
      <c r="AN92" s="209" t="str">
        <f t="shared" si="152"/>
        <v>321EPSS18</v>
      </c>
      <c r="AO92" s="209" t="str">
        <f t="shared" si="153"/>
        <v>321EPSS05</v>
      </c>
      <c r="AP92" s="209" t="str">
        <f t="shared" si="154"/>
        <v>321EPSS17</v>
      </c>
      <c r="AQ92" s="209" t="str">
        <f t="shared" si="155"/>
        <v>321EPSS33</v>
      </c>
      <c r="AR92" s="89" t="s">
        <v>137</v>
      </c>
      <c r="AS92" s="308" t="s">
        <v>340</v>
      </c>
      <c r="AT92" s="283">
        <v>321</v>
      </c>
      <c r="AU92" s="284">
        <f>'[1]1.COBERTURA  DANE'!K91</f>
        <v>107</v>
      </c>
      <c r="AV92" s="285">
        <f>'[1]1.COBERTURA  DANE'!N91</f>
        <v>0</v>
      </c>
      <c r="AW92" s="286">
        <f>'[1]1.COBERTURA  DANE'!L91</f>
        <v>0</v>
      </c>
      <c r="AX92" s="287">
        <f>'[1]1.COBERTURA  DANE'!M91</f>
        <v>0</v>
      </c>
      <c r="AY92" s="284">
        <f t="shared" si="162"/>
        <v>0</v>
      </c>
      <c r="AZ92" s="286">
        <f t="shared" si="162"/>
        <v>0</v>
      </c>
      <c r="BA92" s="286">
        <f t="shared" si="162"/>
        <v>625</v>
      </c>
      <c r="BB92" s="286">
        <f t="shared" si="162"/>
        <v>0</v>
      </c>
      <c r="BC92" s="286">
        <f t="shared" si="162"/>
        <v>1566</v>
      </c>
      <c r="BD92" s="286">
        <f t="shared" si="162"/>
        <v>1</v>
      </c>
      <c r="BE92" s="286">
        <f t="shared" si="162"/>
        <v>0</v>
      </c>
      <c r="BF92" s="286">
        <f t="shared" si="162"/>
        <v>0</v>
      </c>
      <c r="BG92" s="286">
        <f t="shared" si="162"/>
        <v>141</v>
      </c>
      <c r="BH92" s="286">
        <f t="shared" si="162"/>
        <v>0</v>
      </c>
      <c r="BI92" s="286">
        <f t="shared" si="162"/>
        <v>0</v>
      </c>
      <c r="BJ92" s="286">
        <f t="shared" si="162"/>
        <v>0</v>
      </c>
      <c r="BK92" s="286">
        <f t="shared" si="162"/>
        <v>0</v>
      </c>
      <c r="BL92" s="287">
        <f t="shared" si="162"/>
        <v>0</v>
      </c>
      <c r="BM92" s="284">
        <f t="shared" si="162"/>
        <v>38</v>
      </c>
      <c r="BN92" s="286">
        <f t="shared" si="162"/>
        <v>0</v>
      </c>
      <c r="BO92" s="286">
        <f t="shared" si="163"/>
        <v>0</v>
      </c>
      <c r="BP92" s="286">
        <f t="shared" si="163"/>
        <v>0</v>
      </c>
      <c r="BQ92" s="286">
        <f t="shared" si="163"/>
        <v>0</v>
      </c>
      <c r="BR92" s="286">
        <f t="shared" si="163"/>
        <v>0</v>
      </c>
      <c r="BS92" s="286">
        <f t="shared" si="163"/>
        <v>0</v>
      </c>
      <c r="BT92" s="286">
        <f t="shared" si="163"/>
        <v>0</v>
      </c>
      <c r="BU92" s="286">
        <f t="shared" si="163"/>
        <v>0</v>
      </c>
      <c r="BV92" s="287">
        <f t="shared" si="163"/>
        <v>0</v>
      </c>
      <c r="BW92" s="288">
        <f t="shared" si="112"/>
        <v>38</v>
      </c>
      <c r="BX92" s="284">
        <f t="shared" si="164"/>
        <v>2601</v>
      </c>
      <c r="BY92" s="286">
        <f t="shared" si="164"/>
        <v>0</v>
      </c>
      <c r="BZ92" s="286">
        <f t="shared" si="164"/>
        <v>0</v>
      </c>
      <c r="CA92" s="286">
        <f t="shared" si="164"/>
        <v>0</v>
      </c>
      <c r="CB92" s="286">
        <f t="shared" si="164"/>
        <v>0</v>
      </c>
      <c r="CC92" s="286">
        <f t="shared" si="164"/>
        <v>0</v>
      </c>
      <c r="CD92" s="287">
        <f>'[1]1.COBERTURA  DANE'!F91</f>
        <v>0</v>
      </c>
      <c r="CE92" s="284">
        <f t="shared" si="165"/>
        <v>0</v>
      </c>
      <c r="CF92" s="286">
        <f t="shared" si="166"/>
        <v>0</v>
      </c>
      <c r="CG92" s="286">
        <f t="shared" si="166"/>
        <v>37</v>
      </c>
      <c r="CH92" s="286">
        <f t="shared" si="166"/>
        <v>0</v>
      </c>
      <c r="CI92" s="286">
        <f t="shared" si="166"/>
        <v>0</v>
      </c>
      <c r="CJ92" s="286">
        <f t="shared" si="166"/>
        <v>120</v>
      </c>
      <c r="CK92" s="286">
        <f t="shared" si="166"/>
        <v>0</v>
      </c>
      <c r="CL92" s="286">
        <f t="shared" si="166"/>
        <v>0</v>
      </c>
      <c r="CM92" s="286">
        <f t="shared" si="166"/>
        <v>0</v>
      </c>
      <c r="CN92" s="287">
        <f t="shared" si="166"/>
        <v>0</v>
      </c>
      <c r="CO92" s="288">
        <f t="shared" si="113"/>
        <v>157</v>
      </c>
      <c r="CP92" s="289">
        <f t="shared" si="167"/>
        <v>107</v>
      </c>
      <c r="CQ92" s="290">
        <f t="shared" si="168"/>
        <v>2371</v>
      </c>
      <c r="CR92" s="291">
        <f t="shared" si="169"/>
        <v>2758</v>
      </c>
      <c r="CS92" s="292">
        <f t="shared" si="114"/>
        <v>195</v>
      </c>
      <c r="CT92" s="293" t="str">
        <f t="shared" si="156"/>
        <v>45EPS016</v>
      </c>
      <c r="CU92" s="294" t="s">
        <v>341</v>
      </c>
      <c r="CV92" s="295">
        <v>45</v>
      </c>
      <c r="CW92" s="294" t="s">
        <v>221</v>
      </c>
      <c r="CX92" s="296">
        <v>32291</v>
      </c>
      <c r="CY92" s="209" t="str">
        <f t="shared" si="157"/>
        <v>45EPSS10</v>
      </c>
      <c r="CZ92" s="294" t="s">
        <v>341</v>
      </c>
      <c r="DA92" s="295">
        <v>45</v>
      </c>
      <c r="DB92" s="294" t="s">
        <v>192</v>
      </c>
      <c r="DC92" s="296">
        <v>551</v>
      </c>
    </row>
    <row r="93" spans="2:107" x14ac:dyDescent="0.25">
      <c r="B93" s="209" t="str">
        <f t="shared" si="115"/>
        <v>376EPS010</v>
      </c>
      <c r="C93" s="209" t="str">
        <f t="shared" si="116"/>
        <v>376EPS016</v>
      </c>
      <c r="D93" s="209" t="str">
        <f t="shared" si="117"/>
        <v>376EPS037</v>
      </c>
      <c r="E93" s="209" t="str">
        <f t="shared" si="118"/>
        <v>376EPS002</v>
      </c>
      <c r="F93" s="209" t="str">
        <f t="shared" si="119"/>
        <v>376EPS003</v>
      </c>
      <c r="G93" s="209" t="str">
        <f t="shared" si="120"/>
        <v>376EPS023</v>
      </c>
      <c r="H93" s="209" t="str">
        <f t="shared" si="121"/>
        <v>376EPS005</v>
      </c>
      <c r="I93" s="209" t="str">
        <f t="shared" si="122"/>
        <v>376EPS018</v>
      </c>
      <c r="J93" s="209" t="str">
        <f t="shared" si="123"/>
        <v>376EAS016</v>
      </c>
      <c r="K93" s="209" t="str">
        <f t="shared" si="124"/>
        <v>376EAS027</v>
      </c>
      <c r="L93" s="209" t="str">
        <f t="shared" si="125"/>
        <v>376EPS017</v>
      </c>
      <c r="M93" s="209" t="str">
        <f t="shared" si="126"/>
        <v>376EPS033</v>
      </c>
      <c r="N93" s="209" t="str">
        <f t="shared" si="127"/>
        <v>376EPS001</v>
      </c>
      <c r="O93" s="209" t="str">
        <f t="shared" si="128"/>
        <v>376EPS008</v>
      </c>
      <c r="P93" s="209" t="str">
        <f t="shared" si="129"/>
        <v>376EPS040</v>
      </c>
      <c r="Q93" s="209" t="str">
        <f t="shared" si="130"/>
        <v>376ESSC24</v>
      </c>
      <c r="R93" s="209" t="str">
        <f t="shared" si="131"/>
        <v>376EPSC20</v>
      </c>
      <c r="S93" s="209" t="str">
        <f t="shared" si="132"/>
        <v>376ESSC91</v>
      </c>
      <c r="T93" s="209" t="str">
        <f t="shared" si="133"/>
        <v>376ESSC02</v>
      </c>
      <c r="U93" s="209" t="str">
        <f t="shared" si="134"/>
        <v>376ESSC62</v>
      </c>
      <c r="V93" s="209" t="str">
        <f t="shared" si="135"/>
        <v>376EPS012</v>
      </c>
      <c r="W93" s="209" t="str">
        <f t="shared" si="136"/>
        <v>376EPSC22</v>
      </c>
      <c r="X93" s="209" t="str">
        <f t="shared" si="137"/>
        <v>376ESSC07</v>
      </c>
      <c r="Y93" s="209" t="str">
        <f t="shared" si="138"/>
        <v>376ESSC33</v>
      </c>
      <c r="Z93" s="209" t="str">
        <f t="shared" si="139"/>
        <v>376EPSS40</v>
      </c>
      <c r="AA93" s="209" t="str">
        <f t="shared" si="140"/>
        <v>376EPS020</v>
      </c>
      <c r="AB93" s="209" t="str">
        <f t="shared" si="141"/>
        <v>376EPSI03</v>
      </c>
      <c r="AC93" s="209" t="str">
        <f t="shared" si="142"/>
        <v>376ESS002</v>
      </c>
      <c r="AD93" s="209" t="str">
        <f t="shared" si="143"/>
        <v>376ESS024</v>
      </c>
      <c r="AE93" s="209" t="str">
        <f t="shared" si="144"/>
        <v>376ESS091</v>
      </c>
      <c r="AF93" s="209" t="str">
        <f t="shared" si="145"/>
        <v>376RES006</v>
      </c>
      <c r="AG93" s="209" t="str">
        <f t="shared" si="146"/>
        <v>376EPSS10</v>
      </c>
      <c r="AH93" s="209" t="e">
        <f>CONCATENATE(AT93,#REF!)</f>
        <v>#REF!</v>
      </c>
      <c r="AI93" s="209" t="str">
        <f t="shared" si="147"/>
        <v>376EPSS16</v>
      </c>
      <c r="AJ93" s="209" t="str">
        <f t="shared" si="148"/>
        <v>376EPSS37</v>
      </c>
      <c r="AK93" s="209" t="str">
        <f t="shared" si="149"/>
        <v>376EPSS02</v>
      </c>
      <c r="AL93" s="209" t="str">
        <f t="shared" si="150"/>
        <v>376EPSS23</v>
      </c>
      <c r="AM93" s="209" t="str">
        <f t="shared" si="151"/>
        <v>376EPSM03</v>
      </c>
      <c r="AN93" s="209" t="str">
        <f t="shared" si="152"/>
        <v>376EPSS18</v>
      </c>
      <c r="AO93" s="209" t="str">
        <f t="shared" si="153"/>
        <v>376EPSS05</v>
      </c>
      <c r="AP93" s="209" t="str">
        <f t="shared" si="154"/>
        <v>376EPSS17</v>
      </c>
      <c r="AQ93" s="209" t="str">
        <f t="shared" si="155"/>
        <v>376EPSS33</v>
      </c>
      <c r="AR93" s="110" t="s">
        <v>52</v>
      </c>
      <c r="AS93" s="308" t="s">
        <v>340</v>
      </c>
      <c r="AT93" s="283">
        <v>376</v>
      </c>
      <c r="AU93" s="284">
        <f>'[1]1.COBERTURA  DANE'!K92</f>
        <v>857</v>
      </c>
      <c r="AV93" s="285">
        <f>'[1]1.COBERTURA  DANE'!N92</f>
        <v>0</v>
      </c>
      <c r="AW93" s="286">
        <f>'[1]1.COBERTURA  DANE'!L92</f>
        <v>13</v>
      </c>
      <c r="AX93" s="287">
        <f>'[1]1.COBERTURA  DANE'!M92</f>
        <v>6</v>
      </c>
      <c r="AY93" s="284">
        <f t="shared" si="162"/>
        <v>21043</v>
      </c>
      <c r="AZ93" s="286">
        <f t="shared" si="162"/>
        <v>21999</v>
      </c>
      <c r="BA93" s="286">
        <f t="shared" si="162"/>
        <v>3474</v>
      </c>
      <c r="BB93" s="286">
        <f t="shared" si="162"/>
        <v>10</v>
      </c>
      <c r="BC93" s="286">
        <f t="shared" si="162"/>
        <v>2518</v>
      </c>
      <c r="BD93" s="286">
        <f t="shared" si="162"/>
        <v>3</v>
      </c>
      <c r="BE93" s="286">
        <f t="shared" si="162"/>
        <v>178</v>
      </c>
      <c r="BF93" s="286">
        <f t="shared" si="162"/>
        <v>0</v>
      </c>
      <c r="BG93" s="286">
        <f t="shared" si="162"/>
        <v>52</v>
      </c>
      <c r="BH93" s="286">
        <f t="shared" si="162"/>
        <v>0</v>
      </c>
      <c r="BI93" s="286">
        <f t="shared" si="162"/>
        <v>0</v>
      </c>
      <c r="BJ93" s="286">
        <f t="shared" si="162"/>
        <v>0</v>
      </c>
      <c r="BK93" s="286">
        <f t="shared" si="162"/>
        <v>0</v>
      </c>
      <c r="BL93" s="287">
        <f t="shared" si="162"/>
        <v>0</v>
      </c>
      <c r="BM93" s="284">
        <f t="shared" si="162"/>
        <v>201</v>
      </c>
      <c r="BN93" s="286">
        <f t="shared" si="162"/>
        <v>0</v>
      </c>
      <c r="BO93" s="286">
        <f t="shared" si="163"/>
        <v>7</v>
      </c>
      <c r="BP93" s="286">
        <f t="shared" si="163"/>
        <v>7</v>
      </c>
      <c r="BQ93" s="286">
        <f t="shared" si="163"/>
        <v>0</v>
      </c>
      <c r="BR93" s="286">
        <f t="shared" si="163"/>
        <v>0</v>
      </c>
      <c r="BS93" s="286">
        <f t="shared" si="163"/>
        <v>0</v>
      </c>
      <c r="BT93" s="286">
        <f t="shared" si="163"/>
        <v>0</v>
      </c>
      <c r="BU93" s="286">
        <f t="shared" si="163"/>
        <v>0</v>
      </c>
      <c r="BV93" s="287">
        <f t="shared" si="163"/>
        <v>0</v>
      </c>
      <c r="BW93" s="288">
        <f t="shared" si="112"/>
        <v>215</v>
      </c>
      <c r="BX93" s="284">
        <f t="shared" si="164"/>
        <v>4390</v>
      </c>
      <c r="BY93" s="286">
        <f t="shared" si="164"/>
        <v>6</v>
      </c>
      <c r="BZ93" s="286">
        <f t="shared" si="164"/>
        <v>0</v>
      </c>
      <c r="CA93" s="286">
        <f t="shared" si="164"/>
        <v>0</v>
      </c>
      <c r="CB93" s="286">
        <f t="shared" si="164"/>
        <v>0</v>
      </c>
      <c r="CC93" s="286">
        <f t="shared" si="164"/>
        <v>4579</v>
      </c>
      <c r="CD93" s="287">
        <f>'[1]1.COBERTURA  DANE'!F92</f>
        <v>408</v>
      </c>
      <c r="CE93" s="284">
        <f t="shared" si="165"/>
        <v>728</v>
      </c>
      <c r="CF93" s="286">
        <f t="shared" si="166"/>
        <v>833</v>
      </c>
      <c r="CG93" s="286">
        <f t="shared" si="166"/>
        <v>125</v>
      </c>
      <c r="CH93" s="286">
        <f t="shared" si="166"/>
        <v>4</v>
      </c>
      <c r="CI93" s="286">
        <f t="shared" si="166"/>
        <v>0</v>
      </c>
      <c r="CJ93" s="286">
        <f t="shared" si="166"/>
        <v>132</v>
      </c>
      <c r="CK93" s="286">
        <f t="shared" si="166"/>
        <v>0</v>
      </c>
      <c r="CL93" s="286">
        <f t="shared" si="166"/>
        <v>4</v>
      </c>
      <c r="CM93" s="286">
        <f t="shared" si="166"/>
        <v>0</v>
      </c>
      <c r="CN93" s="287">
        <f t="shared" si="166"/>
        <v>0</v>
      </c>
      <c r="CO93" s="288">
        <f t="shared" si="113"/>
        <v>1826</v>
      </c>
      <c r="CP93" s="289">
        <f t="shared" si="167"/>
        <v>876</v>
      </c>
      <c r="CQ93" s="290">
        <f t="shared" si="168"/>
        <v>49492</v>
      </c>
      <c r="CR93" s="291">
        <f t="shared" si="169"/>
        <v>11209</v>
      </c>
      <c r="CS93" s="292">
        <f t="shared" si="114"/>
        <v>2041</v>
      </c>
      <c r="CT93" s="293" t="str">
        <f t="shared" si="156"/>
        <v>45EPS017</v>
      </c>
      <c r="CU93" s="294" t="s">
        <v>341</v>
      </c>
      <c r="CV93" s="295">
        <v>45</v>
      </c>
      <c r="CW93" s="294" t="s">
        <v>234</v>
      </c>
      <c r="CX93" s="296">
        <v>2</v>
      </c>
      <c r="CY93" s="209" t="str">
        <f t="shared" si="157"/>
        <v>45EPSS16</v>
      </c>
      <c r="CZ93" s="294" t="s">
        <v>341</v>
      </c>
      <c r="DA93" s="295">
        <v>45</v>
      </c>
      <c r="DB93" s="294" t="s">
        <v>194</v>
      </c>
      <c r="DC93" s="296">
        <v>3041</v>
      </c>
    </row>
    <row r="94" spans="2:107" x14ac:dyDescent="0.25">
      <c r="B94" s="209" t="str">
        <f t="shared" si="115"/>
        <v>400EPS010</v>
      </c>
      <c r="C94" s="209" t="str">
        <f t="shared" si="116"/>
        <v>400EPS016</v>
      </c>
      <c r="D94" s="209" t="str">
        <f t="shared" si="117"/>
        <v>400EPS037</v>
      </c>
      <c r="E94" s="209" t="str">
        <f t="shared" si="118"/>
        <v>400EPS002</v>
      </c>
      <c r="F94" s="209" t="str">
        <f t="shared" si="119"/>
        <v>400EPS003</v>
      </c>
      <c r="G94" s="209" t="str">
        <f t="shared" si="120"/>
        <v>400EPS023</v>
      </c>
      <c r="H94" s="209" t="str">
        <f t="shared" si="121"/>
        <v>400EPS005</v>
      </c>
      <c r="I94" s="209" t="str">
        <f t="shared" si="122"/>
        <v>400EPS018</v>
      </c>
      <c r="J94" s="209" t="str">
        <f t="shared" si="123"/>
        <v>400EAS016</v>
      </c>
      <c r="K94" s="209" t="str">
        <f t="shared" si="124"/>
        <v>400EAS027</v>
      </c>
      <c r="L94" s="209" t="str">
        <f t="shared" si="125"/>
        <v>400EPS017</v>
      </c>
      <c r="M94" s="209" t="str">
        <f t="shared" si="126"/>
        <v>400EPS033</v>
      </c>
      <c r="N94" s="209" t="str">
        <f t="shared" si="127"/>
        <v>400EPS001</v>
      </c>
      <c r="O94" s="209" t="str">
        <f t="shared" si="128"/>
        <v>400EPS008</v>
      </c>
      <c r="P94" s="209" t="str">
        <f t="shared" si="129"/>
        <v>400EPS040</v>
      </c>
      <c r="Q94" s="209" t="str">
        <f t="shared" si="130"/>
        <v>400ESSC24</v>
      </c>
      <c r="R94" s="209" t="str">
        <f t="shared" si="131"/>
        <v>400EPSC20</v>
      </c>
      <c r="S94" s="209" t="str">
        <f t="shared" si="132"/>
        <v>400ESSC91</v>
      </c>
      <c r="T94" s="209" t="str">
        <f t="shared" si="133"/>
        <v>400ESSC02</v>
      </c>
      <c r="U94" s="209" t="str">
        <f t="shared" si="134"/>
        <v>400ESSC62</v>
      </c>
      <c r="V94" s="209" t="str">
        <f t="shared" si="135"/>
        <v>400EPS012</v>
      </c>
      <c r="W94" s="209" t="str">
        <f t="shared" si="136"/>
        <v>400EPSC22</v>
      </c>
      <c r="X94" s="209" t="str">
        <f t="shared" si="137"/>
        <v>400ESSC07</v>
      </c>
      <c r="Y94" s="209" t="str">
        <f t="shared" si="138"/>
        <v>400ESSC33</v>
      </c>
      <c r="Z94" s="209" t="str">
        <f t="shared" si="139"/>
        <v>400EPSS40</v>
      </c>
      <c r="AA94" s="209" t="str">
        <f t="shared" si="140"/>
        <v>400EPS020</v>
      </c>
      <c r="AB94" s="209" t="str">
        <f t="shared" si="141"/>
        <v>400EPSI03</v>
      </c>
      <c r="AC94" s="209" t="str">
        <f t="shared" si="142"/>
        <v>400ESS002</v>
      </c>
      <c r="AD94" s="209" t="str">
        <f t="shared" si="143"/>
        <v>400ESS024</v>
      </c>
      <c r="AE94" s="209" t="str">
        <f t="shared" si="144"/>
        <v>400ESS091</v>
      </c>
      <c r="AF94" s="209" t="str">
        <f t="shared" si="145"/>
        <v>400RES006</v>
      </c>
      <c r="AG94" s="209" t="str">
        <f t="shared" si="146"/>
        <v>400EPSS10</v>
      </c>
      <c r="AH94" s="209" t="e">
        <f>CONCATENATE(AT94,#REF!)</f>
        <v>#REF!</v>
      </c>
      <c r="AI94" s="209" t="str">
        <f t="shared" si="147"/>
        <v>400EPSS16</v>
      </c>
      <c r="AJ94" s="209" t="str">
        <f t="shared" si="148"/>
        <v>400EPSS37</v>
      </c>
      <c r="AK94" s="209" t="str">
        <f t="shared" si="149"/>
        <v>400EPSS02</v>
      </c>
      <c r="AL94" s="209" t="str">
        <f t="shared" si="150"/>
        <v>400EPSS23</v>
      </c>
      <c r="AM94" s="209" t="str">
        <f t="shared" si="151"/>
        <v>400EPSM03</v>
      </c>
      <c r="AN94" s="209" t="str">
        <f t="shared" si="152"/>
        <v>400EPSS18</v>
      </c>
      <c r="AO94" s="209" t="str">
        <f t="shared" si="153"/>
        <v>400EPSS05</v>
      </c>
      <c r="AP94" s="209" t="str">
        <f t="shared" si="154"/>
        <v>400EPSS17</v>
      </c>
      <c r="AQ94" s="209" t="str">
        <f t="shared" si="155"/>
        <v>400EPSS33</v>
      </c>
      <c r="AR94" s="120" t="s">
        <v>138</v>
      </c>
      <c r="AS94" s="308" t="s">
        <v>340</v>
      </c>
      <c r="AT94" s="283">
        <v>400</v>
      </c>
      <c r="AU94" s="284">
        <f>'[1]1.COBERTURA  DANE'!K93</f>
        <v>281</v>
      </c>
      <c r="AV94" s="285">
        <f>'[1]1.COBERTURA  DANE'!N93</f>
        <v>0</v>
      </c>
      <c r="AW94" s="286">
        <f>'[1]1.COBERTURA  DANE'!L93</f>
        <v>0</v>
      </c>
      <c r="AX94" s="287">
        <f>'[1]1.COBERTURA  DANE'!M93</f>
        <v>0</v>
      </c>
      <c r="AY94" s="284">
        <f t="shared" si="162"/>
        <v>0</v>
      </c>
      <c r="AZ94" s="286">
        <f t="shared" si="162"/>
        <v>6263</v>
      </c>
      <c r="BA94" s="286">
        <f t="shared" si="162"/>
        <v>454</v>
      </c>
      <c r="BB94" s="286">
        <f t="shared" si="162"/>
        <v>442</v>
      </c>
      <c r="BC94" s="286">
        <f t="shared" si="162"/>
        <v>2437</v>
      </c>
      <c r="BD94" s="286">
        <f t="shared" si="162"/>
        <v>2</v>
      </c>
      <c r="BE94" s="286">
        <f t="shared" si="162"/>
        <v>0</v>
      </c>
      <c r="BF94" s="286">
        <f t="shared" si="162"/>
        <v>0</v>
      </c>
      <c r="BG94" s="286">
        <f t="shared" si="162"/>
        <v>2</v>
      </c>
      <c r="BH94" s="286">
        <f t="shared" si="162"/>
        <v>0</v>
      </c>
      <c r="BI94" s="286">
        <f t="shared" si="162"/>
        <v>0</v>
      </c>
      <c r="BJ94" s="286">
        <f t="shared" si="162"/>
        <v>0</v>
      </c>
      <c r="BK94" s="286">
        <f t="shared" si="162"/>
        <v>0</v>
      </c>
      <c r="BL94" s="287">
        <f t="shared" si="162"/>
        <v>0</v>
      </c>
      <c r="BM94" s="284">
        <f t="shared" si="162"/>
        <v>84</v>
      </c>
      <c r="BN94" s="286">
        <f t="shared" si="162"/>
        <v>0</v>
      </c>
      <c r="BO94" s="286">
        <f t="shared" si="163"/>
        <v>1</v>
      </c>
      <c r="BP94" s="286">
        <f t="shared" si="163"/>
        <v>0</v>
      </c>
      <c r="BQ94" s="286">
        <f t="shared" si="163"/>
        <v>0</v>
      </c>
      <c r="BR94" s="286">
        <f t="shared" si="163"/>
        <v>0</v>
      </c>
      <c r="BS94" s="286">
        <f t="shared" si="163"/>
        <v>0</v>
      </c>
      <c r="BT94" s="286">
        <f t="shared" si="163"/>
        <v>0</v>
      </c>
      <c r="BU94" s="286">
        <f t="shared" si="163"/>
        <v>0</v>
      </c>
      <c r="BV94" s="287">
        <f t="shared" si="163"/>
        <v>0</v>
      </c>
      <c r="BW94" s="288">
        <f t="shared" si="112"/>
        <v>85</v>
      </c>
      <c r="BX94" s="284">
        <f t="shared" si="164"/>
        <v>8239</v>
      </c>
      <c r="BY94" s="286">
        <f t="shared" si="164"/>
        <v>21</v>
      </c>
      <c r="BZ94" s="286">
        <f t="shared" si="164"/>
        <v>0</v>
      </c>
      <c r="CA94" s="286">
        <f t="shared" si="164"/>
        <v>0</v>
      </c>
      <c r="CB94" s="286">
        <f t="shared" si="164"/>
        <v>0</v>
      </c>
      <c r="CC94" s="286">
        <f t="shared" si="164"/>
        <v>0</v>
      </c>
      <c r="CD94" s="287">
        <f>'[1]1.COBERTURA  DANE'!F93</f>
        <v>0</v>
      </c>
      <c r="CE94" s="284">
        <f t="shared" si="165"/>
        <v>62</v>
      </c>
      <c r="CF94" s="286">
        <f t="shared" si="166"/>
        <v>548</v>
      </c>
      <c r="CG94" s="286">
        <f t="shared" si="166"/>
        <v>59</v>
      </c>
      <c r="CH94" s="286">
        <f t="shared" si="166"/>
        <v>16</v>
      </c>
      <c r="CI94" s="286">
        <f t="shared" si="166"/>
        <v>0</v>
      </c>
      <c r="CJ94" s="286">
        <f t="shared" si="166"/>
        <v>145</v>
      </c>
      <c r="CK94" s="286">
        <f t="shared" si="166"/>
        <v>0</v>
      </c>
      <c r="CL94" s="286">
        <f t="shared" si="166"/>
        <v>0</v>
      </c>
      <c r="CM94" s="286">
        <f t="shared" si="166"/>
        <v>0</v>
      </c>
      <c r="CN94" s="287">
        <f t="shared" si="166"/>
        <v>0</v>
      </c>
      <c r="CO94" s="288">
        <f t="shared" si="113"/>
        <v>830</v>
      </c>
      <c r="CP94" s="289">
        <f t="shared" si="167"/>
        <v>281</v>
      </c>
      <c r="CQ94" s="290">
        <f t="shared" si="168"/>
        <v>9685</v>
      </c>
      <c r="CR94" s="291">
        <f t="shared" si="169"/>
        <v>9090</v>
      </c>
      <c r="CS94" s="292">
        <f t="shared" si="114"/>
        <v>915</v>
      </c>
      <c r="CT94" s="293" t="str">
        <f t="shared" si="156"/>
        <v>45EPS018</v>
      </c>
      <c r="CU94" s="294" t="s">
        <v>341</v>
      </c>
      <c r="CV94" s="295">
        <v>45</v>
      </c>
      <c r="CW94" s="294" t="s">
        <v>229</v>
      </c>
      <c r="CX94" s="296">
        <v>5</v>
      </c>
      <c r="CY94" s="209" t="str">
        <f t="shared" si="157"/>
        <v>45EPSS37</v>
      </c>
      <c r="CZ94" s="294" t="s">
        <v>341</v>
      </c>
      <c r="DA94" s="295">
        <v>45</v>
      </c>
      <c r="DB94" s="294" t="s">
        <v>196</v>
      </c>
      <c r="DC94" s="296">
        <v>1084</v>
      </c>
    </row>
    <row r="95" spans="2:107" x14ac:dyDescent="0.25">
      <c r="B95" s="209" t="str">
        <f t="shared" si="115"/>
        <v>440EPS010</v>
      </c>
      <c r="C95" s="209" t="str">
        <f t="shared" si="116"/>
        <v>440EPS016</v>
      </c>
      <c r="D95" s="209" t="str">
        <f t="shared" si="117"/>
        <v>440EPS037</v>
      </c>
      <c r="E95" s="209" t="str">
        <f t="shared" si="118"/>
        <v>440EPS002</v>
      </c>
      <c r="F95" s="209" t="str">
        <f t="shared" si="119"/>
        <v>440EPS003</v>
      </c>
      <c r="G95" s="209" t="str">
        <f t="shared" si="120"/>
        <v>440EPS023</v>
      </c>
      <c r="H95" s="209" t="str">
        <f t="shared" si="121"/>
        <v>440EPS005</v>
      </c>
      <c r="I95" s="209" t="str">
        <f t="shared" si="122"/>
        <v>440EPS018</v>
      </c>
      <c r="J95" s="209" t="str">
        <f t="shared" si="123"/>
        <v>440EAS016</v>
      </c>
      <c r="K95" s="209" t="str">
        <f t="shared" si="124"/>
        <v>440EAS027</v>
      </c>
      <c r="L95" s="209" t="str">
        <f t="shared" si="125"/>
        <v>440EPS017</v>
      </c>
      <c r="M95" s="209" t="str">
        <f t="shared" si="126"/>
        <v>440EPS033</v>
      </c>
      <c r="N95" s="209" t="str">
        <f t="shared" si="127"/>
        <v>440EPS001</v>
      </c>
      <c r="O95" s="209" t="str">
        <f t="shared" si="128"/>
        <v>440EPS008</v>
      </c>
      <c r="P95" s="209" t="str">
        <f t="shared" si="129"/>
        <v>440EPS040</v>
      </c>
      <c r="Q95" s="209" t="str">
        <f t="shared" si="130"/>
        <v>440ESSC24</v>
      </c>
      <c r="R95" s="209" t="str">
        <f t="shared" si="131"/>
        <v>440EPSC20</v>
      </c>
      <c r="S95" s="209" t="str">
        <f t="shared" si="132"/>
        <v>440ESSC91</v>
      </c>
      <c r="T95" s="209" t="str">
        <f t="shared" si="133"/>
        <v>440ESSC02</v>
      </c>
      <c r="U95" s="209" t="str">
        <f t="shared" si="134"/>
        <v>440ESSC62</v>
      </c>
      <c r="V95" s="209" t="str">
        <f t="shared" si="135"/>
        <v>440EPS012</v>
      </c>
      <c r="W95" s="209" t="str">
        <f t="shared" si="136"/>
        <v>440EPSC22</v>
      </c>
      <c r="X95" s="209" t="str">
        <f t="shared" si="137"/>
        <v>440ESSC07</v>
      </c>
      <c r="Y95" s="209" t="str">
        <f t="shared" si="138"/>
        <v>440ESSC33</v>
      </c>
      <c r="Z95" s="209" t="str">
        <f t="shared" si="139"/>
        <v>440EPSS40</v>
      </c>
      <c r="AA95" s="209" t="str">
        <f t="shared" si="140"/>
        <v>440EPS020</v>
      </c>
      <c r="AB95" s="209" t="str">
        <f t="shared" si="141"/>
        <v>440EPSI03</v>
      </c>
      <c r="AC95" s="209" t="str">
        <f t="shared" si="142"/>
        <v>440ESS002</v>
      </c>
      <c r="AD95" s="209" t="str">
        <f t="shared" si="143"/>
        <v>440ESS024</v>
      </c>
      <c r="AE95" s="209" t="str">
        <f t="shared" si="144"/>
        <v>440ESS091</v>
      </c>
      <c r="AF95" s="209" t="str">
        <f t="shared" si="145"/>
        <v>440RES006</v>
      </c>
      <c r="AG95" s="209" t="str">
        <f t="shared" si="146"/>
        <v>440EPSS10</v>
      </c>
      <c r="AH95" s="209" t="e">
        <f>CONCATENATE(AT95,#REF!)</f>
        <v>#REF!</v>
      </c>
      <c r="AI95" s="209" t="str">
        <f t="shared" si="147"/>
        <v>440EPSS16</v>
      </c>
      <c r="AJ95" s="209" t="str">
        <f t="shared" si="148"/>
        <v>440EPSS37</v>
      </c>
      <c r="AK95" s="209" t="str">
        <f t="shared" si="149"/>
        <v>440EPSS02</v>
      </c>
      <c r="AL95" s="209" t="str">
        <f t="shared" si="150"/>
        <v>440EPSS23</v>
      </c>
      <c r="AM95" s="209" t="str">
        <f t="shared" si="151"/>
        <v>440EPSM03</v>
      </c>
      <c r="AN95" s="209" t="str">
        <f t="shared" si="152"/>
        <v>440EPSS18</v>
      </c>
      <c r="AO95" s="209" t="str">
        <f t="shared" si="153"/>
        <v>440EPSS05</v>
      </c>
      <c r="AP95" s="209" t="str">
        <f t="shared" si="154"/>
        <v>440EPSS17</v>
      </c>
      <c r="AQ95" s="209" t="str">
        <f t="shared" si="155"/>
        <v>440EPSS33</v>
      </c>
      <c r="AR95" s="89" t="s">
        <v>56</v>
      </c>
      <c r="AS95" s="308" t="s">
        <v>340</v>
      </c>
      <c r="AT95" s="283">
        <v>440</v>
      </c>
      <c r="AU95" s="284">
        <f>'[1]1.COBERTURA  DANE'!K94</f>
        <v>1072</v>
      </c>
      <c r="AV95" s="285">
        <f>'[1]1.COBERTURA  DANE'!N94</f>
        <v>0</v>
      </c>
      <c r="AW95" s="286">
        <f>'[1]1.COBERTURA  DANE'!L94</f>
        <v>14</v>
      </c>
      <c r="AX95" s="287">
        <f>'[1]1.COBERTURA  DANE'!M94</f>
        <v>4</v>
      </c>
      <c r="AY95" s="284">
        <f t="shared" si="162"/>
        <v>6724</v>
      </c>
      <c r="AZ95" s="286">
        <f t="shared" si="162"/>
        <v>13302</v>
      </c>
      <c r="BA95" s="286">
        <f t="shared" si="162"/>
        <v>4314</v>
      </c>
      <c r="BB95" s="286">
        <f t="shared" si="162"/>
        <v>908</v>
      </c>
      <c r="BC95" s="286">
        <f t="shared" si="162"/>
        <v>3637</v>
      </c>
      <c r="BD95" s="286">
        <f t="shared" si="162"/>
        <v>2</v>
      </c>
      <c r="BE95" s="286">
        <f t="shared" si="162"/>
        <v>6</v>
      </c>
      <c r="BF95" s="286">
        <f t="shared" si="162"/>
        <v>2</v>
      </c>
      <c r="BG95" s="286">
        <f t="shared" si="162"/>
        <v>23</v>
      </c>
      <c r="BH95" s="286">
        <f t="shared" si="162"/>
        <v>0</v>
      </c>
      <c r="BI95" s="286">
        <f t="shared" si="162"/>
        <v>1</v>
      </c>
      <c r="BJ95" s="286">
        <f t="shared" si="162"/>
        <v>0</v>
      </c>
      <c r="BK95" s="286">
        <f t="shared" si="162"/>
        <v>0</v>
      </c>
      <c r="BL95" s="287">
        <f t="shared" si="162"/>
        <v>0</v>
      </c>
      <c r="BM95" s="284">
        <f t="shared" si="162"/>
        <v>75</v>
      </c>
      <c r="BN95" s="286">
        <f t="shared" si="162"/>
        <v>0</v>
      </c>
      <c r="BO95" s="286">
        <f t="shared" si="163"/>
        <v>21</v>
      </c>
      <c r="BP95" s="286">
        <f t="shared" si="163"/>
        <v>0</v>
      </c>
      <c r="BQ95" s="286">
        <f t="shared" si="163"/>
        <v>0</v>
      </c>
      <c r="BR95" s="286">
        <f t="shared" si="163"/>
        <v>0</v>
      </c>
      <c r="BS95" s="286">
        <f t="shared" si="163"/>
        <v>0</v>
      </c>
      <c r="BT95" s="286">
        <f t="shared" si="163"/>
        <v>0</v>
      </c>
      <c r="BU95" s="286">
        <f t="shared" si="163"/>
        <v>0</v>
      </c>
      <c r="BV95" s="287">
        <f t="shared" si="163"/>
        <v>0</v>
      </c>
      <c r="BW95" s="288">
        <f t="shared" si="112"/>
        <v>96</v>
      </c>
      <c r="BX95" s="284">
        <f t="shared" si="164"/>
        <v>14535</v>
      </c>
      <c r="BY95" s="286">
        <f t="shared" si="164"/>
        <v>277</v>
      </c>
      <c r="BZ95" s="286">
        <f t="shared" si="164"/>
        <v>0</v>
      </c>
      <c r="CA95" s="286">
        <f t="shared" si="164"/>
        <v>0</v>
      </c>
      <c r="CB95" s="286">
        <f t="shared" si="164"/>
        <v>0</v>
      </c>
      <c r="CC95" s="286">
        <f t="shared" si="164"/>
        <v>0</v>
      </c>
      <c r="CD95" s="287">
        <f>'[1]1.COBERTURA  DANE'!F94</f>
        <v>0</v>
      </c>
      <c r="CE95" s="284">
        <f t="shared" si="165"/>
        <v>329</v>
      </c>
      <c r="CF95" s="286">
        <f t="shared" si="166"/>
        <v>496</v>
      </c>
      <c r="CG95" s="286">
        <f t="shared" si="166"/>
        <v>155</v>
      </c>
      <c r="CH95" s="286">
        <f t="shared" si="166"/>
        <v>38</v>
      </c>
      <c r="CI95" s="286">
        <f t="shared" si="166"/>
        <v>0</v>
      </c>
      <c r="CJ95" s="286">
        <f t="shared" si="166"/>
        <v>197</v>
      </c>
      <c r="CK95" s="286">
        <f t="shared" si="166"/>
        <v>0</v>
      </c>
      <c r="CL95" s="286">
        <f t="shared" si="166"/>
        <v>0</v>
      </c>
      <c r="CM95" s="286">
        <f t="shared" si="166"/>
        <v>0</v>
      </c>
      <c r="CN95" s="287">
        <f t="shared" si="166"/>
        <v>0</v>
      </c>
      <c r="CO95" s="288">
        <f t="shared" si="113"/>
        <v>1215</v>
      </c>
      <c r="CP95" s="289">
        <f t="shared" si="167"/>
        <v>1090</v>
      </c>
      <c r="CQ95" s="290">
        <f t="shared" si="168"/>
        <v>29015</v>
      </c>
      <c r="CR95" s="291">
        <f t="shared" si="169"/>
        <v>16027</v>
      </c>
      <c r="CS95" s="292">
        <f t="shared" si="114"/>
        <v>1311</v>
      </c>
      <c r="CT95" s="293" t="str">
        <f t="shared" si="156"/>
        <v>45EPS023</v>
      </c>
      <c r="CU95" s="294" t="s">
        <v>341</v>
      </c>
      <c r="CV95" s="295">
        <v>45</v>
      </c>
      <c r="CW95" s="294" t="s">
        <v>227</v>
      </c>
      <c r="CX95" s="296">
        <v>7</v>
      </c>
      <c r="CY95" s="209" t="str">
        <f t="shared" si="157"/>
        <v>45EPSS40</v>
      </c>
      <c r="CZ95" s="294" t="s">
        <v>341</v>
      </c>
      <c r="DA95" s="295">
        <v>45</v>
      </c>
      <c r="DB95" s="294" t="s">
        <v>178</v>
      </c>
      <c r="DC95" s="296">
        <v>43979</v>
      </c>
    </row>
    <row r="96" spans="2:107" x14ac:dyDescent="0.25">
      <c r="B96" s="209" t="str">
        <f t="shared" si="115"/>
        <v>483EPS010</v>
      </c>
      <c r="C96" s="209" t="str">
        <f t="shared" si="116"/>
        <v>483EPS016</v>
      </c>
      <c r="D96" s="209" t="str">
        <f t="shared" si="117"/>
        <v>483EPS037</v>
      </c>
      <c r="E96" s="209" t="str">
        <f t="shared" si="118"/>
        <v>483EPS002</v>
      </c>
      <c r="F96" s="209" t="str">
        <f t="shared" si="119"/>
        <v>483EPS003</v>
      </c>
      <c r="G96" s="209" t="str">
        <f t="shared" si="120"/>
        <v>483EPS023</v>
      </c>
      <c r="H96" s="209" t="str">
        <f t="shared" si="121"/>
        <v>483EPS005</v>
      </c>
      <c r="I96" s="209" t="str">
        <f t="shared" si="122"/>
        <v>483EPS018</v>
      </c>
      <c r="J96" s="209" t="str">
        <f t="shared" si="123"/>
        <v>483EAS016</v>
      </c>
      <c r="K96" s="209" t="str">
        <f t="shared" si="124"/>
        <v>483EAS027</v>
      </c>
      <c r="L96" s="209" t="str">
        <f t="shared" si="125"/>
        <v>483EPS017</v>
      </c>
      <c r="M96" s="209" t="str">
        <f t="shared" si="126"/>
        <v>483EPS033</v>
      </c>
      <c r="N96" s="209" t="str">
        <f t="shared" si="127"/>
        <v>483EPS001</v>
      </c>
      <c r="O96" s="209" t="str">
        <f t="shared" si="128"/>
        <v>483EPS008</v>
      </c>
      <c r="P96" s="209" t="str">
        <f t="shared" si="129"/>
        <v>483EPS040</v>
      </c>
      <c r="Q96" s="209" t="str">
        <f t="shared" si="130"/>
        <v>483ESSC24</v>
      </c>
      <c r="R96" s="209" t="str">
        <f t="shared" si="131"/>
        <v>483EPSC20</v>
      </c>
      <c r="S96" s="209" t="str">
        <f t="shared" si="132"/>
        <v>483ESSC91</v>
      </c>
      <c r="T96" s="209" t="str">
        <f t="shared" si="133"/>
        <v>483ESSC02</v>
      </c>
      <c r="U96" s="209" t="str">
        <f t="shared" si="134"/>
        <v>483ESSC62</v>
      </c>
      <c r="V96" s="209" t="str">
        <f t="shared" si="135"/>
        <v>483EPS012</v>
      </c>
      <c r="W96" s="209" t="str">
        <f t="shared" si="136"/>
        <v>483EPSC22</v>
      </c>
      <c r="X96" s="209" t="str">
        <f t="shared" si="137"/>
        <v>483ESSC07</v>
      </c>
      <c r="Y96" s="209" t="str">
        <f t="shared" si="138"/>
        <v>483ESSC33</v>
      </c>
      <c r="Z96" s="209" t="str">
        <f t="shared" si="139"/>
        <v>483EPSS40</v>
      </c>
      <c r="AA96" s="209" t="str">
        <f t="shared" si="140"/>
        <v>483EPS020</v>
      </c>
      <c r="AB96" s="209" t="str">
        <f t="shared" si="141"/>
        <v>483EPSI03</v>
      </c>
      <c r="AC96" s="209" t="str">
        <f t="shared" si="142"/>
        <v>483ESS002</v>
      </c>
      <c r="AD96" s="209" t="str">
        <f t="shared" si="143"/>
        <v>483ESS024</v>
      </c>
      <c r="AE96" s="209" t="str">
        <f t="shared" si="144"/>
        <v>483ESS091</v>
      </c>
      <c r="AF96" s="209" t="str">
        <f t="shared" si="145"/>
        <v>483RES006</v>
      </c>
      <c r="AG96" s="209" t="str">
        <f t="shared" si="146"/>
        <v>483EPSS10</v>
      </c>
      <c r="AH96" s="209" t="e">
        <f>CONCATENATE(AT96,#REF!)</f>
        <v>#REF!</v>
      </c>
      <c r="AI96" s="209" t="str">
        <f t="shared" si="147"/>
        <v>483EPSS16</v>
      </c>
      <c r="AJ96" s="209" t="str">
        <f t="shared" si="148"/>
        <v>483EPSS37</v>
      </c>
      <c r="AK96" s="209" t="str">
        <f t="shared" si="149"/>
        <v>483EPSS02</v>
      </c>
      <c r="AL96" s="209" t="str">
        <f t="shared" si="150"/>
        <v>483EPSS23</v>
      </c>
      <c r="AM96" s="209" t="str">
        <f t="shared" si="151"/>
        <v>483EPSM03</v>
      </c>
      <c r="AN96" s="209" t="str">
        <f t="shared" si="152"/>
        <v>483EPSS18</v>
      </c>
      <c r="AO96" s="209" t="str">
        <f t="shared" si="153"/>
        <v>483EPSS05</v>
      </c>
      <c r="AP96" s="209" t="str">
        <f t="shared" si="154"/>
        <v>483EPSS17</v>
      </c>
      <c r="AQ96" s="209" t="str">
        <f t="shared" si="155"/>
        <v>483EPSS33</v>
      </c>
      <c r="AR96" s="110" t="s">
        <v>139</v>
      </c>
      <c r="AS96" s="308" t="s">
        <v>340</v>
      </c>
      <c r="AT96" s="283">
        <v>483</v>
      </c>
      <c r="AU96" s="284">
        <f>'[1]1.COBERTURA  DANE'!K95</f>
        <v>173</v>
      </c>
      <c r="AV96" s="285">
        <f>'[1]1.COBERTURA  DANE'!N95</f>
        <v>0</v>
      </c>
      <c r="AW96" s="286">
        <f>'[1]1.COBERTURA  DANE'!L95</f>
        <v>0</v>
      </c>
      <c r="AX96" s="287">
        <f>'[1]1.COBERTURA  DANE'!M95</f>
        <v>0</v>
      </c>
      <c r="AY96" s="284">
        <f t="shared" si="162"/>
        <v>0</v>
      </c>
      <c r="AZ96" s="286">
        <f t="shared" si="162"/>
        <v>0</v>
      </c>
      <c r="BA96" s="286">
        <f t="shared" si="162"/>
        <v>175</v>
      </c>
      <c r="BB96" s="286">
        <f t="shared" si="162"/>
        <v>1</v>
      </c>
      <c r="BC96" s="286">
        <f t="shared" si="162"/>
        <v>701</v>
      </c>
      <c r="BD96" s="286">
        <f t="shared" si="162"/>
        <v>11</v>
      </c>
      <c r="BE96" s="286">
        <f t="shared" si="162"/>
        <v>0</v>
      </c>
      <c r="BF96" s="286">
        <f t="shared" si="162"/>
        <v>0</v>
      </c>
      <c r="BG96" s="286">
        <f t="shared" si="162"/>
        <v>0</v>
      </c>
      <c r="BH96" s="286">
        <f t="shared" si="162"/>
        <v>0</v>
      </c>
      <c r="BI96" s="286">
        <f t="shared" si="162"/>
        <v>1</v>
      </c>
      <c r="BJ96" s="286">
        <f t="shared" si="162"/>
        <v>0</v>
      </c>
      <c r="BK96" s="286">
        <f t="shared" si="162"/>
        <v>0</v>
      </c>
      <c r="BL96" s="287">
        <f t="shared" si="162"/>
        <v>0</v>
      </c>
      <c r="BM96" s="284">
        <f t="shared" si="162"/>
        <v>4</v>
      </c>
      <c r="BN96" s="286">
        <f t="shared" si="162"/>
        <v>0</v>
      </c>
      <c r="BO96" s="286">
        <f t="shared" si="163"/>
        <v>0</v>
      </c>
      <c r="BP96" s="286">
        <f t="shared" si="163"/>
        <v>0</v>
      </c>
      <c r="BQ96" s="286">
        <f t="shared" si="163"/>
        <v>0</v>
      </c>
      <c r="BR96" s="286">
        <f t="shared" si="163"/>
        <v>0</v>
      </c>
      <c r="BS96" s="286">
        <f t="shared" si="163"/>
        <v>0</v>
      </c>
      <c r="BT96" s="286">
        <f t="shared" si="163"/>
        <v>0</v>
      </c>
      <c r="BU96" s="286">
        <f t="shared" si="163"/>
        <v>0</v>
      </c>
      <c r="BV96" s="287">
        <f t="shared" si="163"/>
        <v>0</v>
      </c>
      <c r="BW96" s="288">
        <f t="shared" si="112"/>
        <v>4</v>
      </c>
      <c r="BX96" s="284">
        <f t="shared" si="164"/>
        <v>8288</v>
      </c>
      <c r="BY96" s="286">
        <f t="shared" si="164"/>
        <v>0</v>
      </c>
      <c r="BZ96" s="286">
        <f t="shared" si="164"/>
        <v>0</v>
      </c>
      <c r="CA96" s="286">
        <f t="shared" si="164"/>
        <v>0</v>
      </c>
      <c r="CB96" s="286">
        <f t="shared" si="164"/>
        <v>0</v>
      </c>
      <c r="CC96" s="286">
        <f t="shared" si="164"/>
        <v>336</v>
      </c>
      <c r="CD96" s="287">
        <f>'[1]1.COBERTURA  DANE'!F95</f>
        <v>0</v>
      </c>
      <c r="CE96" s="284">
        <f t="shared" si="165"/>
        <v>0</v>
      </c>
      <c r="CF96" s="286">
        <f t="shared" si="166"/>
        <v>0</v>
      </c>
      <c r="CG96" s="286">
        <f t="shared" si="166"/>
        <v>93</v>
      </c>
      <c r="CH96" s="286">
        <f t="shared" si="166"/>
        <v>0</v>
      </c>
      <c r="CI96" s="286">
        <f t="shared" si="166"/>
        <v>1</v>
      </c>
      <c r="CJ96" s="286">
        <f t="shared" si="166"/>
        <v>155</v>
      </c>
      <c r="CK96" s="286">
        <f t="shared" si="166"/>
        <v>0</v>
      </c>
      <c r="CL96" s="286">
        <f t="shared" si="166"/>
        <v>0</v>
      </c>
      <c r="CM96" s="286">
        <f t="shared" si="166"/>
        <v>0</v>
      </c>
      <c r="CN96" s="287">
        <f t="shared" si="166"/>
        <v>0</v>
      </c>
      <c r="CO96" s="288">
        <f t="shared" si="113"/>
        <v>249</v>
      </c>
      <c r="CP96" s="289">
        <f t="shared" si="167"/>
        <v>173</v>
      </c>
      <c r="CQ96" s="290">
        <f t="shared" si="168"/>
        <v>893</v>
      </c>
      <c r="CR96" s="291">
        <f t="shared" si="169"/>
        <v>8873</v>
      </c>
      <c r="CS96" s="292">
        <f t="shared" si="114"/>
        <v>253</v>
      </c>
      <c r="CT96" s="293" t="str">
        <f t="shared" si="156"/>
        <v>45EPS037</v>
      </c>
      <c r="CU96" s="294" t="s">
        <v>341</v>
      </c>
      <c r="CV96" s="295">
        <v>45</v>
      </c>
      <c r="CW96" s="294" t="s">
        <v>224</v>
      </c>
      <c r="CX96" s="296">
        <v>14093</v>
      </c>
      <c r="CY96" s="209" t="str">
        <f t="shared" si="157"/>
        <v>51EPSI03</v>
      </c>
      <c r="CZ96" s="294" t="s">
        <v>341</v>
      </c>
      <c r="DA96" s="295">
        <v>51</v>
      </c>
      <c r="DB96" s="294" t="s">
        <v>186</v>
      </c>
      <c r="DC96" s="296">
        <v>1575</v>
      </c>
    </row>
    <row r="97" spans="2:107" x14ac:dyDescent="0.25">
      <c r="B97" s="209" t="str">
        <f t="shared" si="115"/>
        <v>541EPS010</v>
      </c>
      <c r="C97" s="209" t="str">
        <f t="shared" si="116"/>
        <v>541EPS016</v>
      </c>
      <c r="D97" s="209" t="str">
        <f t="shared" si="117"/>
        <v>541EPS037</v>
      </c>
      <c r="E97" s="209" t="str">
        <f t="shared" si="118"/>
        <v>541EPS002</v>
      </c>
      <c r="F97" s="209" t="str">
        <f t="shared" si="119"/>
        <v>541EPS003</v>
      </c>
      <c r="G97" s="209" t="str">
        <f t="shared" si="120"/>
        <v>541EPS023</v>
      </c>
      <c r="H97" s="209" t="str">
        <f t="shared" si="121"/>
        <v>541EPS005</v>
      </c>
      <c r="I97" s="209" t="str">
        <f t="shared" si="122"/>
        <v>541EPS018</v>
      </c>
      <c r="J97" s="209" t="str">
        <f t="shared" si="123"/>
        <v>541EAS016</v>
      </c>
      <c r="K97" s="209" t="str">
        <f t="shared" si="124"/>
        <v>541EAS027</v>
      </c>
      <c r="L97" s="209" t="str">
        <f t="shared" si="125"/>
        <v>541EPS017</v>
      </c>
      <c r="M97" s="209" t="str">
        <f t="shared" si="126"/>
        <v>541EPS033</v>
      </c>
      <c r="N97" s="209" t="str">
        <f t="shared" si="127"/>
        <v>541EPS001</v>
      </c>
      <c r="O97" s="209" t="str">
        <f t="shared" si="128"/>
        <v>541EPS008</v>
      </c>
      <c r="P97" s="209" t="str">
        <f t="shared" si="129"/>
        <v>541EPS040</v>
      </c>
      <c r="Q97" s="209" t="str">
        <f t="shared" si="130"/>
        <v>541ESSC24</v>
      </c>
      <c r="R97" s="209" t="str">
        <f t="shared" si="131"/>
        <v>541EPSC20</v>
      </c>
      <c r="S97" s="209" t="str">
        <f t="shared" si="132"/>
        <v>541ESSC91</v>
      </c>
      <c r="T97" s="209" t="str">
        <f t="shared" si="133"/>
        <v>541ESSC02</v>
      </c>
      <c r="U97" s="209" t="str">
        <f t="shared" si="134"/>
        <v>541ESSC62</v>
      </c>
      <c r="V97" s="209" t="str">
        <f t="shared" si="135"/>
        <v>541EPS012</v>
      </c>
      <c r="W97" s="209" t="str">
        <f t="shared" si="136"/>
        <v>541EPSC22</v>
      </c>
      <c r="X97" s="209" t="str">
        <f t="shared" si="137"/>
        <v>541ESSC07</v>
      </c>
      <c r="Y97" s="209" t="str">
        <f t="shared" si="138"/>
        <v>541ESSC33</v>
      </c>
      <c r="Z97" s="209" t="str">
        <f t="shared" si="139"/>
        <v>541EPSS40</v>
      </c>
      <c r="AA97" s="209" t="str">
        <f t="shared" si="140"/>
        <v>541EPS020</v>
      </c>
      <c r="AB97" s="209" t="str">
        <f t="shared" si="141"/>
        <v>541EPSI03</v>
      </c>
      <c r="AC97" s="209" t="str">
        <f t="shared" si="142"/>
        <v>541ESS002</v>
      </c>
      <c r="AD97" s="209" t="str">
        <f t="shared" si="143"/>
        <v>541ESS024</v>
      </c>
      <c r="AE97" s="209" t="str">
        <f t="shared" si="144"/>
        <v>541ESS091</v>
      </c>
      <c r="AF97" s="209" t="str">
        <f t="shared" si="145"/>
        <v>541RES006</v>
      </c>
      <c r="AG97" s="209" t="str">
        <f t="shared" si="146"/>
        <v>541EPSS10</v>
      </c>
      <c r="AH97" s="209" t="e">
        <f>CONCATENATE(AT97,#REF!)</f>
        <v>#REF!</v>
      </c>
      <c r="AI97" s="209" t="str">
        <f t="shared" si="147"/>
        <v>541EPSS16</v>
      </c>
      <c r="AJ97" s="209" t="str">
        <f t="shared" si="148"/>
        <v>541EPSS37</v>
      </c>
      <c r="AK97" s="209" t="str">
        <f t="shared" si="149"/>
        <v>541EPSS02</v>
      </c>
      <c r="AL97" s="209" t="str">
        <f t="shared" si="150"/>
        <v>541EPSS23</v>
      </c>
      <c r="AM97" s="209" t="str">
        <f t="shared" si="151"/>
        <v>541EPSM03</v>
      </c>
      <c r="AN97" s="209" t="str">
        <f t="shared" si="152"/>
        <v>541EPSS18</v>
      </c>
      <c r="AO97" s="209" t="str">
        <f t="shared" si="153"/>
        <v>541EPSS05</v>
      </c>
      <c r="AP97" s="209" t="str">
        <f t="shared" si="154"/>
        <v>541EPSS17</v>
      </c>
      <c r="AQ97" s="209" t="str">
        <f t="shared" si="155"/>
        <v>541EPSS33</v>
      </c>
      <c r="AR97" s="127" t="s">
        <v>140</v>
      </c>
      <c r="AS97" s="308" t="s">
        <v>340</v>
      </c>
      <c r="AT97" s="283">
        <v>541</v>
      </c>
      <c r="AU97" s="284">
        <f>'[1]1.COBERTURA  DANE'!K96</f>
        <v>324</v>
      </c>
      <c r="AV97" s="285">
        <f>'[1]1.COBERTURA  DANE'!N96</f>
        <v>0</v>
      </c>
      <c r="AW97" s="286">
        <f>'[1]1.COBERTURA  DANE'!L96</f>
        <v>1</v>
      </c>
      <c r="AX97" s="287">
        <f>'[1]1.COBERTURA  DANE'!M96</f>
        <v>0</v>
      </c>
      <c r="AY97" s="284">
        <f t="shared" si="162"/>
        <v>0</v>
      </c>
      <c r="AZ97" s="286">
        <f t="shared" si="162"/>
        <v>1095</v>
      </c>
      <c r="BA97" s="286">
        <f t="shared" si="162"/>
        <v>1322</v>
      </c>
      <c r="BB97" s="286">
        <f t="shared" si="162"/>
        <v>203</v>
      </c>
      <c r="BC97" s="286">
        <f t="shared" si="162"/>
        <v>2465</v>
      </c>
      <c r="BD97" s="286">
        <f t="shared" si="162"/>
        <v>0</v>
      </c>
      <c r="BE97" s="286">
        <f t="shared" si="162"/>
        <v>2</v>
      </c>
      <c r="BF97" s="286">
        <f t="shared" si="162"/>
        <v>2</v>
      </c>
      <c r="BG97" s="286">
        <f t="shared" si="162"/>
        <v>54</v>
      </c>
      <c r="BH97" s="286">
        <f t="shared" si="162"/>
        <v>0</v>
      </c>
      <c r="BI97" s="286">
        <f t="shared" si="162"/>
        <v>0</v>
      </c>
      <c r="BJ97" s="286">
        <f t="shared" si="162"/>
        <v>0</v>
      </c>
      <c r="BK97" s="286">
        <f t="shared" si="162"/>
        <v>0</v>
      </c>
      <c r="BL97" s="287">
        <f t="shared" si="162"/>
        <v>0</v>
      </c>
      <c r="BM97" s="284">
        <f t="shared" si="162"/>
        <v>20</v>
      </c>
      <c r="BN97" s="286">
        <f t="shared" si="162"/>
        <v>0</v>
      </c>
      <c r="BO97" s="286">
        <f t="shared" si="163"/>
        <v>0</v>
      </c>
      <c r="BP97" s="286">
        <f t="shared" si="163"/>
        <v>8</v>
      </c>
      <c r="BQ97" s="286">
        <f t="shared" si="163"/>
        <v>0</v>
      </c>
      <c r="BR97" s="286">
        <f t="shared" si="163"/>
        <v>0</v>
      </c>
      <c r="BS97" s="286">
        <f t="shared" si="163"/>
        <v>0</v>
      </c>
      <c r="BT97" s="286">
        <f t="shared" si="163"/>
        <v>0</v>
      </c>
      <c r="BU97" s="286">
        <f t="shared" si="163"/>
        <v>0</v>
      </c>
      <c r="BV97" s="287">
        <f t="shared" si="163"/>
        <v>0</v>
      </c>
      <c r="BW97" s="288">
        <f t="shared" si="112"/>
        <v>28</v>
      </c>
      <c r="BX97" s="284">
        <f t="shared" si="164"/>
        <v>7224</v>
      </c>
      <c r="BY97" s="286">
        <f t="shared" si="164"/>
        <v>0</v>
      </c>
      <c r="BZ97" s="286">
        <f t="shared" si="164"/>
        <v>0</v>
      </c>
      <c r="CA97" s="286">
        <f t="shared" si="164"/>
        <v>0</v>
      </c>
      <c r="CB97" s="286">
        <f t="shared" si="164"/>
        <v>0</v>
      </c>
      <c r="CC97" s="286">
        <f t="shared" si="164"/>
        <v>3567</v>
      </c>
      <c r="CD97" s="287">
        <f>'[1]1.COBERTURA  DANE'!F96</f>
        <v>0</v>
      </c>
      <c r="CE97" s="284">
        <f t="shared" si="165"/>
        <v>0</v>
      </c>
      <c r="CF97" s="286">
        <f t="shared" si="166"/>
        <v>74</v>
      </c>
      <c r="CG97" s="286">
        <f t="shared" si="166"/>
        <v>99</v>
      </c>
      <c r="CH97" s="286">
        <f t="shared" si="166"/>
        <v>9</v>
      </c>
      <c r="CI97" s="286">
        <f t="shared" si="166"/>
        <v>0</v>
      </c>
      <c r="CJ97" s="286">
        <f t="shared" si="166"/>
        <v>138</v>
      </c>
      <c r="CK97" s="286">
        <f t="shared" si="166"/>
        <v>0</v>
      </c>
      <c r="CL97" s="286">
        <f t="shared" si="166"/>
        <v>0</v>
      </c>
      <c r="CM97" s="286">
        <f t="shared" si="166"/>
        <v>0</v>
      </c>
      <c r="CN97" s="287">
        <f t="shared" si="166"/>
        <v>0</v>
      </c>
      <c r="CO97" s="288">
        <f t="shared" si="113"/>
        <v>320</v>
      </c>
      <c r="CP97" s="289">
        <f t="shared" si="167"/>
        <v>325</v>
      </c>
      <c r="CQ97" s="290">
        <f t="shared" si="168"/>
        <v>5171</v>
      </c>
      <c r="CR97" s="291">
        <f t="shared" si="169"/>
        <v>11111</v>
      </c>
      <c r="CS97" s="292">
        <f t="shared" si="114"/>
        <v>348</v>
      </c>
      <c r="CT97" s="293" t="str">
        <f t="shared" si="156"/>
        <v>45EPS040</v>
      </c>
      <c r="CU97" s="294" t="s">
        <v>341</v>
      </c>
      <c r="CV97" s="295">
        <v>45</v>
      </c>
      <c r="CW97" s="294" t="s">
        <v>240</v>
      </c>
      <c r="CX97" s="296">
        <v>364</v>
      </c>
      <c r="CY97" s="209" t="str">
        <f t="shared" si="157"/>
        <v>51EPSM03</v>
      </c>
      <c r="CZ97" s="294" t="s">
        <v>341</v>
      </c>
      <c r="DA97" s="295">
        <v>51</v>
      </c>
      <c r="DB97" s="294" t="s">
        <v>202</v>
      </c>
      <c r="DC97" s="296">
        <v>230</v>
      </c>
    </row>
    <row r="98" spans="2:107" x14ac:dyDescent="0.25">
      <c r="B98" s="209" t="str">
        <f t="shared" si="115"/>
        <v>607EPS010</v>
      </c>
      <c r="C98" s="209" t="str">
        <f t="shared" si="116"/>
        <v>607EPS016</v>
      </c>
      <c r="D98" s="209" t="str">
        <f t="shared" si="117"/>
        <v>607EPS037</v>
      </c>
      <c r="E98" s="209" t="str">
        <f t="shared" si="118"/>
        <v>607EPS002</v>
      </c>
      <c r="F98" s="209" t="str">
        <f t="shared" si="119"/>
        <v>607EPS003</v>
      </c>
      <c r="G98" s="209" t="str">
        <f t="shared" si="120"/>
        <v>607EPS023</v>
      </c>
      <c r="H98" s="209" t="str">
        <f t="shared" si="121"/>
        <v>607EPS005</v>
      </c>
      <c r="I98" s="209" t="str">
        <f t="shared" si="122"/>
        <v>607EPS018</v>
      </c>
      <c r="J98" s="209" t="str">
        <f t="shared" si="123"/>
        <v>607EAS016</v>
      </c>
      <c r="K98" s="209" t="str">
        <f t="shared" si="124"/>
        <v>607EAS027</v>
      </c>
      <c r="L98" s="209" t="str">
        <f t="shared" si="125"/>
        <v>607EPS017</v>
      </c>
      <c r="M98" s="209" t="str">
        <f t="shared" si="126"/>
        <v>607EPS033</v>
      </c>
      <c r="N98" s="209" t="str">
        <f t="shared" si="127"/>
        <v>607EPS001</v>
      </c>
      <c r="O98" s="209" t="str">
        <f t="shared" si="128"/>
        <v>607EPS008</v>
      </c>
      <c r="P98" s="209" t="str">
        <f t="shared" si="129"/>
        <v>607EPS040</v>
      </c>
      <c r="Q98" s="209" t="str">
        <f t="shared" si="130"/>
        <v>607ESSC24</v>
      </c>
      <c r="R98" s="209" t="str">
        <f t="shared" si="131"/>
        <v>607EPSC20</v>
      </c>
      <c r="S98" s="209" t="str">
        <f t="shared" si="132"/>
        <v>607ESSC91</v>
      </c>
      <c r="T98" s="209" t="str">
        <f t="shared" si="133"/>
        <v>607ESSC02</v>
      </c>
      <c r="U98" s="209" t="str">
        <f t="shared" si="134"/>
        <v>607ESSC62</v>
      </c>
      <c r="V98" s="209" t="str">
        <f t="shared" si="135"/>
        <v>607EPS012</v>
      </c>
      <c r="W98" s="209" t="str">
        <f t="shared" si="136"/>
        <v>607EPSC22</v>
      </c>
      <c r="X98" s="209" t="str">
        <f t="shared" si="137"/>
        <v>607ESSC07</v>
      </c>
      <c r="Y98" s="209" t="str">
        <f t="shared" si="138"/>
        <v>607ESSC33</v>
      </c>
      <c r="Z98" s="209" t="str">
        <f t="shared" si="139"/>
        <v>607EPSS40</v>
      </c>
      <c r="AA98" s="209" t="str">
        <f t="shared" si="140"/>
        <v>607EPS020</v>
      </c>
      <c r="AB98" s="209" t="str">
        <f t="shared" si="141"/>
        <v>607EPSI03</v>
      </c>
      <c r="AC98" s="209" t="str">
        <f t="shared" si="142"/>
        <v>607ESS002</v>
      </c>
      <c r="AD98" s="209" t="str">
        <f t="shared" si="143"/>
        <v>607ESS024</v>
      </c>
      <c r="AE98" s="209" t="str">
        <f t="shared" si="144"/>
        <v>607ESS091</v>
      </c>
      <c r="AF98" s="209" t="str">
        <f t="shared" si="145"/>
        <v>607RES006</v>
      </c>
      <c r="AG98" s="209" t="str">
        <f t="shared" si="146"/>
        <v>607EPSS10</v>
      </c>
      <c r="AH98" s="209" t="e">
        <f>CONCATENATE(AT98,#REF!)</f>
        <v>#REF!</v>
      </c>
      <c r="AI98" s="209" t="str">
        <f t="shared" si="147"/>
        <v>607EPSS16</v>
      </c>
      <c r="AJ98" s="209" t="str">
        <f t="shared" si="148"/>
        <v>607EPSS37</v>
      </c>
      <c r="AK98" s="209" t="str">
        <f t="shared" si="149"/>
        <v>607EPSS02</v>
      </c>
      <c r="AL98" s="209" t="str">
        <f t="shared" si="150"/>
        <v>607EPSS23</v>
      </c>
      <c r="AM98" s="209" t="str">
        <f t="shared" si="151"/>
        <v>607EPSM03</v>
      </c>
      <c r="AN98" s="209" t="str">
        <f t="shared" si="152"/>
        <v>607EPSS18</v>
      </c>
      <c r="AO98" s="209" t="str">
        <f t="shared" si="153"/>
        <v>607EPSS05</v>
      </c>
      <c r="AP98" s="209" t="str">
        <f t="shared" si="154"/>
        <v>607EPSS17</v>
      </c>
      <c r="AQ98" s="209" t="str">
        <f t="shared" si="155"/>
        <v>607EPSS33</v>
      </c>
      <c r="AR98" s="89" t="s">
        <v>60</v>
      </c>
      <c r="AS98" s="308" t="s">
        <v>340</v>
      </c>
      <c r="AT98" s="283">
        <v>607</v>
      </c>
      <c r="AU98" s="284">
        <f>'[1]1.COBERTURA  DANE'!K97</f>
        <v>159</v>
      </c>
      <c r="AV98" s="285">
        <f>'[1]1.COBERTURA  DANE'!N97</f>
        <v>0</v>
      </c>
      <c r="AW98" s="286">
        <f>'[1]1.COBERTURA  DANE'!L97</f>
        <v>20</v>
      </c>
      <c r="AX98" s="287">
        <f>'[1]1.COBERTURA  DANE'!M97</f>
        <v>8</v>
      </c>
      <c r="AY98" s="284">
        <f t="shared" si="162"/>
        <v>0</v>
      </c>
      <c r="AZ98" s="286">
        <f t="shared" si="162"/>
        <v>3294</v>
      </c>
      <c r="BA98" s="286">
        <f t="shared" si="162"/>
        <v>2676</v>
      </c>
      <c r="BB98" s="286">
        <f t="shared" si="162"/>
        <v>0</v>
      </c>
      <c r="BC98" s="286">
        <f t="shared" si="162"/>
        <v>1610</v>
      </c>
      <c r="BD98" s="286">
        <f t="shared" si="162"/>
        <v>1</v>
      </c>
      <c r="BE98" s="286">
        <f t="shared" si="162"/>
        <v>26</v>
      </c>
      <c r="BF98" s="286">
        <f t="shared" si="162"/>
        <v>0</v>
      </c>
      <c r="BG98" s="286">
        <f t="shared" si="162"/>
        <v>30</v>
      </c>
      <c r="BH98" s="286">
        <f t="shared" si="162"/>
        <v>0</v>
      </c>
      <c r="BI98" s="286">
        <f t="shared" si="162"/>
        <v>0</v>
      </c>
      <c r="BJ98" s="286">
        <f t="shared" si="162"/>
        <v>0</v>
      </c>
      <c r="BK98" s="286">
        <f t="shared" si="162"/>
        <v>0</v>
      </c>
      <c r="BL98" s="287">
        <f t="shared" si="162"/>
        <v>0</v>
      </c>
      <c r="BM98" s="284">
        <f t="shared" si="162"/>
        <v>102</v>
      </c>
      <c r="BN98" s="286">
        <f t="shared" si="162"/>
        <v>0</v>
      </c>
      <c r="BO98" s="286">
        <f t="shared" si="163"/>
        <v>0</v>
      </c>
      <c r="BP98" s="286">
        <f t="shared" si="163"/>
        <v>1</v>
      </c>
      <c r="BQ98" s="286">
        <f t="shared" si="163"/>
        <v>0</v>
      </c>
      <c r="BR98" s="286">
        <f t="shared" si="163"/>
        <v>0</v>
      </c>
      <c r="BS98" s="286">
        <f t="shared" si="163"/>
        <v>0</v>
      </c>
      <c r="BT98" s="286">
        <f t="shared" si="163"/>
        <v>0</v>
      </c>
      <c r="BU98" s="286">
        <f t="shared" si="163"/>
        <v>0</v>
      </c>
      <c r="BV98" s="287">
        <f t="shared" si="163"/>
        <v>0</v>
      </c>
      <c r="BW98" s="288">
        <f t="shared" si="112"/>
        <v>103</v>
      </c>
      <c r="BX98" s="284">
        <f t="shared" si="164"/>
        <v>3344</v>
      </c>
      <c r="BY98" s="286">
        <f t="shared" si="164"/>
        <v>0</v>
      </c>
      <c r="BZ98" s="286">
        <f t="shared" si="164"/>
        <v>0</v>
      </c>
      <c r="CA98" s="286">
        <f t="shared" si="164"/>
        <v>0</v>
      </c>
      <c r="CB98" s="286">
        <f t="shared" si="164"/>
        <v>0</v>
      </c>
      <c r="CC98" s="286">
        <f t="shared" si="164"/>
        <v>314</v>
      </c>
      <c r="CD98" s="287">
        <f>'[1]1.COBERTURA  DANE'!F97</f>
        <v>0</v>
      </c>
      <c r="CE98" s="284">
        <f t="shared" si="165"/>
        <v>126</v>
      </c>
      <c r="CF98" s="286">
        <f t="shared" si="166"/>
        <v>111</v>
      </c>
      <c r="CG98" s="286">
        <f t="shared" si="166"/>
        <v>113</v>
      </c>
      <c r="CH98" s="286">
        <f t="shared" si="166"/>
        <v>0</v>
      </c>
      <c r="CI98" s="286">
        <f t="shared" si="166"/>
        <v>0</v>
      </c>
      <c r="CJ98" s="286">
        <f t="shared" si="166"/>
        <v>71</v>
      </c>
      <c r="CK98" s="286">
        <f t="shared" si="166"/>
        <v>0</v>
      </c>
      <c r="CL98" s="286">
        <f t="shared" si="166"/>
        <v>0</v>
      </c>
      <c r="CM98" s="286">
        <f t="shared" si="166"/>
        <v>0</v>
      </c>
      <c r="CN98" s="287">
        <f t="shared" si="166"/>
        <v>0</v>
      </c>
      <c r="CO98" s="288">
        <f t="shared" si="113"/>
        <v>421</v>
      </c>
      <c r="CP98" s="289">
        <f t="shared" si="167"/>
        <v>187</v>
      </c>
      <c r="CQ98" s="290">
        <f t="shared" si="168"/>
        <v>7740</v>
      </c>
      <c r="CR98" s="291">
        <f t="shared" si="169"/>
        <v>4079</v>
      </c>
      <c r="CS98" s="292">
        <f t="shared" si="114"/>
        <v>524</v>
      </c>
      <c r="CT98" s="293" t="str">
        <f t="shared" si="156"/>
        <v>45EPSC20</v>
      </c>
      <c r="CU98" s="294" t="s">
        <v>341</v>
      </c>
      <c r="CV98" s="295">
        <v>45</v>
      </c>
      <c r="CW98" s="294" t="s">
        <v>243</v>
      </c>
      <c r="CX98" s="296">
        <v>1</v>
      </c>
      <c r="CY98" s="209" t="str">
        <f t="shared" si="157"/>
        <v>51EPSS16</v>
      </c>
      <c r="CZ98" s="294" t="s">
        <v>341</v>
      </c>
      <c r="DA98" s="295">
        <v>51</v>
      </c>
      <c r="DB98" s="294" t="s">
        <v>194</v>
      </c>
      <c r="DC98" s="296">
        <v>411</v>
      </c>
    </row>
    <row r="99" spans="2:107" x14ac:dyDescent="0.25">
      <c r="B99" s="209" t="str">
        <f t="shared" si="115"/>
        <v>615EPS010</v>
      </c>
      <c r="C99" s="209" t="str">
        <f t="shared" si="116"/>
        <v>615EPS016</v>
      </c>
      <c r="D99" s="209" t="str">
        <f t="shared" si="117"/>
        <v>615EPS037</v>
      </c>
      <c r="E99" s="209" t="str">
        <f t="shared" si="118"/>
        <v>615EPS002</v>
      </c>
      <c r="F99" s="209" t="str">
        <f t="shared" si="119"/>
        <v>615EPS003</v>
      </c>
      <c r="G99" s="209" t="str">
        <f t="shared" si="120"/>
        <v>615EPS023</v>
      </c>
      <c r="H99" s="209" t="str">
        <f t="shared" si="121"/>
        <v>615EPS005</v>
      </c>
      <c r="I99" s="209" t="str">
        <f t="shared" si="122"/>
        <v>615EPS018</v>
      </c>
      <c r="J99" s="209" t="str">
        <f t="shared" si="123"/>
        <v>615EAS016</v>
      </c>
      <c r="K99" s="209" t="str">
        <f t="shared" si="124"/>
        <v>615EAS027</v>
      </c>
      <c r="L99" s="209" t="str">
        <f t="shared" si="125"/>
        <v>615EPS017</v>
      </c>
      <c r="M99" s="209" t="str">
        <f t="shared" si="126"/>
        <v>615EPS033</v>
      </c>
      <c r="N99" s="209" t="str">
        <f t="shared" si="127"/>
        <v>615EPS001</v>
      </c>
      <c r="O99" s="209" t="str">
        <f t="shared" si="128"/>
        <v>615EPS008</v>
      </c>
      <c r="P99" s="209" t="str">
        <f t="shared" si="129"/>
        <v>615EPS040</v>
      </c>
      <c r="Q99" s="209" t="str">
        <f t="shared" si="130"/>
        <v>615ESSC24</v>
      </c>
      <c r="R99" s="209" t="str">
        <f t="shared" si="131"/>
        <v>615EPSC20</v>
      </c>
      <c r="S99" s="209" t="str">
        <f t="shared" si="132"/>
        <v>615ESSC91</v>
      </c>
      <c r="T99" s="209" t="str">
        <f t="shared" si="133"/>
        <v>615ESSC02</v>
      </c>
      <c r="U99" s="209" t="str">
        <f t="shared" si="134"/>
        <v>615ESSC62</v>
      </c>
      <c r="V99" s="209" t="str">
        <f t="shared" si="135"/>
        <v>615EPS012</v>
      </c>
      <c r="W99" s="209" t="str">
        <f t="shared" si="136"/>
        <v>615EPSC22</v>
      </c>
      <c r="X99" s="209" t="str">
        <f t="shared" si="137"/>
        <v>615ESSC07</v>
      </c>
      <c r="Y99" s="209" t="str">
        <f t="shared" si="138"/>
        <v>615ESSC33</v>
      </c>
      <c r="Z99" s="209" t="str">
        <f t="shared" si="139"/>
        <v>615EPSS40</v>
      </c>
      <c r="AA99" s="209" t="str">
        <f t="shared" si="140"/>
        <v>615EPS020</v>
      </c>
      <c r="AB99" s="209" t="str">
        <f t="shared" si="141"/>
        <v>615EPSI03</v>
      </c>
      <c r="AC99" s="209" t="str">
        <f t="shared" si="142"/>
        <v>615ESS002</v>
      </c>
      <c r="AD99" s="209" t="str">
        <f t="shared" si="143"/>
        <v>615ESS024</v>
      </c>
      <c r="AE99" s="209" t="str">
        <f t="shared" si="144"/>
        <v>615ESS091</v>
      </c>
      <c r="AF99" s="209" t="str">
        <f t="shared" si="145"/>
        <v>615RES006</v>
      </c>
      <c r="AG99" s="209" t="str">
        <f t="shared" si="146"/>
        <v>615EPSS10</v>
      </c>
      <c r="AH99" s="209" t="e">
        <f>CONCATENATE(AT99,#REF!)</f>
        <v>#REF!</v>
      </c>
      <c r="AI99" s="209" t="str">
        <f t="shared" si="147"/>
        <v>615EPSS16</v>
      </c>
      <c r="AJ99" s="209" t="str">
        <f t="shared" si="148"/>
        <v>615EPSS37</v>
      </c>
      <c r="AK99" s="209" t="str">
        <f t="shared" si="149"/>
        <v>615EPSS02</v>
      </c>
      <c r="AL99" s="209" t="str">
        <f t="shared" si="150"/>
        <v>615EPSS23</v>
      </c>
      <c r="AM99" s="209" t="str">
        <f t="shared" si="151"/>
        <v>615EPSM03</v>
      </c>
      <c r="AN99" s="209" t="str">
        <f t="shared" si="152"/>
        <v>615EPSS18</v>
      </c>
      <c r="AO99" s="209" t="str">
        <f t="shared" si="153"/>
        <v>615EPSS05</v>
      </c>
      <c r="AP99" s="209" t="str">
        <f t="shared" si="154"/>
        <v>615EPSS17</v>
      </c>
      <c r="AQ99" s="209" t="str">
        <f t="shared" si="155"/>
        <v>615EPSS33</v>
      </c>
      <c r="AR99" s="110" t="s">
        <v>62</v>
      </c>
      <c r="AS99" s="308" t="s">
        <v>340</v>
      </c>
      <c r="AT99" s="283">
        <v>615</v>
      </c>
      <c r="AU99" s="284">
        <f>'[1]1.COBERTURA  DANE'!K98</f>
        <v>2304</v>
      </c>
      <c r="AV99" s="285">
        <f>'[1]1.COBERTURA  DANE'!N98</f>
        <v>0</v>
      </c>
      <c r="AW99" s="286">
        <f>'[1]1.COBERTURA  DANE'!L98</f>
        <v>42</v>
      </c>
      <c r="AX99" s="287">
        <f>'[1]1.COBERTURA  DANE'!M98</f>
        <v>60</v>
      </c>
      <c r="AY99" s="284">
        <f t="shared" si="162"/>
        <v>56305</v>
      </c>
      <c r="AZ99" s="286">
        <f t="shared" si="162"/>
        <v>29770</v>
      </c>
      <c r="BA99" s="286">
        <f t="shared" si="162"/>
        <v>12035</v>
      </c>
      <c r="BB99" s="286">
        <f t="shared" si="162"/>
        <v>3509</v>
      </c>
      <c r="BC99" s="286">
        <f t="shared" si="162"/>
        <v>12813</v>
      </c>
      <c r="BD99" s="286">
        <f t="shared" si="162"/>
        <v>2</v>
      </c>
      <c r="BE99" s="286">
        <f t="shared" si="162"/>
        <v>2046</v>
      </c>
      <c r="BF99" s="286">
        <f t="shared" si="162"/>
        <v>259</v>
      </c>
      <c r="BG99" s="286">
        <f t="shared" si="162"/>
        <v>103</v>
      </c>
      <c r="BH99" s="286">
        <f t="shared" si="162"/>
        <v>0</v>
      </c>
      <c r="BI99" s="286">
        <f t="shared" si="162"/>
        <v>4</v>
      </c>
      <c r="BJ99" s="286">
        <f t="shared" si="162"/>
        <v>0</v>
      </c>
      <c r="BK99" s="286">
        <f t="shared" si="162"/>
        <v>0</v>
      </c>
      <c r="BL99" s="287">
        <f t="shared" si="162"/>
        <v>0</v>
      </c>
      <c r="BM99" s="284">
        <f t="shared" si="162"/>
        <v>677</v>
      </c>
      <c r="BN99" s="286">
        <f t="shared" ref="BN99:BN121" si="170">IFERROR(VLOOKUP(Q99,$CT$9:$CX$929,5,0),0)</f>
        <v>0</v>
      </c>
      <c r="BO99" s="286">
        <f t="shared" si="163"/>
        <v>0</v>
      </c>
      <c r="BP99" s="286">
        <f t="shared" si="163"/>
        <v>2</v>
      </c>
      <c r="BQ99" s="286">
        <f t="shared" si="163"/>
        <v>0</v>
      </c>
      <c r="BR99" s="286">
        <f t="shared" si="163"/>
        <v>1</v>
      </c>
      <c r="BS99" s="286">
        <f t="shared" si="163"/>
        <v>0</v>
      </c>
      <c r="BT99" s="286">
        <f t="shared" si="163"/>
        <v>0</v>
      </c>
      <c r="BU99" s="286">
        <f t="shared" si="163"/>
        <v>0</v>
      </c>
      <c r="BV99" s="287">
        <f t="shared" si="163"/>
        <v>0</v>
      </c>
      <c r="BW99" s="288">
        <f t="shared" si="112"/>
        <v>680</v>
      </c>
      <c r="BX99" s="284">
        <f t="shared" si="164"/>
        <v>14625</v>
      </c>
      <c r="BY99" s="286">
        <f t="shared" si="164"/>
        <v>0</v>
      </c>
      <c r="BZ99" s="286">
        <f t="shared" si="164"/>
        <v>0</v>
      </c>
      <c r="CA99" s="286">
        <f t="shared" si="164"/>
        <v>0</v>
      </c>
      <c r="CB99" s="286">
        <f t="shared" si="164"/>
        <v>0</v>
      </c>
      <c r="CC99" s="286">
        <f t="shared" si="164"/>
        <v>1780</v>
      </c>
      <c r="CD99" s="287">
        <f>'[1]1.COBERTURA  DANE'!F98</f>
        <v>0</v>
      </c>
      <c r="CE99" s="284">
        <f t="shared" si="165"/>
        <v>1176</v>
      </c>
      <c r="CF99" s="286">
        <f t="shared" si="166"/>
        <v>1026</v>
      </c>
      <c r="CG99" s="286">
        <f t="shared" si="166"/>
        <v>425</v>
      </c>
      <c r="CH99" s="286">
        <f t="shared" si="166"/>
        <v>182</v>
      </c>
      <c r="CI99" s="286">
        <f t="shared" si="166"/>
        <v>0</v>
      </c>
      <c r="CJ99" s="286">
        <f t="shared" si="166"/>
        <v>529</v>
      </c>
      <c r="CK99" s="286">
        <f t="shared" si="166"/>
        <v>17</v>
      </c>
      <c r="CL99" s="286">
        <f t="shared" si="166"/>
        <v>22</v>
      </c>
      <c r="CM99" s="286">
        <f t="shared" si="166"/>
        <v>0</v>
      </c>
      <c r="CN99" s="287">
        <f t="shared" si="166"/>
        <v>0</v>
      </c>
      <c r="CO99" s="288">
        <f t="shared" si="113"/>
        <v>3377</v>
      </c>
      <c r="CP99" s="289">
        <f t="shared" si="167"/>
        <v>2406</v>
      </c>
      <c r="CQ99" s="290">
        <f t="shared" si="168"/>
        <v>117526</v>
      </c>
      <c r="CR99" s="291">
        <f t="shared" si="169"/>
        <v>19782</v>
      </c>
      <c r="CS99" s="292">
        <f t="shared" si="114"/>
        <v>4057</v>
      </c>
      <c r="CT99" s="293" t="str">
        <f t="shared" si="156"/>
        <v>45ESSC02</v>
      </c>
      <c r="CU99" s="294" t="s">
        <v>341</v>
      </c>
      <c r="CV99" s="295">
        <v>45</v>
      </c>
      <c r="CW99" s="294" t="s">
        <v>242</v>
      </c>
      <c r="CX99" s="296">
        <v>6</v>
      </c>
      <c r="CY99" s="209" t="str">
        <f t="shared" si="157"/>
        <v>51EPSS37</v>
      </c>
      <c r="CZ99" s="294" t="s">
        <v>341</v>
      </c>
      <c r="DA99" s="295">
        <v>51</v>
      </c>
      <c r="DB99" s="294" t="s">
        <v>196</v>
      </c>
      <c r="DC99" s="296">
        <v>28</v>
      </c>
    </row>
    <row r="100" spans="2:107" x14ac:dyDescent="0.25">
      <c r="B100" s="209" t="str">
        <f t="shared" si="115"/>
        <v>649EPS010</v>
      </c>
      <c r="C100" s="209" t="str">
        <f t="shared" si="116"/>
        <v>649EPS016</v>
      </c>
      <c r="D100" s="209" t="str">
        <f t="shared" si="117"/>
        <v>649EPS037</v>
      </c>
      <c r="E100" s="209" t="str">
        <f t="shared" si="118"/>
        <v>649EPS002</v>
      </c>
      <c r="F100" s="209" t="str">
        <f t="shared" si="119"/>
        <v>649EPS003</v>
      </c>
      <c r="G100" s="209" t="str">
        <f t="shared" si="120"/>
        <v>649EPS023</v>
      </c>
      <c r="H100" s="209" t="str">
        <f t="shared" si="121"/>
        <v>649EPS005</v>
      </c>
      <c r="I100" s="209" t="str">
        <f t="shared" si="122"/>
        <v>649EPS018</v>
      </c>
      <c r="J100" s="209" t="str">
        <f t="shared" si="123"/>
        <v>649EAS016</v>
      </c>
      <c r="K100" s="209" t="str">
        <f t="shared" si="124"/>
        <v>649EAS027</v>
      </c>
      <c r="L100" s="209" t="str">
        <f t="shared" si="125"/>
        <v>649EPS017</v>
      </c>
      <c r="M100" s="209" t="str">
        <f t="shared" si="126"/>
        <v>649EPS033</v>
      </c>
      <c r="N100" s="209" t="str">
        <f t="shared" si="127"/>
        <v>649EPS001</v>
      </c>
      <c r="O100" s="209" t="str">
        <f t="shared" si="128"/>
        <v>649EPS008</v>
      </c>
      <c r="P100" s="209" t="str">
        <f t="shared" si="129"/>
        <v>649EPS040</v>
      </c>
      <c r="Q100" s="209" t="str">
        <f t="shared" si="130"/>
        <v>649ESSC24</v>
      </c>
      <c r="R100" s="209" t="str">
        <f t="shared" si="131"/>
        <v>649EPSC20</v>
      </c>
      <c r="S100" s="209" t="str">
        <f t="shared" si="132"/>
        <v>649ESSC91</v>
      </c>
      <c r="T100" s="209" t="str">
        <f t="shared" si="133"/>
        <v>649ESSC02</v>
      </c>
      <c r="U100" s="209" t="str">
        <f t="shared" si="134"/>
        <v>649ESSC62</v>
      </c>
      <c r="V100" s="209" t="str">
        <f t="shared" si="135"/>
        <v>649EPS012</v>
      </c>
      <c r="W100" s="209" t="str">
        <f t="shared" si="136"/>
        <v>649EPSC22</v>
      </c>
      <c r="X100" s="209" t="str">
        <f t="shared" si="137"/>
        <v>649ESSC07</v>
      </c>
      <c r="Y100" s="209" t="str">
        <f t="shared" si="138"/>
        <v>649ESSC33</v>
      </c>
      <c r="Z100" s="209" t="str">
        <f t="shared" si="139"/>
        <v>649EPSS40</v>
      </c>
      <c r="AA100" s="209" t="str">
        <f t="shared" si="140"/>
        <v>649EPS020</v>
      </c>
      <c r="AB100" s="209" t="str">
        <f t="shared" si="141"/>
        <v>649EPSI03</v>
      </c>
      <c r="AC100" s="209" t="str">
        <f t="shared" si="142"/>
        <v>649ESS002</v>
      </c>
      <c r="AD100" s="209" t="str">
        <f t="shared" si="143"/>
        <v>649ESS024</v>
      </c>
      <c r="AE100" s="209" t="str">
        <f t="shared" si="144"/>
        <v>649ESS091</v>
      </c>
      <c r="AF100" s="209" t="str">
        <f t="shared" si="145"/>
        <v>649RES006</v>
      </c>
      <c r="AG100" s="209" t="str">
        <f t="shared" si="146"/>
        <v>649EPSS10</v>
      </c>
      <c r="AH100" s="209" t="e">
        <f>CONCATENATE(AT100,#REF!)</f>
        <v>#REF!</v>
      </c>
      <c r="AI100" s="209" t="str">
        <f t="shared" si="147"/>
        <v>649EPSS16</v>
      </c>
      <c r="AJ100" s="209" t="str">
        <f t="shared" si="148"/>
        <v>649EPSS37</v>
      </c>
      <c r="AK100" s="209" t="str">
        <f t="shared" si="149"/>
        <v>649EPSS02</v>
      </c>
      <c r="AL100" s="209" t="str">
        <f t="shared" si="150"/>
        <v>649EPSS23</v>
      </c>
      <c r="AM100" s="209" t="str">
        <f t="shared" si="151"/>
        <v>649EPSM03</v>
      </c>
      <c r="AN100" s="209" t="str">
        <f t="shared" si="152"/>
        <v>649EPSS18</v>
      </c>
      <c r="AO100" s="209" t="str">
        <f t="shared" si="153"/>
        <v>649EPSS05</v>
      </c>
      <c r="AP100" s="209" t="str">
        <f t="shared" si="154"/>
        <v>649EPSS17</v>
      </c>
      <c r="AQ100" s="209" t="str">
        <f t="shared" si="155"/>
        <v>649EPSS33</v>
      </c>
      <c r="AR100" s="110" t="s">
        <v>141</v>
      </c>
      <c r="AS100" s="308" t="s">
        <v>340</v>
      </c>
      <c r="AT100" s="283">
        <v>649</v>
      </c>
      <c r="AU100" s="284">
        <f>'[1]1.COBERTURA  DANE'!K99</f>
        <v>291</v>
      </c>
      <c r="AV100" s="285">
        <f>'[1]1.COBERTURA  DANE'!N99</f>
        <v>0</v>
      </c>
      <c r="AW100" s="286">
        <f>'[1]1.COBERTURA  DANE'!L99</f>
        <v>0</v>
      </c>
      <c r="AX100" s="287">
        <f>'[1]1.COBERTURA  DANE'!M99</f>
        <v>0</v>
      </c>
      <c r="AY100" s="284">
        <f t="shared" ref="AY100:BM122" si="171">IFERROR(VLOOKUP(B100,$CT$9:$CX$929,5,0),0)</f>
        <v>0</v>
      </c>
      <c r="AZ100" s="286">
        <f t="shared" si="171"/>
        <v>634</v>
      </c>
      <c r="BA100" s="286">
        <f t="shared" si="171"/>
        <v>272</v>
      </c>
      <c r="BB100" s="286">
        <f t="shared" si="171"/>
        <v>0</v>
      </c>
      <c r="BC100" s="286">
        <f t="shared" si="171"/>
        <v>1715</v>
      </c>
      <c r="BD100" s="286">
        <f t="shared" si="171"/>
        <v>0</v>
      </c>
      <c r="BE100" s="286">
        <f t="shared" si="171"/>
        <v>1</v>
      </c>
      <c r="BF100" s="286">
        <f t="shared" si="171"/>
        <v>3</v>
      </c>
      <c r="BG100" s="286">
        <f t="shared" si="171"/>
        <v>2</v>
      </c>
      <c r="BH100" s="286">
        <f t="shared" si="171"/>
        <v>0</v>
      </c>
      <c r="BI100" s="286">
        <f t="shared" si="171"/>
        <v>0</v>
      </c>
      <c r="BJ100" s="286">
        <f t="shared" si="171"/>
        <v>0</v>
      </c>
      <c r="BK100" s="286">
        <f t="shared" si="171"/>
        <v>0</v>
      </c>
      <c r="BL100" s="287">
        <f t="shared" si="171"/>
        <v>0</v>
      </c>
      <c r="BM100" s="284">
        <f t="shared" si="171"/>
        <v>15</v>
      </c>
      <c r="BN100" s="286">
        <f t="shared" si="170"/>
        <v>0</v>
      </c>
      <c r="BO100" s="286">
        <f t="shared" si="163"/>
        <v>0</v>
      </c>
      <c r="BP100" s="286">
        <f t="shared" si="163"/>
        <v>2</v>
      </c>
      <c r="BQ100" s="286">
        <f t="shared" si="163"/>
        <v>0</v>
      </c>
      <c r="BR100" s="286">
        <f t="shared" si="163"/>
        <v>0</v>
      </c>
      <c r="BS100" s="286">
        <f t="shared" si="163"/>
        <v>0</v>
      </c>
      <c r="BT100" s="286">
        <f t="shared" si="163"/>
        <v>0</v>
      </c>
      <c r="BU100" s="286">
        <f t="shared" si="163"/>
        <v>0</v>
      </c>
      <c r="BV100" s="287">
        <f t="shared" si="163"/>
        <v>0</v>
      </c>
      <c r="BW100" s="288">
        <f t="shared" si="112"/>
        <v>17</v>
      </c>
      <c r="BX100" s="284">
        <f t="shared" si="164"/>
        <v>6209</v>
      </c>
      <c r="BY100" s="286">
        <f t="shared" si="164"/>
        <v>0</v>
      </c>
      <c r="BZ100" s="286">
        <f t="shared" si="164"/>
        <v>0</v>
      </c>
      <c r="CA100" s="286">
        <f t="shared" si="164"/>
        <v>0</v>
      </c>
      <c r="CB100" s="286">
        <f t="shared" si="164"/>
        <v>0</v>
      </c>
      <c r="CC100" s="286">
        <f t="shared" si="164"/>
        <v>3396</v>
      </c>
      <c r="CD100" s="287">
        <f>'[1]1.COBERTURA  DANE'!F99</f>
        <v>0</v>
      </c>
      <c r="CE100" s="284">
        <f t="shared" si="165"/>
        <v>0</v>
      </c>
      <c r="CF100" s="286">
        <f t="shared" si="166"/>
        <v>128</v>
      </c>
      <c r="CG100" s="286">
        <f t="shared" si="166"/>
        <v>50</v>
      </c>
      <c r="CH100" s="286">
        <f t="shared" si="166"/>
        <v>0</v>
      </c>
      <c r="CI100" s="286">
        <f t="shared" si="166"/>
        <v>0</v>
      </c>
      <c r="CJ100" s="286">
        <f t="shared" si="166"/>
        <v>190</v>
      </c>
      <c r="CK100" s="286">
        <f t="shared" si="166"/>
        <v>0</v>
      </c>
      <c r="CL100" s="286">
        <f t="shared" si="166"/>
        <v>0</v>
      </c>
      <c r="CM100" s="286">
        <f t="shared" si="166"/>
        <v>0</v>
      </c>
      <c r="CN100" s="287">
        <f t="shared" si="166"/>
        <v>0</v>
      </c>
      <c r="CO100" s="288">
        <f t="shared" si="113"/>
        <v>368</v>
      </c>
      <c r="CP100" s="289">
        <f t="shared" si="167"/>
        <v>291</v>
      </c>
      <c r="CQ100" s="290">
        <f t="shared" si="168"/>
        <v>2644</v>
      </c>
      <c r="CR100" s="291">
        <f t="shared" si="169"/>
        <v>9973</v>
      </c>
      <c r="CS100" s="292">
        <f t="shared" si="114"/>
        <v>385</v>
      </c>
      <c r="CT100" s="293" t="str">
        <f t="shared" si="156"/>
        <v>51EPS002</v>
      </c>
      <c r="CU100" s="294" t="s">
        <v>341</v>
      </c>
      <c r="CV100" s="295">
        <v>51</v>
      </c>
      <c r="CW100" s="294" t="s">
        <v>225</v>
      </c>
      <c r="CX100" s="296">
        <v>1</v>
      </c>
      <c r="CY100" s="209" t="str">
        <f t="shared" si="157"/>
        <v>51EPSS40</v>
      </c>
      <c r="CZ100" s="294" t="s">
        <v>341</v>
      </c>
      <c r="DA100" s="295">
        <v>51</v>
      </c>
      <c r="DB100" s="294" t="s">
        <v>178</v>
      </c>
      <c r="DC100" s="296">
        <v>20730</v>
      </c>
    </row>
    <row r="101" spans="2:107" x14ac:dyDescent="0.25">
      <c r="B101" s="209" t="str">
        <f t="shared" si="115"/>
        <v>652EPS010</v>
      </c>
      <c r="C101" s="209" t="str">
        <f t="shared" si="116"/>
        <v>652EPS016</v>
      </c>
      <c r="D101" s="209" t="str">
        <f t="shared" si="117"/>
        <v>652EPS037</v>
      </c>
      <c r="E101" s="209" t="str">
        <f t="shared" si="118"/>
        <v>652EPS002</v>
      </c>
      <c r="F101" s="209" t="str">
        <f t="shared" si="119"/>
        <v>652EPS003</v>
      </c>
      <c r="G101" s="209" t="str">
        <f t="shared" si="120"/>
        <v>652EPS023</v>
      </c>
      <c r="H101" s="209" t="str">
        <f t="shared" si="121"/>
        <v>652EPS005</v>
      </c>
      <c r="I101" s="209" t="str">
        <f t="shared" si="122"/>
        <v>652EPS018</v>
      </c>
      <c r="J101" s="209" t="str">
        <f t="shared" si="123"/>
        <v>652EAS016</v>
      </c>
      <c r="K101" s="209" t="str">
        <f t="shared" si="124"/>
        <v>652EAS027</v>
      </c>
      <c r="L101" s="209" t="str">
        <f t="shared" si="125"/>
        <v>652EPS017</v>
      </c>
      <c r="M101" s="209" t="str">
        <f t="shared" si="126"/>
        <v>652EPS033</v>
      </c>
      <c r="N101" s="209" t="str">
        <f t="shared" si="127"/>
        <v>652EPS001</v>
      </c>
      <c r="O101" s="209" t="str">
        <f t="shared" si="128"/>
        <v>652EPS008</v>
      </c>
      <c r="P101" s="209" t="str">
        <f t="shared" si="129"/>
        <v>652EPS040</v>
      </c>
      <c r="Q101" s="209" t="str">
        <f t="shared" si="130"/>
        <v>652ESSC24</v>
      </c>
      <c r="R101" s="209" t="str">
        <f t="shared" si="131"/>
        <v>652EPSC20</v>
      </c>
      <c r="S101" s="209" t="str">
        <f t="shared" si="132"/>
        <v>652ESSC91</v>
      </c>
      <c r="T101" s="209" t="str">
        <f t="shared" si="133"/>
        <v>652ESSC02</v>
      </c>
      <c r="U101" s="209" t="str">
        <f t="shared" si="134"/>
        <v>652ESSC62</v>
      </c>
      <c r="V101" s="209" t="str">
        <f t="shared" si="135"/>
        <v>652EPS012</v>
      </c>
      <c r="W101" s="209" t="str">
        <f t="shared" si="136"/>
        <v>652EPSC22</v>
      </c>
      <c r="X101" s="209" t="str">
        <f t="shared" si="137"/>
        <v>652ESSC07</v>
      </c>
      <c r="Y101" s="209" t="str">
        <f t="shared" si="138"/>
        <v>652ESSC33</v>
      </c>
      <c r="Z101" s="209" t="str">
        <f t="shared" si="139"/>
        <v>652EPSS40</v>
      </c>
      <c r="AA101" s="209" t="str">
        <f t="shared" si="140"/>
        <v>652EPS020</v>
      </c>
      <c r="AB101" s="209" t="str">
        <f t="shared" si="141"/>
        <v>652EPSI03</v>
      </c>
      <c r="AC101" s="209" t="str">
        <f t="shared" si="142"/>
        <v>652ESS002</v>
      </c>
      <c r="AD101" s="209" t="str">
        <f t="shared" si="143"/>
        <v>652ESS024</v>
      </c>
      <c r="AE101" s="209" t="str">
        <f t="shared" si="144"/>
        <v>652ESS091</v>
      </c>
      <c r="AF101" s="209" t="str">
        <f t="shared" si="145"/>
        <v>652RES006</v>
      </c>
      <c r="AG101" s="209" t="str">
        <f t="shared" si="146"/>
        <v>652EPSS10</v>
      </c>
      <c r="AH101" s="209" t="e">
        <f>CONCATENATE(AT101,#REF!)</f>
        <v>#REF!</v>
      </c>
      <c r="AI101" s="209" t="str">
        <f t="shared" si="147"/>
        <v>652EPSS16</v>
      </c>
      <c r="AJ101" s="209" t="str">
        <f t="shared" si="148"/>
        <v>652EPSS37</v>
      </c>
      <c r="AK101" s="209" t="str">
        <f t="shared" si="149"/>
        <v>652EPSS02</v>
      </c>
      <c r="AL101" s="209" t="str">
        <f t="shared" si="150"/>
        <v>652EPSS23</v>
      </c>
      <c r="AM101" s="209" t="str">
        <f t="shared" si="151"/>
        <v>652EPSM03</v>
      </c>
      <c r="AN101" s="209" t="str">
        <f t="shared" si="152"/>
        <v>652EPSS18</v>
      </c>
      <c r="AO101" s="209" t="str">
        <f t="shared" si="153"/>
        <v>652EPSS05</v>
      </c>
      <c r="AP101" s="209" t="str">
        <f t="shared" si="154"/>
        <v>652EPSS17</v>
      </c>
      <c r="AQ101" s="209" t="str">
        <f t="shared" si="155"/>
        <v>652EPSS33</v>
      </c>
      <c r="AR101" s="110" t="s">
        <v>142</v>
      </c>
      <c r="AS101" s="308" t="s">
        <v>340</v>
      </c>
      <c r="AT101" s="283">
        <v>652</v>
      </c>
      <c r="AU101" s="284">
        <f>'[1]1.COBERTURA  DANE'!K100</f>
        <v>97</v>
      </c>
      <c r="AV101" s="285">
        <f>'[1]1.COBERTURA  DANE'!N100</f>
        <v>0</v>
      </c>
      <c r="AW101" s="286">
        <f>'[1]1.COBERTURA  DANE'!L100</f>
        <v>0</v>
      </c>
      <c r="AX101" s="287">
        <f>'[1]1.COBERTURA  DANE'!M100</f>
        <v>0</v>
      </c>
      <c r="AY101" s="284">
        <f t="shared" si="171"/>
        <v>0</v>
      </c>
      <c r="AZ101" s="286">
        <f t="shared" si="171"/>
        <v>0</v>
      </c>
      <c r="BA101" s="286">
        <f t="shared" si="171"/>
        <v>80</v>
      </c>
      <c r="BB101" s="286">
        <f t="shared" si="171"/>
        <v>0</v>
      </c>
      <c r="BC101" s="286">
        <f t="shared" si="171"/>
        <v>395</v>
      </c>
      <c r="BD101" s="286">
        <f t="shared" si="171"/>
        <v>0</v>
      </c>
      <c r="BE101" s="286">
        <f t="shared" si="171"/>
        <v>0</v>
      </c>
      <c r="BF101" s="286">
        <f t="shared" si="171"/>
        <v>0</v>
      </c>
      <c r="BG101" s="286">
        <f t="shared" si="171"/>
        <v>0</v>
      </c>
      <c r="BH101" s="286">
        <f t="shared" si="171"/>
        <v>0</v>
      </c>
      <c r="BI101" s="286">
        <f t="shared" si="171"/>
        <v>0</v>
      </c>
      <c r="BJ101" s="286">
        <f t="shared" si="171"/>
        <v>0</v>
      </c>
      <c r="BK101" s="286">
        <f t="shared" si="171"/>
        <v>0</v>
      </c>
      <c r="BL101" s="287">
        <f t="shared" si="171"/>
        <v>0</v>
      </c>
      <c r="BM101" s="284">
        <f t="shared" si="171"/>
        <v>30</v>
      </c>
      <c r="BN101" s="286">
        <f t="shared" si="170"/>
        <v>0</v>
      </c>
      <c r="BO101" s="286">
        <f t="shared" si="163"/>
        <v>0</v>
      </c>
      <c r="BP101" s="286">
        <f t="shared" si="163"/>
        <v>0</v>
      </c>
      <c r="BQ101" s="286">
        <f t="shared" si="163"/>
        <v>0</v>
      </c>
      <c r="BR101" s="286">
        <f t="shared" si="163"/>
        <v>0</v>
      </c>
      <c r="BS101" s="286">
        <f t="shared" si="163"/>
        <v>0</v>
      </c>
      <c r="BT101" s="286">
        <f t="shared" si="163"/>
        <v>0</v>
      </c>
      <c r="BU101" s="286">
        <f t="shared" si="163"/>
        <v>0</v>
      </c>
      <c r="BV101" s="287">
        <f t="shared" si="163"/>
        <v>0</v>
      </c>
      <c r="BW101" s="288">
        <f t="shared" si="112"/>
        <v>30</v>
      </c>
      <c r="BX101" s="284">
        <f t="shared" si="164"/>
        <v>4845</v>
      </c>
      <c r="BY101" s="286">
        <f t="shared" si="164"/>
        <v>4</v>
      </c>
      <c r="BZ101" s="286">
        <f t="shared" si="164"/>
        <v>0</v>
      </c>
      <c r="CA101" s="286">
        <f t="shared" si="164"/>
        <v>0</v>
      </c>
      <c r="CB101" s="286">
        <f t="shared" si="164"/>
        <v>0</v>
      </c>
      <c r="CC101" s="286">
        <f t="shared" si="164"/>
        <v>0</v>
      </c>
      <c r="CD101" s="287">
        <f>'[1]1.COBERTURA  DANE'!F100</f>
        <v>0</v>
      </c>
      <c r="CE101" s="284">
        <f t="shared" si="165"/>
        <v>0</v>
      </c>
      <c r="CF101" s="286">
        <f t="shared" si="166"/>
        <v>0</v>
      </c>
      <c r="CG101" s="286">
        <f t="shared" si="166"/>
        <v>45</v>
      </c>
      <c r="CH101" s="286">
        <f t="shared" si="166"/>
        <v>0</v>
      </c>
      <c r="CI101" s="286">
        <f t="shared" si="166"/>
        <v>0</v>
      </c>
      <c r="CJ101" s="286">
        <f t="shared" si="166"/>
        <v>80</v>
      </c>
      <c r="CK101" s="286">
        <f t="shared" si="166"/>
        <v>0</v>
      </c>
      <c r="CL101" s="286">
        <f t="shared" si="166"/>
        <v>0</v>
      </c>
      <c r="CM101" s="286">
        <f t="shared" si="166"/>
        <v>0</v>
      </c>
      <c r="CN101" s="287">
        <f t="shared" si="166"/>
        <v>0</v>
      </c>
      <c r="CO101" s="288">
        <f t="shared" si="113"/>
        <v>125</v>
      </c>
      <c r="CP101" s="289">
        <f t="shared" si="167"/>
        <v>97</v>
      </c>
      <c r="CQ101" s="290">
        <f t="shared" si="168"/>
        <v>505</v>
      </c>
      <c r="CR101" s="291">
        <f t="shared" si="169"/>
        <v>4974</v>
      </c>
      <c r="CS101" s="292">
        <f t="shared" si="114"/>
        <v>155</v>
      </c>
      <c r="CT101" s="293" t="str">
        <f t="shared" si="156"/>
        <v>51EPS003</v>
      </c>
      <c r="CU101" s="294" t="s">
        <v>341</v>
      </c>
      <c r="CV101" s="295">
        <v>51</v>
      </c>
      <c r="CW101" s="294" t="s">
        <v>226</v>
      </c>
      <c r="CX101" s="296">
        <v>1294</v>
      </c>
      <c r="CY101" s="209" t="str">
        <f t="shared" si="157"/>
        <v>51ESS002</v>
      </c>
      <c r="CZ101" s="294" t="s">
        <v>341</v>
      </c>
      <c r="DA101" s="295">
        <v>51</v>
      </c>
      <c r="DB101" s="294" t="s">
        <v>182</v>
      </c>
      <c r="DC101" s="296">
        <v>3398</v>
      </c>
    </row>
    <row r="102" spans="2:107" x14ac:dyDescent="0.25">
      <c r="B102" s="209" t="str">
        <f t="shared" si="115"/>
        <v>660EPS010</v>
      </c>
      <c r="C102" s="209" t="str">
        <f t="shared" si="116"/>
        <v>660EPS016</v>
      </c>
      <c r="D102" s="209" t="str">
        <f t="shared" si="117"/>
        <v>660EPS037</v>
      </c>
      <c r="E102" s="209" t="str">
        <f t="shared" si="118"/>
        <v>660EPS002</v>
      </c>
      <c r="F102" s="209" t="str">
        <f t="shared" si="119"/>
        <v>660EPS003</v>
      </c>
      <c r="G102" s="209" t="str">
        <f t="shared" si="120"/>
        <v>660EPS023</v>
      </c>
      <c r="H102" s="209" t="str">
        <f t="shared" si="121"/>
        <v>660EPS005</v>
      </c>
      <c r="I102" s="209" t="str">
        <f t="shared" si="122"/>
        <v>660EPS018</v>
      </c>
      <c r="J102" s="209" t="str">
        <f t="shared" si="123"/>
        <v>660EAS016</v>
      </c>
      <c r="K102" s="209" t="str">
        <f t="shared" si="124"/>
        <v>660EAS027</v>
      </c>
      <c r="L102" s="209" t="str">
        <f t="shared" si="125"/>
        <v>660EPS017</v>
      </c>
      <c r="M102" s="209" t="str">
        <f t="shared" si="126"/>
        <v>660EPS033</v>
      </c>
      <c r="N102" s="209" t="str">
        <f t="shared" si="127"/>
        <v>660EPS001</v>
      </c>
      <c r="O102" s="209" t="str">
        <f t="shared" si="128"/>
        <v>660EPS008</v>
      </c>
      <c r="P102" s="209" t="str">
        <f t="shared" si="129"/>
        <v>660EPS040</v>
      </c>
      <c r="Q102" s="209" t="str">
        <f t="shared" si="130"/>
        <v>660ESSC24</v>
      </c>
      <c r="R102" s="209" t="str">
        <f t="shared" si="131"/>
        <v>660EPSC20</v>
      </c>
      <c r="S102" s="209" t="str">
        <f t="shared" si="132"/>
        <v>660ESSC91</v>
      </c>
      <c r="T102" s="209" t="str">
        <f t="shared" si="133"/>
        <v>660ESSC02</v>
      </c>
      <c r="U102" s="209" t="str">
        <f t="shared" si="134"/>
        <v>660ESSC62</v>
      </c>
      <c r="V102" s="209" t="str">
        <f t="shared" si="135"/>
        <v>660EPS012</v>
      </c>
      <c r="W102" s="209" t="str">
        <f t="shared" si="136"/>
        <v>660EPSC22</v>
      </c>
      <c r="X102" s="209" t="str">
        <f t="shared" si="137"/>
        <v>660ESSC07</v>
      </c>
      <c r="Y102" s="209" t="str">
        <f t="shared" si="138"/>
        <v>660ESSC33</v>
      </c>
      <c r="Z102" s="209" t="str">
        <f t="shared" si="139"/>
        <v>660EPSS40</v>
      </c>
      <c r="AA102" s="209" t="str">
        <f t="shared" si="140"/>
        <v>660EPS020</v>
      </c>
      <c r="AB102" s="209" t="str">
        <f t="shared" si="141"/>
        <v>660EPSI03</v>
      </c>
      <c r="AC102" s="209" t="str">
        <f t="shared" si="142"/>
        <v>660ESS002</v>
      </c>
      <c r="AD102" s="209" t="str">
        <f t="shared" si="143"/>
        <v>660ESS024</v>
      </c>
      <c r="AE102" s="209" t="str">
        <f t="shared" si="144"/>
        <v>660ESS091</v>
      </c>
      <c r="AF102" s="209" t="str">
        <f t="shared" si="145"/>
        <v>660RES006</v>
      </c>
      <c r="AG102" s="209" t="str">
        <f t="shared" si="146"/>
        <v>660EPSS10</v>
      </c>
      <c r="AH102" s="209" t="e">
        <f>CONCATENATE(AT102,#REF!)</f>
        <v>#REF!</v>
      </c>
      <c r="AI102" s="209" t="str">
        <f t="shared" si="147"/>
        <v>660EPSS16</v>
      </c>
      <c r="AJ102" s="209" t="str">
        <f t="shared" si="148"/>
        <v>660EPSS37</v>
      </c>
      <c r="AK102" s="209" t="str">
        <f t="shared" si="149"/>
        <v>660EPSS02</v>
      </c>
      <c r="AL102" s="209" t="str">
        <f t="shared" si="150"/>
        <v>660EPSS23</v>
      </c>
      <c r="AM102" s="209" t="str">
        <f t="shared" si="151"/>
        <v>660EPSM03</v>
      </c>
      <c r="AN102" s="209" t="str">
        <f t="shared" si="152"/>
        <v>660EPSS18</v>
      </c>
      <c r="AO102" s="209" t="str">
        <f t="shared" si="153"/>
        <v>660EPSS05</v>
      </c>
      <c r="AP102" s="209" t="str">
        <f t="shared" si="154"/>
        <v>660EPSS17</v>
      </c>
      <c r="AQ102" s="209" t="str">
        <f t="shared" si="155"/>
        <v>660EPSS33</v>
      </c>
      <c r="AR102" s="89" t="s">
        <v>143</v>
      </c>
      <c r="AS102" s="308" t="s">
        <v>340</v>
      </c>
      <c r="AT102" s="283">
        <v>660</v>
      </c>
      <c r="AU102" s="284">
        <f>'[1]1.COBERTURA  DANE'!K101</f>
        <v>240</v>
      </c>
      <c r="AV102" s="285">
        <f>'[1]1.COBERTURA  DANE'!N101</f>
        <v>0</v>
      </c>
      <c r="AW102" s="286">
        <f>'[1]1.COBERTURA  DANE'!L101</f>
        <v>0</v>
      </c>
      <c r="AX102" s="287">
        <f>'[1]1.COBERTURA  DANE'!M101</f>
        <v>0</v>
      </c>
      <c r="AY102" s="284">
        <f t="shared" si="171"/>
        <v>0</v>
      </c>
      <c r="AZ102" s="286">
        <f t="shared" si="171"/>
        <v>0</v>
      </c>
      <c r="BA102" s="286">
        <f t="shared" si="171"/>
        <v>654</v>
      </c>
      <c r="BB102" s="286">
        <f t="shared" si="171"/>
        <v>6</v>
      </c>
      <c r="BC102" s="286">
        <f t="shared" si="171"/>
        <v>2710</v>
      </c>
      <c r="BD102" s="286">
        <f t="shared" si="171"/>
        <v>0</v>
      </c>
      <c r="BE102" s="286">
        <f t="shared" si="171"/>
        <v>0</v>
      </c>
      <c r="BF102" s="286">
        <f t="shared" si="171"/>
        <v>1</v>
      </c>
      <c r="BG102" s="286">
        <f t="shared" si="171"/>
        <v>0</v>
      </c>
      <c r="BH102" s="286">
        <f t="shared" si="171"/>
        <v>0</v>
      </c>
      <c r="BI102" s="286">
        <f t="shared" si="171"/>
        <v>0</v>
      </c>
      <c r="BJ102" s="286">
        <f t="shared" si="171"/>
        <v>0</v>
      </c>
      <c r="BK102" s="286">
        <f t="shared" si="171"/>
        <v>0</v>
      </c>
      <c r="BL102" s="287">
        <f t="shared" si="171"/>
        <v>0</v>
      </c>
      <c r="BM102" s="284">
        <f t="shared" si="171"/>
        <v>41</v>
      </c>
      <c r="BN102" s="286">
        <f t="shared" si="170"/>
        <v>0</v>
      </c>
      <c r="BO102" s="286">
        <f t="shared" si="163"/>
        <v>0</v>
      </c>
      <c r="BP102" s="286">
        <f t="shared" si="163"/>
        <v>0</v>
      </c>
      <c r="BQ102" s="286">
        <f t="shared" si="163"/>
        <v>0</v>
      </c>
      <c r="BR102" s="286">
        <f t="shared" si="163"/>
        <v>0</v>
      </c>
      <c r="BS102" s="286">
        <f t="shared" si="163"/>
        <v>0</v>
      </c>
      <c r="BT102" s="286">
        <f t="shared" si="163"/>
        <v>0</v>
      </c>
      <c r="BU102" s="286">
        <f t="shared" si="163"/>
        <v>0</v>
      </c>
      <c r="BV102" s="287">
        <f t="shared" si="163"/>
        <v>0</v>
      </c>
      <c r="BW102" s="288">
        <f t="shared" si="112"/>
        <v>41</v>
      </c>
      <c r="BX102" s="284">
        <f t="shared" si="164"/>
        <v>9257</v>
      </c>
      <c r="BY102" s="286">
        <f t="shared" si="164"/>
        <v>3</v>
      </c>
      <c r="BZ102" s="286">
        <f t="shared" si="164"/>
        <v>0</v>
      </c>
      <c r="CA102" s="286">
        <f t="shared" si="164"/>
        <v>0</v>
      </c>
      <c r="CB102" s="286">
        <f t="shared" si="164"/>
        <v>0</v>
      </c>
      <c r="CC102" s="286">
        <f t="shared" si="164"/>
        <v>0</v>
      </c>
      <c r="CD102" s="287">
        <f>'[1]1.COBERTURA  DANE'!F101</f>
        <v>0</v>
      </c>
      <c r="CE102" s="284">
        <f t="shared" si="165"/>
        <v>0</v>
      </c>
      <c r="CF102" s="286">
        <f t="shared" si="166"/>
        <v>0</v>
      </c>
      <c r="CG102" s="286">
        <f t="shared" si="166"/>
        <v>142</v>
      </c>
      <c r="CH102" s="286">
        <f t="shared" si="166"/>
        <v>0</v>
      </c>
      <c r="CI102" s="286">
        <f t="shared" si="166"/>
        <v>0</v>
      </c>
      <c r="CJ102" s="286">
        <f t="shared" si="166"/>
        <v>373</v>
      </c>
      <c r="CK102" s="286">
        <f t="shared" si="166"/>
        <v>0</v>
      </c>
      <c r="CL102" s="286">
        <f t="shared" si="166"/>
        <v>0</v>
      </c>
      <c r="CM102" s="286">
        <f t="shared" si="166"/>
        <v>0</v>
      </c>
      <c r="CN102" s="287">
        <f t="shared" si="166"/>
        <v>1</v>
      </c>
      <c r="CO102" s="288">
        <f t="shared" si="113"/>
        <v>516</v>
      </c>
      <c r="CP102" s="289">
        <f t="shared" si="167"/>
        <v>240</v>
      </c>
      <c r="CQ102" s="290">
        <f t="shared" si="168"/>
        <v>3412</v>
      </c>
      <c r="CR102" s="291">
        <f t="shared" si="169"/>
        <v>9776</v>
      </c>
      <c r="CS102" s="292">
        <f t="shared" si="114"/>
        <v>557</v>
      </c>
      <c r="CT102" s="293" t="str">
        <f t="shared" si="156"/>
        <v>51EPS010</v>
      </c>
      <c r="CU102" s="294" t="s">
        <v>341</v>
      </c>
      <c r="CV102" s="295">
        <v>51</v>
      </c>
      <c r="CW102" s="294" t="s">
        <v>220</v>
      </c>
      <c r="CX102" s="296">
        <v>57</v>
      </c>
      <c r="CY102" s="209" t="str">
        <f t="shared" si="157"/>
        <v>147EPS020</v>
      </c>
      <c r="CZ102" s="294" t="s">
        <v>341</v>
      </c>
      <c r="DA102" s="295">
        <v>147</v>
      </c>
      <c r="DB102" s="294" t="s">
        <v>189</v>
      </c>
      <c r="DC102" s="296">
        <v>40</v>
      </c>
    </row>
    <row r="103" spans="2:107" x14ac:dyDescent="0.25">
      <c r="B103" s="209" t="str">
        <f t="shared" si="115"/>
        <v>667EPS010</v>
      </c>
      <c r="C103" s="209" t="str">
        <f t="shared" si="116"/>
        <v>667EPS016</v>
      </c>
      <c r="D103" s="209" t="str">
        <f t="shared" si="117"/>
        <v>667EPS037</v>
      </c>
      <c r="E103" s="209" t="str">
        <f t="shared" si="118"/>
        <v>667EPS002</v>
      </c>
      <c r="F103" s="209" t="str">
        <f t="shared" si="119"/>
        <v>667EPS003</v>
      </c>
      <c r="G103" s="209" t="str">
        <f t="shared" si="120"/>
        <v>667EPS023</v>
      </c>
      <c r="H103" s="209" t="str">
        <f t="shared" si="121"/>
        <v>667EPS005</v>
      </c>
      <c r="I103" s="209" t="str">
        <f t="shared" si="122"/>
        <v>667EPS018</v>
      </c>
      <c r="J103" s="209" t="str">
        <f t="shared" si="123"/>
        <v>667EAS016</v>
      </c>
      <c r="K103" s="209" t="str">
        <f t="shared" si="124"/>
        <v>667EAS027</v>
      </c>
      <c r="L103" s="209" t="str">
        <f t="shared" si="125"/>
        <v>667EPS017</v>
      </c>
      <c r="M103" s="209" t="str">
        <f t="shared" si="126"/>
        <v>667EPS033</v>
      </c>
      <c r="N103" s="209" t="str">
        <f t="shared" si="127"/>
        <v>667EPS001</v>
      </c>
      <c r="O103" s="209" t="str">
        <f t="shared" si="128"/>
        <v>667EPS008</v>
      </c>
      <c r="P103" s="209" t="str">
        <f t="shared" si="129"/>
        <v>667EPS040</v>
      </c>
      <c r="Q103" s="209" t="str">
        <f t="shared" si="130"/>
        <v>667ESSC24</v>
      </c>
      <c r="R103" s="209" t="str">
        <f t="shared" si="131"/>
        <v>667EPSC20</v>
      </c>
      <c r="S103" s="209" t="str">
        <f t="shared" si="132"/>
        <v>667ESSC91</v>
      </c>
      <c r="T103" s="209" t="str">
        <f t="shared" si="133"/>
        <v>667ESSC02</v>
      </c>
      <c r="U103" s="209" t="str">
        <f t="shared" si="134"/>
        <v>667ESSC62</v>
      </c>
      <c r="V103" s="209" t="str">
        <f t="shared" si="135"/>
        <v>667EPS012</v>
      </c>
      <c r="W103" s="209" t="str">
        <f t="shared" si="136"/>
        <v>667EPSC22</v>
      </c>
      <c r="X103" s="209" t="str">
        <f t="shared" si="137"/>
        <v>667ESSC07</v>
      </c>
      <c r="Y103" s="209" t="str">
        <f t="shared" si="138"/>
        <v>667ESSC33</v>
      </c>
      <c r="Z103" s="209" t="str">
        <f t="shared" si="139"/>
        <v>667EPSS40</v>
      </c>
      <c r="AA103" s="209" t="str">
        <f t="shared" si="140"/>
        <v>667EPS020</v>
      </c>
      <c r="AB103" s="209" t="str">
        <f t="shared" si="141"/>
        <v>667EPSI03</v>
      </c>
      <c r="AC103" s="209" t="str">
        <f t="shared" si="142"/>
        <v>667ESS002</v>
      </c>
      <c r="AD103" s="209" t="str">
        <f t="shared" si="143"/>
        <v>667ESS024</v>
      </c>
      <c r="AE103" s="209" t="str">
        <f t="shared" si="144"/>
        <v>667ESS091</v>
      </c>
      <c r="AF103" s="209" t="str">
        <f t="shared" si="145"/>
        <v>667RES006</v>
      </c>
      <c r="AG103" s="209" t="str">
        <f t="shared" si="146"/>
        <v>667EPSS10</v>
      </c>
      <c r="AH103" s="209" t="e">
        <f>CONCATENATE(AT103,#REF!)</f>
        <v>#REF!</v>
      </c>
      <c r="AI103" s="209" t="str">
        <f t="shared" si="147"/>
        <v>667EPSS16</v>
      </c>
      <c r="AJ103" s="209" t="str">
        <f t="shared" si="148"/>
        <v>667EPSS37</v>
      </c>
      <c r="AK103" s="209" t="str">
        <f t="shared" si="149"/>
        <v>667EPSS02</v>
      </c>
      <c r="AL103" s="209" t="str">
        <f t="shared" si="150"/>
        <v>667EPSS23</v>
      </c>
      <c r="AM103" s="209" t="str">
        <f t="shared" si="151"/>
        <v>667EPSM03</v>
      </c>
      <c r="AN103" s="209" t="str">
        <f t="shared" si="152"/>
        <v>667EPSS18</v>
      </c>
      <c r="AO103" s="209" t="str">
        <f t="shared" si="153"/>
        <v>667EPSS05</v>
      </c>
      <c r="AP103" s="209" t="str">
        <f t="shared" si="154"/>
        <v>667EPSS17</v>
      </c>
      <c r="AQ103" s="209" t="str">
        <f t="shared" si="155"/>
        <v>667EPSS33</v>
      </c>
      <c r="AR103" s="89" t="s">
        <v>66</v>
      </c>
      <c r="AS103" s="308" t="s">
        <v>340</v>
      </c>
      <c r="AT103" s="283">
        <v>667</v>
      </c>
      <c r="AU103" s="284">
        <f>'[1]1.COBERTURA  DANE'!K102</f>
        <v>284</v>
      </c>
      <c r="AV103" s="285">
        <f>'[1]1.COBERTURA  DANE'!N102</f>
        <v>0</v>
      </c>
      <c r="AW103" s="286">
        <f>'[1]1.COBERTURA  DANE'!L102</f>
        <v>0</v>
      </c>
      <c r="AX103" s="287">
        <f>'[1]1.COBERTURA  DANE'!M102</f>
        <v>2</v>
      </c>
      <c r="AY103" s="284">
        <f t="shared" si="171"/>
        <v>0</v>
      </c>
      <c r="AZ103" s="286">
        <f t="shared" si="171"/>
        <v>2177</v>
      </c>
      <c r="BA103" s="286">
        <f t="shared" si="171"/>
        <v>245</v>
      </c>
      <c r="BB103" s="286">
        <f t="shared" si="171"/>
        <v>5</v>
      </c>
      <c r="BC103" s="286">
        <f t="shared" si="171"/>
        <v>760</v>
      </c>
      <c r="BD103" s="286">
        <f t="shared" si="171"/>
        <v>1</v>
      </c>
      <c r="BE103" s="286">
        <f t="shared" si="171"/>
        <v>0</v>
      </c>
      <c r="BF103" s="286">
        <f t="shared" si="171"/>
        <v>0</v>
      </c>
      <c r="BG103" s="286">
        <f t="shared" si="171"/>
        <v>58</v>
      </c>
      <c r="BH103" s="286">
        <f t="shared" si="171"/>
        <v>0</v>
      </c>
      <c r="BI103" s="286">
        <f t="shared" si="171"/>
        <v>0</v>
      </c>
      <c r="BJ103" s="286">
        <f t="shared" si="171"/>
        <v>0</v>
      </c>
      <c r="BK103" s="286">
        <f t="shared" si="171"/>
        <v>0</v>
      </c>
      <c r="BL103" s="287">
        <f t="shared" si="171"/>
        <v>0</v>
      </c>
      <c r="BM103" s="284">
        <f t="shared" si="171"/>
        <v>105</v>
      </c>
      <c r="BN103" s="286">
        <f t="shared" si="170"/>
        <v>0</v>
      </c>
      <c r="BO103" s="286">
        <f t="shared" si="163"/>
        <v>0</v>
      </c>
      <c r="BP103" s="286">
        <f t="shared" si="163"/>
        <v>0</v>
      </c>
      <c r="BQ103" s="286">
        <f t="shared" si="163"/>
        <v>0</v>
      </c>
      <c r="BR103" s="286">
        <f t="shared" si="163"/>
        <v>0</v>
      </c>
      <c r="BS103" s="286">
        <f t="shared" si="163"/>
        <v>0</v>
      </c>
      <c r="BT103" s="286">
        <f t="shared" si="163"/>
        <v>0</v>
      </c>
      <c r="BU103" s="286">
        <f t="shared" si="163"/>
        <v>0</v>
      </c>
      <c r="BV103" s="287">
        <f t="shared" si="163"/>
        <v>0</v>
      </c>
      <c r="BW103" s="288">
        <f t="shared" si="112"/>
        <v>105</v>
      </c>
      <c r="BX103" s="284">
        <f t="shared" si="164"/>
        <v>8227</v>
      </c>
      <c r="BY103" s="286">
        <f t="shared" si="164"/>
        <v>0</v>
      </c>
      <c r="BZ103" s="286">
        <f t="shared" si="164"/>
        <v>0</v>
      </c>
      <c r="CA103" s="286">
        <f t="shared" si="164"/>
        <v>0</v>
      </c>
      <c r="CB103" s="286">
        <f t="shared" si="164"/>
        <v>0</v>
      </c>
      <c r="CC103" s="286">
        <f t="shared" si="164"/>
        <v>616</v>
      </c>
      <c r="CD103" s="287">
        <f>'[1]1.COBERTURA  DANE'!F102</f>
        <v>0</v>
      </c>
      <c r="CE103" s="284">
        <f t="shared" si="165"/>
        <v>0</v>
      </c>
      <c r="CF103" s="286">
        <f t="shared" si="166"/>
        <v>239</v>
      </c>
      <c r="CG103" s="286">
        <f t="shared" si="166"/>
        <v>42</v>
      </c>
      <c r="CH103" s="286">
        <f t="shared" si="166"/>
        <v>1</v>
      </c>
      <c r="CI103" s="286">
        <f t="shared" si="166"/>
        <v>0</v>
      </c>
      <c r="CJ103" s="286">
        <f t="shared" si="166"/>
        <v>104</v>
      </c>
      <c r="CK103" s="286">
        <f t="shared" si="166"/>
        <v>0</v>
      </c>
      <c r="CL103" s="286">
        <f t="shared" si="166"/>
        <v>0</v>
      </c>
      <c r="CM103" s="286">
        <f t="shared" si="166"/>
        <v>0</v>
      </c>
      <c r="CN103" s="287">
        <f t="shared" si="166"/>
        <v>0</v>
      </c>
      <c r="CO103" s="288">
        <f t="shared" si="113"/>
        <v>386</v>
      </c>
      <c r="CP103" s="289">
        <f t="shared" si="167"/>
        <v>286</v>
      </c>
      <c r="CQ103" s="290">
        <f t="shared" si="168"/>
        <v>3351</v>
      </c>
      <c r="CR103" s="291">
        <f t="shared" si="169"/>
        <v>9229</v>
      </c>
      <c r="CS103" s="292">
        <f t="shared" si="114"/>
        <v>491</v>
      </c>
      <c r="CT103" s="293" t="str">
        <f t="shared" si="156"/>
        <v>51EPS016</v>
      </c>
      <c r="CU103" s="294" t="s">
        <v>341</v>
      </c>
      <c r="CV103" s="295">
        <v>51</v>
      </c>
      <c r="CW103" s="294" t="s">
        <v>221</v>
      </c>
      <c r="CX103" s="296">
        <v>2197</v>
      </c>
      <c r="CY103" s="209" t="str">
        <f t="shared" si="157"/>
        <v>147EPSM03</v>
      </c>
      <c r="CZ103" s="294" t="s">
        <v>341</v>
      </c>
      <c r="DA103" s="295">
        <v>147</v>
      </c>
      <c r="DB103" s="294" t="s">
        <v>202</v>
      </c>
      <c r="DC103" s="296">
        <v>406</v>
      </c>
    </row>
    <row r="104" spans="2:107" x14ac:dyDescent="0.25">
      <c r="B104" s="209" t="str">
        <f t="shared" si="115"/>
        <v>674EPS010</v>
      </c>
      <c r="C104" s="209" t="str">
        <f t="shared" si="116"/>
        <v>674EPS016</v>
      </c>
      <c r="D104" s="209" t="str">
        <f t="shared" si="117"/>
        <v>674EPS037</v>
      </c>
      <c r="E104" s="209" t="str">
        <f t="shared" si="118"/>
        <v>674EPS002</v>
      </c>
      <c r="F104" s="209" t="str">
        <f t="shared" si="119"/>
        <v>674EPS003</v>
      </c>
      <c r="G104" s="209" t="str">
        <f t="shared" si="120"/>
        <v>674EPS023</v>
      </c>
      <c r="H104" s="209" t="str">
        <f t="shared" si="121"/>
        <v>674EPS005</v>
      </c>
      <c r="I104" s="209" t="str">
        <f t="shared" si="122"/>
        <v>674EPS018</v>
      </c>
      <c r="J104" s="209" t="str">
        <f t="shared" si="123"/>
        <v>674EAS016</v>
      </c>
      <c r="K104" s="209" t="str">
        <f t="shared" si="124"/>
        <v>674EAS027</v>
      </c>
      <c r="L104" s="209" t="str">
        <f t="shared" si="125"/>
        <v>674EPS017</v>
      </c>
      <c r="M104" s="209" t="str">
        <f t="shared" si="126"/>
        <v>674EPS033</v>
      </c>
      <c r="N104" s="209" t="str">
        <f t="shared" si="127"/>
        <v>674EPS001</v>
      </c>
      <c r="O104" s="209" t="str">
        <f t="shared" si="128"/>
        <v>674EPS008</v>
      </c>
      <c r="P104" s="209" t="str">
        <f t="shared" si="129"/>
        <v>674EPS040</v>
      </c>
      <c r="Q104" s="209" t="str">
        <f t="shared" si="130"/>
        <v>674ESSC24</v>
      </c>
      <c r="R104" s="209" t="str">
        <f t="shared" si="131"/>
        <v>674EPSC20</v>
      </c>
      <c r="S104" s="209" t="str">
        <f t="shared" si="132"/>
        <v>674ESSC91</v>
      </c>
      <c r="T104" s="209" t="str">
        <f t="shared" si="133"/>
        <v>674ESSC02</v>
      </c>
      <c r="U104" s="209" t="str">
        <f t="shared" si="134"/>
        <v>674ESSC62</v>
      </c>
      <c r="V104" s="209" t="str">
        <f t="shared" si="135"/>
        <v>674EPS012</v>
      </c>
      <c r="W104" s="209" t="str">
        <f t="shared" si="136"/>
        <v>674EPSC22</v>
      </c>
      <c r="X104" s="209" t="str">
        <f t="shared" si="137"/>
        <v>674ESSC07</v>
      </c>
      <c r="Y104" s="209" t="str">
        <f t="shared" si="138"/>
        <v>674ESSC33</v>
      </c>
      <c r="Z104" s="209" t="str">
        <f t="shared" si="139"/>
        <v>674EPSS40</v>
      </c>
      <c r="AA104" s="209" t="str">
        <f t="shared" si="140"/>
        <v>674EPS020</v>
      </c>
      <c r="AB104" s="209" t="str">
        <f t="shared" si="141"/>
        <v>674EPSI03</v>
      </c>
      <c r="AC104" s="209" t="str">
        <f t="shared" si="142"/>
        <v>674ESS002</v>
      </c>
      <c r="AD104" s="209" t="str">
        <f t="shared" si="143"/>
        <v>674ESS024</v>
      </c>
      <c r="AE104" s="209" t="str">
        <f t="shared" si="144"/>
        <v>674ESS091</v>
      </c>
      <c r="AF104" s="209" t="str">
        <f t="shared" si="145"/>
        <v>674RES006</v>
      </c>
      <c r="AG104" s="209" t="str">
        <f t="shared" si="146"/>
        <v>674EPSS10</v>
      </c>
      <c r="AH104" s="209" t="e">
        <f>CONCATENATE(AT104,#REF!)</f>
        <v>#REF!</v>
      </c>
      <c r="AI104" s="209" t="str">
        <f t="shared" si="147"/>
        <v>674EPSS16</v>
      </c>
      <c r="AJ104" s="209" t="str">
        <f t="shared" si="148"/>
        <v>674EPSS37</v>
      </c>
      <c r="AK104" s="209" t="str">
        <f t="shared" si="149"/>
        <v>674EPSS02</v>
      </c>
      <c r="AL104" s="209" t="str">
        <f t="shared" si="150"/>
        <v>674EPSS23</v>
      </c>
      <c r="AM104" s="209" t="str">
        <f t="shared" si="151"/>
        <v>674EPSM03</v>
      </c>
      <c r="AN104" s="209" t="str">
        <f t="shared" si="152"/>
        <v>674EPSS18</v>
      </c>
      <c r="AO104" s="209" t="str">
        <f t="shared" si="153"/>
        <v>674EPSS05</v>
      </c>
      <c r="AP104" s="209" t="str">
        <f t="shared" si="154"/>
        <v>674EPSS17</v>
      </c>
      <c r="AQ104" s="209" t="str">
        <f t="shared" si="155"/>
        <v>674EPSS33</v>
      </c>
      <c r="AR104" s="89" t="s">
        <v>68</v>
      </c>
      <c r="AS104" s="308" t="s">
        <v>340</v>
      </c>
      <c r="AT104" s="283">
        <v>674</v>
      </c>
      <c r="AU104" s="284">
        <f>'[1]1.COBERTURA  DANE'!K103</f>
        <v>313</v>
      </c>
      <c r="AV104" s="285">
        <f>'[1]1.COBERTURA  DANE'!N103</f>
        <v>0</v>
      </c>
      <c r="AW104" s="286">
        <f>'[1]1.COBERTURA  DANE'!L103</f>
        <v>0</v>
      </c>
      <c r="AX104" s="287">
        <f>'[1]1.COBERTURA  DANE'!M103</f>
        <v>1</v>
      </c>
      <c r="AY104" s="284">
        <f t="shared" si="171"/>
        <v>0</v>
      </c>
      <c r="AZ104" s="286">
        <f t="shared" si="171"/>
        <v>0</v>
      </c>
      <c r="BA104" s="286">
        <f t="shared" si="171"/>
        <v>697</v>
      </c>
      <c r="BB104" s="286">
        <f t="shared" si="171"/>
        <v>0</v>
      </c>
      <c r="BC104" s="286">
        <f t="shared" si="171"/>
        <v>725</v>
      </c>
      <c r="BD104" s="286">
        <f t="shared" si="171"/>
        <v>0</v>
      </c>
      <c r="BE104" s="286">
        <f t="shared" si="171"/>
        <v>1</v>
      </c>
      <c r="BF104" s="286">
        <f t="shared" si="171"/>
        <v>0</v>
      </c>
      <c r="BG104" s="286">
        <f t="shared" si="171"/>
        <v>1</v>
      </c>
      <c r="BH104" s="286">
        <f t="shared" si="171"/>
        <v>0</v>
      </c>
      <c r="BI104" s="286">
        <f t="shared" si="171"/>
        <v>0</v>
      </c>
      <c r="BJ104" s="286">
        <f t="shared" si="171"/>
        <v>0</v>
      </c>
      <c r="BK104" s="286">
        <f t="shared" si="171"/>
        <v>0</v>
      </c>
      <c r="BL104" s="287">
        <f t="shared" si="171"/>
        <v>0</v>
      </c>
      <c r="BM104" s="284">
        <f t="shared" si="171"/>
        <v>99</v>
      </c>
      <c r="BN104" s="286">
        <f t="shared" si="170"/>
        <v>0</v>
      </c>
      <c r="BO104" s="286">
        <f t="shared" si="163"/>
        <v>0</v>
      </c>
      <c r="BP104" s="286">
        <f t="shared" si="163"/>
        <v>0</v>
      </c>
      <c r="BQ104" s="286">
        <f t="shared" si="163"/>
        <v>0</v>
      </c>
      <c r="BR104" s="286">
        <f t="shared" si="163"/>
        <v>0</v>
      </c>
      <c r="BS104" s="286">
        <f t="shared" si="163"/>
        <v>0</v>
      </c>
      <c r="BT104" s="286">
        <f t="shared" si="163"/>
        <v>0</v>
      </c>
      <c r="BU104" s="286">
        <f t="shared" si="163"/>
        <v>0</v>
      </c>
      <c r="BV104" s="287">
        <f t="shared" si="163"/>
        <v>0</v>
      </c>
      <c r="BW104" s="288">
        <f t="shared" si="112"/>
        <v>99</v>
      </c>
      <c r="BX104" s="284">
        <f t="shared" si="164"/>
        <v>12480</v>
      </c>
      <c r="BY104" s="286">
        <f t="shared" si="164"/>
        <v>37</v>
      </c>
      <c r="BZ104" s="286">
        <f t="shared" si="164"/>
        <v>0</v>
      </c>
      <c r="CA104" s="286">
        <f t="shared" si="164"/>
        <v>0</v>
      </c>
      <c r="CB104" s="286">
        <f t="shared" si="164"/>
        <v>0</v>
      </c>
      <c r="CC104" s="286">
        <f t="shared" si="164"/>
        <v>0</v>
      </c>
      <c r="CD104" s="287">
        <f>'[1]1.COBERTURA  DANE'!F103</f>
        <v>0</v>
      </c>
      <c r="CE104" s="284">
        <f t="shared" si="165"/>
        <v>0</v>
      </c>
      <c r="CF104" s="286">
        <f t="shared" si="166"/>
        <v>0</v>
      </c>
      <c r="CG104" s="286">
        <f t="shared" si="166"/>
        <v>73</v>
      </c>
      <c r="CH104" s="286">
        <f t="shared" si="166"/>
        <v>0</v>
      </c>
      <c r="CI104" s="286">
        <f t="shared" si="166"/>
        <v>0</v>
      </c>
      <c r="CJ104" s="286">
        <f t="shared" si="166"/>
        <v>113</v>
      </c>
      <c r="CK104" s="286">
        <f t="shared" si="166"/>
        <v>0</v>
      </c>
      <c r="CL104" s="286">
        <f t="shared" si="166"/>
        <v>0</v>
      </c>
      <c r="CM104" s="286">
        <f t="shared" si="166"/>
        <v>0</v>
      </c>
      <c r="CN104" s="287">
        <f t="shared" si="166"/>
        <v>0</v>
      </c>
      <c r="CO104" s="288">
        <f t="shared" si="113"/>
        <v>186</v>
      </c>
      <c r="CP104" s="289">
        <f t="shared" si="167"/>
        <v>314</v>
      </c>
      <c r="CQ104" s="290">
        <f t="shared" si="168"/>
        <v>1523</v>
      </c>
      <c r="CR104" s="291">
        <f t="shared" si="169"/>
        <v>12703</v>
      </c>
      <c r="CS104" s="292">
        <f t="shared" si="114"/>
        <v>285</v>
      </c>
      <c r="CT104" s="293" t="str">
        <f t="shared" si="156"/>
        <v>51EPS017</v>
      </c>
      <c r="CU104" s="294" t="s">
        <v>341</v>
      </c>
      <c r="CV104" s="295">
        <v>51</v>
      </c>
      <c r="CW104" s="294" t="s">
        <v>234</v>
      </c>
      <c r="CX104" s="296">
        <v>6</v>
      </c>
      <c r="CY104" s="209" t="str">
        <f t="shared" si="157"/>
        <v>147EPSS10</v>
      </c>
      <c r="CZ104" s="294" t="s">
        <v>341</v>
      </c>
      <c r="DA104" s="295">
        <v>147</v>
      </c>
      <c r="DB104" s="294" t="s">
        <v>192</v>
      </c>
      <c r="DC104" s="296">
        <v>159</v>
      </c>
    </row>
    <row r="105" spans="2:107" x14ac:dyDescent="0.25">
      <c r="B105" s="209" t="str">
        <f t="shared" si="115"/>
        <v>697EPS010</v>
      </c>
      <c r="C105" s="209" t="str">
        <f t="shared" si="116"/>
        <v>697EPS016</v>
      </c>
      <c r="D105" s="209" t="str">
        <f t="shared" si="117"/>
        <v>697EPS037</v>
      </c>
      <c r="E105" s="209" t="str">
        <f t="shared" si="118"/>
        <v>697EPS002</v>
      </c>
      <c r="F105" s="209" t="str">
        <f t="shared" si="119"/>
        <v>697EPS003</v>
      </c>
      <c r="G105" s="209" t="str">
        <f t="shared" si="120"/>
        <v>697EPS023</v>
      </c>
      <c r="H105" s="209" t="str">
        <f t="shared" si="121"/>
        <v>697EPS005</v>
      </c>
      <c r="I105" s="209" t="str">
        <f t="shared" si="122"/>
        <v>697EPS018</v>
      </c>
      <c r="J105" s="209" t="str">
        <f t="shared" si="123"/>
        <v>697EAS016</v>
      </c>
      <c r="K105" s="209" t="str">
        <f t="shared" si="124"/>
        <v>697EAS027</v>
      </c>
      <c r="L105" s="209" t="str">
        <f t="shared" si="125"/>
        <v>697EPS017</v>
      </c>
      <c r="M105" s="209" t="str">
        <f t="shared" si="126"/>
        <v>697EPS033</v>
      </c>
      <c r="N105" s="209" t="str">
        <f t="shared" si="127"/>
        <v>697EPS001</v>
      </c>
      <c r="O105" s="209" t="str">
        <f t="shared" si="128"/>
        <v>697EPS008</v>
      </c>
      <c r="P105" s="209" t="str">
        <f t="shared" si="129"/>
        <v>697EPS040</v>
      </c>
      <c r="Q105" s="209" t="str">
        <f t="shared" si="130"/>
        <v>697ESSC24</v>
      </c>
      <c r="R105" s="209" t="str">
        <f t="shared" si="131"/>
        <v>697EPSC20</v>
      </c>
      <c r="S105" s="209" t="str">
        <f t="shared" si="132"/>
        <v>697ESSC91</v>
      </c>
      <c r="T105" s="209" t="str">
        <f t="shared" si="133"/>
        <v>697ESSC02</v>
      </c>
      <c r="U105" s="209" t="str">
        <f t="shared" si="134"/>
        <v>697ESSC62</v>
      </c>
      <c r="V105" s="209" t="str">
        <f t="shared" si="135"/>
        <v>697EPS012</v>
      </c>
      <c r="W105" s="209" t="str">
        <f t="shared" si="136"/>
        <v>697EPSC22</v>
      </c>
      <c r="X105" s="209" t="str">
        <f t="shared" si="137"/>
        <v>697ESSC07</v>
      </c>
      <c r="Y105" s="209" t="str">
        <f t="shared" si="138"/>
        <v>697ESSC33</v>
      </c>
      <c r="Z105" s="209" t="str">
        <f t="shared" si="139"/>
        <v>697EPSS40</v>
      </c>
      <c r="AA105" s="209" t="str">
        <f t="shared" si="140"/>
        <v>697EPS020</v>
      </c>
      <c r="AB105" s="209" t="str">
        <f t="shared" si="141"/>
        <v>697EPSI03</v>
      </c>
      <c r="AC105" s="209" t="str">
        <f t="shared" si="142"/>
        <v>697ESS002</v>
      </c>
      <c r="AD105" s="209" t="str">
        <f t="shared" si="143"/>
        <v>697ESS024</v>
      </c>
      <c r="AE105" s="209" t="str">
        <f t="shared" si="144"/>
        <v>697ESS091</v>
      </c>
      <c r="AF105" s="209" t="str">
        <f t="shared" si="145"/>
        <v>697RES006</v>
      </c>
      <c r="AG105" s="209" t="str">
        <f t="shared" si="146"/>
        <v>697EPSS10</v>
      </c>
      <c r="AH105" s="209" t="e">
        <f>CONCATENATE(AT105,#REF!)</f>
        <v>#REF!</v>
      </c>
      <c r="AI105" s="209" t="str">
        <f t="shared" si="147"/>
        <v>697EPSS16</v>
      </c>
      <c r="AJ105" s="209" t="str">
        <f t="shared" si="148"/>
        <v>697EPSS37</v>
      </c>
      <c r="AK105" s="209" t="str">
        <f t="shared" si="149"/>
        <v>697EPSS02</v>
      </c>
      <c r="AL105" s="209" t="str">
        <f t="shared" si="150"/>
        <v>697EPSS23</v>
      </c>
      <c r="AM105" s="209" t="str">
        <f t="shared" si="151"/>
        <v>697EPSM03</v>
      </c>
      <c r="AN105" s="209" t="str">
        <f t="shared" si="152"/>
        <v>697EPSS18</v>
      </c>
      <c r="AO105" s="209" t="str">
        <f t="shared" si="153"/>
        <v>697EPSS05</v>
      </c>
      <c r="AP105" s="209" t="str">
        <f t="shared" si="154"/>
        <v>697EPSS17</v>
      </c>
      <c r="AQ105" s="209" t="str">
        <f t="shared" si="155"/>
        <v>697EPSS33</v>
      </c>
      <c r="AR105" s="128" t="s">
        <v>74</v>
      </c>
      <c r="AS105" s="308" t="s">
        <v>340</v>
      </c>
      <c r="AT105" s="283">
        <v>697</v>
      </c>
      <c r="AU105" s="284">
        <f>'[1]1.COBERTURA  DANE'!K104</f>
        <v>480</v>
      </c>
      <c r="AV105" s="285">
        <f>'[1]1.COBERTURA  DANE'!N104</f>
        <v>0</v>
      </c>
      <c r="AW105" s="286">
        <f>'[1]1.COBERTURA  DANE'!L104</f>
        <v>2</v>
      </c>
      <c r="AX105" s="287">
        <f>'[1]1.COBERTURA  DANE'!M104</f>
        <v>4</v>
      </c>
      <c r="AY105" s="284">
        <f t="shared" si="171"/>
        <v>0</v>
      </c>
      <c r="AZ105" s="286">
        <f t="shared" si="171"/>
        <v>6115</v>
      </c>
      <c r="BA105" s="286">
        <f t="shared" si="171"/>
        <v>2541</v>
      </c>
      <c r="BB105" s="286">
        <f t="shared" si="171"/>
        <v>11</v>
      </c>
      <c r="BC105" s="286">
        <f t="shared" si="171"/>
        <v>2647</v>
      </c>
      <c r="BD105" s="286">
        <f t="shared" si="171"/>
        <v>0</v>
      </c>
      <c r="BE105" s="286">
        <f t="shared" si="171"/>
        <v>7</v>
      </c>
      <c r="BF105" s="286">
        <f t="shared" si="171"/>
        <v>0</v>
      </c>
      <c r="BG105" s="286">
        <f t="shared" si="171"/>
        <v>8</v>
      </c>
      <c r="BH105" s="286">
        <f t="shared" si="171"/>
        <v>0</v>
      </c>
      <c r="BI105" s="286">
        <f t="shared" si="171"/>
        <v>1</v>
      </c>
      <c r="BJ105" s="286">
        <f t="shared" si="171"/>
        <v>0</v>
      </c>
      <c r="BK105" s="286">
        <f t="shared" si="171"/>
        <v>0</v>
      </c>
      <c r="BL105" s="287">
        <f t="shared" si="171"/>
        <v>0</v>
      </c>
      <c r="BM105" s="284">
        <f t="shared" si="171"/>
        <v>92</v>
      </c>
      <c r="BN105" s="286">
        <f t="shared" si="170"/>
        <v>0</v>
      </c>
      <c r="BO105" s="286">
        <f t="shared" si="163"/>
        <v>1</v>
      </c>
      <c r="BP105" s="286">
        <f t="shared" si="163"/>
        <v>0</v>
      </c>
      <c r="BQ105" s="286">
        <f t="shared" si="163"/>
        <v>0</v>
      </c>
      <c r="BR105" s="286">
        <f t="shared" si="163"/>
        <v>0</v>
      </c>
      <c r="BS105" s="286">
        <f t="shared" si="163"/>
        <v>0</v>
      </c>
      <c r="BT105" s="286">
        <f t="shared" si="163"/>
        <v>0</v>
      </c>
      <c r="BU105" s="286">
        <f t="shared" si="163"/>
        <v>0</v>
      </c>
      <c r="BV105" s="287">
        <f t="shared" si="163"/>
        <v>0</v>
      </c>
      <c r="BW105" s="288">
        <f t="shared" si="112"/>
        <v>93</v>
      </c>
      <c r="BX105" s="284">
        <f t="shared" si="164"/>
        <v>13976</v>
      </c>
      <c r="BY105" s="286">
        <f t="shared" si="164"/>
        <v>82</v>
      </c>
      <c r="BZ105" s="286">
        <f t="shared" si="164"/>
        <v>0</v>
      </c>
      <c r="CA105" s="286">
        <f t="shared" si="164"/>
        <v>0</v>
      </c>
      <c r="CB105" s="286">
        <f t="shared" si="164"/>
        <v>0</v>
      </c>
      <c r="CC105" s="286">
        <f t="shared" si="164"/>
        <v>0</v>
      </c>
      <c r="CD105" s="287">
        <f>'[1]1.COBERTURA  DANE'!F104</f>
        <v>0</v>
      </c>
      <c r="CE105" s="284">
        <f t="shared" si="165"/>
        <v>50</v>
      </c>
      <c r="CF105" s="286">
        <f t="shared" si="166"/>
        <v>393</v>
      </c>
      <c r="CG105" s="286">
        <f t="shared" si="166"/>
        <v>163</v>
      </c>
      <c r="CH105" s="286">
        <f t="shared" si="166"/>
        <v>0</v>
      </c>
      <c r="CI105" s="286">
        <f t="shared" si="166"/>
        <v>0</v>
      </c>
      <c r="CJ105" s="286">
        <f t="shared" si="166"/>
        <v>148</v>
      </c>
      <c r="CK105" s="286">
        <f t="shared" si="166"/>
        <v>0</v>
      </c>
      <c r="CL105" s="286">
        <f t="shared" si="166"/>
        <v>0</v>
      </c>
      <c r="CM105" s="286">
        <f t="shared" si="166"/>
        <v>1</v>
      </c>
      <c r="CN105" s="287">
        <f t="shared" si="166"/>
        <v>0</v>
      </c>
      <c r="CO105" s="288">
        <f t="shared" si="113"/>
        <v>755</v>
      </c>
      <c r="CP105" s="289">
        <f t="shared" si="167"/>
        <v>486</v>
      </c>
      <c r="CQ105" s="290">
        <f t="shared" si="168"/>
        <v>11423</v>
      </c>
      <c r="CR105" s="291">
        <f t="shared" si="169"/>
        <v>14813</v>
      </c>
      <c r="CS105" s="292">
        <f t="shared" si="114"/>
        <v>848</v>
      </c>
      <c r="CT105" s="293" t="str">
        <f t="shared" si="156"/>
        <v>51EPS023</v>
      </c>
      <c r="CU105" s="294" t="s">
        <v>341</v>
      </c>
      <c r="CV105" s="295">
        <v>51</v>
      </c>
      <c r="CW105" s="294" t="s">
        <v>227</v>
      </c>
      <c r="CX105" s="296">
        <v>1</v>
      </c>
      <c r="CY105" s="209" t="str">
        <f t="shared" si="157"/>
        <v>147EPSS16</v>
      </c>
      <c r="CZ105" s="294" t="s">
        <v>341</v>
      </c>
      <c r="DA105" s="295">
        <v>147</v>
      </c>
      <c r="DB105" s="294" t="s">
        <v>194</v>
      </c>
      <c r="DC105" s="296">
        <v>901</v>
      </c>
    </row>
    <row r="106" spans="2:107" x14ac:dyDescent="0.25">
      <c r="B106" s="209" t="str">
        <f t="shared" si="115"/>
        <v>756EPS010</v>
      </c>
      <c r="C106" s="209" t="str">
        <f t="shared" si="116"/>
        <v>756EPS016</v>
      </c>
      <c r="D106" s="209" t="str">
        <f t="shared" si="117"/>
        <v>756EPS037</v>
      </c>
      <c r="E106" s="209" t="str">
        <f t="shared" si="118"/>
        <v>756EPS002</v>
      </c>
      <c r="F106" s="209" t="str">
        <f t="shared" si="119"/>
        <v>756EPS003</v>
      </c>
      <c r="G106" s="209" t="str">
        <f t="shared" si="120"/>
        <v>756EPS023</v>
      </c>
      <c r="H106" s="209" t="str">
        <f t="shared" si="121"/>
        <v>756EPS005</v>
      </c>
      <c r="I106" s="209" t="str">
        <f t="shared" si="122"/>
        <v>756EPS018</v>
      </c>
      <c r="J106" s="209" t="str">
        <f t="shared" si="123"/>
        <v>756EAS016</v>
      </c>
      <c r="K106" s="209" t="str">
        <f t="shared" si="124"/>
        <v>756EAS027</v>
      </c>
      <c r="L106" s="209" t="str">
        <f t="shared" si="125"/>
        <v>756EPS017</v>
      </c>
      <c r="M106" s="209" t="str">
        <f t="shared" si="126"/>
        <v>756EPS033</v>
      </c>
      <c r="N106" s="209" t="str">
        <f t="shared" si="127"/>
        <v>756EPS001</v>
      </c>
      <c r="O106" s="209" t="str">
        <f t="shared" si="128"/>
        <v>756EPS008</v>
      </c>
      <c r="P106" s="209" t="str">
        <f t="shared" si="129"/>
        <v>756EPS040</v>
      </c>
      <c r="Q106" s="209" t="str">
        <f t="shared" si="130"/>
        <v>756ESSC24</v>
      </c>
      <c r="R106" s="209" t="str">
        <f t="shared" si="131"/>
        <v>756EPSC20</v>
      </c>
      <c r="S106" s="209" t="str">
        <f t="shared" si="132"/>
        <v>756ESSC91</v>
      </c>
      <c r="T106" s="209" t="str">
        <f t="shared" si="133"/>
        <v>756ESSC02</v>
      </c>
      <c r="U106" s="209" t="str">
        <f t="shared" si="134"/>
        <v>756ESSC62</v>
      </c>
      <c r="V106" s="209" t="str">
        <f t="shared" si="135"/>
        <v>756EPS012</v>
      </c>
      <c r="W106" s="209" t="str">
        <f t="shared" si="136"/>
        <v>756EPSC22</v>
      </c>
      <c r="X106" s="209" t="str">
        <f t="shared" si="137"/>
        <v>756ESSC07</v>
      </c>
      <c r="Y106" s="209" t="str">
        <f t="shared" si="138"/>
        <v>756ESSC33</v>
      </c>
      <c r="Z106" s="209" t="str">
        <f t="shared" si="139"/>
        <v>756EPSS40</v>
      </c>
      <c r="AA106" s="209" t="str">
        <f t="shared" si="140"/>
        <v>756EPS020</v>
      </c>
      <c r="AB106" s="209" t="str">
        <f t="shared" si="141"/>
        <v>756EPSI03</v>
      </c>
      <c r="AC106" s="209" t="str">
        <f t="shared" si="142"/>
        <v>756ESS002</v>
      </c>
      <c r="AD106" s="209" t="str">
        <f t="shared" si="143"/>
        <v>756ESS024</v>
      </c>
      <c r="AE106" s="209" t="str">
        <f t="shared" si="144"/>
        <v>756ESS091</v>
      </c>
      <c r="AF106" s="209" t="str">
        <f t="shared" si="145"/>
        <v>756RES006</v>
      </c>
      <c r="AG106" s="209" t="str">
        <f t="shared" si="146"/>
        <v>756EPSS10</v>
      </c>
      <c r="AH106" s="209" t="e">
        <f>CONCATENATE(AT106,#REF!)</f>
        <v>#REF!</v>
      </c>
      <c r="AI106" s="209" t="str">
        <f t="shared" si="147"/>
        <v>756EPSS16</v>
      </c>
      <c r="AJ106" s="209" t="str">
        <f t="shared" si="148"/>
        <v>756EPSS37</v>
      </c>
      <c r="AK106" s="209" t="str">
        <f t="shared" si="149"/>
        <v>756EPSS02</v>
      </c>
      <c r="AL106" s="209" t="str">
        <f t="shared" si="150"/>
        <v>756EPSS23</v>
      </c>
      <c r="AM106" s="209" t="str">
        <f t="shared" si="151"/>
        <v>756EPSM03</v>
      </c>
      <c r="AN106" s="209" t="str">
        <f t="shared" si="152"/>
        <v>756EPSS18</v>
      </c>
      <c r="AO106" s="209" t="str">
        <f t="shared" si="153"/>
        <v>756EPSS05</v>
      </c>
      <c r="AP106" s="209" t="str">
        <f t="shared" si="154"/>
        <v>756EPSS17</v>
      </c>
      <c r="AQ106" s="209" t="str">
        <f t="shared" si="155"/>
        <v>756EPSS33</v>
      </c>
      <c r="AR106" s="89" t="s">
        <v>144</v>
      </c>
      <c r="AS106" s="308" t="s">
        <v>340</v>
      </c>
      <c r="AT106" s="283">
        <v>756</v>
      </c>
      <c r="AU106" s="284">
        <f>'[1]1.COBERTURA  DANE'!K105</f>
        <v>828</v>
      </c>
      <c r="AV106" s="285">
        <f>'[1]1.COBERTURA  DANE'!N105</f>
        <v>0</v>
      </c>
      <c r="AW106" s="286">
        <f>'[1]1.COBERTURA  DANE'!L105</f>
        <v>0</v>
      </c>
      <c r="AX106" s="287">
        <f>'[1]1.COBERTURA  DANE'!M105</f>
        <v>0</v>
      </c>
      <c r="AY106" s="284">
        <f t="shared" si="171"/>
        <v>0</v>
      </c>
      <c r="AZ106" s="286">
        <f t="shared" si="171"/>
        <v>2737</v>
      </c>
      <c r="BA106" s="286">
        <f t="shared" si="171"/>
        <v>504</v>
      </c>
      <c r="BB106" s="286">
        <f t="shared" si="171"/>
        <v>2</v>
      </c>
      <c r="BC106" s="286">
        <f t="shared" si="171"/>
        <v>1938</v>
      </c>
      <c r="BD106" s="286">
        <f t="shared" si="171"/>
        <v>0</v>
      </c>
      <c r="BE106" s="286">
        <f t="shared" si="171"/>
        <v>2</v>
      </c>
      <c r="BF106" s="286">
        <f t="shared" si="171"/>
        <v>0</v>
      </c>
      <c r="BG106" s="286">
        <f t="shared" si="171"/>
        <v>0</v>
      </c>
      <c r="BH106" s="286">
        <f t="shared" si="171"/>
        <v>0</v>
      </c>
      <c r="BI106" s="286">
        <f t="shared" si="171"/>
        <v>3</v>
      </c>
      <c r="BJ106" s="286">
        <f t="shared" si="171"/>
        <v>0</v>
      </c>
      <c r="BK106" s="286">
        <f t="shared" si="171"/>
        <v>0</v>
      </c>
      <c r="BL106" s="287">
        <f t="shared" si="171"/>
        <v>0</v>
      </c>
      <c r="BM106" s="284">
        <f t="shared" si="171"/>
        <v>108</v>
      </c>
      <c r="BN106" s="286">
        <f t="shared" si="170"/>
        <v>0</v>
      </c>
      <c r="BO106" s="286">
        <f t="shared" si="163"/>
        <v>0</v>
      </c>
      <c r="BP106" s="286">
        <f t="shared" si="163"/>
        <v>0</v>
      </c>
      <c r="BQ106" s="286">
        <f t="shared" si="163"/>
        <v>0</v>
      </c>
      <c r="BR106" s="286">
        <f t="shared" si="163"/>
        <v>0</v>
      </c>
      <c r="BS106" s="286">
        <f t="shared" si="163"/>
        <v>0</v>
      </c>
      <c r="BT106" s="286">
        <f t="shared" si="163"/>
        <v>0</v>
      </c>
      <c r="BU106" s="286">
        <f t="shared" si="163"/>
        <v>0</v>
      </c>
      <c r="BV106" s="287">
        <f t="shared" si="163"/>
        <v>0</v>
      </c>
      <c r="BW106" s="288">
        <f t="shared" si="112"/>
        <v>108</v>
      </c>
      <c r="BX106" s="284">
        <f t="shared" si="164"/>
        <v>22141</v>
      </c>
      <c r="BY106" s="286">
        <f t="shared" si="164"/>
        <v>67</v>
      </c>
      <c r="BZ106" s="286">
        <f t="shared" si="164"/>
        <v>0</v>
      </c>
      <c r="CA106" s="286">
        <f t="shared" si="164"/>
        <v>0</v>
      </c>
      <c r="CB106" s="286">
        <f t="shared" si="164"/>
        <v>0</v>
      </c>
      <c r="CC106" s="286">
        <f t="shared" si="164"/>
        <v>1126</v>
      </c>
      <c r="CD106" s="287">
        <f>'[1]1.COBERTURA  DANE'!F105</f>
        <v>219</v>
      </c>
      <c r="CE106" s="284">
        <f t="shared" si="165"/>
        <v>0</v>
      </c>
      <c r="CF106" s="286">
        <f t="shared" si="166"/>
        <v>412</v>
      </c>
      <c r="CG106" s="286">
        <f t="shared" si="166"/>
        <v>101</v>
      </c>
      <c r="CH106" s="286">
        <f t="shared" si="166"/>
        <v>1</v>
      </c>
      <c r="CI106" s="286">
        <f t="shared" si="166"/>
        <v>1</v>
      </c>
      <c r="CJ106" s="286">
        <f t="shared" si="166"/>
        <v>222</v>
      </c>
      <c r="CK106" s="286">
        <f t="shared" si="166"/>
        <v>0</v>
      </c>
      <c r="CL106" s="286">
        <f t="shared" si="166"/>
        <v>0</v>
      </c>
      <c r="CM106" s="286">
        <f t="shared" si="166"/>
        <v>0</v>
      </c>
      <c r="CN106" s="287">
        <f t="shared" si="166"/>
        <v>0</v>
      </c>
      <c r="CO106" s="288">
        <f t="shared" si="113"/>
        <v>737</v>
      </c>
      <c r="CP106" s="289">
        <f t="shared" si="167"/>
        <v>828</v>
      </c>
      <c r="CQ106" s="290">
        <f t="shared" si="168"/>
        <v>5294</v>
      </c>
      <c r="CR106" s="291">
        <f t="shared" si="169"/>
        <v>24290</v>
      </c>
      <c r="CS106" s="292">
        <f t="shared" si="114"/>
        <v>845</v>
      </c>
      <c r="CT106" s="293" t="str">
        <f t="shared" si="156"/>
        <v>51EPS037</v>
      </c>
      <c r="CU106" s="294" t="s">
        <v>341</v>
      </c>
      <c r="CV106" s="295">
        <v>51</v>
      </c>
      <c r="CW106" s="294" t="s">
        <v>224</v>
      </c>
      <c r="CX106" s="296">
        <v>198</v>
      </c>
      <c r="CY106" s="209" t="str">
        <f t="shared" si="157"/>
        <v>147EPSS37</v>
      </c>
      <c r="CZ106" s="294" t="s">
        <v>341</v>
      </c>
      <c r="DA106" s="295">
        <v>147</v>
      </c>
      <c r="DB106" s="294" t="s">
        <v>196</v>
      </c>
      <c r="DC106" s="296">
        <v>388</v>
      </c>
    </row>
    <row r="107" spans="2:107" x14ac:dyDescent="0.25">
      <c r="B107" s="209" t="str">
        <f t="shared" si="115"/>
        <v>EPS010</v>
      </c>
      <c r="C107" s="209" t="str">
        <f t="shared" si="116"/>
        <v>EPS016</v>
      </c>
      <c r="D107" s="209" t="str">
        <f t="shared" si="117"/>
        <v>EPS037</v>
      </c>
      <c r="E107" s="209" t="str">
        <f t="shared" si="118"/>
        <v>EPS002</v>
      </c>
      <c r="F107" s="209" t="str">
        <f t="shared" si="119"/>
        <v>EPS003</v>
      </c>
      <c r="G107" s="209" t="str">
        <f t="shared" si="120"/>
        <v>EPS023</v>
      </c>
      <c r="H107" s="209" t="str">
        <f t="shared" si="121"/>
        <v>EPS005</v>
      </c>
      <c r="I107" s="209" t="str">
        <f t="shared" si="122"/>
        <v>EPS018</v>
      </c>
      <c r="J107" s="209" t="str">
        <f t="shared" si="123"/>
        <v>EAS016</v>
      </c>
      <c r="K107" s="209" t="str">
        <f t="shared" si="124"/>
        <v>EAS027</v>
      </c>
      <c r="L107" s="209" t="str">
        <f t="shared" si="125"/>
        <v>EPS017</v>
      </c>
      <c r="M107" s="209" t="str">
        <f t="shared" si="126"/>
        <v>EPS033</v>
      </c>
      <c r="N107" s="209" t="str">
        <f t="shared" si="127"/>
        <v>EPS001</v>
      </c>
      <c r="O107" s="209" t="str">
        <f t="shared" si="128"/>
        <v>EPS008</v>
      </c>
      <c r="P107" s="209" t="str">
        <f t="shared" si="129"/>
        <v>EPS040</v>
      </c>
      <c r="Q107" s="209" t="str">
        <f t="shared" si="130"/>
        <v>ESSC24</v>
      </c>
      <c r="R107" s="209" t="str">
        <f t="shared" si="131"/>
        <v>EPSC20</v>
      </c>
      <c r="S107" s="209" t="str">
        <f t="shared" si="132"/>
        <v>ESSC91</v>
      </c>
      <c r="T107" s="209" t="str">
        <f t="shared" si="133"/>
        <v>ESSC02</v>
      </c>
      <c r="U107" s="209" t="str">
        <f t="shared" si="134"/>
        <v>ESSC62</v>
      </c>
      <c r="V107" s="209" t="str">
        <f t="shared" si="135"/>
        <v>EPS012</v>
      </c>
      <c r="W107" s="209" t="str">
        <f t="shared" si="136"/>
        <v>EPSC22</v>
      </c>
      <c r="X107" s="209" t="str">
        <f t="shared" si="137"/>
        <v>ESSC07</v>
      </c>
      <c r="Y107" s="209" t="str">
        <f t="shared" si="138"/>
        <v>ESSC33</v>
      </c>
      <c r="Z107" s="209" t="str">
        <f t="shared" si="139"/>
        <v>EPSS40</v>
      </c>
      <c r="AA107" s="209" t="str">
        <f t="shared" si="140"/>
        <v>EPS020</v>
      </c>
      <c r="AB107" s="209" t="str">
        <f t="shared" si="141"/>
        <v>EPSI03</v>
      </c>
      <c r="AC107" s="209" t="str">
        <f t="shared" si="142"/>
        <v>ESS002</v>
      </c>
      <c r="AD107" s="209" t="str">
        <f t="shared" si="143"/>
        <v>ESS024</v>
      </c>
      <c r="AE107" s="209" t="str">
        <f t="shared" si="144"/>
        <v>ESS091</v>
      </c>
      <c r="AF107" s="209" t="str">
        <f t="shared" si="145"/>
        <v>RES006</v>
      </c>
      <c r="AG107" s="209" t="str">
        <f t="shared" si="146"/>
        <v>EPSS10</v>
      </c>
      <c r="AH107" s="209" t="e">
        <f>CONCATENATE(AT107,#REF!)</f>
        <v>#REF!</v>
      </c>
      <c r="AI107" s="209" t="str">
        <f t="shared" si="147"/>
        <v>EPSS16</v>
      </c>
      <c r="AJ107" s="209" t="str">
        <f t="shared" si="148"/>
        <v>EPSS37</v>
      </c>
      <c r="AK107" s="209" t="str">
        <f t="shared" si="149"/>
        <v>EPSS02</v>
      </c>
      <c r="AL107" s="209" t="str">
        <f t="shared" si="150"/>
        <v>EPSS23</v>
      </c>
      <c r="AM107" s="209" t="str">
        <f t="shared" si="151"/>
        <v>EPSM03</v>
      </c>
      <c r="AN107" s="209" t="str">
        <f t="shared" si="152"/>
        <v>EPSS18</v>
      </c>
      <c r="AO107" s="209" t="str">
        <f t="shared" si="153"/>
        <v>EPSS05</v>
      </c>
      <c r="AP107" s="209" t="str">
        <f t="shared" si="154"/>
        <v>EPSS17</v>
      </c>
      <c r="AQ107" s="209" t="str">
        <f t="shared" si="155"/>
        <v>EPSS33</v>
      </c>
      <c r="AR107" s="299" t="s">
        <v>342</v>
      </c>
      <c r="AS107" s="300"/>
      <c r="AT107" s="301"/>
      <c r="AU107" s="302">
        <f>SUM(AU108:AU130)</f>
        <v>6652</v>
      </c>
      <c r="AV107" s="303">
        <f t="shared" ref="AV107:CN107" si="172">SUM(AV108:AV130)</f>
        <v>0</v>
      </c>
      <c r="AW107" s="304">
        <f t="shared" si="172"/>
        <v>14</v>
      </c>
      <c r="AX107" s="305">
        <f t="shared" si="172"/>
        <v>3</v>
      </c>
      <c r="AY107" s="302">
        <f t="shared" si="172"/>
        <v>0</v>
      </c>
      <c r="AZ107" s="304">
        <f t="shared" si="172"/>
        <v>25124</v>
      </c>
      <c r="BA107" s="304">
        <f t="shared" si="172"/>
        <v>11742</v>
      </c>
      <c r="BB107" s="304">
        <f t="shared" si="172"/>
        <v>2275</v>
      </c>
      <c r="BC107" s="304">
        <f t="shared" si="172"/>
        <v>42352</v>
      </c>
      <c r="BD107" s="304">
        <f t="shared" si="172"/>
        <v>13</v>
      </c>
      <c r="BE107" s="304">
        <f t="shared" si="172"/>
        <v>17</v>
      </c>
      <c r="BF107" s="304">
        <f t="shared" si="172"/>
        <v>13</v>
      </c>
      <c r="BG107" s="304">
        <f t="shared" si="172"/>
        <v>17</v>
      </c>
      <c r="BH107" s="304">
        <f t="shared" si="172"/>
        <v>61</v>
      </c>
      <c r="BI107" s="304">
        <f t="shared" si="172"/>
        <v>3</v>
      </c>
      <c r="BJ107" s="304">
        <f t="shared" si="172"/>
        <v>0</v>
      </c>
      <c r="BK107" s="304">
        <f t="shared" si="172"/>
        <v>0</v>
      </c>
      <c r="BL107" s="305">
        <f t="shared" si="172"/>
        <v>0</v>
      </c>
      <c r="BM107" s="302">
        <f t="shared" si="172"/>
        <v>746</v>
      </c>
      <c r="BN107" s="304">
        <f t="shared" si="172"/>
        <v>628</v>
      </c>
      <c r="BO107" s="304">
        <f t="shared" si="172"/>
        <v>22</v>
      </c>
      <c r="BP107" s="304">
        <f t="shared" si="172"/>
        <v>5</v>
      </c>
      <c r="BQ107" s="304">
        <f t="shared" si="172"/>
        <v>0</v>
      </c>
      <c r="BR107" s="304">
        <f t="shared" si="172"/>
        <v>0</v>
      </c>
      <c r="BS107" s="304">
        <f t="shared" si="172"/>
        <v>0</v>
      </c>
      <c r="BT107" s="304">
        <f t="shared" si="172"/>
        <v>0</v>
      </c>
      <c r="BU107" s="304">
        <f t="shared" si="172"/>
        <v>0</v>
      </c>
      <c r="BV107" s="305">
        <f t="shared" si="172"/>
        <v>0</v>
      </c>
      <c r="BW107" s="306">
        <f t="shared" si="112"/>
        <v>1401</v>
      </c>
      <c r="BX107" s="302">
        <f t="shared" si="172"/>
        <v>151265</v>
      </c>
      <c r="BY107" s="304">
        <f t="shared" si="172"/>
        <v>267</v>
      </c>
      <c r="BZ107" s="304">
        <f t="shared" si="172"/>
        <v>1961</v>
      </c>
      <c r="CA107" s="304">
        <f t="shared" si="172"/>
        <v>0</v>
      </c>
      <c r="CB107" s="304">
        <f t="shared" si="172"/>
        <v>43706</v>
      </c>
      <c r="CC107" s="304">
        <f t="shared" si="172"/>
        <v>19419</v>
      </c>
      <c r="CD107" s="305">
        <f t="shared" si="172"/>
        <v>1298</v>
      </c>
      <c r="CE107" s="302">
        <f t="shared" si="172"/>
        <v>0</v>
      </c>
      <c r="CF107" s="304">
        <f t="shared" si="172"/>
        <v>2881</v>
      </c>
      <c r="CG107" s="304">
        <f t="shared" si="172"/>
        <v>1590</v>
      </c>
      <c r="CH107" s="304">
        <f t="shared" si="172"/>
        <v>122</v>
      </c>
      <c r="CI107" s="304">
        <f t="shared" si="172"/>
        <v>5</v>
      </c>
      <c r="CJ107" s="304">
        <f t="shared" si="172"/>
        <v>4057</v>
      </c>
      <c r="CK107" s="304">
        <f t="shared" si="172"/>
        <v>1</v>
      </c>
      <c r="CL107" s="304">
        <f t="shared" si="172"/>
        <v>0</v>
      </c>
      <c r="CM107" s="304">
        <f t="shared" si="172"/>
        <v>1</v>
      </c>
      <c r="CN107" s="305">
        <f t="shared" si="172"/>
        <v>0</v>
      </c>
      <c r="CO107" s="306">
        <f t="shared" si="113"/>
        <v>8657</v>
      </c>
      <c r="CP107" s="277">
        <f>SUM(CP108:CP130)</f>
        <v>6669</v>
      </c>
      <c r="CQ107" s="307">
        <f t="shared" ref="CQ107" si="173">SUM(CQ108:CQ130)</f>
        <v>83018</v>
      </c>
      <c r="CR107" s="279">
        <f>SUM(CR108:CR130)</f>
        <v>226573</v>
      </c>
      <c r="CS107" s="280">
        <f t="shared" si="114"/>
        <v>10058</v>
      </c>
      <c r="CT107" s="293" t="str">
        <f t="shared" si="156"/>
        <v>51EPS040</v>
      </c>
      <c r="CU107" s="294" t="s">
        <v>341</v>
      </c>
      <c r="CV107" s="295">
        <v>51</v>
      </c>
      <c r="CW107" s="294" t="s">
        <v>240</v>
      </c>
      <c r="CX107" s="296">
        <v>44</v>
      </c>
      <c r="CY107" s="209" t="str">
        <f t="shared" si="157"/>
        <v>147EPSS40</v>
      </c>
      <c r="CZ107" s="294" t="s">
        <v>341</v>
      </c>
      <c r="DA107" s="295">
        <v>147</v>
      </c>
      <c r="DB107" s="294" t="s">
        <v>178</v>
      </c>
      <c r="DC107" s="296">
        <v>21516</v>
      </c>
    </row>
    <row r="108" spans="2:107" x14ac:dyDescent="0.25">
      <c r="B108" s="209" t="str">
        <f t="shared" si="115"/>
        <v>30EPS010</v>
      </c>
      <c r="C108" s="209" t="str">
        <f t="shared" si="116"/>
        <v>30EPS016</v>
      </c>
      <c r="D108" s="209" t="str">
        <f t="shared" si="117"/>
        <v>30EPS037</v>
      </c>
      <c r="E108" s="209" t="str">
        <f t="shared" si="118"/>
        <v>30EPS002</v>
      </c>
      <c r="F108" s="209" t="str">
        <f t="shared" si="119"/>
        <v>30EPS003</v>
      </c>
      <c r="G108" s="209" t="str">
        <f t="shared" si="120"/>
        <v>30EPS023</v>
      </c>
      <c r="H108" s="209" t="str">
        <f t="shared" si="121"/>
        <v>30EPS005</v>
      </c>
      <c r="I108" s="209" t="str">
        <f t="shared" si="122"/>
        <v>30EPS018</v>
      </c>
      <c r="J108" s="209" t="str">
        <f t="shared" si="123"/>
        <v>30EAS016</v>
      </c>
      <c r="K108" s="209" t="str">
        <f t="shared" si="124"/>
        <v>30EAS027</v>
      </c>
      <c r="L108" s="209" t="str">
        <f t="shared" si="125"/>
        <v>30EPS017</v>
      </c>
      <c r="M108" s="209" t="str">
        <f t="shared" si="126"/>
        <v>30EPS033</v>
      </c>
      <c r="N108" s="209" t="str">
        <f t="shared" si="127"/>
        <v>30EPS001</v>
      </c>
      <c r="O108" s="209" t="str">
        <f t="shared" si="128"/>
        <v>30EPS008</v>
      </c>
      <c r="P108" s="209" t="str">
        <f t="shared" si="129"/>
        <v>30EPS040</v>
      </c>
      <c r="Q108" s="209" t="str">
        <f t="shared" si="130"/>
        <v>30ESSC24</v>
      </c>
      <c r="R108" s="209" t="str">
        <f t="shared" si="131"/>
        <v>30EPSC20</v>
      </c>
      <c r="S108" s="209" t="str">
        <f t="shared" si="132"/>
        <v>30ESSC91</v>
      </c>
      <c r="T108" s="209" t="str">
        <f t="shared" si="133"/>
        <v>30ESSC02</v>
      </c>
      <c r="U108" s="209" t="str">
        <f t="shared" si="134"/>
        <v>30ESSC62</v>
      </c>
      <c r="V108" s="209" t="str">
        <f t="shared" si="135"/>
        <v>30EPS012</v>
      </c>
      <c r="W108" s="209" t="str">
        <f t="shared" si="136"/>
        <v>30EPSC22</v>
      </c>
      <c r="X108" s="209" t="str">
        <f t="shared" si="137"/>
        <v>30ESSC07</v>
      </c>
      <c r="Y108" s="209" t="str">
        <f t="shared" si="138"/>
        <v>30ESSC33</v>
      </c>
      <c r="Z108" s="209" t="str">
        <f t="shared" si="139"/>
        <v>30EPSS40</v>
      </c>
      <c r="AA108" s="209" t="str">
        <f t="shared" si="140"/>
        <v>30EPS020</v>
      </c>
      <c r="AB108" s="209" t="str">
        <f t="shared" si="141"/>
        <v>30EPSI03</v>
      </c>
      <c r="AC108" s="209" t="str">
        <f t="shared" si="142"/>
        <v>30ESS002</v>
      </c>
      <c r="AD108" s="209" t="str">
        <f t="shared" si="143"/>
        <v>30ESS024</v>
      </c>
      <c r="AE108" s="209" t="str">
        <f t="shared" si="144"/>
        <v>30ESS091</v>
      </c>
      <c r="AF108" s="209" t="str">
        <f t="shared" si="145"/>
        <v>30RES006</v>
      </c>
      <c r="AG108" s="209" t="str">
        <f t="shared" si="146"/>
        <v>30EPSS10</v>
      </c>
      <c r="AH108" s="209" t="e">
        <f>CONCATENATE(AT108,#REF!)</f>
        <v>#REF!</v>
      </c>
      <c r="AI108" s="209" t="str">
        <f t="shared" si="147"/>
        <v>30EPSS16</v>
      </c>
      <c r="AJ108" s="209" t="str">
        <f t="shared" si="148"/>
        <v>30EPSS37</v>
      </c>
      <c r="AK108" s="209" t="str">
        <f t="shared" si="149"/>
        <v>30EPSS02</v>
      </c>
      <c r="AL108" s="209" t="str">
        <f t="shared" si="150"/>
        <v>30EPSS23</v>
      </c>
      <c r="AM108" s="209" t="str">
        <f t="shared" si="151"/>
        <v>30EPSM03</v>
      </c>
      <c r="AN108" s="209" t="str">
        <f t="shared" si="152"/>
        <v>30EPSS18</v>
      </c>
      <c r="AO108" s="209" t="str">
        <f t="shared" si="153"/>
        <v>30EPSS05</v>
      </c>
      <c r="AP108" s="209" t="str">
        <f t="shared" si="154"/>
        <v>30EPSS17</v>
      </c>
      <c r="AQ108" s="209" t="str">
        <f t="shared" si="155"/>
        <v>30EPSS33</v>
      </c>
      <c r="AR108" s="89" t="s">
        <v>146</v>
      </c>
      <c r="AS108" s="308" t="s">
        <v>343</v>
      </c>
      <c r="AT108" s="283">
        <v>30</v>
      </c>
      <c r="AU108" s="284">
        <f>'[1]1.COBERTURA  DANE'!K107</f>
        <v>566</v>
      </c>
      <c r="AV108" s="285">
        <f>'[1]1.COBERTURA  DANE'!N107</f>
        <v>0</v>
      </c>
      <c r="AW108" s="286">
        <f>'[1]1.COBERTURA  DANE'!L107</f>
        <v>1</v>
      </c>
      <c r="AX108" s="287">
        <f>'[1]1.COBERTURA  DANE'!M107</f>
        <v>0</v>
      </c>
      <c r="AY108" s="284">
        <f t="shared" ref="AY108:BN130" si="174">IFERROR(VLOOKUP(B108,$CT$9:$CX$929,5,0),0)</f>
        <v>0</v>
      </c>
      <c r="AZ108" s="286">
        <f t="shared" si="174"/>
        <v>5626</v>
      </c>
      <c r="BA108" s="286">
        <f t="shared" si="174"/>
        <v>1751</v>
      </c>
      <c r="BB108" s="286">
        <f t="shared" si="174"/>
        <v>2222</v>
      </c>
      <c r="BC108" s="286">
        <f t="shared" si="174"/>
        <v>2718</v>
      </c>
      <c r="BD108" s="286">
        <f t="shared" si="174"/>
        <v>0</v>
      </c>
      <c r="BE108" s="286">
        <f t="shared" si="174"/>
        <v>2</v>
      </c>
      <c r="BF108" s="286">
        <f t="shared" si="174"/>
        <v>2</v>
      </c>
      <c r="BG108" s="286">
        <f t="shared" si="174"/>
        <v>0</v>
      </c>
      <c r="BH108" s="286">
        <f t="shared" si="174"/>
        <v>44</v>
      </c>
      <c r="BI108" s="286">
        <f t="shared" si="174"/>
        <v>1</v>
      </c>
      <c r="BJ108" s="286">
        <f t="shared" si="174"/>
        <v>0</v>
      </c>
      <c r="BK108" s="286">
        <f t="shared" si="174"/>
        <v>0</v>
      </c>
      <c r="BL108" s="287">
        <f t="shared" si="174"/>
        <v>0</v>
      </c>
      <c r="BM108" s="284">
        <f t="shared" si="174"/>
        <v>41</v>
      </c>
      <c r="BN108" s="286">
        <f t="shared" si="174"/>
        <v>96</v>
      </c>
      <c r="BO108" s="286">
        <f t="shared" ref="BO108:BV130" si="175">IFERROR(VLOOKUP(R108,$CT$9:$CX$929,5,0),0)</f>
        <v>0</v>
      </c>
      <c r="BP108" s="286">
        <f t="shared" si="175"/>
        <v>0</v>
      </c>
      <c r="BQ108" s="286">
        <f t="shared" si="175"/>
        <v>0</v>
      </c>
      <c r="BR108" s="286">
        <f t="shared" si="175"/>
        <v>0</v>
      </c>
      <c r="BS108" s="286">
        <f t="shared" si="175"/>
        <v>0</v>
      </c>
      <c r="BT108" s="286">
        <f t="shared" si="175"/>
        <v>0</v>
      </c>
      <c r="BU108" s="286">
        <f t="shared" si="175"/>
        <v>0</v>
      </c>
      <c r="BV108" s="287">
        <f t="shared" si="175"/>
        <v>0</v>
      </c>
      <c r="BW108" s="288">
        <f t="shared" si="112"/>
        <v>137</v>
      </c>
      <c r="BX108" s="284">
        <f t="shared" ref="BX108:CC130" si="176">IFERROR(VLOOKUP(Z108,$CY$9:$DC$931,5,0),0)</f>
        <v>3409</v>
      </c>
      <c r="BY108" s="286">
        <f t="shared" si="176"/>
        <v>0</v>
      </c>
      <c r="BZ108" s="286">
        <f t="shared" si="176"/>
        <v>0</v>
      </c>
      <c r="CA108" s="286">
        <f t="shared" si="176"/>
        <v>0</v>
      </c>
      <c r="CB108" s="286">
        <f t="shared" si="176"/>
        <v>6668</v>
      </c>
      <c r="CC108" s="286">
        <f t="shared" si="176"/>
        <v>0</v>
      </c>
      <c r="CD108" s="287">
        <f>'[1]1.COBERTURA  DANE'!F107</f>
        <v>0</v>
      </c>
      <c r="CE108" s="284">
        <f t="shared" ref="CE108:CE130" si="177">IFERROR(VLOOKUP(AG108,$CY$9:$DC$931,5,0),0)</f>
        <v>0</v>
      </c>
      <c r="CF108" s="286">
        <f t="shared" ref="CF108:CN130" si="178">IFERROR(VLOOKUP(AI108,$CY$9:$DC$931,5,0),0)</f>
        <v>542</v>
      </c>
      <c r="CG108" s="286">
        <f t="shared" si="178"/>
        <v>89</v>
      </c>
      <c r="CH108" s="286">
        <f t="shared" si="178"/>
        <v>87</v>
      </c>
      <c r="CI108" s="286">
        <f t="shared" si="178"/>
        <v>1</v>
      </c>
      <c r="CJ108" s="286">
        <f t="shared" si="178"/>
        <v>215</v>
      </c>
      <c r="CK108" s="286">
        <f t="shared" si="178"/>
        <v>0</v>
      </c>
      <c r="CL108" s="286">
        <f t="shared" si="178"/>
        <v>0</v>
      </c>
      <c r="CM108" s="286">
        <f t="shared" si="178"/>
        <v>0</v>
      </c>
      <c r="CN108" s="287">
        <f t="shared" si="178"/>
        <v>0</v>
      </c>
      <c r="CO108" s="288">
        <f t="shared" si="113"/>
        <v>934</v>
      </c>
      <c r="CP108" s="289">
        <f t="shared" ref="CP108:CP130" si="179">SUM(AU108:AX108)</f>
        <v>567</v>
      </c>
      <c r="CQ108" s="290">
        <f t="shared" ref="CQ108:CQ130" si="180">SUM(AY108:BV108)</f>
        <v>12503</v>
      </c>
      <c r="CR108" s="291">
        <f t="shared" ref="CR108:CR130" si="181">SUM(BX108:CN108)</f>
        <v>11011</v>
      </c>
      <c r="CS108" s="292">
        <f t="shared" si="114"/>
        <v>1071</v>
      </c>
      <c r="CT108" s="293" t="str">
        <f t="shared" si="156"/>
        <v>51ESSC02</v>
      </c>
      <c r="CU108" s="294" t="s">
        <v>341</v>
      </c>
      <c r="CV108" s="295">
        <v>51</v>
      </c>
      <c r="CW108" s="294" t="s">
        <v>242</v>
      </c>
      <c r="CX108" s="296">
        <v>5</v>
      </c>
      <c r="CY108" s="209" t="str">
        <f t="shared" si="157"/>
        <v>147ESS002</v>
      </c>
      <c r="CZ108" s="294" t="s">
        <v>341</v>
      </c>
      <c r="DA108" s="295">
        <v>147</v>
      </c>
      <c r="DB108" s="294" t="s">
        <v>182</v>
      </c>
      <c r="DC108" s="296">
        <v>1476</v>
      </c>
    </row>
    <row r="109" spans="2:107" x14ac:dyDescent="0.25">
      <c r="B109" s="209" t="str">
        <f t="shared" si="115"/>
        <v>34EPS010</v>
      </c>
      <c r="C109" s="209" t="str">
        <f t="shared" si="116"/>
        <v>34EPS016</v>
      </c>
      <c r="D109" s="209" t="str">
        <f t="shared" si="117"/>
        <v>34EPS037</v>
      </c>
      <c r="E109" s="209" t="str">
        <f t="shared" si="118"/>
        <v>34EPS002</v>
      </c>
      <c r="F109" s="209" t="str">
        <f t="shared" si="119"/>
        <v>34EPS003</v>
      </c>
      <c r="G109" s="209" t="str">
        <f t="shared" si="120"/>
        <v>34EPS023</v>
      </c>
      <c r="H109" s="209" t="str">
        <f t="shared" si="121"/>
        <v>34EPS005</v>
      </c>
      <c r="I109" s="209" t="str">
        <f t="shared" si="122"/>
        <v>34EPS018</v>
      </c>
      <c r="J109" s="209" t="str">
        <f t="shared" si="123"/>
        <v>34EAS016</v>
      </c>
      <c r="K109" s="209" t="str">
        <f t="shared" si="124"/>
        <v>34EAS027</v>
      </c>
      <c r="L109" s="209" t="str">
        <f t="shared" si="125"/>
        <v>34EPS017</v>
      </c>
      <c r="M109" s="209" t="str">
        <f t="shared" si="126"/>
        <v>34EPS033</v>
      </c>
      <c r="N109" s="209" t="str">
        <f t="shared" si="127"/>
        <v>34EPS001</v>
      </c>
      <c r="O109" s="209" t="str">
        <f t="shared" si="128"/>
        <v>34EPS008</v>
      </c>
      <c r="P109" s="209" t="str">
        <f t="shared" si="129"/>
        <v>34EPS040</v>
      </c>
      <c r="Q109" s="209" t="str">
        <f t="shared" si="130"/>
        <v>34ESSC24</v>
      </c>
      <c r="R109" s="209" t="str">
        <f t="shared" si="131"/>
        <v>34EPSC20</v>
      </c>
      <c r="S109" s="209" t="str">
        <f t="shared" si="132"/>
        <v>34ESSC91</v>
      </c>
      <c r="T109" s="209" t="str">
        <f t="shared" si="133"/>
        <v>34ESSC02</v>
      </c>
      <c r="U109" s="209" t="str">
        <f t="shared" si="134"/>
        <v>34ESSC62</v>
      </c>
      <c r="V109" s="209" t="str">
        <f t="shared" si="135"/>
        <v>34EPS012</v>
      </c>
      <c r="W109" s="209" t="str">
        <f t="shared" si="136"/>
        <v>34EPSC22</v>
      </c>
      <c r="X109" s="209" t="str">
        <f t="shared" si="137"/>
        <v>34ESSC07</v>
      </c>
      <c r="Y109" s="209" t="str">
        <f t="shared" si="138"/>
        <v>34ESSC33</v>
      </c>
      <c r="Z109" s="209" t="str">
        <f t="shared" si="139"/>
        <v>34EPSS40</v>
      </c>
      <c r="AA109" s="209" t="str">
        <f t="shared" si="140"/>
        <v>34EPS020</v>
      </c>
      <c r="AB109" s="209" t="str">
        <f t="shared" si="141"/>
        <v>34EPSI03</v>
      </c>
      <c r="AC109" s="209" t="str">
        <f t="shared" si="142"/>
        <v>34ESS002</v>
      </c>
      <c r="AD109" s="209" t="str">
        <f t="shared" si="143"/>
        <v>34ESS024</v>
      </c>
      <c r="AE109" s="209" t="str">
        <f t="shared" si="144"/>
        <v>34ESS091</v>
      </c>
      <c r="AF109" s="209" t="str">
        <f t="shared" si="145"/>
        <v>34RES006</v>
      </c>
      <c r="AG109" s="209" t="str">
        <f t="shared" si="146"/>
        <v>34EPSS10</v>
      </c>
      <c r="AH109" s="209" t="e">
        <f>CONCATENATE(AT109,#REF!)</f>
        <v>#REF!</v>
      </c>
      <c r="AI109" s="209" t="str">
        <f t="shared" si="147"/>
        <v>34EPSS16</v>
      </c>
      <c r="AJ109" s="209" t="str">
        <f t="shared" si="148"/>
        <v>34EPSS37</v>
      </c>
      <c r="AK109" s="209" t="str">
        <f t="shared" si="149"/>
        <v>34EPSS02</v>
      </c>
      <c r="AL109" s="209" t="str">
        <f t="shared" si="150"/>
        <v>34EPSS23</v>
      </c>
      <c r="AM109" s="209" t="str">
        <f t="shared" si="151"/>
        <v>34EPSM03</v>
      </c>
      <c r="AN109" s="209" t="str">
        <f t="shared" si="152"/>
        <v>34EPSS18</v>
      </c>
      <c r="AO109" s="209" t="str">
        <f t="shared" si="153"/>
        <v>34EPSS05</v>
      </c>
      <c r="AP109" s="209" t="str">
        <f t="shared" si="154"/>
        <v>34EPSS17</v>
      </c>
      <c r="AQ109" s="209" t="str">
        <f t="shared" si="155"/>
        <v>34EPSS33</v>
      </c>
      <c r="AR109" s="89" t="s">
        <v>147</v>
      </c>
      <c r="AS109" s="308" t="s">
        <v>343</v>
      </c>
      <c r="AT109" s="283">
        <v>34</v>
      </c>
      <c r="AU109" s="284">
        <f>'[1]1.COBERTURA  DANE'!K108</f>
        <v>747</v>
      </c>
      <c r="AV109" s="285">
        <f>'[1]1.COBERTURA  DANE'!N108</f>
        <v>0</v>
      </c>
      <c r="AW109" s="286">
        <f>'[1]1.COBERTURA  DANE'!L108</f>
        <v>4</v>
      </c>
      <c r="AX109" s="287">
        <f>'[1]1.COBERTURA  DANE'!M108</f>
        <v>0</v>
      </c>
      <c r="AY109" s="284">
        <f t="shared" si="174"/>
        <v>0</v>
      </c>
      <c r="AZ109" s="286">
        <f t="shared" si="174"/>
        <v>2141</v>
      </c>
      <c r="BA109" s="286">
        <f t="shared" si="174"/>
        <v>1134</v>
      </c>
      <c r="BB109" s="286">
        <f t="shared" si="174"/>
        <v>1</v>
      </c>
      <c r="BC109" s="286">
        <f t="shared" si="174"/>
        <v>5061</v>
      </c>
      <c r="BD109" s="286">
        <f t="shared" si="174"/>
        <v>1</v>
      </c>
      <c r="BE109" s="286">
        <f t="shared" si="174"/>
        <v>1</v>
      </c>
      <c r="BF109" s="286">
        <f t="shared" si="174"/>
        <v>1</v>
      </c>
      <c r="BG109" s="286">
        <f t="shared" si="174"/>
        <v>0</v>
      </c>
      <c r="BH109" s="286">
        <f t="shared" si="174"/>
        <v>0</v>
      </c>
      <c r="BI109" s="286">
        <f t="shared" si="174"/>
        <v>0</v>
      </c>
      <c r="BJ109" s="286">
        <f t="shared" si="174"/>
        <v>0</v>
      </c>
      <c r="BK109" s="286">
        <f t="shared" si="174"/>
        <v>0</v>
      </c>
      <c r="BL109" s="287">
        <f t="shared" si="174"/>
        <v>0</v>
      </c>
      <c r="BM109" s="284">
        <f t="shared" si="174"/>
        <v>50</v>
      </c>
      <c r="BN109" s="286">
        <f t="shared" si="174"/>
        <v>0</v>
      </c>
      <c r="BO109" s="286">
        <f t="shared" si="175"/>
        <v>0</v>
      </c>
      <c r="BP109" s="286">
        <f t="shared" si="175"/>
        <v>0</v>
      </c>
      <c r="BQ109" s="286">
        <f t="shared" si="175"/>
        <v>0</v>
      </c>
      <c r="BR109" s="286">
        <f t="shared" si="175"/>
        <v>0</v>
      </c>
      <c r="BS109" s="286">
        <f t="shared" si="175"/>
        <v>0</v>
      </c>
      <c r="BT109" s="286">
        <f t="shared" si="175"/>
        <v>0</v>
      </c>
      <c r="BU109" s="286">
        <f t="shared" si="175"/>
        <v>0</v>
      </c>
      <c r="BV109" s="287">
        <f t="shared" si="175"/>
        <v>0</v>
      </c>
      <c r="BW109" s="288">
        <f t="shared" si="112"/>
        <v>50</v>
      </c>
      <c r="BX109" s="284">
        <f t="shared" si="176"/>
        <v>24564</v>
      </c>
      <c r="BY109" s="286">
        <f t="shared" si="176"/>
        <v>54</v>
      </c>
      <c r="BZ109" s="286">
        <f t="shared" si="176"/>
        <v>0</v>
      </c>
      <c r="CA109" s="286">
        <f t="shared" si="176"/>
        <v>0</v>
      </c>
      <c r="CB109" s="286">
        <f t="shared" si="176"/>
        <v>0</v>
      </c>
      <c r="CC109" s="286">
        <f t="shared" si="176"/>
        <v>3990</v>
      </c>
      <c r="CD109" s="287">
        <f>'[1]1.COBERTURA  DANE'!F108</f>
        <v>592</v>
      </c>
      <c r="CE109" s="284">
        <f t="shared" si="177"/>
        <v>0</v>
      </c>
      <c r="CF109" s="286">
        <f t="shared" si="178"/>
        <v>352</v>
      </c>
      <c r="CG109" s="286">
        <f t="shared" si="178"/>
        <v>174</v>
      </c>
      <c r="CH109" s="286">
        <f t="shared" si="178"/>
        <v>4</v>
      </c>
      <c r="CI109" s="286">
        <f t="shared" si="178"/>
        <v>0</v>
      </c>
      <c r="CJ109" s="286">
        <f t="shared" si="178"/>
        <v>422</v>
      </c>
      <c r="CK109" s="286">
        <f t="shared" si="178"/>
        <v>0</v>
      </c>
      <c r="CL109" s="286">
        <f t="shared" si="178"/>
        <v>0</v>
      </c>
      <c r="CM109" s="286">
        <f t="shared" si="178"/>
        <v>1</v>
      </c>
      <c r="CN109" s="287">
        <f t="shared" si="178"/>
        <v>0</v>
      </c>
      <c r="CO109" s="288">
        <f t="shared" si="113"/>
        <v>953</v>
      </c>
      <c r="CP109" s="289">
        <f t="shared" si="179"/>
        <v>751</v>
      </c>
      <c r="CQ109" s="290">
        <f t="shared" si="180"/>
        <v>8390</v>
      </c>
      <c r="CR109" s="291">
        <f t="shared" si="181"/>
        <v>30153</v>
      </c>
      <c r="CS109" s="292">
        <f t="shared" si="114"/>
        <v>1003</v>
      </c>
      <c r="CT109" s="293" t="str">
        <f t="shared" si="156"/>
        <v>147EPS002</v>
      </c>
      <c r="CU109" s="294" t="s">
        <v>341</v>
      </c>
      <c r="CV109" s="295">
        <v>147</v>
      </c>
      <c r="CW109" s="294" t="s">
        <v>225</v>
      </c>
      <c r="CX109" s="296">
        <v>2</v>
      </c>
      <c r="CY109" s="209" t="str">
        <f t="shared" si="157"/>
        <v>172EPS020</v>
      </c>
      <c r="CZ109" s="294" t="s">
        <v>341</v>
      </c>
      <c r="DA109" s="295">
        <v>172</v>
      </c>
      <c r="DB109" s="294" t="s">
        <v>189</v>
      </c>
      <c r="DC109" s="296">
        <v>109</v>
      </c>
    </row>
    <row r="110" spans="2:107" x14ac:dyDescent="0.25">
      <c r="B110" s="209" t="str">
        <f t="shared" si="115"/>
        <v>36EPS010</v>
      </c>
      <c r="C110" s="209" t="str">
        <f t="shared" si="116"/>
        <v>36EPS016</v>
      </c>
      <c r="D110" s="209" t="str">
        <f t="shared" si="117"/>
        <v>36EPS037</v>
      </c>
      <c r="E110" s="209" t="str">
        <f t="shared" si="118"/>
        <v>36EPS002</v>
      </c>
      <c r="F110" s="209" t="str">
        <f t="shared" si="119"/>
        <v>36EPS003</v>
      </c>
      <c r="G110" s="209" t="str">
        <f t="shared" si="120"/>
        <v>36EPS023</v>
      </c>
      <c r="H110" s="209" t="str">
        <f t="shared" si="121"/>
        <v>36EPS005</v>
      </c>
      <c r="I110" s="209" t="str">
        <f t="shared" si="122"/>
        <v>36EPS018</v>
      </c>
      <c r="J110" s="209" t="str">
        <f t="shared" si="123"/>
        <v>36EAS016</v>
      </c>
      <c r="K110" s="209" t="str">
        <f t="shared" si="124"/>
        <v>36EAS027</v>
      </c>
      <c r="L110" s="209" t="str">
        <f t="shared" si="125"/>
        <v>36EPS017</v>
      </c>
      <c r="M110" s="209" t="str">
        <f t="shared" si="126"/>
        <v>36EPS033</v>
      </c>
      <c r="N110" s="209" t="str">
        <f t="shared" si="127"/>
        <v>36EPS001</v>
      </c>
      <c r="O110" s="209" t="str">
        <f t="shared" si="128"/>
        <v>36EPS008</v>
      </c>
      <c r="P110" s="209" t="str">
        <f t="shared" si="129"/>
        <v>36EPS040</v>
      </c>
      <c r="Q110" s="209" t="str">
        <f t="shared" si="130"/>
        <v>36ESSC24</v>
      </c>
      <c r="R110" s="209" t="str">
        <f t="shared" si="131"/>
        <v>36EPSC20</v>
      </c>
      <c r="S110" s="209" t="str">
        <f t="shared" si="132"/>
        <v>36ESSC91</v>
      </c>
      <c r="T110" s="209" t="str">
        <f t="shared" si="133"/>
        <v>36ESSC02</v>
      </c>
      <c r="U110" s="209" t="str">
        <f t="shared" si="134"/>
        <v>36ESSC62</v>
      </c>
      <c r="V110" s="209" t="str">
        <f t="shared" si="135"/>
        <v>36EPS012</v>
      </c>
      <c r="W110" s="209" t="str">
        <f t="shared" si="136"/>
        <v>36EPSC22</v>
      </c>
      <c r="X110" s="209" t="str">
        <f t="shared" si="137"/>
        <v>36ESSC07</v>
      </c>
      <c r="Y110" s="209" t="str">
        <f t="shared" si="138"/>
        <v>36ESSC33</v>
      </c>
      <c r="Z110" s="209" t="str">
        <f t="shared" si="139"/>
        <v>36EPSS40</v>
      </c>
      <c r="AA110" s="209" t="str">
        <f t="shared" si="140"/>
        <v>36EPS020</v>
      </c>
      <c r="AB110" s="209" t="str">
        <f t="shared" si="141"/>
        <v>36EPSI03</v>
      </c>
      <c r="AC110" s="209" t="str">
        <f t="shared" si="142"/>
        <v>36ESS002</v>
      </c>
      <c r="AD110" s="209" t="str">
        <f t="shared" si="143"/>
        <v>36ESS024</v>
      </c>
      <c r="AE110" s="209" t="str">
        <f t="shared" si="144"/>
        <v>36ESS091</v>
      </c>
      <c r="AF110" s="209" t="str">
        <f t="shared" si="145"/>
        <v>36RES006</v>
      </c>
      <c r="AG110" s="209" t="str">
        <f t="shared" si="146"/>
        <v>36EPSS10</v>
      </c>
      <c r="AH110" s="209" t="e">
        <f>CONCATENATE(AT110,#REF!)</f>
        <v>#REF!</v>
      </c>
      <c r="AI110" s="209" t="str">
        <f t="shared" si="147"/>
        <v>36EPSS16</v>
      </c>
      <c r="AJ110" s="209" t="str">
        <f t="shared" si="148"/>
        <v>36EPSS37</v>
      </c>
      <c r="AK110" s="209" t="str">
        <f t="shared" si="149"/>
        <v>36EPSS02</v>
      </c>
      <c r="AL110" s="209" t="str">
        <f t="shared" si="150"/>
        <v>36EPSS23</v>
      </c>
      <c r="AM110" s="209" t="str">
        <f t="shared" si="151"/>
        <v>36EPSM03</v>
      </c>
      <c r="AN110" s="209" t="str">
        <f t="shared" si="152"/>
        <v>36EPSS18</v>
      </c>
      <c r="AO110" s="209" t="str">
        <f t="shared" si="153"/>
        <v>36EPSS05</v>
      </c>
      <c r="AP110" s="209" t="str">
        <f t="shared" si="154"/>
        <v>36EPSS17</v>
      </c>
      <c r="AQ110" s="209" t="str">
        <f t="shared" si="155"/>
        <v>36EPSS33</v>
      </c>
      <c r="AR110" s="89" t="s">
        <v>148</v>
      </c>
      <c r="AS110" s="308" t="s">
        <v>343</v>
      </c>
      <c r="AT110" s="283">
        <v>36</v>
      </c>
      <c r="AU110" s="284">
        <f>'[1]1.COBERTURA  DANE'!K109</f>
        <v>92</v>
      </c>
      <c r="AV110" s="285">
        <f>'[1]1.COBERTURA  DANE'!N109</f>
        <v>0</v>
      </c>
      <c r="AW110" s="286">
        <f>'[1]1.COBERTURA  DANE'!L109</f>
        <v>0</v>
      </c>
      <c r="AX110" s="287">
        <f>'[1]1.COBERTURA  DANE'!M109</f>
        <v>0</v>
      </c>
      <c r="AY110" s="284">
        <f t="shared" si="174"/>
        <v>0</v>
      </c>
      <c r="AZ110" s="286">
        <f t="shared" si="174"/>
        <v>957</v>
      </c>
      <c r="BA110" s="286">
        <f t="shared" si="174"/>
        <v>120</v>
      </c>
      <c r="BB110" s="286">
        <f t="shared" si="174"/>
        <v>0</v>
      </c>
      <c r="BC110" s="286">
        <f t="shared" si="174"/>
        <v>402</v>
      </c>
      <c r="BD110" s="286">
        <f t="shared" si="174"/>
        <v>0</v>
      </c>
      <c r="BE110" s="286">
        <f t="shared" si="174"/>
        <v>0</v>
      </c>
      <c r="BF110" s="286">
        <f t="shared" si="174"/>
        <v>0</v>
      </c>
      <c r="BG110" s="286">
        <f t="shared" si="174"/>
        <v>0</v>
      </c>
      <c r="BH110" s="286">
        <f t="shared" si="174"/>
        <v>0</v>
      </c>
      <c r="BI110" s="286">
        <f t="shared" si="174"/>
        <v>0</v>
      </c>
      <c r="BJ110" s="286">
        <f t="shared" si="174"/>
        <v>0</v>
      </c>
      <c r="BK110" s="286">
        <f t="shared" si="174"/>
        <v>0</v>
      </c>
      <c r="BL110" s="287">
        <f t="shared" si="174"/>
        <v>0</v>
      </c>
      <c r="BM110" s="284">
        <f t="shared" si="174"/>
        <v>0</v>
      </c>
      <c r="BN110" s="286">
        <f t="shared" si="174"/>
        <v>0</v>
      </c>
      <c r="BO110" s="286">
        <f t="shared" si="175"/>
        <v>0</v>
      </c>
      <c r="BP110" s="286">
        <f t="shared" si="175"/>
        <v>0</v>
      </c>
      <c r="BQ110" s="286">
        <f t="shared" si="175"/>
        <v>0</v>
      </c>
      <c r="BR110" s="286">
        <f t="shared" si="175"/>
        <v>0</v>
      </c>
      <c r="BS110" s="286">
        <f t="shared" si="175"/>
        <v>0</v>
      </c>
      <c r="BT110" s="286">
        <f t="shared" si="175"/>
        <v>0</v>
      </c>
      <c r="BU110" s="286">
        <f t="shared" si="175"/>
        <v>0</v>
      </c>
      <c r="BV110" s="287">
        <f t="shared" si="175"/>
        <v>0</v>
      </c>
      <c r="BW110" s="288">
        <f t="shared" si="112"/>
        <v>0</v>
      </c>
      <c r="BX110" s="284">
        <f t="shared" si="176"/>
        <v>0</v>
      </c>
      <c r="BY110" s="286">
        <f t="shared" si="176"/>
        <v>0</v>
      </c>
      <c r="BZ110" s="286">
        <f t="shared" si="176"/>
        <v>0</v>
      </c>
      <c r="CA110" s="286">
        <f t="shared" si="176"/>
        <v>0</v>
      </c>
      <c r="CB110" s="286">
        <f t="shared" si="176"/>
        <v>0</v>
      </c>
      <c r="CC110" s="286">
        <f t="shared" si="176"/>
        <v>2891</v>
      </c>
      <c r="CD110" s="287">
        <f>'[1]1.COBERTURA  DANE'!F109</f>
        <v>0</v>
      </c>
      <c r="CE110" s="284">
        <f t="shared" si="177"/>
        <v>0</v>
      </c>
      <c r="CF110" s="286">
        <f t="shared" si="178"/>
        <v>154</v>
      </c>
      <c r="CG110" s="286">
        <f t="shared" si="178"/>
        <v>23</v>
      </c>
      <c r="CH110" s="286">
        <f t="shared" si="178"/>
        <v>0</v>
      </c>
      <c r="CI110" s="286">
        <f t="shared" si="178"/>
        <v>0</v>
      </c>
      <c r="CJ110" s="286">
        <f t="shared" si="178"/>
        <v>53</v>
      </c>
      <c r="CK110" s="286">
        <f t="shared" si="178"/>
        <v>0</v>
      </c>
      <c r="CL110" s="286">
        <f t="shared" si="178"/>
        <v>0</v>
      </c>
      <c r="CM110" s="286">
        <f t="shared" si="178"/>
        <v>0</v>
      </c>
      <c r="CN110" s="287">
        <f t="shared" si="178"/>
        <v>0</v>
      </c>
      <c r="CO110" s="288">
        <f t="shared" si="113"/>
        <v>230</v>
      </c>
      <c r="CP110" s="289">
        <f t="shared" si="179"/>
        <v>92</v>
      </c>
      <c r="CQ110" s="290">
        <f t="shared" si="180"/>
        <v>1479</v>
      </c>
      <c r="CR110" s="291">
        <f t="shared" si="181"/>
        <v>3121</v>
      </c>
      <c r="CS110" s="292">
        <f t="shared" si="114"/>
        <v>230</v>
      </c>
      <c r="CT110" s="293" t="str">
        <f t="shared" si="156"/>
        <v>147EPS003</v>
      </c>
      <c r="CU110" s="294" t="s">
        <v>341</v>
      </c>
      <c r="CV110" s="295">
        <v>147</v>
      </c>
      <c r="CW110" s="294" t="s">
        <v>226</v>
      </c>
      <c r="CX110" s="296">
        <v>5746</v>
      </c>
      <c r="CY110" s="209" t="str">
        <f t="shared" si="157"/>
        <v>172EPSI03</v>
      </c>
      <c r="CZ110" s="294" t="s">
        <v>341</v>
      </c>
      <c r="DA110" s="295">
        <v>172</v>
      </c>
      <c r="DB110" s="294" t="s">
        <v>186</v>
      </c>
      <c r="DC110" s="296">
        <v>2912</v>
      </c>
    </row>
    <row r="111" spans="2:107" x14ac:dyDescent="0.25">
      <c r="B111" s="209" t="str">
        <f t="shared" si="115"/>
        <v>91EPS010</v>
      </c>
      <c r="C111" s="209" t="str">
        <f t="shared" si="116"/>
        <v>91EPS016</v>
      </c>
      <c r="D111" s="209" t="str">
        <f t="shared" si="117"/>
        <v>91EPS037</v>
      </c>
      <c r="E111" s="209" t="str">
        <f t="shared" si="118"/>
        <v>91EPS002</v>
      </c>
      <c r="F111" s="209" t="str">
        <f t="shared" si="119"/>
        <v>91EPS003</v>
      </c>
      <c r="G111" s="209" t="str">
        <f t="shared" si="120"/>
        <v>91EPS023</v>
      </c>
      <c r="H111" s="209" t="str">
        <f t="shared" si="121"/>
        <v>91EPS005</v>
      </c>
      <c r="I111" s="209" t="str">
        <f t="shared" si="122"/>
        <v>91EPS018</v>
      </c>
      <c r="J111" s="209" t="str">
        <f t="shared" si="123"/>
        <v>91EAS016</v>
      </c>
      <c r="K111" s="209" t="str">
        <f t="shared" si="124"/>
        <v>91EAS027</v>
      </c>
      <c r="L111" s="209" t="str">
        <f t="shared" si="125"/>
        <v>91EPS017</v>
      </c>
      <c r="M111" s="209" t="str">
        <f t="shared" si="126"/>
        <v>91EPS033</v>
      </c>
      <c r="N111" s="209" t="str">
        <f t="shared" si="127"/>
        <v>91EPS001</v>
      </c>
      <c r="O111" s="209" t="str">
        <f t="shared" si="128"/>
        <v>91EPS008</v>
      </c>
      <c r="P111" s="209" t="str">
        <f t="shared" si="129"/>
        <v>91EPS040</v>
      </c>
      <c r="Q111" s="209" t="str">
        <f t="shared" si="130"/>
        <v>91ESSC24</v>
      </c>
      <c r="R111" s="209" t="str">
        <f t="shared" si="131"/>
        <v>91EPSC20</v>
      </c>
      <c r="S111" s="209" t="str">
        <f t="shared" si="132"/>
        <v>91ESSC91</v>
      </c>
      <c r="T111" s="209" t="str">
        <f t="shared" si="133"/>
        <v>91ESSC02</v>
      </c>
      <c r="U111" s="209" t="str">
        <f t="shared" si="134"/>
        <v>91ESSC62</v>
      </c>
      <c r="V111" s="209" t="str">
        <f t="shared" si="135"/>
        <v>91EPS012</v>
      </c>
      <c r="W111" s="209" t="str">
        <f t="shared" si="136"/>
        <v>91EPSC22</v>
      </c>
      <c r="X111" s="209" t="str">
        <f t="shared" si="137"/>
        <v>91ESSC07</v>
      </c>
      <c r="Y111" s="209" t="str">
        <f t="shared" si="138"/>
        <v>91ESSC33</v>
      </c>
      <c r="Z111" s="209" t="str">
        <f t="shared" si="139"/>
        <v>91EPSS40</v>
      </c>
      <c r="AA111" s="209" t="str">
        <f t="shared" si="140"/>
        <v>91EPS020</v>
      </c>
      <c r="AB111" s="209" t="str">
        <f t="shared" si="141"/>
        <v>91EPSI03</v>
      </c>
      <c r="AC111" s="209" t="str">
        <f t="shared" si="142"/>
        <v>91ESS002</v>
      </c>
      <c r="AD111" s="209" t="str">
        <f t="shared" si="143"/>
        <v>91ESS024</v>
      </c>
      <c r="AE111" s="209" t="str">
        <f t="shared" si="144"/>
        <v>91ESS091</v>
      </c>
      <c r="AF111" s="209" t="str">
        <f t="shared" si="145"/>
        <v>91RES006</v>
      </c>
      <c r="AG111" s="209" t="str">
        <f t="shared" si="146"/>
        <v>91EPSS10</v>
      </c>
      <c r="AH111" s="209" t="e">
        <f>CONCATENATE(AT111,#REF!)</f>
        <v>#REF!</v>
      </c>
      <c r="AI111" s="209" t="str">
        <f t="shared" si="147"/>
        <v>91EPSS16</v>
      </c>
      <c r="AJ111" s="209" t="str">
        <f t="shared" si="148"/>
        <v>91EPSS37</v>
      </c>
      <c r="AK111" s="209" t="str">
        <f t="shared" si="149"/>
        <v>91EPSS02</v>
      </c>
      <c r="AL111" s="209" t="str">
        <f t="shared" si="150"/>
        <v>91EPSS23</v>
      </c>
      <c r="AM111" s="209" t="str">
        <f t="shared" si="151"/>
        <v>91EPSM03</v>
      </c>
      <c r="AN111" s="209" t="str">
        <f t="shared" si="152"/>
        <v>91EPSS18</v>
      </c>
      <c r="AO111" s="209" t="str">
        <f t="shared" si="153"/>
        <v>91EPSS05</v>
      </c>
      <c r="AP111" s="209" t="str">
        <f t="shared" si="154"/>
        <v>91EPSS17</v>
      </c>
      <c r="AQ111" s="209" t="str">
        <f t="shared" si="155"/>
        <v>91EPSS33</v>
      </c>
      <c r="AR111" s="89" t="s">
        <v>149</v>
      </c>
      <c r="AS111" s="308" t="s">
        <v>343</v>
      </c>
      <c r="AT111" s="283">
        <v>91</v>
      </c>
      <c r="AU111" s="284">
        <f>'[1]1.COBERTURA  DANE'!K110</f>
        <v>133</v>
      </c>
      <c r="AV111" s="285">
        <f>'[1]1.COBERTURA  DANE'!N110</f>
        <v>0</v>
      </c>
      <c r="AW111" s="286">
        <f>'[1]1.COBERTURA  DANE'!L110</f>
        <v>0</v>
      </c>
      <c r="AX111" s="287">
        <f>'[1]1.COBERTURA  DANE'!M110</f>
        <v>0</v>
      </c>
      <c r="AY111" s="284">
        <f t="shared" si="174"/>
        <v>0</v>
      </c>
      <c r="AZ111" s="286">
        <f t="shared" si="174"/>
        <v>0</v>
      </c>
      <c r="BA111" s="286">
        <f t="shared" si="174"/>
        <v>57</v>
      </c>
      <c r="BB111" s="286">
        <f t="shared" si="174"/>
        <v>2</v>
      </c>
      <c r="BC111" s="286">
        <f t="shared" si="174"/>
        <v>681</v>
      </c>
      <c r="BD111" s="286">
        <f t="shared" si="174"/>
        <v>0</v>
      </c>
      <c r="BE111" s="286">
        <f t="shared" si="174"/>
        <v>2</v>
      </c>
      <c r="BF111" s="286">
        <f t="shared" si="174"/>
        <v>0</v>
      </c>
      <c r="BG111" s="286">
        <f t="shared" si="174"/>
        <v>0</v>
      </c>
      <c r="BH111" s="286">
        <f t="shared" si="174"/>
        <v>0</v>
      </c>
      <c r="BI111" s="286">
        <f t="shared" si="174"/>
        <v>0</v>
      </c>
      <c r="BJ111" s="286">
        <f t="shared" si="174"/>
        <v>0</v>
      </c>
      <c r="BK111" s="286">
        <f t="shared" si="174"/>
        <v>0</v>
      </c>
      <c r="BL111" s="287">
        <f t="shared" si="174"/>
        <v>0</v>
      </c>
      <c r="BM111" s="284">
        <f t="shared" si="174"/>
        <v>22</v>
      </c>
      <c r="BN111" s="286">
        <f t="shared" si="174"/>
        <v>0</v>
      </c>
      <c r="BO111" s="286">
        <f t="shared" si="175"/>
        <v>0</v>
      </c>
      <c r="BP111" s="286">
        <f t="shared" si="175"/>
        <v>0</v>
      </c>
      <c r="BQ111" s="286">
        <f t="shared" si="175"/>
        <v>0</v>
      </c>
      <c r="BR111" s="286">
        <f t="shared" si="175"/>
        <v>0</v>
      </c>
      <c r="BS111" s="286">
        <f t="shared" si="175"/>
        <v>0</v>
      </c>
      <c r="BT111" s="286">
        <f t="shared" si="175"/>
        <v>0</v>
      </c>
      <c r="BU111" s="286">
        <f t="shared" si="175"/>
        <v>0</v>
      </c>
      <c r="BV111" s="287">
        <f t="shared" si="175"/>
        <v>0</v>
      </c>
      <c r="BW111" s="288">
        <f t="shared" si="112"/>
        <v>22</v>
      </c>
      <c r="BX111" s="284">
        <f t="shared" si="176"/>
        <v>3837</v>
      </c>
      <c r="BY111" s="286">
        <f t="shared" si="176"/>
        <v>0</v>
      </c>
      <c r="BZ111" s="286">
        <f t="shared" si="176"/>
        <v>0</v>
      </c>
      <c r="CA111" s="286">
        <f t="shared" si="176"/>
        <v>0</v>
      </c>
      <c r="CB111" s="286">
        <f t="shared" si="176"/>
        <v>0</v>
      </c>
      <c r="CC111" s="286">
        <f t="shared" si="176"/>
        <v>2985</v>
      </c>
      <c r="CD111" s="287">
        <f>'[1]1.COBERTURA  DANE'!F110</f>
        <v>0</v>
      </c>
      <c r="CE111" s="284">
        <f t="shared" si="177"/>
        <v>0</v>
      </c>
      <c r="CF111" s="286">
        <f t="shared" si="178"/>
        <v>0</v>
      </c>
      <c r="CG111" s="286">
        <f t="shared" si="178"/>
        <v>12</v>
      </c>
      <c r="CH111" s="286">
        <f t="shared" si="178"/>
        <v>1</v>
      </c>
      <c r="CI111" s="286">
        <f t="shared" si="178"/>
        <v>0</v>
      </c>
      <c r="CJ111" s="286">
        <f t="shared" si="178"/>
        <v>135</v>
      </c>
      <c r="CK111" s="286">
        <f t="shared" si="178"/>
        <v>0</v>
      </c>
      <c r="CL111" s="286">
        <f t="shared" si="178"/>
        <v>0</v>
      </c>
      <c r="CM111" s="286">
        <f t="shared" si="178"/>
        <v>0</v>
      </c>
      <c r="CN111" s="287">
        <f t="shared" si="178"/>
        <v>0</v>
      </c>
      <c r="CO111" s="288">
        <f t="shared" si="113"/>
        <v>148</v>
      </c>
      <c r="CP111" s="289">
        <f t="shared" si="179"/>
        <v>133</v>
      </c>
      <c r="CQ111" s="290">
        <f t="shared" si="180"/>
        <v>764</v>
      </c>
      <c r="CR111" s="291">
        <f t="shared" si="181"/>
        <v>6970</v>
      </c>
      <c r="CS111" s="292">
        <f t="shared" si="114"/>
        <v>170</v>
      </c>
      <c r="CT111" s="293" t="str">
        <f t="shared" si="156"/>
        <v>147EPS010</v>
      </c>
      <c r="CU111" s="294" t="s">
        <v>341</v>
      </c>
      <c r="CV111" s="295">
        <v>147</v>
      </c>
      <c r="CW111" s="294" t="s">
        <v>220</v>
      </c>
      <c r="CX111" s="296">
        <v>868</v>
      </c>
      <c r="CY111" s="209" t="str">
        <f t="shared" si="157"/>
        <v>172EPSM03</v>
      </c>
      <c r="CZ111" s="294" t="s">
        <v>341</v>
      </c>
      <c r="DA111" s="295">
        <v>172</v>
      </c>
      <c r="DB111" s="294" t="s">
        <v>202</v>
      </c>
      <c r="DC111" s="296">
        <v>556</v>
      </c>
    </row>
    <row r="112" spans="2:107" x14ac:dyDescent="0.25">
      <c r="B112" s="209" t="str">
        <f t="shared" si="115"/>
        <v>93EPS010</v>
      </c>
      <c r="C112" s="209" t="str">
        <f t="shared" si="116"/>
        <v>93EPS016</v>
      </c>
      <c r="D112" s="209" t="str">
        <f t="shared" si="117"/>
        <v>93EPS037</v>
      </c>
      <c r="E112" s="209" t="str">
        <f t="shared" si="118"/>
        <v>93EPS002</v>
      </c>
      <c r="F112" s="209" t="str">
        <f t="shared" si="119"/>
        <v>93EPS003</v>
      </c>
      <c r="G112" s="209" t="str">
        <f t="shared" si="120"/>
        <v>93EPS023</v>
      </c>
      <c r="H112" s="209" t="str">
        <f t="shared" si="121"/>
        <v>93EPS005</v>
      </c>
      <c r="I112" s="209" t="str">
        <f t="shared" si="122"/>
        <v>93EPS018</v>
      </c>
      <c r="J112" s="209" t="str">
        <f t="shared" si="123"/>
        <v>93EAS016</v>
      </c>
      <c r="K112" s="209" t="str">
        <f t="shared" si="124"/>
        <v>93EAS027</v>
      </c>
      <c r="L112" s="209" t="str">
        <f t="shared" si="125"/>
        <v>93EPS017</v>
      </c>
      <c r="M112" s="209" t="str">
        <f t="shared" si="126"/>
        <v>93EPS033</v>
      </c>
      <c r="N112" s="209" t="str">
        <f t="shared" si="127"/>
        <v>93EPS001</v>
      </c>
      <c r="O112" s="209" t="str">
        <f t="shared" si="128"/>
        <v>93EPS008</v>
      </c>
      <c r="P112" s="209" t="str">
        <f t="shared" si="129"/>
        <v>93EPS040</v>
      </c>
      <c r="Q112" s="209" t="str">
        <f t="shared" si="130"/>
        <v>93ESSC24</v>
      </c>
      <c r="R112" s="209" t="str">
        <f t="shared" si="131"/>
        <v>93EPSC20</v>
      </c>
      <c r="S112" s="209" t="str">
        <f t="shared" si="132"/>
        <v>93ESSC91</v>
      </c>
      <c r="T112" s="209" t="str">
        <f t="shared" si="133"/>
        <v>93ESSC02</v>
      </c>
      <c r="U112" s="209" t="str">
        <f t="shared" si="134"/>
        <v>93ESSC62</v>
      </c>
      <c r="V112" s="209" t="str">
        <f t="shared" si="135"/>
        <v>93EPS012</v>
      </c>
      <c r="W112" s="209" t="str">
        <f t="shared" si="136"/>
        <v>93EPSC22</v>
      </c>
      <c r="X112" s="209" t="str">
        <f t="shared" si="137"/>
        <v>93ESSC07</v>
      </c>
      <c r="Y112" s="209" t="str">
        <f t="shared" si="138"/>
        <v>93ESSC33</v>
      </c>
      <c r="Z112" s="209" t="str">
        <f t="shared" si="139"/>
        <v>93EPSS40</v>
      </c>
      <c r="AA112" s="209" t="str">
        <f t="shared" si="140"/>
        <v>93EPS020</v>
      </c>
      <c r="AB112" s="209" t="str">
        <f t="shared" si="141"/>
        <v>93EPSI03</v>
      </c>
      <c r="AC112" s="209" t="str">
        <f t="shared" si="142"/>
        <v>93ESS002</v>
      </c>
      <c r="AD112" s="209" t="str">
        <f t="shared" si="143"/>
        <v>93ESS024</v>
      </c>
      <c r="AE112" s="209" t="str">
        <f t="shared" si="144"/>
        <v>93ESS091</v>
      </c>
      <c r="AF112" s="209" t="str">
        <f t="shared" si="145"/>
        <v>93RES006</v>
      </c>
      <c r="AG112" s="209" t="str">
        <f t="shared" si="146"/>
        <v>93EPSS10</v>
      </c>
      <c r="AH112" s="209" t="e">
        <f>CONCATENATE(AT112,#REF!)</f>
        <v>#REF!</v>
      </c>
      <c r="AI112" s="209" t="str">
        <f t="shared" si="147"/>
        <v>93EPSS16</v>
      </c>
      <c r="AJ112" s="209" t="str">
        <f t="shared" si="148"/>
        <v>93EPSS37</v>
      </c>
      <c r="AK112" s="209" t="str">
        <f t="shared" si="149"/>
        <v>93EPSS02</v>
      </c>
      <c r="AL112" s="209" t="str">
        <f t="shared" si="150"/>
        <v>93EPSS23</v>
      </c>
      <c r="AM112" s="209" t="str">
        <f t="shared" si="151"/>
        <v>93EPSM03</v>
      </c>
      <c r="AN112" s="209" t="str">
        <f t="shared" si="152"/>
        <v>93EPSS18</v>
      </c>
      <c r="AO112" s="209" t="str">
        <f t="shared" si="153"/>
        <v>93EPSS05</v>
      </c>
      <c r="AP112" s="209" t="str">
        <f t="shared" si="154"/>
        <v>93EPSS17</v>
      </c>
      <c r="AQ112" s="209" t="str">
        <f t="shared" si="155"/>
        <v>93EPSS33</v>
      </c>
      <c r="AR112" s="89" t="s">
        <v>150</v>
      </c>
      <c r="AS112" s="308" t="s">
        <v>343</v>
      </c>
      <c r="AT112" s="283">
        <v>93</v>
      </c>
      <c r="AU112" s="284">
        <f>'[1]1.COBERTURA  DANE'!K111</f>
        <v>307</v>
      </c>
      <c r="AV112" s="285">
        <f>'[1]1.COBERTURA  DANE'!N111</f>
        <v>0</v>
      </c>
      <c r="AW112" s="286">
        <f>'[1]1.COBERTURA  DANE'!L111</f>
        <v>0</v>
      </c>
      <c r="AX112" s="287">
        <f>'[1]1.COBERTURA  DANE'!M111</f>
        <v>0</v>
      </c>
      <c r="AY112" s="284">
        <f t="shared" si="174"/>
        <v>0</v>
      </c>
      <c r="AZ112" s="286">
        <f t="shared" si="174"/>
        <v>0</v>
      </c>
      <c r="BA112" s="286">
        <f t="shared" si="174"/>
        <v>175</v>
      </c>
      <c r="BB112" s="286">
        <f t="shared" si="174"/>
        <v>3</v>
      </c>
      <c r="BC112" s="286">
        <f t="shared" si="174"/>
        <v>1044</v>
      </c>
      <c r="BD112" s="286">
        <f t="shared" si="174"/>
        <v>0</v>
      </c>
      <c r="BE112" s="286">
        <f t="shared" si="174"/>
        <v>0</v>
      </c>
      <c r="BF112" s="286">
        <f t="shared" si="174"/>
        <v>0</v>
      </c>
      <c r="BG112" s="286">
        <f t="shared" si="174"/>
        <v>0</v>
      </c>
      <c r="BH112" s="286">
        <f t="shared" si="174"/>
        <v>0</v>
      </c>
      <c r="BI112" s="286">
        <f t="shared" si="174"/>
        <v>0</v>
      </c>
      <c r="BJ112" s="286">
        <f t="shared" si="174"/>
        <v>0</v>
      </c>
      <c r="BK112" s="286">
        <f t="shared" si="174"/>
        <v>0</v>
      </c>
      <c r="BL112" s="287">
        <f t="shared" si="174"/>
        <v>0</v>
      </c>
      <c r="BM112" s="284">
        <f t="shared" si="174"/>
        <v>33</v>
      </c>
      <c r="BN112" s="286">
        <f t="shared" si="174"/>
        <v>0</v>
      </c>
      <c r="BO112" s="286">
        <f t="shared" si="175"/>
        <v>0</v>
      </c>
      <c r="BP112" s="286">
        <f t="shared" si="175"/>
        <v>0</v>
      </c>
      <c r="BQ112" s="286">
        <f t="shared" si="175"/>
        <v>0</v>
      </c>
      <c r="BR112" s="286">
        <f t="shared" si="175"/>
        <v>0</v>
      </c>
      <c r="BS112" s="286">
        <f t="shared" si="175"/>
        <v>0</v>
      </c>
      <c r="BT112" s="286">
        <f t="shared" si="175"/>
        <v>0</v>
      </c>
      <c r="BU112" s="286">
        <f t="shared" si="175"/>
        <v>0</v>
      </c>
      <c r="BV112" s="287">
        <f t="shared" si="175"/>
        <v>0</v>
      </c>
      <c r="BW112" s="288">
        <f t="shared" si="112"/>
        <v>33</v>
      </c>
      <c r="BX112" s="284">
        <f t="shared" si="176"/>
        <v>14117</v>
      </c>
      <c r="BY112" s="286">
        <f t="shared" si="176"/>
        <v>10</v>
      </c>
      <c r="BZ112" s="286">
        <f t="shared" si="176"/>
        <v>0</v>
      </c>
      <c r="CA112" s="286">
        <f t="shared" si="176"/>
        <v>0</v>
      </c>
      <c r="CB112" s="286">
        <f t="shared" si="176"/>
        <v>0</v>
      </c>
      <c r="CC112" s="286">
        <f t="shared" si="176"/>
        <v>0</v>
      </c>
      <c r="CD112" s="287">
        <f>'[1]1.COBERTURA  DANE'!F111</f>
        <v>0</v>
      </c>
      <c r="CE112" s="284">
        <f t="shared" si="177"/>
        <v>0</v>
      </c>
      <c r="CF112" s="286">
        <f t="shared" si="178"/>
        <v>0</v>
      </c>
      <c r="CG112" s="286">
        <f t="shared" si="178"/>
        <v>53</v>
      </c>
      <c r="CH112" s="286">
        <f t="shared" si="178"/>
        <v>3</v>
      </c>
      <c r="CI112" s="286">
        <f t="shared" si="178"/>
        <v>0</v>
      </c>
      <c r="CJ112" s="286">
        <f t="shared" si="178"/>
        <v>197</v>
      </c>
      <c r="CK112" s="286">
        <f t="shared" si="178"/>
        <v>0</v>
      </c>
      <c r="CL112" s="286">
        <f t="shared" si="178"/>
        <v>0</v>
      </c>
      <c r="CM112" s="286">
        <f t="shared" si="178"/>
        <v>0</v>
      </c>
      <c r="CN112" s="287">
        <f t="shared" si="178"/>
        <v>0</v>
      </c>
      <c r="CO112" s="288">
        <f t="shared" si="113"/>
        <v>253</v>
      </c>
      <c r="CP112" s="289">
        <f t="shared" si="179"/>
        <v>307</v>
      </c>
      <c r="CQ112" s="290">
        <f t="shared" si="180"/>
        <v>1255</v>
      </c>
      <c r="CR112" s="291">
        <f t="shared" si="181"/>
        <v>14380</v>
      </c>
      <c r="CS112" s="292">
        <f t="shared" si="114"/>
        <v>286</v>
      </c>
      <c r="CT112" s="293" t="str">
        <f t="shared" si="156"/>
        <v>147EPS016</v>
      </c>
      <c r="CU112" s="294" t="s">
        <v>341</v>
      </c>
      <c r="CV112" s="295">
        <v>147</v>
      </c>
      <c r="CW112" s="294" t="s">
        <v>221</v>
      </c>
      <c r="CX112" s="296">
        <v>10334</v>
      </c>
      <c r="CY112" s="209" t="str">
        <f t="shared" si="157"/>
        <v>172EPSS02</v>
      </c>
      <c r="CZ112" s="294" t="s">
        <v>341</v>
      </c>
      <c r="DA112" s="295">
        <v>172</v>
      </c>
      <c r="DB112" s="294" t="s">
        <v>198</v>
      </c>
      <c r="DC112" s="296">
        <v>1</v>
      </c>
    </row>
    <row r="113" spans="2:107" x14ac:dyDescent="0.25">
      <c r="B113" s="209" t="str">
        <f t="shared" si="115"/>
        <v>101EPS010</v>
      </c>
      <c r="C113" s="209" t="str">
        <f t="shared" si="116"/>
        <v>101EPS016</v>
      </c>
      <c r="D113" s="209" t="str">
        <f t="shared" si="117"/>
        <v>101EPS037</v>
      </c>
      <c r="E113" s="209" t="str">
        <f t="shared" si="118"/>
        <v>101EPS002</v>
      </c>
      <c r="F113" s="209" t="str">
        <f t="shared" si="119"/>
        <v>101EPS003</v>
      </c>
      <c r="G113" s="209" t="str">
        <f t="shared" si="120"/>
        <v>101EPS023</v>
      </c>
      <c r="H113" s="209" t="str">
        <f t="shared" si="121"/>
        <v>101EPS005</v>
      </c>
      <c r="I113" s="209" t="str">
        <f t="shared" si="122"/>
        <v>101EPS018</v>
      </c>
      <c r="J113" s="209" t="str">
        <f t="shared" si="123"/>
        <v>101EAS016</v>
      </c>
      <c r="K113" s="209" t="str">
        <f t="shared" si="124"/>
        <v>101EAS027</v>
      </c>
      <c r="L113" s="209" t="str">
        <f t="shared" si="125"/>
        <v>101EPS017</v>
      </c>
      <c r="M113" s="209" t="str">
        <f t="shared" si="126"/>
        <v>101EPS033</v>
      </c>
      <c r="N113" s="209" t="str">
        <f t="shared" si="127"/>
        <v>101EPS001</v>
      </c>
      <c r="O113" s="209" t="str">
        <f t="shared" si="128"/>
        <v>101EPS008</v>
      </c>
      <c r="P113" s="209" t="str">
        <f t="shared" si="129"/>
        <v>101EPS040</v>
      </c>
      <c r="Q113" s="209" t="str">
        <f t="shared" si="130"/>
        <v>101ESSC24</v>
      </c>
      <c r="R113" s="209" t="str">
        <f t="shared" si="131"/>
        <v>101EPSC20</v>
      </c>
      <c r="S113" s="209" t="str">
        <f t="shared" si="132"/>
        <v>101ESSC91</v>
      </c>
      <c r="T113" s="209" t="str">
        <f t="shared" si="133"/>
        <v>101ESSC02</v>
      </c>
      <c r="U113" s="209" t="str">
        <f t="shared" si="134"/>
        <v>101ESSC62</v>
      </c>
      <c r="V113" s="209" t="str">
        <f t="shared" si="135"/>
        <v>101EPS012</v>
      </c>
      <c r="W113" s="209" t="str">
        <f t="shared" si="136"/>
        <v>101EPSC22</v>
      </c>
      <c r="X113" s="209" t="str">
        <f t="shared" si="137"/>
        <v>101ESSC07</v>
      </c>
      <c r="Y113" s="209" t="str">
        <f t="shared" si="138"/>
        <v>101ESSC33</v>
      </c>
      <c r="Z113" s="209" t="str">
        <f t="shared" si="139"/>
        <v>101EPSS40</v>
      </c>
      <c r="AA113" s="209" t="str">
        <f t="shared" si="140"/>
        <v>101EPS020</v>
      </c>
      <c r="AB113" s="209" t="str">
        <f t="shared" si="141"/>
        <v>101EPSI03</v>
      </c>
      <c r="AC113" s="209" t="str">
        <f t="shared" si="142"/>
        <v>101ESS002</v>
      </c>
      <c r="AD113" s="209" t="str">
        <f t="shared" si="143"/>
        <v>101ESS024</v>
      </c>
      <c r="AE113" s="209" t="str">
        <f t="shared" si="144"/>
        <v>101ESS091</v>
      </c>
      <c r="AF113" s="209" t="str">
        <f t="shared" si="145"/>
        <v>101RES006</v>
      </c>
      <c r="AG113" s="209" t="str">
        <f t="shared" si="146"/>
        <v>101EPSS10</v>
      </c>
      <c r="AH113" s="209" t="e">
        <f>CONCATENATE(AT113,#REF!)</f>
        <v>#REF!</v>
      </c>
      <c r="AI113" s="209" t="str">
        <f t="shared" si="147"/>
        <v>101EPSS16</v>
      </c>
      <c r="AJ113" s="209" t="str">
        <f t="shared" si="148"/>
        <v>101EPSS37</v>
      </c>
      <c r="AK113" s="209" t="str">
        <f t="shared" si="149"/>
        <v>101EPSS02</v>
      </c>
      <c r="AL113" s="209" t="str">
        <f t="shared" si="150"/>
        <v>101EPSS23</v>
      </c>
      <c r="AM113" s="209" t="str">
        <f t="shared" si="151"/>
        <v>101EPSM03</v>
      </c>
      <c r="AN113" s="209" t="str">
        <f t="shared" si="152"/>
        <v>101EPSS18</v>
      </c>
      <c r="AO113" s="209" t="str">
        <f t="shared" si="153"/>
        <v>101EPSS05</v>
      </c>
      <c r="AP113" s="209" t="str">
        <f t="shared" si="154"/>
        <v>101EPSS17</v>
      </c>
      <c r="AQ113" s="209" t="str">
        <f t="shared" si="155"/>
        <v>101EPSS33</v>
      </c>
      <c r="AR113" s="88" t="s">
        <v>151</v>
      </c>
      <c r="AS113" s="308" t="s">
        <v>343</v>
      </c>
      <c r="AT113" s="283">
        <v>101</v>
      </c>
      <c r="AU113" s="284">
        <f>'[1]1.COBERTURA  DANE'!K112</f>
        <v>472</v>
      </c>
      <c r="AV113" s="285">
        <f>'[1]1.COBERTURA  DANE'!N112</f>
        <v>0</v>
      </c>
      <c r="AW113" s="286">
        <f>'[1]1.COBERTURA  DANE'!L112</f>
        <v>0</v>
      </c>
      <c r="AX113" s="287">
        <f>'[1]1.COBERTURA  DANE'!M112</f>
        <v>0</v>
      </c>
      <c r="AY113" s="284">
        <f t="shared" si="174"/>
        <v>0</v>
      </c>
      <c r="AZ113" s="286">
        <f t="shared" si="174"/>
        <v>3275</v>
      </c>
      <c r="BA113" s="286">
        <f t="shared" si="174"/>
        <v>403</v>
      </c>
      <c r="BB113" s="286">
        <f t="shared" si="174"/>
        <v>1</v>
      </c>
      <c r="BC113" s="286">
        <f t="shared" si="174"/>
        <v>3695</v>
      </c>
      <c r="BD113" s="286">
        <f t="shared" si="174"/>
        <v>1</v>
      </c>
      <c r="BE113" s="286">
        <f t="shared" si="174"/>
        <v>0</v>
      </c>
      <c r="BF113" s="286">
        <f t="shared" si="174"/>
        <v>0</v>
      </c>
      <c r="BG113" s="286">
        <f t="shared" si="174"/>
        <v>1</v>
      </c>
      <c r="BH113" s="286">
        <f t="shared" si="174"/>
        <v>0</v>
      </c>
      <c r="BI113" s="286">
        <f t="shared" si="174"/>
        <v>0</v>
      </c>
      <c r="BJ113" s="286">
        <f t="shared" si="174"/>
        <v>0</v>
      </c>
      <c r="BK113" s="286">
        <f t="shared" si="174"/>
        <v>0</v>
      </c>
      <c r="BL113" s="287">
        <f t="shared" si="174"/>
        <v>0</v>
      </c>
      <c r="BM113" s="284">
        <f t="shared" si="174"/>
        <v>29</v>
      </c>
      <c r="BN113" s="286">
        <f t="shared" si="174"/>
        <v>95</v>
      </c>
      <c r="BO113" s="286">
        <f t="shared" si="175"/>
        <v>0</v>
      </c>
      <c r="BP113" s="286">
        <f t="shared" si="175"/>
        <v>0</v>
      </c>
      <c r="BQ113" s="286">
        <f t="shared" si="175"/>
        <v>0</v>
      </c>
      <c r="BR113" s="286">
        <f t="shared" si="175"/>
        <v>0</v>
      </c>
      <c r="BS113" s="286">
        <f t="shared" si="175"/>
        <v>0</v>
      </c>
      <c r="BT113" s="286">
        <f t="shared" si="175"/>
        <v>0</v>
      </c>
      <c r="BU113" s="286">
        <f t="shared" si="175"/>
        <v>0</v>
      </c>
      <c r="BV113" s="287">
        <f t="shared" si="175"/>
        <v>0</v>
      </c>
      <c r="BW113" s="288">
        <f t="shared" si="112"/>
        <v>124</v>
      </c>
      <c r="BX113" s="284">
        <f t="shared" si="176"/>
        <v>8818</v>
      </c>
      <c r="BY113" s="286">
        <f t="shared" si="176"/>
        <v>16</v>
      </c>
      <c r="BZ113" s="286">
        <f t="shared" si="176"/>
        <v>0</v>
      </c>
      <c r="CA113" s="286">
        <f t="shared" si="176"/>
        <v>0</v>
      </c>
      <c r="CB113" s="286">
        <f t="shared" si="176"/>
        <v>10481</v>
      </c>
      <c r="CC113" s="286">
        <f t="shared" si="176"/>
        <v>0</v>
      </c>
      <c r="CD113" s="287">
        <f>'[1]1.COBERTURA  DANE'!F112</f>
        <v>238</v>
      </c>
      <c r="CE113" s="284">
        <f t="shared" si="177"/>
        <v>0</v>
      </c>
      <c r="CF113" s="286">
        <f t="shared" si="178"/>
        <v>577</v>
      </c>
      <c r="CG113" s="286">
        <f t="shared" si="178"/>
        <v>100</v>
      </c>
      <c r="CH113" s="286">
        <f t="shared" si="178"/>
        <v>0</v>
      </c>
      <c r="CI113" s="286">
        <f t="shared" si="178"/>
        <v>0</v>
      </c>
      <c r="CJ113" s="286">
        <f t="shared" si="178"/>
        <v>290</v>
      </c>
      <c r="CK113" s="286">
        <f t="shared" si="178"/>
        <v>0</v>
      </c>
      <c r="CL113" s="286">
        <f t="shared" si="178"/>
        <v>0</v>
      </c>
      <c r="CM113" s="286">
        <f t="shared" si="178"/>
        <v>0</v>
      </c>
      <c r="CN113" s="287">
        <f t="shared" si="178"/>
        <v>0</v>
      </c>
      <c r="CO113" s="288">
        <f t="shared" si="113"/>
        <v>967</v>
      </c>
      <c r="CP113" s="289">
        <f t="shared" si="179"/>
        <v>472</v>
      </c>
      <c r="CQ113" s="290">
        <f t="shared" si="180"/>
        <v>7500</v>
      </c>
      <c r="CR113" s="291">
        <f t="shared" si="181"/>
        <v>20520</v>
      </c>
      <c r="CS113" s="292">
        <f t="shared" si="114"/>
        <v>1091</v>
      </c>
      <c r="CT113" s="293" t="str">
        <f t="shared" si="156"/>
        <v>147EPS017</v>
      </c>
      <c r="CU113" s="294" t="s">
        <v>341</v>
      </c>
      <c r="CV113" s="295">
        <v>147</v>
      </c>
      <c r="CW113" s="294" t="s">
        <v>234</v>
      </c>
      <c r="CX113" s="296">
        <v>1</v>
      </c>
      <c r="CY113" s="209" t="str">
        <f t="shared" si="157"/>
        <v>172EPSS10</v>
      </c>
      <c r="CZ113" s="294" t="s">
        <v>341</v>
      </c>
      <c r="DA113" s="295">
        <v>172</v>
      </c>
      <c r="DB113" s="294" t="s">
        <v>192</v>
      </c>
      <c r="DC113" s="296">
        <v>195</v>
      </c>
    </row>
    <row r="114" spans="2:107" x14ac:dyDescent="0.25">
      <c r="B114" s="209" t="str">
        <f t="shared" si="115"/>
        <v>145EPS010</v>
      </c>
      <c r="C114" s="209" t="str">
        <f t="shared" si="116"/>
        <v>145EPS016</v>
      </c>
      <c r="D114" s="209" t="str">
        <f t="shared" si="117"/>
        <v>145EPS037</v>
      </c>
      <c r="E114" s="209" t="str">
        <f t="shared" si="118"/>
        <v>145EPS002</v>
      </c>
      <c r="F114" s="209" t="str">
        <f t="shared" si="119"/>
        <v>145EPS003</v>
      </c>
      <c r="G114" s="209" t="str">
        <f t="shared" si="120"/>
        <v>145EPS023</v>
      </c>
      <c r="H114" s="209" t="str">
        <f t="shared" si="121"/>
        <v>145EPS005</v>
      </c>
      <c r="I114" s="209" t="str">
        <f t="shared" si="122"/>
        <v>145EPS018</v>
      </c>
      <c r="J114" s="209" t="str">
        <f t="shared" si="123"/>
        <v>145EAS016</v>
      </c>
      <c r="K114" s="209" t="str">
        <f t="shared" si="124"/>
        <v>145EAS027</v>
      </c>
      <c r="L114" s="209" t="str">
        <f t="shared" si="125"/>
        <v>145EPS017</v>
      </c>
      <c r="M114" s="209" t="str">
        <f t="shared" si="126"/>
        <v>145EPS033</v>
      </c>
      <c r="N114" s="209" t="str">
        <f t="shared" si="127"/>
        <v>145EPS001</v>
      </c>
      <c r="O114" s="209" t="str">
        <f t="shared" si="128"/>
        <v>145EPS008</v>
      </c>
      <c r="P114" s="209" t="str">
        <f t="shared" si="129"/>
        <v>145EPS040</v>
      </c>
      <c r="Q114" s="209" t="str">
        <f t="shared" si="130"/>
        <v>145ESSC24</v>
      </c>
      <c r="R114" s="209" t="str">
        <f t="shared" si="131"/>
        <v>145EPSC20</v>
      </c>
      <c r="S114" s="209" t="str">
        <f t="shared" si="132"/>
        <v>145ESSC91</v>
      </c>
      <c r="T114" s="209" t="str">
        <f t="shared" si="133"/>
        <v>145ESSC02</v>
      </c>
      <c r="U114" s="209" t="str">
        <f t="shared" si="134"/>
        <v>145ESSC62</v>
      </c>
      <c r="V114" s="209" t="str">
        <f t="shared" si="135"/>
        <v>145EPS012</v>
      </c>
      <c r="W114" s="209" t="str">
        <f t="shared" si="136"/>
        <v>145EPSC22</v>
      </c>
      <c r="X114" s="209" t="str">
        <f t="shared" si="137"/>
        <v>145ESSC07</v>
      </c>
      <c r="Y114" s="209" t="str">
        <f t="shared" si="138"/>
        <v>145ESSC33</v>
      </c>
      <c r="Z114" s="209" t="str">
        <f t="shared" si="139"/>
        <v>145EPSS40</v>
      </c>
      <c r="AA114" s="209" t="str">
        <f t="shared" si="140"/>
        <v>145EPS020</v>
      </c>
      <c r="AB114" s="209" t="str">
        <f t="shared" si="141"/>
        <v>145EPSI03</v>
      </c>
      <c r="AC114" s="209" t="str">
        <f t="shared" si="142"/>
        <v>145ESS002</v>
      </c>
      <c r="AD114" s="209" t="str">
        <f t="shared" si="143"/>
        <v>145ESS024</v>
      </c>
      <c r="AE114" s="209" t="str">
        <f t="shared" si="144"/>
        <v>145ESS091</v>
      </c>
      <c r="AF114" s="209" t="str">
        <f t="shared" si="145"/>
        <v>145RES006</v>
      </c>
      <c r="AG114" s="209" t="str">
        <f t="shared" si="146"/>
        <v>145EPSS10</v>
      </c>
      <c r="AH114" s="209" t="e">
        <f>CONCATENATE(AT114,#REF!)</f>
        <v>#REF!</v>
      </c>
      <c r="AI114" s="209" t="str">
        <f t="shared" si="147"/>
        <v>145EPSS16</v>
      </c>
      <c r="AJ114" s="209" t="str">
        <f t="shared" si="148"/>
        <v>145EPSS37</v>
      </c>
      <c r="AK114" s="209" t="str">
        <f t="shared" si="149"/>
        <v>145EPSS02</v>
      </c>
      <c r="AL114" s="209" t="str">
        <f t="shared" si="150"/>
        <v>145EPSS23</v>
      </c>
      <c r="AM114" s="209" t="str">
        <f t="shared" si="151"/>
        <v>145EPSM03</v>
      </c>
      <c r="AN114" s="209" t="str">
        <f t="shared" si="152"/>
        <v>145EPSS18</v>
      </c>
      <c r="AO114" s="209" t="str">
        <f t="shared" si="153"/>
        <v>145EPSS05</v>
      </c>
      <c r="AP114" s="209" t="str">
        <f t="shared" si="154"/>
        <v>145EPSS17</v>
      </c>
      <c r="AQ114" s="209" t="str">
        <f t="shared" si="155"/>
        <v>145EPSS33</v>
      </c>
      <c r="AR114" s="89" t="s">
        <v>152</v>
      </c>
      <c r="AS114" s="308" t="s">
        <v>343</v>
      </c>
      <c r="AT114" s="283">
        <v>145</v>
      </c>
      <c r="AU114" s="284">
        <f>'[1]1.COBERTURA  DANE'!K113</f>
        <v>155</v>
      </c>
      <c r="AV114" s="285">
        <f>'[1]1.COBERTURA  DANE'!N113</f>
        <v>0</v>
      </c>
      <c r="AW114" s="286">
        <f>'[1]1.COBERTURA  DANE'!L113</f>
        <v>0</v>
      </c>
      <c r="AX114" s="287">
        <f>'[1]1.COBERTURA  DANE'!M113</f>
        <v>0</v>
      </c>
      <c r="AY114" s="284">
        <f t="shared" si="174"/>
        <v>0</v>
      </c>
      <c r="AZ114" s="286">
        <f t="shared" si="174"/>
        <v>0</v>
      </c>
      <c r="BA114" s="286">
        <f t="shared" si="174"/>
        <v>132</v>
      </c>
      <c r="BB114" s="286">
        <f t="shared" si="174"/>
        <v>5</v>
      </c>
      <c r="BC114" s="286">
        <f t="shared" si="174"/>
        <v>543</v>
      </c>
      <c r="BD114" s="286">
        <f t="shared" si="174"/>
        <v>0</v>
      </c>
      <c r="BE114" s="286">
        <f t="shared" si="174"/>
        <v>0</v>
      </c>
      <c r="BF114" s="286">
        <f t="shared" si="174"/>
        <v>0</v>
      </c>
      <c r="BG114" s="286">
        <f t="shared" si="174"/>
        <v>0</v>
      </c>
      <c r="BH114" s="286">
        <f t="shared" si="174"/>
        <v>0</v>
      </c>
      <c r="BI114" s="286">
        <f t="shared" si="174"/>
        <v>0</v>
      </c>
      <c r="BJ114" s="286">
        <f t="shared" si="174"/>
        <v>0</v>
      </c>
      <c r="BK114" s="286">
        <f t="shared" si="174"/>
        <v>0</v>
      </c>
      <c r="BL114" s="287">
        <f t="shared" si="174"/>
        <v>0</v>
      </c>
      <c r="BM114" s="284">
        <f t="shared" si="174"/>
        <v>19</v>
      </c>
      <c r="BN114" s="286">
        <f t="shared" si="174"/>
        <v>0</v>
      </c>
      <c r="BO114" s="286">
        <f t="shared" si="175"/>
        <v>0</v>
      </c>
      <c r="BP114" s="286">
        <f t="shared" si="175"/>
        <v>0</v>
      </c>
      <c r="BQ114" s="286">
        <f t="shared" si="175"/>
        <v>0</v>
      </c>
      <c r="BR114" s="286">
        <f t="shared" si="175"/>
        <v>0</v>
      </c>
      <c r="BS114" s="286">
        <f t="shared" si="175"/>
        <v>0</v>
      </c>
      <c r="BT114" s="286">
        <f t="shared" si="175"/>
        <v>0</v>
      </c>
      <c r="BU114" s="286">
        <f t="shared" si="175"/>
        <v>0</v>
      </c>
      <c r="BV114" s="287">
        <f t="shared" si="175"/>
        <v>0</v>
      </c>
      <c r="BW114" s="288">
        <f t="shared" si="112"/>
        <v>19</v>
      </c>
      <c r="BX114" s="284">
        <f t="shared" si="176"/>
        <v>3527</v>
      </c>
      <c r="BY114" s="286">
        <f t="shared" si="176"/>
        <v>0</v>
      </c>
      <c r="BZ114" s="286">
        <f t="shared" si="176"/>
        <v>0</v>
      </c>
      <c r="CA114" s="286">
        <f t="shared" si="176"/>
        <v>0</v>
      </c>
      <c r="CB114" s="286">
        <f t="shared" si="176"/>
        <v>0</v>
      </c>
      <c r="CC114" s="286">
        <f t="shared" si="176"/>
        <v>0</v>
      </c>
      <c r="CD114" s="287">
        <f>'[1]1.COBERTURA  DANE'!F113</f>
        <v>0</v>
      </c>
      <c r="CE114" s="284">
        <f t="shared" si="177"/>
        <v>0</v>
      </c>
      <c r="CF114" s="286">
        <f t="shared" si="178"/>
        <v>0</v>
      </c>
      <c r="CG114" s="286">
        <f t="shared" si="178"/>
        <v>65</v>
      </c>
      <c r="CH114" s="286">
        <f t="shared" si="178"/>
        <v>1</v>
      </c>
      <c r="CI114" s="286">
        <f t="shared" si="178"/>
        <v>0</v>
      </c>
      <c r="CJ114" s="286">
        <f t="shared" si="178"/>
        <v>83</v>
      </c>
      <c r="CK114" s="286">
        <f t="shared" si="178"/>
        <v>0</v>
      </c>
      <c r="CL114" s="286">
        <f t="shared" si="178"/>
        <v>0</v>
      </c>
      <c r="CM114" s="286">
        <f t="shared" si="178"/>
        <v>0</v>
      </c>
      <c r="CN114" s="287">
        <f t="shared" si="178"/>
        <v>0</v>
      </c>
      <c r="CO114" s="288">
        <f t="shared" si="113"/>
        <v>149</v>
      </c>
      <c r="CP114" s="289">
        <f t="shared" si="179"/>
        <v>155</v>
      </c>
      <c r="CQ114" s="290">
        <f t="shared" si="180"/>
        <v>699</v>
      </c>
      <c r="CR114" s="291">
        <f t="shared" si="181"/>
        <v>3676</v>
      </c>
      <c r="CS114" s="292">
        <f t="shared" si="114"/>
        <v>168</v>
      </c>
      <c r="CT114" s="293" t="str">
        <f t="shared" si="156"/>
        <v>147EPS023</v>
      </c>
      <c r="CU114" s="294" t="s">
        <v>341</v>
      </c>
      <c r="CV114" s="295">
        <v>147</v>
      </c>
      <c r="CW114" s="294" t="s">
        <v>227</v>
      </c>
      <c r="CX114" s="296">
        <v>5</v>
      </c>
      <c r="CY114" s="209" t="str">
        <f t="shared" si="157"/>
        <v>172EPSS16</v>
      </c>
      <c r="CZ114" s="294" t="s">
        <v>341</v>
      </c>
      <c r="DA114" s="295">
        <v>172</v>
      </c>
      <c r="DB114" s="294" t="s">
        <v>194</v>
      </c>
      <c r="DC114" s="296">
        <v>1053</v>
      </c>
    </row>
    <row r="115" spans="2:107" x14ac:dyDescent="0.25">
      <c r="B115" s="209" t="str">
        <f t="shared" si="115"/>
        <v>209EPS010</v>
      </c>
      <c r="C115" s="209" t="str">
        <f t="shared" si="116"/>
        <v>209EPS016</v>
      </c>
      <c r="D115" s="209" t="str">
        <f t="shared" si="117"/>
        <v>209EPS037</v>
      </c>
      <c r="E115" s="209" t="str">
        <f t="shared" si="118"/>
        <v>209EPS002</v>
      </c>
      <c r="F115" s="209" t="str">
        <f t="shared" si="119"/>
        <v>209EPS003</v>
      </c>
      <c r="G115" s="209" t="str">
        <f t="shared" si="120"/>
        <v>209EPS023</v>
      </c>
      <c r="H115" s="209" t="str">
        <f t="shared" si="121"/>
        <v>209EPS005</v>
      </c>
      <c r="I115" s="209" t="str">
        <f t="shared" si="122"/>
        <v>209EPS018</v>
      </c>
      <c r="J115" s="209" t="str">
        <f t="shared" si="123"/>
        <v>209EAS016</v>
      </c>
      <c r="K115" s="209" t="str">
        <f t="shared" si="124"/>
        <v>209EAS027</v>
      </c>
      <c r="L115" s="209" t="str">
        <f t="shared" si="125"/>
        <v>209EPS017</v>
      </c>
      <c r="M115" s="209" t="str">
        <f t="shared" si="126"/>
        <v>209EPS033</v>
      </c>
      <c r="N115" s="209" t="str">
        <f t="shared" si="127"/>
        <v>209EPS001</v>
      </c>
      <c r="O115" s="209" t="str">
        <f t="shared" si="128"/>
        <v>209EPS008</v>
      </c>
      <c r="P115" s="209" t="str">
        <f t="shared" si="129"/>
        <v>209EPS040</v>
      </c>
      <c r="Q115" s="209" t="str">
        <f t="shared" si="130"/>
        <v>209ESSC24</v>
      </c>
      <c r="R115" s="209" t="str">
        <f t="shared" si="131"/>
        <v>209EPSC20</v>
      </c>
      <c r="S115" s="209" t="str">
        <f t="shared" si="132"/>
        <v>209ESSC91</v>
      </c>
      <c r="T115" s="209" t="str">
        <f t="shared" si="133"/>
        <v>209ESSC02</v>
      </c>
      <c r="U115" s="209" t="str">
        <f t="shared" si="134"/>
        <v>209ESSC62</v>
      </c>
      <c r="V115" s="209" t="str">
        <f t="shared" si="135"/>
        <v>209EPS012</v>
      </c>
      <c r="W115" s="209" t="str">
        <f t="shared" si="136"/>
        <v>209EPSC22</v>
      </c>
      <c r="X115" s="209" t="str">
        <f t="shared" si="137"/>
        <v>209ESSC07</v>
      </c>
      <c r="Y115" s="209" t="str">
        <f t="shared" si="138"/>
        <v>209ESSC33</v>
      </c>
      <c r="Z115" s="209" t="str">
        <f t="shared" si="139"/>
        <v>209EPSS40</v>
      </c>
      <c r="AA115" s="209" t="str">
        <f t="shared" si="140"/>
        <v>209EPS020</v>
      </c>
      <c r="AB115" s="209" t="str">
        <f t="shared" si="141"/>
        <v>209EPSI03</v>
      </c>
      <c r="AC115" s="209" t="str">
        <f t="shared" si="142"/>
        <v>209ESS002</v>
      </c>
      <c r="AD115" s="209" t="str">
        <f t="shared" si="143"/>
        <v>209ESS024</v>
      </c>
      <c r="AE115" s="209" t="str">
        <f t="shared" si="144"/>
        <v>209ESS091</v>
      </c>
      <c r="AF115" s="209" t="str">
        <f t="shared" si="145"/>
        <v>209RES006</v>
      </c>
      <c r="AG115" s="209" t="str">
        <f t="shared" si="146"/>
        <v>209EPSS10</v>
      </c>
      <c r="AH115" s="209" t="e">
        <f>CONCATENATE(AT115,#REF!)</f>
        <v>#REF!</v>
      </c>
      <c r="AI115" s="209" t="str">
        <f t="shared" si="147"/>
        <v>209EPSS16</v>
      </c>
      <c r="AJ115" s="209" t="str">
        <f t="shared" si="148"/>
        <v>209EPSS37</v>
      </c>
      <c r="AK115" s="209" t="str">
        <f t="shared" si="149"/>
        <v>209EPSS02</v>
      </c>
      <c r="AL115" s="209" t="str">
        <f t="shared" si="150"/>
        <v>209EPSS23</v>
      </c>
      <c r="AM115" s="209" t="str">
        <f t="shared" si="151"/>
        <v>209EPSM03</v>
      </c>
      <c r="AN115" s="209" t="str">
        <f t="shared" si="152"/>
        <v>209EPSS18</v>
      </c>
      <c r="AO115" s="209" t="str">
        <f t="shared" si="153"/>
        <v>209EPSS05</v>
      </c>
      <c r="AP115" s="209" t="str">
        <f t="shared" si="154"/>
        <v>209EPSS17</v>
      </c>
      <c r="AQ115" s="209" t="str">
        <f t="shared" si="155"/>
        <v>209EPSS33</v>
      </c>
      <c r="AR115" s="89" t="s">
        <v>153</v>
      </c>
      <c r="AS115" s="308" t="s">
        <v>343</v>
      </c>
      <c r="AT115" s="283">
        <v>209</v>
      </c>
      <c r="AU115" s="284">
        <f>'[1]1.COBERTURA  DANE'!K114</f>
        <v>283</v>
      </c>
      <c r="AV115" s="285">
        <f>'[1]1.COBERTURA  DANE'!N114</f>
        <v>0</v>
      </c>
      <c r="AW115" s="286">
        <f>'[1]1.COBERTURA  DANE'!L114</f>
        <v>2</v>
      </c>
      <c r="AX115" s="287">
        <f>'[1]1.COBERTURA  DANE'!M114</f>
        <v>0</v>
      </c>
      <c r="AY115" s="284">
        <f t="shared" si="174"/>
        <v>0</v>
      </c>
      <c r="AZ115" s="286">
        <f t="shared" si="174"/>
        <v>0</v>
      </c>
      <c r="BA115" s="286">
        <f t="shared" si="174"/>
        <v>507</v>
      </c>
      <c r="BB115" s="286">
        <f t="shared" si="174"/>
        <v>2</v>
      </c>
      <c r="BC115" s="286">
        <f t="shared" si="174"/>
        <v>2924</v>
      </c>
      <c r="BD115" s="286">
        <f t="shared" si="174"/>
        <v>0</v>
      </c>
      <c r="BE115" s="286">
        <f t="shared" si="174"/>
        <v>0</v>
      </c>
      <c r="BF115" s="286">
        <f t="shared" si="174"/>
        <v>0</v>
      </c>
      <c r="BG115" s="286">
        <f t="shared" si="174"/>
        <v>0</v>
      </c>
      <c r="BH115" s="286">
        <f t="shared" si="174"/>
        <v>0</v>
      </c>
      <c r="BI115" s="286">
        <f t="shared" si="174"/>
        <v>0</v>
      </c>
      <c r="BJ115" s="286">
        <f t="shared" si="174"/>
        <v>0</v>
      </c>
      <c r="BK115" s="286">
        <f t="shared" si="174"/>
        <v>0</v>
      </c>
      <c r="BL115" s="287">
        <f t="shared" si="174"/>
        <v>0</v>
      </c>
      <c r="BM115" s="284">
        <f t="shared" si="174"/>
        <v>30</v>
      </c>
      <c r="BN115" s="286">
        <f t="shared" si="174"/>
        <v>0</v>
      </c>
      <c r="BO115" s="286">
        <f t="shared" si="175"/>
        <v>0</v>
      </c>
      <c r="BP115" s="286">
        <f t="shared" si="175"/>
        <v>0</v>
      </c>
      <c r="BQ115" s="286">
        <f t="shared" si="175"/>
        <v>0</v>
      </c>
      <c r="BR115" s="286">
        <f t="shared" si="175"/>
        <v>0</v>
      </c>
      <c r="BS115" s="286">
        <f t="shared" si="175"/>
        <v>0</v>
      </c>
      <c r="BT115" s="286">
        <f t="shared" si="175"/>
        <v>0</v>
      </c>
      <c r="BU115" s="286">
        <f t="shared" si="175"/>
        <v>0</v>
      </c>
      <c r="BV115" s="287">
        <f t="shared" si="175"/>
        <v>0</v>
      </c>
      <c r="BW115" s="288">
        <f t="shared" si="112"/>
        <v>30</v>
      </c>
      <c r="BX115" s="284">
        <f t="shared" si="176"/>
        <v>11901</v>
      </c>
      <c r="BY115" s="286">
        <f t="shared" si="176"/>
        <v>1</v>
      </c>
      <c r="BZ115" s="286">
        <f t="shared" si="176"/>
        <v>0</v>
      </c>
      <c r="CA115" s="286">
        <f t="shared" si="176"/>
        <v>0</v>
      </c>
      <c r="CB115" s="286">
        <f t="shared" si="176"/>
        <v>0</v>
      </c>
      <c r="CC115" s="286">
        <f t="shared" si="176"/>
        <v>1580</v>
      </c>
      <c r="CD115" s="287">
        <f>'[1]1.COBERTURA  DANE'!F114</f>
        <v>0</v>
      </c>
      <c r="CE115" s="284">
        <f t="shared" si="177"/>
        <v>0</v>
      </c>
      <c r="CF115" s="286">
        <f t="shared" si="178"/>
        <v>0</v>
      </c>
      <c r="CG115" s="286">
        <f t="shared" si="178"/>
        <v>99</v>
      </c>
      <c r="CH115" s="286">
        <f t="shared" si="178"/>
        <v>7</v>
      </c>
      <c r="CI115" s="286">
        <f t="shared" si="178"/>
        <v>0</v>
      </c>
      <c r="CJ115" s="286">
        <f t="shared" si="178"/>
        <v>393</v>
      </c>
      <c r="CK115" s="286">
        <f t="shared" si="178"/>
        <v>0</v>
      </c>
      <c r="CL115" s="286">
        <f t="shared" si="178"/>
        <v>0</v>
      </c>
      <c r="CM115" s="286">
        <f t="shared" si="178"/>
        <v>0</v>
      </c>
      <c r="CN115" s="287">
        <f t="shared" si="178"/>
        <v>0</v>
      </c>
      <c r="CO115" s="288">
        <f t="shared" si="113"/>
        <v>499</v>
      </c>
      <c r="CP115" s="289">
        <f t="shared" si="179"/>
        <v>285</v>
      </c>
      <c r="CQ115" s="290">
        <f t="shared" si="180"/>
        <v>3463</v>
      </c>
      <c r="CR115" s="291">
        <f t="shared" si="181"/>
        <v>13981</v>
      </c>
      <c r="CS115" s="292">
        <f t="shared" si="114"/>
        <v>529</v>
      </c>
      <c r="CT115" s="293" t="str">
        <f t="shared" si="156"/>
        <v>147EPS037</v>
      </c>
      <c r="CU115" s="294" t="s">
        <v>341</v>
      </c>
      <c r="CV115" s="295">
        <v>147</v>
      </c>
      <c r="CW115" s="294" t="s">
        <v>224</v>
      </c>
      <c r="CX115" s="296">
        <v>5172</v>
      </c>
      <c r="CY115" s="209" t="str">
        <f t="shared" si="157"/>
        <v>172EPSS37</v>
      </c>
      <c r="CZ115" s="294" t="s">
        <v>341</v>
      </c>
      <c r="DA115" s="295">
        <v>172</v>
      </c>
      <c r="DB115" s="294" t="s">
        <v>196</v>
      </c>
      <c r="DC115" s="296">
        <v>439</v>
      </c>
    </row>
    <row r="116" spans="2:107" x14ac:dyDescent="0.25">
      <c r="B116" s="209" t="str">
        <f t="shared" si="115"/>
        <v>282EPS010</v>
      </c>
      <c r="C116" s="209" t="str">
        <f t="shared" si="116"/>
        <v>282EPS016</v>
      </c>
      <c r="D116" s="209" t="str">
        <f t="shared" si="117"/>
        <v>282EPS037</v>
      </c>
      <c r="E116" s="209" t="str">
        <f t="shared" si="118"/>
        <v>282EPS002</v>
      </c>
      <c r="F116" s="209" t="str">
        <f t="shared" si="119"/>
        <v>282EPS003</v>
      </c>
      <c r="G116" s="209" t="str">
        <f t="shared" si="120"/>
        <v>282EPS023</v>
      </c>
      <c r="H116" s="209" t="str">
        <f t="shared" si="121"/>
        <v>282EPS005</v>
      </c>
      <c r="I116" s="209" t="str">
        <f t="shared" si="122"/>
        <v>282EPS018</v>
      </c>
      <c r="J116" s="209" t="str">
        <f t="shared" si="123"/>
        <v>282EAS016</v>
      </c>
      <c r="K116" s="209" t="str">
        <f t="shared" si="124"/>
        <v>282EAS027</v>
      </c>
      <c r="L116" s="209" t="str">
        <f t="shared" si="125"/>
        <v>282EPS017</v>
      </c>
      <c r="M116" s="209" t="str">
        <f t="shared" si="126"/>
        <v>282EPS033</v>
      </c>
      <c r="N116" s="209" t="str">
        <f t="shared" si="127"/>
        <v>282EPS001</v>
      </c>
      <c r="O116" s="209" t="str">
        <f t="shared" si="128"/>
        <v>282EPS008</v>
      </c>
      <c r="P116" s="209" t="str">
        <f t="shared" si="129"/>
        <v>282EPS040</v>
      </c>
      <c r="Q116" s="209" t="str">
        <f t="shared" si="130"/>
        <v>282ESSC24</v>
      </c>
      <c r="R116" s="209" t="str">
        <f t="shared" si="131"/>
        <v>282EPSC20</v>
      </c>
      <c r="S116" s="209" t="str">
        <f t="shared" si="132"/>
        <v>282ESSC91</v>
      </c>
      <c r="T116" s="209" t="str">
        <f t="shared" si="133"/>
        <v>282ESSC02</v>
      </c>
      <c r="U116" s="209" t="str">
        <f t="shared" si="134"/>
        <v>282ESSC62</v>
      </c>
      <c r="V116" s="209" t="str">
        <f t="shared" si="135"/>
        <v>282EPS012</v>
      </c>
      <c r="W116" s="209" t="str">
        <f t="shared" si="136"/>
        <v>282EPSC22</v>
      </c>
      <c r="X116" s="209" t="str">
        <f t="shared" si="137"/>
        <v>282ESSC07</v>
      </c>
      <c r="Y116" s="209" t="str">
        <f t="shared" si="138"/>
        <v>282ESSC33</v>
      </c>
      <c r="Z116" s="209" t="str">
        <f t="shared" si="139"/>
        <v>282EPSS40</v>
      </c>
      <c r="AA116" s="209" t="str">
        <f t="shared" si="140"/>
        <v>282EPS020</v>
      </c>
      <c r="AB116" s="209" t="str">
        <f t="shared" si="141"/>
        <v>282EPSI03</v>
      </c>
      <c r="AC116" s="209" t="str">
        <f t="shared" si="142"/>
        <v>282ESS002</v>
      </c>
      <c r="AD116" s="209" t="str">
        <f t="shared" si="143"/>
        <v>282ESS024</v>
      </c>
      <c r="AE116" s="209" t="str">
        <f t="shared" si="144"/>
        <v>282ESS091</v>
      </c>
      <c r="AF116" s="209" t="str">
        <f t="shared" si="145"/>
        <v>282RES006</v>
      </c>
      <c r="AG116" s="209" t="str">
        <f t="shared" si="146"/>
        <v>282EPSS10</v>
      </c>
      <c r="AH116" s="209" t="e">
        <f>CONCATENATE(AT116,#REF!)</f>
        <v>#REF!</v>
      </c>
      <c r="AI116" s="209" t="str">
        <f t="shared" si="147"/>
        <v>282EPSS16</v>
      </c>
      <c r="AJ116" s="209" t="str">
        <f t="shared" si="148"/>
        <v>282EPSS37</v>
      </c>
      <c r="AK116" s="209" t="str">
        <f t="shared" si="149"/>
        <v>282EPSS02</v>
      </c>
      <c r="AL116" s="209" t="str">
        <f t="shared" si="150"/>
        <v>282EPSS23</v>
      </c>
      <c r="AM116" s="209" t="str">
        <f t="shared" si="151"/>
        <v>282EPSM03</v>
      </c>
      <c r="AN116" s="209" t="str">
        <f t="shared" si="152"/>
        <v>282EPSS18</v>
      </c>
      <c r="AO116" s="209" t="str">
        <f t="shared" si="153"/>
        <v>282EPSS05</v>
      </c>
      <c r="AP116" s="209" t="str">
        <f t="shared" si="154"/>
        <v>282EPSS17</v>
      </c>
      <c r="AQ116" s="209" t="str">
        <f t="shared" si="155"/>
        <v>282EPSS33</v>
      </c>
      <c r="AR116" s="89" t="s">
        <v>44</v>
      </c>
      <c r="AS116" s="308" t="s">
        <v>343</v>
      </c>
      <c r="AT116" s="283">
        <v>282</v>
      </c>
      <c r="AU116" s="284">
        <f>'[1]1.COBERTURA  DANE'!K115</f>
        <v>640</v>
      </c>
      <c r="AV116" s="285">
        <f>'[1]1.COBERTURA  DANE'!N115</f>
        <v>0</v>
      </c>
      <c r="AW116" s="286">
        <f>'[1]1.COBERTURA  DANE'!L115</f>
        <v>0</v>
      </c>
      <c r="AX116" s="287">
        <f>'[1]1.COBERTURA  DANE'!M115</f>
        <v>2</v>
      </c>
      <c r="AY116" s="284">
        <f t="shared" si="174"/>
        <v>0</v>
      </c>
      <c r="AZ116" s="286">
        <f t="shared" si="174"/>
        <v>2026</v>
      </c>
      <c r="BA116" s="286">
        <f t="shared" si="174"/>
        <v>959</v>
      </c>
      <c r="BB116" s="286">
        <f t="shared" si="174"/>
        <v>0</v>
      </c>
      <c r="BC116" s="286">
        <f t="shared" si="174"/>
        <v>4227</v>
      </c>
      <c r="BD116" s="286">
        <f t="shared" si="174"/>
        <v>0</v>
      </c>
      <c r="BE116" s="286">
        <f t="shared" si="174"/>
        <v>0</v>
      </c>
      <c r="BF116" s="286">
        <f t="shared" si="174"/>
        <v>1</v>
      </c>
      <c r="BG116" s="286">
        <f t="shared" si="174"/>
        <v>2</v>
      </c>
      <c r="BH116" s="286">
        <f t="shared" si="174"/>
        <v>17</v>
      </c>
      <c r="BI116" s="286">
        <f t="shared" si="174"/>
        <v>0</v>
      </c>
      <c r="BJ116" s="286">
        <f t="shared" si="174"/>
        <v>0</v>
      </c>
      <c r="BK116" s="286">
        <f t="shared" si="174"/>
        <v>0</v>
      </c>
      <c r="BL116" s="287">
        <f t="shared" si="174"/>
        <v>0</v>
      </c>
      <c r="BM116" s="284">
        <f t="shared" si="174"/>
        <v>48</v>
      </c>
      <c r="BN116" s="286">
        <f t="shared" si="174"/>
        <v>0</v>
      </c>
      <c r="BO116" s="286">
        <f t="shared" si="175"/>
        <v>0</v>
      </c>
      <c r="BP116" s="286">
        <f t="shared" si="175"/>
        <v>0</v>
      </c>
      <c r="BQ116" s="286">
        <f t="shared" si="175"/>
        <v>0</v>
      </c>
      <c r="BR116" s="286">
        <f t="shared" si="175"/>
        <v>0</v>
      </c>
      <c r="BS116" s="286">
        <f t="shared" si="175"/>
        <v>0</v>
      </c>
      <c r="BT116" s="286">
        <f t="shared" si="175"/>
        <v>0</v>
      </c>
      <c r="BU116" s="286">
        <f t="shared" si="175"/>
        <v>0</v>
      </c>
      <c r="BV116" s="287">
        <f t="shared" si="175"/>
        <v>0</v>
      </c>
      <c r="BW116" s="288">
        <f t="shared" si="112"/>
        <v>48</v>
      </c>
      <c r="BX116" s="284">
        <f t="shared" si="176"/>
        <v>7780</v>
      </c>
      <c r="BY116" s="286">
        <f t="shared" si="176"/>
        <v>26</v>
      </c>
      <c r="BZ116" s="286">
        <f t="shared" si="176"/>
        <v>0</v>
      </c>
      <c r="CA116" s="286">
        <f t="shared" si="176"/>
        <v>0</v>
      </c>
      <c r="CB116" s="286">
        <f t="shared" si="176"/>
        <v>0</v>
      </c>
      <c r="CC116" s="286">
        <f t="shared" si="176"/>
        <v>0</v>
      </c>
      <c r="CD116" s="287">
        <f>'[1]1.COBERTURA  DANE'!F115</f>
        <v>0</v>
      </c>
      <c r="CE116" s="284">
        <f t="shared" si="177"/>
        <v>0</v>
      </c>
      <c r="CF116" s="286">
        <f t="shared" si="178"/>
        <v>193</v>
      </c>
      <c r="CG116" s="286">
        <f t="shared" si="178"/>
        <v>89</v>
      </c>
      <c r="CH116" s="286">
        <f t="shared" si="178"/>
        <v>0</v>
      </c>
      <c r="CI116" s="286">
        <f t="shared" si="178"/>
        <v>0</v>
      </c>
      <c r="CJ116" s="286">
        <f t="shared" si="178"/>
        <v>280</v>
      </c>
      <c r="CK116" s="286">
        <f t="shared" si="178"/>
        <v>0</v>
      </c>
      <c r="CL116" s="286">
        <f t="shared" si="178"/>
        <v>0</v>
      </c>
      <c r="CM116" s="286">
        <f t="shared" si="178"/>
        <v>0</v>
      </c>
      <c r="CN116" s="287">
        <f t="shared" si="178"/>
        <v>0</v>
      </c>
      <c r="CO116" s="288">
        <f t="shared" si="113"/>
        <v>562</v>
      </c>
      <c r="CP116" s="289">
        <f t="shared" si="179"/>
        <v>642</v>
      </c>
      <c r="CQ116" s="290">
        <f t="shared" si="180"/>
        <v>7280</v>
      </c>
      <c r="CR116" s="291">
        <f t="shared" si="181"/>
        <v>8368</v>
      </c>
      <c r="CS116" s="292">
        <f t="shared" si="114"/>
        <v>610</v>
      </c>
      <c r="CT116" s="293" t="str">
        <f t="shared" si="156"/>
        <v>147EPS040</v>
      </c>
      <c r="CU116" s="294" t="s">
        <v>341</v>
      </c>
      <c r="CV116" s="295">
        <v>147</v>
      </c>
      <c r="CW116" s="294" t="s">
        <v>240</v>
      </c>
      <c r="CX116" s="296">
        <v>81</v>
      </c>
      <c r="CY116" s="209" t="str">
        <f t="shared" si="157"/>
        <v>172EPSS40</v>
      </c>
      <c r="CZ116" s="294" t="s">
        <v>341</v>
      </c>
      <c r="DA116" s="295">
        <v>172</v>
      </c>
      <c r="DB116" s="294" t="s">
        <v>178</v>
      </c>
      <c r="DC116" s="296">
        <v>29163</v>
      </c>
    </row>
    <row r="117" spans="2:107" x14ac:dyDescent="0.25">
      <c r="B117" s="209" t="str">
        <f t="shared" si="115"/>
        <v>353EPS010</v>
      </c>
      <c r="C117" s="209" t="str">
        <f t="shared" si="116"/>
        <v>353EPS016</v>
      </c>
      <c r="D117" s="209" t="str">
        <f t="shared" si="117"/>
        <v>353EPS037</v>
      </c>
      <c r="E117" s="209" t="str">
        <f t="shared" si="118"/>
        <v>353EPS002</v>
      </c>
      <c r="F117" s="209" t="str">
        <f t="shared" si="119"/>
        <v>353EPS003</v>
      </c>
      <c r="G117" s="209" t="str">
        <f t="shared" si="120"/>
        <v>353EPS023</v>
      </c>
      <c r="H117" s="209" t="str">
        <f t="shared" si="121"/>
        <v>353EPS005</v>
      </c>
      <c r="I117" s="209" t="str">
        <f t="shared" si="122"/>
        <v>353EPS018</v>
      </c>
      <c r="J117" s="209" t="str">
        <f t="shared" si="123"/>
        <v>353EAS016</v>
      </c>
      <c r="K117" s="209" t="str">
        <f t="shared" si="124"/>
        <v>353EAS027</v>
      </c>
      <c r="L117" s="209" t="str">
        <f t="shared" si="125"/>
        <v>353EPS017</v>
      </c>
      <c r="M117" s="209" t="str">
        <f t="shared" si="126"/>
        <v>353EPS033</v>
      </c>
      <c r="N117" s="209" t="str">
        <f t="shared" si="127"/>
        <v>353EPS001</v>
      </c>
      <c r="O117" s="209" t="str">
        <f t="shared" si="128"/>
        <v>353EPS008</v>
      </c>
      <c r="P117" s="209" t="str">
        <f t="shared" si="129"/>
        <v>353EPS040</v>
      </c>
      <c r="Q117" s="209" t="str">
        <f t="shared" si="130"/>
        <v>353ESSC24</v>
      </c>
      <c r="R117" s="209" t="str">
        <f t="shared" si="131"/>
        <v>353EPSC20</v>
      </c>
      <c r="S117" s="209" t="str">
        <f t="shared" si="132"/>
        <v>353ESSC91</v>
      </c>
      <c r="T117" s="209" t="str">
        <f t="shared" si="133"/>
        <v>353ESSC02</v>
      </c>
      <c r="U117" s="209" t="str">
        <f t="shared" si="134"/>
        <v>353ESSC62</v>
      </c>
      <c r="V117" s="209" t="str">
        <f t="shared" si="135"/>
        <v>353EPS012</v>
      </c>
      <c r="W117" s="209" t="str">
        <f t="shared" si="136"/>
        <v>353EPSC22</v>
      </c>
      <c r="X117" s="209" t="str">
        <f t="shared" si="137"/>
        <v>353ESSC07</v>
      </c>
      <c r="Y117" s="209" t="str">
        <f t="shared" si="138"/>
        <v>353ESSC33</v>
      </c>
      <c r="Z117" s="209" t="str">
        <f t="shared" si="139"/>
        <v>353EPSS40</v>
      </c>
      <c r="AA117" s="209" t="str">
        <f t="shared" si="140"/>
        <v>353EPS020</v>
      </c>
      <c r="AB117" s="209" t="str">
        <f t="shared" si="141"/>
        <v>353EPSI03</v>
      </c>
      <c r="AC117" s="209" t="str">
        <f t="shared" si="142"/>
        <v>353ESS002</v>
      </c>
      <c r="AD117" s="209" t="str">
        <f t="shared" si="143"/>
        <v>353ESS024</v>
      </c>
      <c r="AE117" s="209" t="str">
        <f t="shared" si="144"/>
        <v>353ESS091</v>
      </c>
      <c r="AF117" s="209" t="str">
        <f t="shared" si="145"/>
        <v>353RES006</v>
      </c>
      <c r="AG117" s="209" t="str">
        <f t="shared" si="146"/>
        <v>353EPSS10</v>
      </c>
      <c r="AH117" s="209" t="e">
        <f>CONCATENATE(AT117,#REF!)</f>
        <v>#REF!</v>
      </c>
      <c r="AI117" s="209" t="str">
        <f t="shared" si="147"/>
        <v>353EPSS16</v>
      </c>
      <c r="AJ117" s="209" t="str">
        <f t="shared" si="148"/>
        <v>353EPSS37</v>
      </c>
      <c r="AK117" s="209" t="str">
        <f t="shared" si="149"/>
        <v>353EPSS02</v>
      </c>
      <c r="AL117" s="209" t="str">
        <f t="shared" si="150"/>
        <v>353EPSS23</v>
      </c>
      <c r="AM117" s="209" t="str">
        <f t="shared" si="151"/>
        <v>353EPSM03</v>
      </c>
      <c r="AN117" s="209" t="str">
        <f t="shared" si="152"/>
        <v>353EPSS18</v>
      </c>
      <c r="AO117" s="209" t="str">
        <f t="shared" si="153"/>
        <v>353EPSS05</v>
      </c>
      <c r="AP117" s="209" t="str">
        <f t="shared" si="154"/>
        <v>353EPSS17</v>
      </c>
      <c r="AQ117" s="209" t="str">
        <f t="shared" si="155"/>
        <v>353EPSS33</v>
      </c>
      <c r="AR117" s="89" t="s">
        <v>154</v>
      </c>
      <c r="AS117" s="308" t="s">
        <v>343</v>
      </c>
      <c r="AT117" s="283">
        <v>353</v>
      </c>
      <c r="AU117" s="284">
        <f>'[1]1.COBERTURA  DANE'!K116</f>
        <v>89</v>
      </c>
      <c r="AV117" s="285">
        <f>'[1]1.COBERTURA  DANE'!N116</f>
        <v>0</v>
      </c>
      <c r="AW117" s="286">
        <f>'[1]1.COBERTURA  DANE'!L116</f>
        <v>0</v>
      </c>
      <c r="AX117" s="287">
        <f>'[1]1.COBERTURA  DANE'!M116</f>
        <v>0</v>
      </c>
      <c r="AY117" s="284">
        <f t="shared" si="174"/>
        <v>0</v>
      </c>
      <c r="AZ117" s="286">
        <f t="shared" si="174"/>
        <v>0</v>
      </c>
      <c r="BA117" s="286">
        <f t="shared" si="174"/>
        <v>172</v>
      </c>
      <c r="BB117" s="286">
        <f t="shared" si="174"/>
        <v>0</v>
      </c>
      <c r="BC117" s="286">
        <f t="shared" si="174"/>
        <v>567</v>
      </c>
      <c r="BD117" s="286">
        <f t="shared" si="174"/>
        <v>0</v>
      </c>
      <c r="BE117" s="286">
        <f t="shared" si="174"/>
        <v>0</v>
      </c>
      <c r="BF117" s="286">
        <f t="shared" si="174"/>
        <v>0</v>
      </c>
      <c r="BG117" s="286">
        <f t="shared" si="174"/>
        <v>1</v>
      </c>
      <c r="BH117" s="286">
        <f t="shared" si="174"/>
        <v>0</v>
      </c>
      <c r="BI117" s="286">
        <f t="shared" si="174"/>
        <v>0</v>
      </c>
      <c r="BJ117" s="286">
        <f t="shared" si="174"/>
        <v>0</v>
      </c>
      <c r="BK117" s="286">
        <f t="shared" si="174"/>
        <v>0</v>
      </c>
      <c r="BL117" s="287">
        <f t="shared" si="174"/>
        <v>0</v>
      </c>
      <c r="BM117" s="284">
        <f t="shared" si="174"/>
        <v>6</v>
      </c>
      <c r="BN117" s="286">
        <f t="shared" si="174"/>
        <v>50</v>
      </c>
      <c r="BO117" s="286">
        <f t="shared" si="175"/>
        <v>0</v>
      </c>
      <c r="BP117" s="286">
        <f t="shared" si="175"/>
        <v>0</v>
      </c>
      <c r="BQ117" s="286">
        <f t="shared" si="175"/>
        <v>0</v>
      </c>
      <c r="BR117" s="286">
        <f t="shared" si="175"/>
        <v>0</v>
      </c>
      <c r="BS117" s="286">
        <f t="shared" si="175"/>
        <v>0</v>
      </c>
      <c r="BT117" s="286">
        <f t="shared" si="175"/>
        <v>0</v>
      </c>
      <c r="BU117" s="286">
        <f t="shared" si="175"/>
        <v>0</v>
      </c>
      <c r="BV117" s="287">
        <f t="shared" si="175"/>
        <v>0</v>
      </c>
      <c r="BW117" s="288">
        <f t="shared" si="112"/>
        <v>56</v>
      </c>
      <c r="BX117" s="284">
        <f t="shared" si="176"/>
        <v>343</v>
      </c>
      <c r="BY117" s="286">
        <f t="shared" si="176"/>
        <v>0</v>
      </c>
      <c r="BZ117" s="286">
        <f t="shared" si="176"/>
        <v>0</v>
      </c>
      <c r="CA117" s="286">
        <f t="shared" si="176"/>
        <v>0</v>
      </c>
      <c r="CB117" s="286">
        <f t="shared" si="176"/>
        <v>2656</v>
      </c>
      <c r="CC117" s="286">
        <f t="shared" si="176"/>
        <v>0</v>
      </c>
      <c r="CD117" s="287">
        <f>'[1]1.COBERTURA  DANE'!F116</f>
        <v>0</v>
      </c>
      <c r="CE117" s="284">
        <f t="shared" si="177"/>
        <v>0</v>
      </c>
      <c r="CF117" s="286">
        <f t="shared" si="178"/>
        <v>0</v>
      </c>
      <c r="CG117" s="286">
        <f t="shared" si="178"/>
        <v>36</v>
      </c>
      <c r="CH117" s="286">
        <f t="shared" si="178"/>
        <v>0</v>
      </c>
      <c r="CI117" s="286">
        <f t="shared" si="178"/>
        <v>0</v>
      </c>
      <c r="CJ117" s="286">
        <f t="shared" si="178"/>
        <v>106</v>
      </c>
      <c r="CK117" s="286">
        <f t="shared" si="178"/>
        <v>0</v>
      </c>
      <c r="CL117" s="286">
        <f t="shared" si="178"/>
        <v>0</v>
      </c>
      <c r="CM117" s="286">
        <f t="shared" si="178"/>
        <v>0</v>
      </c>
      <c r="CN117" s="287">
        <f t="shared" si="178"/>
        <v>0</v>
      </c>
      <c r="CO117" s="288">
        <f t="shared" si="113"/>
        <v>142</v>
      </c>
      <c r="CP117" s="289">
        <f t="shared" si="179"/>
        <v>89</v>
      </c>
      <c r="CQ117" s="290">
        <f t="shared" si="180"/>
        <v>796</v>
      </c>
      <c r="CR117" s="291">
        <f t="shared" si="181"/>
        <v>3141</v>
      </c>
      <c r="CS117" s="292">
        <f t="shared" si="114"/>
        <v>198</v>
      </c>
      <c r="CT117" s="293" t="str">
        <f t="shared" si="156"/>
        <v>147ESSC02</v>
      </c>
      <c r="CU117" s="294" t="s">
        <v>341</v>
      </c>
      <c r="CV117" s="295">
        <v>147</v>
      </c>
      <c r="CW117" s="294" t="s">
        <v>242</v>
      </c>
      <c r="CX117" s="296">
        <v>1</v>
      </c>
      <c r="CY117" s="209" t="str">
        <f t="shared" si="157"/>
        <v>172ESS002</v>
      </c>
      <c r="CZ117" s="294" t="s">
        <v>341</v>
      </c>
      <c r="DA117" s="295">
        <v>172</v>
      </c>
      <c r="DB117" s="294" t="s">
        <v>182</v>
      </c>
      <c r="DC117" s="296">
        <v>1686</v>
      </c>
    </row>
    <row r="118" spans="2:107" x14ac:dyDescent="0.25">
      <c r="B118" s="209" t="str">
        <f t="shared" si="115"/>
        <v>364EPS010</v>
      </c>
      <c r="C118" s="209" t="str">
        <f t="shared" si="116"/>
        <v>364EPS016</v>
      </c>
      <c r="D118" s="209" t="str">
        <f t="shared" si="117"/>
        <v>364EPS037</v>
      </c>
      <c r="E118" s="209" t="str">
        <f t="shared" si="118"/>
        <v>364EPS002</v>
      </c>
      <c r="F118" s="209" t="str">
        <f t="shared" si="119"/>
        <v>364EPS003</v>
      </c>
      <c r="G118" s="209" t="str">
        <f t="shared" si="120"/>
        <v>364EPS023</v>
      </c>
      <c r="H118" s="209" t="str">
        <f t="shared" si="121"/>
        <v>364EPS005</v>
      </c>
      <c r="I118" s="209" t="str">
        <f t="shared" si="122"/>
        <v>364EPS018</v>
      </c>
      <c r="J118" s="209" t="str">
        <f t="shared" si="123"/>
        <v>364EAS016</v>
      </c>
      <c r="K118" s="209" t="str">
        <f t="shared" si="124"/>
        <v>364EAS027</v>
      </c>
      <c r="L118" s="209" t="str">
        <f t="shared" si="125"/>
        <v>364EPS017</v>
      </c>
      <c r="M118" s="209" t="str">
        <f t="shared" si="126"/>
        <v>364EPS033</v>
      </c>
      <c r="N118" s="209" t="str">
        <f t="shared" si="127"/>
        <v>364EPS001</v>
      </c>
      <c r="O118" s="209" t="str">
        <f t="shared" si="128"/>
        <v>364EPS008</v>
      </c>
      <c r="P118" s="209" t="str">
        <f t="shared" si="129"/>
        <v>364EPS040</v>
      </c>
      <c r="Q118" s="209" t="str">
        <f t="shared" si="130"/>
        <v>364ESSC24</v>
      </c>
      <c r="R118" s="209" t="str">
        <f t="shared" si="131"/>
        <v>364EPSC20</v>
      </c>
      <c r="S118" s="209" t="str">
        <f t="shared" si="132"/>
        <v>364ESSC91</v>
      </c>
      <c r="T118" s="209" t="str">
        <f t="shared" si="133"/>
        <v>364ESSC02</v>
      </c>
      <c r="U118" s="209" t="str">
        <f t="shared" si="134"/>
        <v>364ESSC62</v>
      </c>
      <c r="V118" s="209" t="str">
        <f t="shared" si="135"/>
        <v>364EPS012</v>
      </c>
      <c r="W118" s="209" t="str">
        <f t="shared" si="136"/>
        <v>364EPSC22</v>
      </c>
      <c r="X118" s="209" t="str">
        <f t="shared" si="137"/>
        <v>364ESSC07</v>
      </c>
      <c r="Y118" s="209" t="str">
        <f t="shared" si="138"/>
        <v>364ESSC33</v>
      </c>
      <c r="Z118" s="209" t="str">
        <f t="shared" si="139"/>
        <v>364EPSS40</v>
      </c>
      <c r="AA118" s="209" t="str">
        <f t="shared" si="140"/>
        <v>364EPS020</v>
      </c>
      <c r="AB118" s="209" t="str">
        <f t="shared" si="141"/>
        <v>364EPSI03</v>
      </c>
      <c r="AC118" s="209" t="str">
        <f t="shared" si="142"/>
        <v>364ESS002</v>
      </c>
      <c r="AD118" s="209" t="str">
        <f t="shared" si="143"/>
        <v>364ESS024</v>
      </c>
      <c r="AE118" s="209" t="str">
        <f t="shared" si="144"/>
        <v>364ESS091</v>
      </c>
      <c r="AF118" s="209" t="str">
        <f t="shared" si="145"/>
        <v>364RES006</v>
      </c>
      <c r="AG118" s="209" t="str">
        <f t="shared" si="146"/>
        <v>364EPSS10</v>
      </c>
      <c r="AH118" s="209" t="e">
        <f>CONCATENATE(AT118,#REF!)</f>
        <v>#REF!</v>
      </c>
      <c r="AI118" s="209" t="str">
        <f t="shared" si="147"/>
        <v>364EPSS16</v>
      </c>
      <c r="AJ118" s="209" t="str">
        <f t="shared" si="148"/>
        <v>364EPSS37</v>
      </c>
      <c r="AK118" s="209" t="str">
        <f t="shared" si="149"/>
        <v>364EPSS02</v>
      </c>
      <c r="AL118" s="209" t="str">
        <f t="shared" si="150"/>
        <v>364EPSS23</v>
      </c>
      <c r="AM118" s="209" t="str">
        <f t="shared" si="151"/>
        <v>364EPSM03</v>
      </c>
      <c r="AN118" s="209" t="str">
        <f t="shared" si="152"/>
        <v>364EPSS18</v>
      </c>
      <c r="AO118" s="209" t="str">
        <f t="shared" si="153"/>
        <v>364EPSS05</v>
      </c>
      <c r="AP118" s="209" t="str">
        <f t="shared" si="154"/>
        <v>364EPSS17</v>
      </c>
      <c r="AQ118" s="209" t="str">
        <f t="shared" si="155"/>
        <v>364EPSS33</v>
      </c>
      <c r="AR118" s="110" t="s">
        <v>155</v>
      </c>
      <c r="AS118" s="308" t="s">
        <v>343</v>
      </c>
      <c r="AT118" s="283">
        <v>364</v>
      </c>
      <c r="AU118" s="284">
        <f>'[1]1.COBERTURA  DANE'!K117</f>
        <v>326</v>
      </c>
      <c r="AV118" s="285">
        <f>'[1]1.COBERTURA  DANE'!N117</f>
        <v>0</v>
      </c>
      <c r="AW118" s="286">
        <f>'[1]1.COBERTURA  DANE'!L117</f>
        <v>0</v>
      </c>
      <c r="AX118" s="287">
        <f>'[1]1.COBERTURA  DANE'!M117</f>
        <v>0</v>
      </c>
      <c r="AY118" s="284">
        <f t="shared" si="174"/>
        <v>0</v>
      </c>
      <c r="AZ118" s="286">
        <f t="shared" si="174"/>
        <v>1</v>
      </c>
      <c r="BA118" s="286">
        <f t="shared" si="174"/>
        <v>733</v>
      </c>
      <c r="BB118" s="286">
        <f t="shared" si="174"/>
        <v>0</v>
      </c>
      <c r="BC118" s="286">
        <f t="shared" si="174"/>
        <v>2300</v>
      </c>
      <c r="BD118" s="286">
        <f t="shared" si="174"/>
        <v>0</v>
      </c>
      <c r="BE118" s="286">
        <f t="shared" si="174"/>
        <v>0</v>
      </c>
      <c r="BF118" s="286">
        <f t="shared" si="174"/>
        <v>0</v>
      </c>
      <c r="BG118" s="286">
        <f t="shared" si="174"/>
        <v>0</v>
      </c>
      <c r="BH118" s="286">
        <f t="shared" si="174"/>
        <v>0</v>
      </c>
      <c r="BI118" s="286">
        <f t="shared" si="174"/>
        <v>0</v>
      </c>
      <c r="BJ118" s="286">
        <f t="shared" si="174"/>
        <v>0</v>
      </c>
      <c r="BK118" s="286">
        <f t="shared" si="174"/>
        <v>0</v>
      </c>
      <c r="BL118" s="287">
        <f t="shared" si="174"/>
        <v>0</v>
      </c>
      <c r="BM118" s="284">
        <f t="shared" si="174"/>
        <v>38</v>
      </c>
      <c r="BN118" s="286">
        <f t="shared" si="174"/>
        <v>0</v>
      </c>
      <c r="BO118" s="286">
        <f t="shared" si="175"/>
        <v>0</v>
      </c>
      <c r="BP118" s="286">
        <f t="shared" si="175"/>
        <v>0</v>
      </c>
      <c r="BQ118" s="286">
        <f t="shared" si="175"/>
        <v>0</v>
      </c>
      <c r="BR118" s="286">
        <f t="shared" si="175"/>
        <v>0</v>
      </c>
      <c r="BS118" s="286">
        <f t="shared" si="175"/>
        <v>0</v>
      </c>
      <c r="BT118" s="286">
        <f t="shared" si="175"/>
        <v>0</v>
      </c>
      <c r="BU118" s="286">
        <f t="shared" si="175"/>
        <v>0</v>
      </c>
      <c r="BV118" s="287">
        <f t="shared" si="175"/>
        <v>0</v>
      </c>
      <c r="BW118" s="288">
        <f t="shared" si="112"/>
        <v>38</v>
      </c>
      <c r="BX118" s="284">
        <f t="shared" si="176"/>
        <v>7982</v>
      </c>
      <c r="BY118" s="286">
        <f t="shared" si="176"/>
        <v>7</v>
      </c>
      <c r="BZ118" s="286">
        <f t="shared" si="176"/>
        <v>1584</v>
      </c>
      <c r="CA118" s="286">
        <f t="shared" si="176"/>
        <v>0</v>
      </c>
      <c r="CB118" s="286">
        <f t="shared" si="176"/>
        <v>0</v>
      </c>
      <c r="CC118" s="286">
        <f t="shared" si="176"/>
        <v>0</v>
      </c>
      <c r="CD118" s="287">
        <f>'[1]1.COBERTURA  DANE'!F117</f>
        <v>0</v>
      </c>
      <c r="CE118" s="284">
        <f t="shared" si="177"/>
        <v>0</v>
      </c>
      <c r="CF118" s="286">
        <f t="shared" si="178"/>
        <v>0</v>
      </c>
      <c r="CG118" s="286">
        <f t="shared" si="178"/>
        <v>92</v>
      </c>
      <c r="CH118" s="286">
        <f t="shared" si="178"/>
        <v>3</v>
      </c>
      <c r="CI118" s="286">
        <f t="shared" si="178"/>
        <v>0</v>
      </c>
      <c r="CJ118" s="286">
        <f t="shared" si="178"/>
        <v>191</v>
      </c>
      <c r="CK118" s="286">
        <f t="shared" si="178"/>
        <v>0</v>
      </c>
      <c r="CL118" s="286">
        <f t="shared" si="178"/>
        <v>0</v>
      </c>
      <c r="CM118" s="286">
        <f t="shared" si="178"/>
        <v>0</v>
      </c>
      <c r="CN118" s="287">
        <f t="shared" si="178"/>
        <v>0</v>
      </c>
      <c r="CO118" s="288">
        <f t="shared" si="113"/>
        <v>286</v>
      </c>
      <c r="CP118" s="289">
        <f t="shared" si="179"/>
        <v>326</v>
      </c>
      <c r="CQ118" s="290">
        <f t="shared" si="180"/>
        <v>3072</v>
      </c>
      <c r="CR118" s="291">
        <f t="shared" si="181"/>
        <v>9859</v>
      </c>
      <c r="CS118" s="292">
        <f t="shared" si="114"/>
        <v>324</v>
      </c>
      <c r="CT118" s="293" t="str">
        <f t="shared" si="156"/>
        <v>172EPS003</v>
      </c>
      <c r="CU118" s="294" t="s">
        <v>341</v>
      </c>
      <c r="CV118" s="295">
        <v>172</v>
      </c>
      <c r="CW118" s="294" t="s">
        <v>226</v>
      </c>
      <c r="CX118" s="296">
        <v>7593</v>
      </c>
      <c r="CY118" s="209" t="str">
        <f t="shared" si="157"/>
        <v>475EPSI03</v>
      </c>
      <c r="CZ118" s="294" t="s">
        <v>341</v>
      </c>
      <c r="DA118" s="295">
        <v>475</v>
      </c>
      <c r="DB118" s="294" t="s">
        <v>186</v>
      </c>
      <c r="DC118" s="296">
        <v>1803</v>
      </c>
    </row>
    <row r="119" spans="2:107" x14ac:dyDescent="0.25">
      <c r="B119" s="209" t="str">
        <f t="shared" si="115"/>
        <v>368EPS010</v>
      </c>
      <c r="C119" s="209" t="str">
        <f t="shared" si="116"/>
        <v>368EPS016</v>
      </c>
      <c r="D119" s="209" t="str">
        <f t="shared" si="117"/>
        <v>368EPS037</v>
      </c>
      <c r="E119" s="209" t="str">
        <f t="shared" si="118"/>
        <v>368EPS002</v>
      </c>
      <c r="F119" s="209" t="str">
        <f t="shared" si="119"/>
        <v>368EPS003</v>
      </c>
      <c r="G119" s="209" t="str">
        <f t="shared" si="120"/>
        <v>368EPS023</v>
      </c>
      <c r="H119" s="209" t="str">
        <f t="shared" si="121"/>
        <v>368EPS005</v>
      </c>
      <c r="I119" s="209" t="str">
        <f t="shared" si="122"/>
        <v>368EPS018</v>
      </c>
      <c r="J119" s="209" t="str">
        <f t="shared" si="123"/>
        <v>368EAS016</v>
      </c>
      <c r="K119" s="209" t="str">
        <f t="shared" si="124"/>
        <v>368EAS027</v>
      </c>
      <c r="L119" s="209" t="str">
        <f t="shared" si="125"/>
        <v>368EPS017</v>
      </c>
      <c r="M119" s="209" t="str">
        <f t="shared" si="126"/>
        <v>368EPS033</v>
      </c>
      <c r="N119" s="209" t="str">
        <f t="shared" si="127"/>
        <v>368EPS001</v>
      </c>
      <c r="O119" s="209" t="str">
        <f t="shared" si="128"/>
        <v>368EPS008</v>
      </c>
      <c r="P119" s="209" t="str">
        <f t="shared" si="129"/>
        <v>368EPS040</v>
      </c>
      <c r="Q119" s="209" t="str">
        <f t="shared" si="130"/>
        <v>368ESSC24</v>
      </c>
      <c r="R119" s="209" t="str">
        <f t="shared" si="131"/>
        <v>368EPSC20</v>
      </c>
      <c r="S119" s="209" t="str">
        <f t="shared" si="132"/>
        <v>368ESSC91</v>
      </c>
      <c r="T119" s="209" t="str">
        <f t="shared" si="133"/>
        <v>368ESSC02</v>
      </c>
      <c r="U119" s="209" t="str">
        <f t="shared" si="134"/>
        <v>368ESSC62</v>
      </c>
      <c r="V119" s="209" t="str">
        <f t="shared" si="135"/>
        <v>368EPS012</v>
      </c>
      <c r="W119" s="209" t="str">
        <f t="shared" si="136"/>
        <v>368EPSC22</v>
      </c>
      <c r="X119" s="209" t="str">
        <f t="shared" si="137"/>
        <v>368ESSC07</v>
      </c>
      <c r="Y119" s="209" t="str">
        <f t="shared" si="138"/>
        <v>368ESSC33</v>
      </c>
      <c r="Z119" s="209" t="str">
        <f t="shared" si="139"/>
        <v>368EPSS40</v>
      </c>
      <c r="AA119" s="209" t="str">
        <f t="shared" si="140"/>
        <v>368EPS020</v>
      </c>
      <c r="AB119" s="209" t="str">
        <f t="shared" si="141"/>
        <v>368EPSI03</v>
      </c>
      <c r="AC119" s="209" t="str">
        <f t="shared" si="142"/>
        <v>368ESS002</v>
      </c>
      <c r="AD119" s="209" t="str">
        <f t="shared" si="143"/>
        <v>368ESS024</v>
      </c>
      <c r="AE119" s="209" t="str">
        <f t="shared" si="144"/>
        <v>368ESS091</v>
      </c>
      <c r="AF119" s="209" t="str">
        <f t="shared" si="145"/>
        <v>368RES006</v>
      </c>
      <c r="AG119" s="209" t="str">
        <f t="shared" si="146"/>
        <v>368EPSS10</v>
      </c>
      <c r="AH119" s="209" t="e">
        <f>CONCATENATE(AT119,#REF!)</f>
        <v>#REF!</v>
      </c>
      <c r="AI119" s="209" t="str">
        <f t="shared" si="147"/>
        <v>368EPSS16</v>
      </c>
      <c r="AJ119" s="209" t="str">
        <f t="shared" si="148"/>
        <v>368EPSS37</v>
      </c>
      <c r="AK119" s="209" t="str">
        <f t="shared" si="149"/>
        <v>368EPSS02</v>
      </c>
      <c r="AL119" s="209" t="str">
        <f t="shared" si="150"/>
        <v>368EPSS23</v>
      </c>
      <c r="AM119" s="209" t="str">
        <f t="shared" si="151"/>
        <v>368EPSM03</v>
      </c>
      <c r="AN119" s="209" t="str">
        <f t="shared" si="152"/>
        <v>368EPSS18</v>
      </c>
      <c r="AO119" s="209" t="str">
        <f t="shared" si="153"/>
        <v>368EPSS05</v>
      </c>
      <c r="AP119" s="209" t="str">
        <f t="shared" si="154"/>
        <v>368EPSS17</v>
      </c>
      <c r="AQ119" s="209" t="str">
        <f t="shared" si="155"/>
        <v>368EPSS33</v>
      </c>
      <c r="AR119" s="89" t="s">
        <v>156</v>
      </c>
      <c r="AS119" s="308" t="s">
        <v>343</v>
      </c>
      <c r="AT119" s="283">
        <v>368</v>
      </c>
      <c r="AU119" s="284">
        <f>'[1]1.COBERTURA  DANE'!K118</f>
        <v>405</v>
      </c>
      <c r="AV119" s="285">
        <f>'[1]1.COBERTURA  DANE'!N118</f>
        <v>0</v>
      </c>
      <c r="AW119" s="286">
        <f>'[1]1.COBERTURA  DANE'!L118</f>
        <v>1</v>
      </c>
      <c r="AX119" s="287">
        <f>'[1]1.COBERTURA  DANE'!M118</f>
        <v>0</v>
      </c>
      <c r="AY119" s="284">
        <f t="shared" si="174"/>
        <v>0</v>
      </c>
      <c r="AZ119" s="286">
        <f t="shared" si="174"/>
        <v>2077</v>
      </c>
      <c r="BA119" s="286">
        <f t="shared" si="174"/>
        <v>466</v>
      </c>
      <c r="BB119" s="286">
        <f t="shared" si="174"/>
        <v>14</v>
      </c>
      <c r="BC119" s="286">
        <f t="shared" si="174"/>
        <v>1057</v>
      </c>
      <c r="BD119" s="286">
        <f t="shared" si="174"/>
        <v>1</v>
      </c>
      <c r="BE119" s="286">
        <f t="shared" si="174"/>
        <v>0</v>
      </c>
      <c r="BF119" s="286">
        <f t="shared" si="174"/>
        <v>1</v>
      </c>
      <c r="BG119" s="286">
        <f t="shared" si="174"/>
        <v>1</v>
      </c>
      <c r="BH119" s="286">
        <f t="shared" si="174"/>
        <v>0</v>
      </c>
      <c r="BI119" s="286">
        <f t="shared" si="174"/>
        <v>0</v>
      </c>
      <c r="BJ119" s="286">
        <f t="shared" si="174"/>
        <v>0</v>
      </c>
      <c r="BK119" s="286">
        <f t="shared" si="174"/>
        <v>0</v>
      </c>
      <c r="BL119" s="287">
        <f t="shared" si="174"/>
        <v>0</v>
      </c>
      <c r="BM119" s="284">
        <f t="shared" si="174"/>
        <v>0</v>
      </c>
      <c r="BN119" s="286">
        <f t="shared" si="174"/>
        <v>102</v>
      </c>
      <c r="BO119" s="286">
        <f t="shared" si="175"/>
        <v>0</v>
      </c>
      <c r="BP119" s="286">
        <f t="shared" si="175"/>
        <v>0</v>
      </c>
      <c r="BQ119" s="286">
        <f t="shared" si="175"/>
        <v>0</v>
      </c>
      <c r="BR119" s="286">
        <f t="shared" si="175"/>
        <v>0</v>
      </c>
      <c r="BS119" s="286">
        <f t="shared" si="175"/>
        <v>0</v>
      </c>
      <c r="BT119" s="286">
        <f t="shared" si="175"/>
        <v>0</v>
      </c>
      <c r="BU119" s="286">
        <f t="shared" si="175"/>
        <v>0</v>
      </c>
      <c r="BV119" s="287">
        <f t="shared" si="175"/>
        <v>0</v>
      </c>
      <c r="BW119" s="288">
        <f t="shared" si="112"/>
        <v>102</v>
      </c>
      <c r="BX119" s="284">
        <f t="shared" si="176"/>
        <v>0</v>
      </c>
      <c r="BY119" s="286">
        <f t="shared" si="176"/>
        <v>0</v>
      </c>
      <c r="BZ119" s="286">
        <f t="shared" si="176"/>
        <v>0</v>
      </c>
      <c r="CA119" s="286">
        <f t="shared" si="176"/>
        <v>0</v>
      </c>
      <c r="CB119" s="286">
        <f t="shared" si="176"/>
        <v>6788</v>
      </c>
      <c r="CC119" s="286">
        <f t="shared" si="176"/>
        <v>0</v>
      </c>
      <c r="CD119" s="287">
        <f>'[1]1.COBERTURA  DANE'!F118</f>
        <v>100</v>
      </c>
      <c r="CE119" s="284">
        <f t="shared" si="177"/>
        <v>0</v>
      </c>
      <c r="CF119" s="286">
        <f t="shared" si="178"/>
        <v>157</v>
      </c>
      <c r="CG119" s="286">
        <f t="shared" si="178"/>
        <v>61</v>
      </c>
      <c r="CH119" s="286">
        <f t="shared" si="178"/>
        <v>3</v>
      </c>
      <c r="CI119" s="286">
        <f t="shared" si="178"/>
        <v>0</v>
      </c>
      <c r="CJ119" s="286">
        <f t="shared" si="178"/>
        <v>61</v>
      </c>
      <c r="CK119" s="286">
        <f t="shared" si="178"/>
        <v>0</v>
      </c>
      <c r="CL119" s="286">
        <f t="shared" si="178"/>
        <v>0</v>
      </c>
      <c r="CM119" s="286">
        <f t="shared" si="178"/>
        <v>0</v>
      </c>
      <c r="CN119" s="287">
        <f t="shared" si="178"/>
        <v>0</v>
      </c>
      <c r="CO119" s="288">
        <f t="shared" si="113"/>
        <v>282</v>
      </c>
      <c r="CP119" s="289">
        <f t="shared" si="179"/>
        <v>406</v>
      </c>
      <c r="CQ119" s="290">
        <f t="shared" si="180"/>
        <v>3719</v>
      </c>
      <c r="CR119" s="291">
        <f t="shared" si="181"/>
        <v>7170</v>
      </c>
      <c r="CS119" s="292">
        <f t="shared" si="114"/>
        <v>384</v>
      </c>
      <c r="CT119" s="293" t="str">
        <f t="shared" si="156"/>
        <v>172EPS005</v>
      </c>
      <c r="CU119" s="294" t="s">
        <v>341</v>
      </c>
      <c r="CV119" s="295">
        <v>172</v>
      </c>
      <c r="CW119" s="294" t="s">
        <v>228</v>
      </c>
      <c r="CX119" s="296">
        <v>1</v>
      </c>
      <c r="CY119" s="209" t="str">
        <f t="shared" si="157"/>
        <v>475EPSM03</v>
      </c>
      <c r="CZ119" s="294" t="s">
        <v>341</v>
      </c>
      <c r="DA119" s="295">
        <v>475</v>
      </c>
      <c r="DB119" s="294" t="s">
        <v>202</v>
      </c>
      <c r="DC119" s="296">
        <v>1</v>
      </c>
    </row>
    <row r="120" spans="2:107" x14ac:dyDescent="0.25">
      <c r="B120" s="209" t="str">
        <f t="shared" si="115"/>
        <v>390EPS010</v>
      </c>
      <c r="C120" s="209" t="str">
        <f t="shared" si="116"/>
        <v>390EPS016</v>
      </c>
      <c r="D120" s="209" t="str">
        <f t="shared" si="117"/>
        <v>390EPS037</v>
      </c>
      <c r="E120" s="209" t="str">
        <f t="shared" si="118"/>
        <v>390EPS002</v>
      </c>
      <c r="F120" s="209" t="str">
        <f t="shared" si="119"/>
        <v>390EPS003</v>
      </c>
      <c r="G120" s="209" t="str">
        <f t="shared" si="120"/>
        <v>390EPS023</v>
      </c>
      <c r="H120" s="209" t="str">
        <f t="shared" si="121"/>
        <v>390EPS005</v>
      </c>
      <c r="I120" s="209" t="str">
        <f t="shared" si="122"/>
        <v>390EPS018</v>
      </c>
      <c r="J120" s="209" t="str">
        <f t="shared" si="123"/>
        <v>390EAS016</v>
      </c>
      <c r="K120" s="209" t="str">
        <f t="shared" si="124"/>
        <v>390EAS027</v>
      </c>
      <c r="L120" s="209" t="str">
        <f t="shared" si="125"/>
        <v>390EPS017</v>
      </c>
      <c r="M120" s="209" t="str">
        <f t="shared" si="126"/>
        <v>390EPS033</v>
      </c>
      <c r="N120" s="209" t="str">
        <f t="shared" si="127"/>
        <v>390EPS001</v>
      </c>
      <c r="O120" s="209" t="str">
        <f t="shared" si="128"/>
        <v>390EPS008</v>
      </c>
      <c r="P120" s="209" t="str">
        <f t="shared" si="129"/>
        <v>390EPS040</v>
      </c>
      <c r="Q120" s="209" t="str">
        <f t="shared" si="130"/>
        <v>390ESSC24</v>
      </c>
      <c r="R120" s="209" t="str">
        <f t="shared" si="131"/>
        <v>390EPSC20</v>
      </c>
      <c r="S120" s="209" t="str">
        <f t="shared" si="132"/>
        <v>390ESSC91</v>
      </c>
      <c r="T120" s="209" t="str">
        <f t="shared" si="133"/>
        <v>390ESSC02</v>
      </c>
      <c r="U120" s="209" t="str">
        <f t="shared" si="134"/>
        <v>390ESSC62</v>
      </c>
      <c r="V120" s="209" t="str">
        <f t="shared" si="135"/>
        <v>390EPS012</v>
      </c>
      <c r="W120" s="209" t="str">
        <f t="shared" si="136"/>
        <v>390EPSC22</v>
      </c>
      <c r="X120" s="209" t="str">
        <f t="shared" si="137"/>
        <v>390ESSC07</v>
      </c>
      <c r="Y120" s="209" t="str">
        <f t="shared" si="138"/>
        <v>390ESSC33</v>
      </c>
      <c r="Z120" s="209" t="str">
        <f t="shared" si="139"/>
        <v>390EPSS40</v>
      </c>
      <c r="AA120" s="209" t="str">
        <f t="shared" si="140"/>
        <v>390EPS020</v>
      </c>
      <c r="AB120" s="209" t="str">
        <f t="shared" si="141"/>
        <v>390EPSI03</v>
      </c>
      <c r="AC120" s="209" t="str">
        <f t="shared" si="142"/>
        <v>390ESS002</v>
      </c>
      <c r="AD120" s="209" t="str">
        <f t="shared" si="143"/>
        <v>390ESS024</v>
      </c>
      <c r="AE120" s="209" t="str">
        <f t="shared" si="144"/>
        <v>390ESS091</v>
      </c>
      <c r="AF120" s="209" t="str">
        <f t="shared" si="145"/>
        <v>390RES006</v>
      </c>
      <c r="AG120" s="209" t="str">
        <f t="shared" si="146"/>
        <v>390EPSS10</v>
      </c>
      <c r="AH120" s="209" t="e">
        <f>CONCATENATE(AT120,#REF!)</f>
        <v>#REF!</v>
      </c>
      <c r="AI120" s="209" t="str">
        <f t="shared" si="147"/>
        <v>390EPSS16</v>
      </c>
      <c r="AJ120" s="209" t="str">
        <f t="shared" si="148"/>
        <v>390EPSS37</v>
      </c>
      <c r="AK120" s="209" t="str">
        <f t="shared" si="149"/>
        <v>390EPSS02</v>
      </c>
      <c r="AL120" s="209" t="str">
        <f t="shared" si="150"/>
        <v>390EPSS23</v>
      </c>
      <c r="AM120" s="209" t="str">
        <f t="shared" si="151"/>
        <v>390EPSM03</v>
      </c>
      <c r="AN120" s="209" t="str">
        <f t="shared" si="152"/>
        <v>390EPSS18</v>
      </c>
      <c r="AO120" s="209" t="str">
        <f t="shared" si="153"/>
        <v>390EPSS05</v>
      </c>
      <c r="AP120" s="209" t="str">
        <f t="shared" si="154"/>
        <v>390EPSS17</v>
      </c>
      <c r="AQ120" s="209" t="str">
        <f t="shared" si="155"/>
        <v>390EPSS33</v>
      </c>
      <c r="AR120" s="110" t="s">
        <v>157</v>
      </c>
      <c r="AS120" s="308" t="s">
        <v>343</v>
      </c>
      <c r="AT120" s="283">
        <v>390</v>
      </c>
      <c r="AU120" s="284">
        <f>'[1]1.COBERTURA  DANE'!K119</f>
        <v>106</v>
      </c>
      <c r="AV120" s="285">
        <f>'[1]1.COBERTURA  DANE'!N119</f>
        <v>0</v>
      </c>
      <c r="AW120" s="286">
        <f>'[1]1.COBERTURA  DANE'!L119</f>
        <v>0</v>
      </c>
      <c r="AX120" s="287">
        <f>'[1]1.COBERTURA  DANE'!M119</f>
        <v>0</v>
      </c>
      <c r="AY120" s="284">
        <f t="shared" si="174"/>
        <v>0</v>
      </c>
      <c r="AZ120" s="286">
        <f t="shared" si="174"/>
        <v>714</v>
      </c>
      <c r="BA120" s="286">
        <f t="shared" si="174"/>
        <v>780</v>
      </c>
      <c r="BB120" s="286">
        <f t="shared" si="174"/>
        <v>2</v>
      </c>
      <c r="BC120" s="286">
        <f t="shared" si="174"/>
        <v>1304</v>
      </c>
      <c r="BD120" s="286">
        <f t="shared" si="174"/>
        <v>1</v>
      </c>
      <c r="BE120" s="286">
        <f t="shared" si="174"/>
        <v>1</v>
      </c>
      <c r="BF120" s="286">
        <f t="shared" si="174"/>
        <v>3</v>
      </c>
      <c r="BG120" s="286">
        <f t="shared" si="174"/>
        <v>0</v>
      </c>
      <c r="BH120" s="286">
        <f t="shared" si="174"/>
        <v>0</v>
      </c>
      <c r="BI120" s="286">
        <f t="shared" si="174"/>
        <v>0</v>
      </c>
      <c r="BJ120" s="286">
        <f t="shared" si="174"/>
        <v>0</v>
      </c>
      <c r="BK120" s="286">
        <f t="shared" si="174"/>
        <v>0</v>
      </c>
      <c r="BL120" s="287">
        <f t="shared" si="174"/>
        <v>0</v>
      </c>
      <c r="BM120" s="284">
        <f t="shared" si="174"/>
        <v>119</v>
      </c>
      <c r="BN120" s="286">
        <f t="shared" si="174"/>
        <v>0</v>
      </c>
      <c r="BO120" s="286">
        <f t="shared" si="175"/>
        <v>0</v>
      </c>
      <c r="BP120" s="286">
        <f t="shared" si="175"/>
        <v>0</v>
      </c>
      <c r="BQ120" s="286">
        <f t="shared" si="175"/>
        <v>0</v>
      </c>
      <c r="BR120" s="286">
        <f t="shared" si="175"/>
        <v>0</v>
      </c>
      <c r="BS120" s="286">
        <f t="shared" si="175"/>
        <v>0</v>
      </c>
      <c r="BT120" s="286">
        <f t="shared" si="175"/>
        <v>0</v>
      </c>
      <c r="BU120" s="286">
        <f t="shared" si="175"/>
        <v>0</v>
      </c>
      <c r="BV120" s="287">
        <f t="shared" si="175"/>
        <v>0</v>
      </c>
      <c r="BW120" s="288">
        <f t="shared" si="112"/>
        <v>119</v>
      </c>
      <c r="BX120" s="284">
        <f t="shared" si="176"/>
        <v>4040</v>
      </c>
      <c r="BY120" s="286">
        <f t="shared" si="176"/>
        <v>0</v>
      </c>
      <c r="BZ120" s="286">
        <f t="shared" si="176"/>
        <v>0</v>
      </c>
      <c r="CA120" s="286">
        <f t="shared" si="176"/>
        <v>0</v>
      </c>
      <c r="CB120" s="286">
        <f t="shared" si="176"/>
        <v>0</v>
      </c>
      <c r="CC120" s="286">
        <f t="shared" si="176"/>
        <v>0</v>
      </c>
      <c r="CD120" s="287">
        <f>'[1]1.COBERTURA  DANE'!F119</f>
        <v>0</v>
      </c>
      <c r="CE120" s="284">
        <f t="shared" si="177"/>
        <v>0</v>
      </c>
      <c r="CF120" s="286">
        <f t="shared" si="178"/>
        <v>123</v>
      </c>
      <c r="CG120" s="286">
        <f t="shared" si="178"/>
        <v>88</v>
      </c>
      <c r="CH120" s="286">
        <f t="shared" si="178"/>
        <v>0</v>
      </c>
      <c r="CI120" s="286">
        <f t="shared" si="178"/>
        <v>0</v>
      </c>
      <c r="CJ120" s="286">
        <f t="shared" si="178"/>
        <v>134</v>
      </c>
      <c r="CK120" s="286">
        <f t="shared" si="178"/>
        <v>0</v>
      </c>
      <c r="CL120" s="286">
        <f t="shared" si="178"/>
        <v>0</v>
      </c>
      <c r="CM120" s="286">
        <f t="shared" si="178"/>
        <v>0</v>
      </c>
      <c r="CN120" s="287">
        <f t="shared" si="178"/>
        <v>0</v>
      </c>
      <c r="CO120" s="288">
        <f t="shared" si="113"/>
        <v>345</v>
      </c>
      <c r="CP120" s="289">
        <f t="shared" si="179"/>
        <v>106</v>
      </c>
      <c r="CQ120" s="290">
        <f t="shared" si="180"/>
        <v>2924</v>
      </c>
      <c r="CR120" s="291">
        <f t="shared" si="181"/>
        <v>4385</v>
      </c>
      <c r="CS120" s="292">
        <f t="shared" si="114"/>
        <v>464</v>
      </c>
      <c r="CT120" s="293" t="str">
        <f t="shared" si="156"/>
        <v>172EPS010</v>
      </c>
      <c r="CU120" s="294" t="s">
        <v>341</v>
      </c>
      <c r="CV120" s="295">
        <v>172</v>
      </c>
      <c r="CW120" s="294" t="s">
        <v>220</v>
      </c>
      <c r="CX120" s="296">
        <v>1683</v>
      </c>
      <c r="CY120" s="209" t="str">
        <f t="shared" si="157"/>
        <v>475EPSS37</v>
      </c>
      <c r="CZ120" s="294" t="s">
        <v>341</v>
      </c>
      <c r="DA120" s="295">
        <v>475</v>
      </c>
      <c r="DB120" s="294" t="s">
        <v>196</v>
      </c>
      <c r="DC120" s="296">
        <v>56</v>
      </c>
    </row>
    <row r="121" spans="2:107" x14ac:dyDescent="0.25">
      <c r="B121" s="209" t="str">
        <f t="shared" si="115"/>
        <v>467EPS010</v>
      </c>
      <c r="C121" s="209" t="str">
        <f t="shared" si="116"/>
        <v>467EPS016</v>
      </c>
      <c r="D121" s="209" t="str">
        <f t="shared" si="117"/>
        <v>467EPS037</v>
      </c>
      <c r="E121" s="209" t="str">
        <f t="shared" si="118"/>
        <v>467EPS002</v>
      </c>
      <c r="F121" s="209" t="str">
        <f t="shared" si="119"/>
        <v>467EPS003</v>
      </c>
      <c r="G121" s="209" t="str">
        <f t="shared" si="120"/>
        <v>467EPS023</v>
      </c>
      <c r="H121" s="209" t="str">
        <f t="shared" si="121"/>
        <v>467EPS005</v>
      </c>
      <c r="I121" s="209" t="str">
        <f t="shared" si="122"/>
        <v>467EPS018</v>
      </c>
      <c r="J121" s="209" t="str">
        <f t="shared" si="123"/>
        <v>467EAS016</v>
      </c>
      <c r="K121" s="209" t="str">
        <f t="shared" si="124"/>
        <v>467EAS027</v>
      </c>
      <c r="L121" s="209" t="str">
        <f t="shared" si="125"/>
        <v>467EPS017</v>
      </c>
      <c r="M121" s="209" t="str">
        <f t="shared" si="126"/>
        <v>467EPS033</v>
      </c>
      <c r="N121" s="209" t="str">
        <f t="shared" si="127"/>
        <v>467EPS001</v>
      </c>
      <c r="O121" s="209" t="str">
        <f t="shared" si="128"/>
        <v>467EPS008</v>
      </c>
      <c r="P121" s="209" t="str">
        <f t="shared" si="129"/>
        <v>467EPS040</v>
      </c>
      <c r="Q121" s="209" t="str">
        <f t="shared" si="130"/>
        <v>467ESSC24</v>
      </c>
      <c r="R121" s="209" t="str">
        <f t="shared" si="131"/>
        <v>467EPSC20</v>
      </c>
      <c r="S121" s="209" t="str">
        <f t="shared" si="132"/>
        <v>467ESSC91</v>
      </c>
      <c r="T121" s="209" t="str">
        <f t="shared" si="133"/>
        <v>467ESSC02</v>
      </c>
      <c r="U121" s="209" t="str">
        <f t="shared" si="134"/>
        <v>467ESSC62</v>
      </c>
      <c r="V121" s="209" t="str">
        <f t="shared" si="135"/>
        <v>467EPS012</v>
      </c>
      <c r="W121" s="209" t="str">
        <f t="shared" si="136"/>
        <v>467EPSC22</v>
      </c>
      <c r="X121" s="209" t="str">
        <f t="shared" si="137"/>
        <v>467ESSC07</v>
      </c>
      <c r="Y121" s="209" t="str">
        <f t="shared" si="138"/>
        <v>467ESSC33</v>
      </c>
      <c r="Z121" s="209" t="str">
        <f t="shared" si="139"/>
        <v>467EPSS40</v>
      </c>
      <c r="AA121" s="209" t="str">
        <f t="shared" si="140"/>
        <v>467EPS020</v>
      </c>
      <c r="AB121" s="209" t="str">
        <f t="shared" si="141"/>
        <v>467EPSI03</v>
      </c>
      <c r="AC121" s="209" t="str">
        <f t="shared" si="142"/>
        <v>467ESS002</v>
      </c>
      <c r="AD121" s="209" t="str">
        <f t="shared" si="143"/>
        <v>467ESS024</v>
      </c>
      <c r="AE121" s="209" t="str">
        <f t="shared" si="144"/>
        <v>467ESS091</v>
      </c>
      <c r="AF121" s="209" t="str">
        <f t="shared" si="145"/>
        <v>467RES006</v>
      </c>
      <c r="AG121" s="209" t="str">
        <f t="shared" si="146"/>
        <v>467EPSS10</v>
      </c>
      <c r="AH121" s="209" t="e">
        <f>CONCATENATE(AT121,#REF!)</f>
        <v>#REF!</v>
      </c>
      <c r="AI121" s="209" t="str">
        <f t="shared" si="147"/>
        <v>467EPSS16</v>
      </c>
      <c r="AJ121" s="209" t="str">
        <f t="shared" si="148"/>
        <v>467EPSS37</v>
      </c>
      <c r="AK121" s="209" t="str">
        <f t="shared" si="149"/>
        <v>467EPSS02</v>
      </c>
      <c r="AL121" s="209" t="str">
        <f t="shared" si="150"/>
        <v>467EPSS23</v>
      </c>
      <c r="AM121" s="209" t="str">
        <f t="shared" si="151"/>
        <v>467EPSM03</v>
      </c>
      <c r="AN121" s="209" t="str">
        <f t="shared" si="152"/>
        <v>467EPSS18</v>
      </c>
      <c r="AO121" s="209" t="str">
        <f t="shared" si="153"/>
        <v>467EPSS05</v>
      </c>
      <c r="AP121" s="209" t="str">
        <f t="shared" si="154"/>
        <v>467EPSS17</v>
      </c>
      <c r="AQ121" s="209" t="str">
        <f t="shared" si="155"/>
        <v>467EPSS33</v>
      </c>
      <c r="AR121" s="89" t="s">
        <v>158</v>
      </c>
      <c r="AS121" s="308" t="s">
        <v>343</v>
      </c>
      <c r="AT121" s="283">
        <v>467</v>
      </c>
      <c r="AU121" s="284">
        <f>'[1]1.COBERTURA  DANE'!K120</f>
        <v>92</v>
      </c>
      <c r="AV121" s="285">
        <f>'[1]1.COBERTURA  DANE'!N120</f>
        <v>0</v>
      </c>
      <c r="AW121" s="286">
        <f>'[1]1.COBERTURA  DANE'!L120</f>
        <v>0</v>
      </c>
      <c r="AX121" s="287">
        <f>'[1]1.COBERTURA  DANE'!M120</f>
        <v>0</v>
      </c>
      <c r="AY121" s="284">
        <f t="shared" si="174"/>
        <v>0</v>
      </c>
      <c r="AZ121" s="286">
        <f t="shared" si="174"/>
        <v>0</v>
      </c>
      <c r="BA121" s="286">
        <f t="shared" si="174"/>
        <v>174</v>
      </c>
      <c r="BB121" s="286">
        <f t="shared" si="174"/>
        <v>4</v>
      </c>
      <c r="BC121" s="286">
        <f t="shared" si="174"/>
        <v>765</v>
      </c>
      <c r="BD121" s="286">
        <f t="shared" si="174"/>
        <v>1</v>
      </c>
      <c r="BE121" s="286">
        <f t="shared" si="174"/>
        <v>0</v>
      </c>
      <c r="BF121" s="286">
        <f t="shared" si="174"/>
        <v>3</v>
      </c>
      <c r="BG121" s="286">
        <f t="shared" si="174"/>
        <v>0</v>
      </c>
      <c r="BH121" s="286">
        <f t="shared" si="174"/>
        <v>0</v>
      </c>
      <c r="BI121" s="286">
        <f t="shared" si="174"/>
        <v>0</v>
      </c>
      <c r="BJ121" s="286">
        <f t="shared" si="174"/>
        <v>0</v>
      </c>
      <c r="BK121" s="286">
        <f t="shared" si="174"/>
        <v>0</v>
      </c>
      <c r="BL121" s="287">
        <f t="shared" si="174"/>
        <v>0</v>
      </c>
      <c r="BM121" s="284">
        <f t="shared" si="174"/>
        <v>13</v>
      </c>
      <c r="BN121" s="286">
        <f t="shared" si="174"/>
        <v>0</v>
      </c>
      <c r="BO121" s="286">
        <f t="shared" si="175"/>
        <v>1</v>
      </c>
      <c r="BP121" s="286">
        <f t="shared" si="175"/>
        <v>0</v>
      </c>
      <c r="BQ121" s="286">
        <f t="shared" si="175"/>
        <v>0</v>
      </c>
      <c r="BR121" s="286">
        <f t="shared" si="175"/>
        <v>0</v>
      </c>
      <c r="BS121" s="286">
        <f t="shared" si="175"/>
        <v>0</v>
      </c>
      <c r="BT121" s="286">
        <f t="shared" si="175"/>
        <v>0</v>
      </c>
      <c r="BU121" s="286">
        <f t="shared" si="175"/>
        <v>0</v>
      </c>
      <c r="BV121" s="287">
        <f t="shared" si="175"/>
        <v>0</v>
      </c>
      <c r="BW121" s="288">
        <f t="shared" si="112"/>
        <v>14</v>
      </c>
      <c r="BX121" s="284">
        <f t="shared" si="176"/>
        <v>4308</v>
      </c>
      <c r="BY121" s="286">
        <f t="shared" si="176"/>
        <v>36</v>
      </c>
      <c r="BZ121" s="286">
        <f t="shared" si="176"/>
        <v>0</v>
      </c>
      <c r="CA121" s="286">
        <f t="shared" si="176"/>
        <v>0</v>
      </c>
      <c r="CB121" s="286">
        <f t="shared" si="176"/>
        <v>0</v>
      </c>
      <c r="CC121" s="286">
        <f t="shared" si="176"/>
        <v>0</v>
      </c>
      <c r="CD121" s="287">
        <f>'[1]1.COBERTURA  DANE'!F120</f>
        <v>0</v>
      </c>
      <c r="CE121" s="284">
        <f t="shared" si="177"/>
        <v>0</v>
      </c>
      <c r="CF121" s="286">
        <f t="shared" si="178"/>
        <v>0</v>
      </c>
      <c r="CG121" s="286">
        <f t="shared" si="178"/>
        <v>51</v>
      </c>
      <c r="CH121" s="286">
        <f t="shared" si="178"/>
        <v>0</v>
      </c>
      <c r="CI121" s="286">
        <f t="shared" si="178"/>
        <v>0</v>
      </c>
      <c r="CJ121" s="286">
        <f t="shared" si="178"/>
        <v>105</v>
      </c>
      <c r="CK121" s="286">
        <f t="shared" si="178"/>
        <v>1</v>
      </c>
      <c r="CL121" s="286">
        <f t="shared" si="178"/>
        <v>0</v>
      </c>
      <c r="CM121" s="286">
        <f t="shared" si="178"/>
        <v>0</v>
      </c>
      <c r="CN121" s="287">
        <f t="shared" si="178"/>
        <v>0</v>
      </c>
      <c r="CO121" s="288">
        <f t="shared" si="113"/>
        <v>157</v>
      </c>
      <c r="CP121" s="289">
        <f t="shared" si="179"/>
        <v>92</v>
      </c>
      <c r="CQ121" s="290">
        <f t="shared" si="180"/>
        <v>961</v>
      </c>
      <c r="CR121" s="291">
        <f t="shared" si="181"/>
        <v>4501</v>
      </c>
      <c r="CS121" s="292">
        <f t="shared" si="114"/>
        <v>171</v>
      </c>
      <c r="CT121" s="293" t="str">
        <f t="shared" si="156"/>
        <v>172EPS016</v>
      </c>
      <c r="CU121" s="294" t="s">
        <v>341</v>
      </c>
      <c r="CV121" s="295">
        <v>172</v>
      </c>
      <c r="CW121" s="294" t="s">
        <v>221</v>
      </c>
      <c r="CX121" s="296">
        <v>11939</v>
      </c>
      <c r="CY121" s="209" t="str">
        <f t="shared" si="157"/>
        <v>475EPSS40</v>
      </c>
      <c r="CZ121" s="294" t="s">
        <v>341</v>
      </c>
      <c r="DA121" s="295">
        <v>475</v>
      </c>
      <c r="DB121" s="294" t="s">
        <v>178</v>
      </c>
      <c r="DC121" s="296">
        <v>2176</v>
      </c>
    </row>
    <row r="122" spans="2:107" x14ac:dyDescent="0.25">
      <c r="B122" s="209" t="str">
        <f t="shared" si="115"/>
        <v>576EPS010</v>
      </c>
      <c r="C122" s="209" t="str">
        <f t="shared" si="116"/>
        <v>576EPS016</v>
      </c>
      <c r="D122" s="209" t="str">
        <f t="shared" si="117"/>
        <v>576EPS037</v>
      </c>
      <c r="E122" s="209" t="str">
        <f t="shared" si="118"/>
        <v>576EPS002</v>
      </c>
      <c r="F122" s="209" t="str">
        <f t="shared" si="119"/>
        <v>576EPS003</v>
      </c>
      <c r="G122" s="209" t="str">
        <f t="shared" si="120"/>
        <v>576EPS023</v>
      </c>
      <c r="H122" s="209" t="str">
        <f t="shared" si="121"/>
        <v>576EPS005</v>
      </c>
      <c r="I122" s="209" t="str">
        <f t="shared" si="122"/>
        <v>576EPS018</v>
      </c>
      <c r="J122" s="209" t="str">
        <f t="shared" si="123"/>
        <v>576EAS016</v>
      </c>
      <c r="K122" s="209" t="str">
        <f t="shared" si="124"/>
        <v>576EAS027</v>
      </c>
      <c r="L122" s="209" t="str">
        <f t="shared" si="125"/>
        <v>576EPS017</v>
      </c>
      <c r="M122" s="209" t="str">
        <f t="shared" si="126"/>
        <v>576EPS033</v>
      </c>
      <c r="N122" s="209" t="str">
        <f t="shared" si="127"/>
        <v>576EPS001</v>
      </c>
      <c r="O122" s="209" t="str">
        <f t="shared" si="128"/>
        <v>576EPS008</v>
      </c>
      <c r="P122" s="209" t="str">
        <f t="shared" si="129"/>
        <v>576EPS040</v>
      </c>
      <c r="Q122" s="209" t="str">
        <f t="shared" si="130"/>
        <v>576ESSC24</v>
      </c>
      <c r="R122" s="209" t="str">
        <f t="shared" si="131"/>
        <v>576EPSC20</v>
      </c>
      <c r="S122" s="209" t="str">
        <f t="shared" si="132"/>
        <v>576ESSC91</v>
      </c>
      <c r="T122" s="209" t="str">
        <f t="shared" si="133"/>
        <v>576ESSC02</v>
      </c>
      <c r="U122" s="209" t="str">
        <f t="shared" si="134"/>
        <v>576ESSC62</v>
      </c>
      <c r="V122" s="209" t="str">
        <f t="shared" si="135"/>
        <v>576EPS012</v>
      </c>
      <c r="W122" s="209" t="str">
        <f t="shared" si="136"/>
        <v>576EPSC22</v>
      </c>
      <c r="X122" s="209" t="str">
        <f t="shared" si="137"/>
        <v>576ESSC07</v>
      </c>
      <c r="Y122" s="209" t="str">
        <f t="shared" si="138"/>
        <v>576ESSC33</v>
      </c>
      <c r="Z122" s="209" t="str">
        <f t="shared" si="139"/>
        <v>576EPSS40</v>
      </c>
      <c r="AA122" s="209" t="str">
        <f t="shared" si="140"/>
        <v>576EPS020</v>
      </c>
      <c r="AB122" s="209" t="str">
        <f t="shared" si="141"/>
        <v>576EPSI03</v>
      </c>
      <c r="AC122" s="209" t="str">
        <f t="shared" si="142"/>
        <v>576ESS002</v>
      </c>
      <c r="AD122" s="209" t="str">
        <f t="shared" si="143"/>
        <v>576ESS024</v>
      </c>
      <c r="AE122" s="209" t="str">
        <f t="shared" si="144"/>
        <v>576ESS091</v>
      </c>
      <c r="AF122" s="209" t="str">
        <f t="shared" si="145"/>
        <v>576RES006</v>
      </c>
      <c r="AG122" s="209" t="str">
        <f t="shared" si="146"/>
        <v>576EPSS10</v>
      </c>
      <c r="AH122" s="209" t="e">
        <f>CONCATENATE(AT122,#REF!)</f>
        <v>#REF!</v>
      </c>
      <c r="AI122" s="209" t="str">
        <f t="shared" si="147"/>
        <v>576EPSS16</v>
      </c>
      <c r="AJ122" s="209" t="str">
        <f t="shared" si="148"/>
        <v>576EPSS37</v>
      </c>
      <c r="AK122" s="209" t="str">
        <f t="shared" si="149"/>
        <v>576EPSS02</v>
      </c>
      <c r="AL122" s="209" t="str">
        <f t="shared" si="150"/>
        <v>576EPSS23</v>
      </c>
      <c r="AM122" s="209" t="str">
        <f t="shared" si="151"/>
        <v>576EPSM03</v>
      </c>
      <c r="AN122" s="209" t="str">
        <f t="shared" si="152"/>
        <v>576EPSS18</v>
      </c>
      <c r="AO122" s="209" t="str">
        <f t="shared" si="153"/>
        <v>576EPSS05</v>
      </c>
      <c r="AP122" s="209" t="str">
        <f t="shared" si="154"/>
        <v>576EPSS17</v>
      </c>
      <c r="AQ122" s="209" t="str">
        <f t="shared" si="155"/>
        <v>576EPSS33</v>
      </c>
      <c r="AR122" s="110" t="s">
        <v>159</v>
      </c>
      <c r="AS122" s="308" t="s">
        <v>343</v>
      </c>
      <c r="AT122" s="283">
        <v>576</v>
      </c>
      <c r="AU122" s="284">
        <f>'[1]1.COBERTURA  DANE'!K121</f>
        <v>109</v>
      </c>
      <c r="AV122" s="285">
        <f>'[1]1.COBERTURA  DANE'!N121</f>
        <v>0</v>
      </c>
      <c r="AW122" s="286">
        <f>'[1]1.COBERTURA  DANE'!L121</f>
        <v>0</v>
      </c>
      <c r="AX122" s="287">
        <f>'[1]1.COBERTURA  DANE'!M121</f>
        <v>0</v>
      </c>
      <c r="AY122" s="284">
        <f t="shared" si="174"/>
        <v>0</v>
      </c>
      <c r="AZ122" s="286">
        <f t="shared" si="174"/>
        <v>458</v>
      </c>
      <c r="BA122" s="286">
        <f t="shared" si="174"/>
        <v>78</v>
      </c>
      <c r="BB122" s="286">
        <f t="shared" si="174"/>
        <v>0</v>
      </c>
      <c r="BC122" s="286">
        <f t="shared" si="174"/>
        <v>597</v>
      </c>
      <c r="BD122" s="286">
        <f t="shared" si="174"/>
        <v>0</v>
      </c>
      <c r="BE122" s="286">
        <f t="shared" si="174"/>
        <v>0</v>
      </c>
      <c r="BF122" s="286">
        <f t="shared" si="174"/>
        <v>0</v>
      </c>
      <c r="BG122" s="286">
        <f t="shared" si="174"/>
        <v>1</v>
      </c>
      <c r="BH122" s="286">
        <f t="shared" si="174"/>
        <v>0</v>
      </c>
      <c r="BI122" s="286">
        <f t="shared" si="174"/>
        <v>0</v>
      </c>
      <c r="BJ122" s="286">
        <f t="shared" si="174"/>
        <v>0</v>
      </c>
      <c r="BK122" s="286">
        <f t="shared" si="174"/>
        <v>0</v>
      </c>
      <c r="BL122" s="287">
        <f t="shared" si="174"/>
        <v>0</v>
      </c>
      <c r="BM122" s="284">
        <f t="shared" si="174"/>
        <v>12</v>
      </c>
      <c r="BN122" s="286">
        <f t="shared" si="174"/>
        <v>41</v>
      </c>
      <c r="BO122" s="286">
        <f t="shared" si="175"/>
        <v>0</v>
      </c>
      <c r="BP122" s="286">
        <f t="shared" si="175"/>
        <v>4</v>
      </c>
      <c r="BQ122" s="286">
        <f t="shared" si="175"/>
        <v>0</v>
      </c>
      <c r="BR122" s="286">
        <f t="shared" si="175"/>
        <v>0</v>
      </c>
      <c r="BS122" s="286">
        <f t="shared" si="175"/>
        <v>0</v>
      </c>
      <c r="BT122" s="286">
        <f t="shared" si="175"/>
        <v>0</v>
      </c>
      <c r="BU122" s="286">
        <f t="shared" si="175"/>
        <v>0</v>
      </c>
      <c r="BV122" s="287">
        <f t="shared" si="175"/>
        <v>0</v>
      </c>
      <c r="BW122" s="288">
        <f t="shared" si="112"/>
        <v>57</v>
      </c>
      <c r="BX122" s="284">
        <f t="shared" si="176"/>
        <v>1317</v>
      </c>
      <c r="BY122" s="286">
        <f t="shared" si="176"/>
        <v>12</v>
      </c>
      <c r="BZ122" s="286">
        <f t="shared" si="176"/>
        <v>0</v>
      </c>
      <c r="CA122" s="286">
        <f t="shared" si="176"/>
        <v>0</v>
      </c>
      <c r="CB122" s="286">
        <f t="shared" si="176"/>
        <v>4177</v>
      </c>
      <c r="CC122" s="286">
        <f t="shared" si="176"/>
        <v>503</v>
      </c>
      <c r="CD122" s="287">
        <f>'[1]1.COBERTURA  DANE'!F121</f>
        <v>0</v>
      </c>
      <c r="CE122" s="284">
        <f t="shared" si="177"/>
        <v>0</v>
      </c>
      <c r="CF122" s="286">
        <f t="shared" si="178"/>
        <v>25</v>
      </c>
      <c r="CG122" s="286">
        <f t="shared" si="178"/>
        <v>29</v>
      </c>
      <c r="CH122" s="286">
        <f t="shared" si="178"/>
        <v>0</v>
      </c>
      <c r="CI122" s="286">
        <f t="shared" si="178"/>
        <v>0</v>
      </c>
      <c r="CJ122" s="286">
        <f t="shared" si="178"/>
        <v>41</v>
      </c>
      <c r="CK122" s="286">
        <f t="shared" si="178"/>
        <v>0</v>
      </c>
      <c r="CL122" s="286">
        <f t="shared" si="178"/>
        <v>0</v>
      </c>
      <c r="CM122" s="286">
        <f t="shared" si="178"/>
        <v>0</v>
      </c>
      <c r="CN122" s="287">
        <f t="shared" si="178"/>
        <v>0</v>
      </c>
      <c r="CO122" s="288">
        <f t="shared" si="113"/>
        <v>95</v>
      </c>
      <c r="CP122" s="289">
        <f t="shared" si="179"/>
        <v>109</v>
      </c>
      <c r="CQ122" s="290">
        <f t="shared" si="180"/>
        <v>1191</v>
      </c>
      <c r="CR122" s="291">
        <f t="shared" si="181"/>
        <v>6104</v>
      </c>
      <c r="CS122" s="292">
        <f t="shared" si="114"/>
        <v>152</v>
      </c>
      <c r="CT122" s="293" t="str">
        <f t="shared" si="156"/>
        <v>172EPS023</v>
      </c>
      <c r="CU122" s="294" t="s">
        <v>341</v>
      </c>
      <c r="CV122" s="295">
        <v>172</v>
      </c>
      <c r="CW122" s="294" t="s">
        <v>227</v>
      </c>
      <c r="CX122" s="296">
        <v>5</v>
      </c>
      <c r="CY122" s="209" t="str">
        <f t="shared" si="157"/>
        <v>480EPS020</v>
      </c>
      <c r="CZ122" s="294" t="s">
        <v>341</v>
      </c>
      <c r="DA122" s="295">
        <v>480</v>
      </c>
      <c r="DB122" s="294" t="s">
        <v>189</v>
      </c>
      <c r="DC122" s="296">
        <v>38</v>
      </c>
    </row>
    <row r="123" spans="2:107" x14ac:dyDescent="0.25">
      <c r="B123" s="209" t="str">
        <f t="shared" si="115"/>
        <v>642EPS010</v>
      </c>
      <c r="C123" s="209" t="str">
        <f t="shared" si="116"/>
        <v>642EPS016</v>
      </c>
      <c r="D123" s="209" t="str">
        <f t="shared" si="117"/>
        <v>642EPS037</v>
      </c>
      <c r="E123" s="209" t="str">
        <f t="shared" si="118"/>
        <v>642EPS002</v>
      </c>
      <c r="F123" s="209" t="str">
        <f t="shared" si="119"/>
        <v>642EPS003</v>
      </c>
      <c r="G123" s="209" t="str">
        <f t="shared" si="120"/>
        <v>642EPS023</v>
      </c>
      <c r="H123" s="209" t="str">
        <f t="shared" si="121"/>
        <v>642EPS005</v>
      </c>
      <c r="I123" s="209" t="str">
        <f t="shared" si="122"/>
        <v>642EPS018</v>
      </c>
      <c r="J123" s="209" t="str">
        <f t="shared" si="123"/>
        <v>642EAS016</v>
      </c>
      <c r="K123" s="209" t="str">
        <f t="shared" si="124"/>
        <v>642EAS027</v>
      </c>
      <c r="L123" s="209" t="str">
        <f t="shared" si="125"/>
        <v>642EPS017</v>
      </c>
      <c r="M123" s="209" t="str">
        <f t="shared" si="126"/>
        <v>642EPS033</v>
      </c>
      <c r="N123" s="209" t="str">
        <f t="shared" si="127"/>
        <v>642EPS001</v>
      </c>
      <c r="O123" s="209" t="str">
        <f t="shared" si="128"/>
        <v>642EPS008</v>
      </c>
      <c r="P123" s="209" t="str">
        <f t="shared" si="129"/>
        <v>642EPS040</v>
      </c>
      <c r="Q123" s="209" t="str">
        <f t="shared" si="130"/>
        <v>642ESSC24</v>
      </c>
      <c r="R123" s="209" t="str">
        <f t="shared" si="131"/>
        <v>642EPSC20</v>
      </c>
      <c r="S123" s="209" t="str">
        <f t="shared" si="132"/>
        <v>642ESSC91</v>
      </c>
      <c r="T123" s="209" t="str">
        <f t="shared" si="133"/>
        <v>642ESSC02</v>
      </c>
      <c r="U123" s="209" t="str">
        <f t="shared" si="134"/>
        <v>642ESSC62</v>
      </c>
      <c r="V123" s="209" t="str">
        <f t="shared" si="135"/>
        <v>642EPS012</v>
      </c>
      <c r="W123" s="209" t="str">
        <f t="shared" si="136"/>
        <v>642EPSC22</v>
      </c>
      <c r="X123" s="209" t="str">
        <f t="shared" si="137"/>
        <v>642ESSC07</v>
      </c>
      <c r="Y123" s="209" t="str">
        <f t="shared" si="138"/>
        <v>642ESSC33</v>
      </c>
      <c r="Z123" s="209" t="str">
        <f t="shared" si="139"/>
        <v>642EPSS40</v>
      </c>
      <c r="AA123" s="209" t="str">
        <f t="shared" si="140"/>
        <v>642EPS020</v>
      </c>
      <c r="AB123" s="209" t="str">
        <f t="shared" si="141"/>
        <v>642EPSI03</v>
      </c>
      <c r="AC123" s="209" t="str">
        <f t="shared" si="142"/>
        <v>642ESS002</v>
      </c>
      <c r="AD123" s="209" t="str">
        <f t="shared" si="143"/>
        <v>642ESS024</v>
      </c>
      <c r="AE123" s="209" t="str">
        <f t="shared" si="144"/>
        <v>642ESS091</v>
      </c>
      <c r="AF123" s="209" t="str">
        <f t="shared" si="145"/>
        <v>642RES006</v>
      </c>
      <c r="AG123" s="209" t="str">
        <f t="shared" si="146"/>
        <v>642EPSS10</v>
      </c>
      <c r="AH123" s="209" t="e">
        <f>CONCATENATE(AT123,#REF!)</f>
        <v>#REF!</v>
      </c>
      <c r="AI123" s="209" t="str">
        <f t="shared" si="147"/>
        <v>642EPSS16</v>
      </c>
      <c r="AJ123" s="209" t="str">
        <f t="shared" si="148"/>
        <v>642EPSS37</v>
      </c>
      <c r="AK123" s="209" t="str">
        <f t="shared" si="149"/>
        <v>642EPSS02</v>
      </c>
      <c r="AL123" s="209" t="str">
        <f t="shared" si="150"/>
        <v>642EPSS23</v>
      </c>
      <c r="AM123" s="209" t="str">
        <f t="shared" si="151"/>
        <v>642EPSM03</v>
      </c>
      <c r="AN123" s="209" t="str">
        <f t="shared" si="152"/>
        <v>642EPSS18</v>
      </c>
      <c r="AO123" s="209" t="str">
        <f t="shared" si="153"/>
        <v>642EPSS05</v>
      </c>
      <c r="AP123" s="209" t="str">
        <f t="shared" si="154"/>
        <v>642EPSS17</v>
      </c>
      <c r="AQ123" s="209" t="str">
        <f t="shared" si="155"/>
        <v>642EPSS33</v>
      </c>
      <c r="AR123" s="110" t="s">
        <v>160</v>
      </c>
      <c r="AS123" s="308" t="s">
        <v>343</v>
      </c>
      <c r="AT123" s="283">
        <v>642</v>
      </c>
      <c r="AU123" s="284">
        <f>'[1]1.COBERTURA  DANE'!K122</f>
        <v>215</v>
      </c>
      <c r="AV123" s="285">
        <f>'[1]1.COBERTURA  DANE'!N122</f>
        <v>0</v>
      </c>
      <c r="AW123" s="286">
        <f>'[1]1.COBERTURA  DANE'!L122</f>
        <v>1</v>
      </c>
      <c r="AX123" s="287">
        <f>'[1]1.COBERTURA  DANE'!M122</f>
        <v>0</v>
      </c>
      <c r="AY123" s="284">
        <f t="shared" si="174"/>
        <v>0</v>
      </c>
      <c r="AZ123" s="286">
        <f t="shared" si="174"/>
        <v>782</v>
      </c>
      <c r="BA123" s="286">
        <f t="shared" si="174"/>
        <v>254</v>
      </c>
      <c r="BB123" s="286">
        <f t="shared" si="174"/>
        <v>7</v>
      </c>
      <c r="BC123" s="286">
        <f t="shared" si="174"/>
        <v>989</v>
      </c>
      <c r="BD123" s="286">
        <f t="shared" si="174"/>
        <v>1</v>
      </c>
      <c r="BE123" s="286">
        <f t="shared" si="174"/>
        <v>0</v>
      </c>
      <c r="BF123" s="286">
        <f t="shared" si="174"/>
        <v>0</v>
      </c>
      <c r="BG123" s="286">
        <f t="shared" si="174"/>
        <v>1</v>
      </c>
      <c r="BH123" s="286">
        <f t="shared" si="174"/>
        <v>0</v>
      </c>
      <c r="BI123" s="286">
        <f t="shared" si="174"/>
        <v>0</v>
      </c>
      <c r="BJ123" s="286">
        <f t="shared" si="174"/>
        <v>0</v>
      </c>
      <c r="BK123" s="286">
        <f t="shared" si="174"/>
        <v>0</v>
      </c>
      <c r="BL123" s="287">
        <f t="shared" si="174"/>
        <v>0</v>
      </c>
      <c r="BM123" s="284">
        <f t="shared" si="174"/>
        <v>21</v>
      </c>
      <c r="BN123" s="286">
        <f t="shared" ref="BN123:BN145" si="182">IFERROR(VLOOKUP(Q123,$CT$9:$CX$929,5,0),0)</f>
        <v>0</v>
      </c>
      <c r="BO123" s="286">
        <f t="shared" si="175"/>
        <v>0</v>
      </c>
      <c r="BP123" s="286">
        <f t="shared" si="175"/>
        <v>1</v>
      </c>
      <c r="BQ123" s="286">
        <f t="shared" si="175"/>
        <v>0</v>
      </c>
      <c r="BR123" s="286">
        <f t="shared" si="175"/>
        <v>0</v>
      </c>
      <c r="BS123" s="286">
        <f t="shared" si="175"/>
        <v>0</v>
      </c>
      <c r="BT123" s="286">
        <f t="shared" si="175"/>
        <v>0</v>
      </c>
      <c r="BU123" s="286">
        <f t="shared" si="175"/>
        <v>0</v>
      </c>
      <c r="BV123" s="287">
        <f t="shared" si="175"/>
        <v>0</v>
      </c>
      <c r="BW123" s="288">
        <f t="shared" si="112"/>
        <v>22</v>
      </c>
      <c r="BX123" s="284">
        <f t="shared" si="176"/>
        <v>6541</v>
      </c>
      <c r="BY123" s="286">
        <f t="shared" si="176"/>
        <v>0</v>
      </c>
      <c r="BZ123" s="286">
        <f t="shared" si="176"/>
        <v>0</v>
      </c>
      <c r="CA123" s="286">
        <f t="shared" si="176"/>
        <v>0</v>
      </c>
      <c r="CB123" s="286">
        <f t="shared" si="176"/>
        <v>0</v>
      </c>
      <c r="CC123" s="286">
        <f t="shared" si="176"/>
        <v>6529</v>
      </c>
      <c r="CD123" s="287">
        <f>'[1]1.COBERTURA  DANE'!F122</f>
        <v>0</v>
      </c>
      <c r="CE123" s="284">
        <f t="shared" si="177"/>
        <v>0</v>
      </c>
      <c r="CF123" s="286">
        <f t="shared" si="178"/>
        <v>85</v>
      </c>
      <c r="CG123" s="286">
        <f t="shared" si="178"/>
        <v>78</v>
      </c>
      <c r="CH123" s="286">
        <f t="shared" si="178"/>
        <v>8</v>
      </c>
      <c r="CI123" s="286">
        <f t="shared" si="178"/>
        <v>0</v>
      </c>
      <c r="CJ123" s="286">
        <f t="shared" si="178"/>
        <v>148</v>
      </c>
      <c r="CK123" s="286">
        <f t="shared" si="178"/>
        <v>0</v>
      </c>
      <c r="CL123" s="286">
        <f t="shared" si="178"/>
        <v>0</v>
      </c>
      <c r="CM123" s="286">
        <f t="shared" si="178"/>
        <v>0</v>
      </c>
      <c r="CN123" s="287">
        <f t="shared" si="178"/>
        <v>0</v>
      </c>
      <c r="CO123" s="288">
        <f t="shared" si="113"/>
        <v>319</v>
      </c>
      <c r="CP123" s="289">
        <f t="shared" si="179"/>
        <v>216</v>
      </c>
      <c r="CQ123" s="290">
        <f t="shared" si="180"/>
        <v>2056</v>
      </c>
      <c r="CR123" s="291">
        <f t="shared" si="181"/>
        <v>13389</v>
      </c>
      <c r="CS123" s="292">
        <f t="shared" si="114"/>
        <v>341</v>
      </c>
      <c r="CT123" s="293" t="str">
        <f t="shared" si="156"/>
        <v>172EPS037</v>
      </c>
      <c r="CU123" s="294" t="s">
        <v>341</v>
      </c>
      <c r="CV123" s="295">
        <v>172</v>
      </c>
      <c r="CW123" s="294" t="s">
        <v>224</v>
      </c>
      <c r="CX123" s="296">
        <v>5367</v>
      </c>
      <c r="CY123" s="209" t="str">
        <f t="shared" si="157"/>
        <v>480EPSI03</v>
      </c>
      <c r="CZ123" s="294" t="s">
        <v>341</v>
      </c>
      <c r="DA123" s="295">
        <v>480</v>
      </c>
      <c r="DB123" s="294" t="s">
        <v>186</v>
      </c>
      <c r="DC123" s="296">
        <v>2479</v>
      </c>
    </row>
    <row r="124" spans="2:107" x14ac:dyDescent="0.25">
      <c r="B124" s="209" t="str">
        <f t="shared" si="115"/>
        <v>679EPS010</v>
      </c>
      <c r="C124" s="209" t="str">
        <f t="shared" si="116"/>
        <v>679EPS016</v>
      </c>
      <c r="D124" s="209" t="str">
        <f t="shared" si="117"/>
        <v>679EPS037</v>
      </c>
      <c r="E124" s="209" t="str">
        <f t="shared" si="118"/>
        <v>679EPS002</v>
      </c>
      <c r="F124" s="209" t="str">
        <f t="shared" si="119"/>
        <v>679EPS003</v>
      </c>
      <c r="G124" s="209" t="str">
        <f t="shared" si="120"/>
        <v>679EPS023</v>
      </c>
      <c r="H124" s="209" t="str">
        <f t="shared" si="121"/>
        <v>679EPS005</v>
      </c>
      <c r="I124" s="209" t="str">
        <f t="shared" si="122"/>
        <v>679EPS018</v>
      </c>
      <c r="J124" s="209" t="str">
        <f t="shared" si="123"/>
        <v>679EAS016</v>
      </c>
      <c r="K124" s="209" t="str">
        <f t="shared" si="124"/>
        <v>679EAS027</v>
      </c>
      <c r="L124" s="209" t="str">
        <f t="shared" si="125"/>
        <v>679EPS017</v>
      </c>
      <c r="M124" s="209" t="str">
        <f t="shared" si="126"/>
        <v>679EPS033</v>
      </c>
      <c r="N124" s="209" t="str">
        <f t="shared" si="127"/>
        <v>679EPS001</v>
      </c>
      <c r="O124" s="209" t="str">
        <f t="shared" si="128"/>
        <v>679EPS008</v>
      </c>
      <c r="P124" s="209" t="str">
        <f t="shared" si="129"/>
        <v>679EPS040</v>
      </c>
      <c r="Q124" s="209" t="str">
        <f t="shared" si="130"/>
        <v>679ESSC24</v>
      </c>
      <c r="R124" s="209" t="str">
        <f t="shared" si="131"/>
        <v>679EPSC20</v>
      </c>
      <c r="S124" s="209" t="str">
        <f t="shared" si="132"/>
        <v>679ESSC91</v>
      </c>
      <c r="T124" s="209" t="str">
        <f t="shared" si="133"/>
        <v>679ESSC02</v>
      </c>
      <c r="U124" s="209" t="str">
        <f t="shared" si="134"/>
        <v>679ESSC62</v>
      </c>
      <c r="V124" s="209" t="str">
        <f t="shared" si="135"/>
        <v>679EPS012</v>
      </c>
      <c r="W124" s="209" t="str">
        <f t="shared" si="136"/>
        <v>679EPSC22</v>
      </c>
      <c r="X124" s="209" t="str">
        <f t="shared" si="137"/>
        <v>679ESSC07</v>
      </c>
      <c r="Y124" s="209" t="str">
        <f t="shared" si="138"/>
        <v>679ESSC33</v>
      </c>
      <c r="Z124" s="209" t="str">
        <f t="shared" si="139"/>
        <v>679EPSS40</v>
      </c>
      <c r="AA124" s="209" t="str">
        <f t="shared" si="140"/>
        <v>679EPS020</v>
      </c>
      <c r="AB124" s="209" t="str">
        <f t="shared" si="141"/>
        <v>679EPSI03</v>
      </c>
      <c r="AC124" s="209" t="str">
        <f t="shared" si="142"/>
        <v>679ESS002</v>
      </c>
      <c r="AD124" s="209" t="str">
        <f t="shared" si="143"/>
        <v>679ESS024</v>
      </c>
      <c r="AE124" s="209" t="str">
        <f t="shared" si="144"/>
        <v>679ESS091</v>
      </c>
      <c r="AF124" s="209" t="str">
        <f t="shared" si="145"/>
        <v>679RES006</v>
      </c>
      <c r="AG124" s="209" t="str">
        <f t="shared" si="146"/>
        <v>679EPSS10</v>
      </c>
      <c r="AH124" s="209" t="e">
        <f>CONCATENATE(AT124,#REF!)</f>
        <v>#REF!</v>
      </c>
      <c r="AI124" s="209" t="str">
        <f t="shared" si="147"/>
        <v>679EPSS16</v>
      </c>
      <c r="AJ124" s="209" t="str">
        <f t="shared" si="148"/>
        <v>679EPSS37</v>
      </c>
      <c r="AK124" s="209" t="str">
        <f t="shared" si="149"/>
        <v>679EPSS02</v>
      </c>
      <c r="AL124" s="209" t="str">
        <f t="shared" si="150"/>
        <v>679EPSS23</v>
      </c>
      <c r="AM124" s="209" t="str">
        <f t="shared" si="151"/>
        <v>679EPSM03</v>
      </c>
      <c r="AN124" s="209" t="str">
        <f t="shared" si="152"/>
        <v>679EPSS18</v>
      </c>
      <c r="AO124" s="209" t="str">
        <f t="shared" si="153"/>
        <v>679EPSS05</v>
      </c>
      <c r="AP124" s="209" t="str">
        <f t="shared" si="154"/>
        <v>679EPSS17</v>
      </c>
      <c r="AQ124" s="209" t="str">
        <f t="shared" si="155"/>
        <v>679EPSS33</v>
      </c>
      <c r="AR124" s="110" t="s">
        <v>161</v>
      </c>
      <c r="AS124" s="308" t="s">
        <v>343</v>
      </c>
      <c r="AT124" s="283">
        <v>679</v>
      </c>
      <c r="AU124" s="284">
        <f>'[1]1.COBERTURA  DANE'!K123</f>
        <v>330</v>
      </c>
      <c r="AV124" s="285">
        <f>'[1]1.COBERTURA  DANE'!N123</f>
        <v>0</v>
      </c>
      <c r="AW124" s="286">
        <f>'[1]1.COBERTURA  DANE'!L123</f>
        <v>0</v>
      </c>
      <c r="AX124" s="287">
        <f>'[1]1.COBERTURA  DANE'!M123</f>
        <v>0</v>
      </c>
      <c r="AY124" s="284">
        <f t="shared" ref="AY124:BM146" si="183">IFERROR(VLOOKUP(B124,$CT$9:$CX$929,5,0),0)</f>
        <v>0</v>
      </c>
      <c r="AZ124" s="286">
        <f t="shared" si="183"/>
        <v>1304</v>
      </c>
      <c r="BA124" s="286">
        <f t="shared" si="183"/>
        <v>689</v>
      </c>
      <c r="BB124" s="286">
        <f t="shared" si="183"/>
        <v>1</v>
      </c>
      <c r="BC124" s="286">
        <f t="shared" si="183"/>
        <v>4171</v>
      </c>
      <c r="BD124" s="286">
        <f t="shared" si="183"/>
        <v>1</v>
      </c>
      <c r="BE124" s="286">
        <f t="shared" si="183"/>
        <v>1</v>
      </c>
      <c r="BF124" s="286">
        <f t="shared" si="183"/>
        <v>2</v>
      </c>
      <c r="BG124" s="286">
        <f t="shared" si="183"/>
        <v>0</v>
      </c>
      <c r="BH124" s="286">
        <f t="shared" si="183"/>
        <v>0</v>
      </c>
      <c r="BI124" s="286">
        <f t="shared" si="183"/>
        <v>0</v>
      </c>
      <c r="BJ124" s="286">
        <f t="shared" si="183"/>
        <v>0</v>
      </c>
      <c r="BK124" s="286">
        <f t="shared" si="183"/>
        <v>0</v>
      </c>
      <c r="BL124" s="287">
        <f t="shared" si="183"/>
        <v>0</v>
      </c>
      <c r="BM124" s="284">
        <f t="shared" si="183"/>
        <v>71</v>
      </c>
      <c r="BN124" s="286">
        <f t="shared" si="182"/>
        <v>74</v>
      </c>
      <c r="BO124" s="286">
        <f t="shared" si="175"/>
        <v>0</v>
      </c>
      <c r="BP124" s="286">
        <f t="shared" si="175"/>
        <v>0</v>
      </c>
      <c r="BQ124" s="286">
        <f t="shared" si="175"/>
        <v>0</v>
      </c>
      <c r="BR124" s="286">
        <f t="shared" si="175"/>
        <v>0</v>
      </c>
      <c r="BS124" s="286">
        <f t="shared" si="175"/>
        <v>0</v>
      </c>
      <c r="BT124" s="286">
        <f t="shared" si="175"/>
        <v>0</v>
      </c>
      <c r="BU124" s="286">
        <f t="shared" si="175"/>
        <v>0</v>
      </c>
      <c r="BV124" s="287">
        <f t="shared" si="175"/>
        <v>0</v>
      </c>
      <c r="BW124" s="288">
        <f t="shared" si="112"/>
        <v>145</v>
      </c>
      <c r="BX124" s="284">
        <f t="shared" si="176"/>
        <v>8093</v>
      </c>
      <c r="BY124" s="286">
        <f t="shared" si="176"/>
        <v>0</v>
      </c>
      <c r="BZ124" s="286">
        <f t="shared" si="176"/>
        <v>0</v>
      </c>
      <c r="CA124" s="286">
        <f t="shared" si="176"/>
        <v>0</v>
      </c>
      <c r="CB124" s="286">
        <f t="shared" si="176"/>
        <v>4603</v>
      </c>
      <c r="CC124" s="286">
        <f t="shared" si="176"/>
        <v>941</v>
      </c>
      <c r="CD124" s="287">
        <f>'[1]1.COBERTURA  DANE'!F123</f>
        <v>129</v>
      </c>
      <c r="CE124" s="284">
        <f t="shared" si="177"/>
        <v>0</v>
      </c>
      <c r="CF124" s="286">
        <f t="shared" si="178"/>
        <v>106</v>
      </c>
      <c r="CG124" s="286">
        <f t="shared" si="178"/>
        <v>82</v>
      </c>
      <c r="CH124" s="286">
        <f t="shared" si="178"/>
        <v>1</v>
      </c>
      <c r="CI124" s="286">
        <f t="shared" si="178"/>
        <v>0</v>
      </c>
      <c r="CJ124" s="286">
        <f t="shared" si="178"/>
        <v>285</v>
      </c>
      <c r="CK124" s="286">
        <f t="shared" si="178"/>
        <v>0</v>
      </c>
      <c r="CL124" s="286">
        <f t="shared" si="178"/>
        <v>0</v>
      </c>
      <c r="CM124" s="286">
        <f t="shared" si="178"/>
        <v>0</v>
      </c>
      <c r="CN124" s="287">
        <f t="shared" si="178"/>
        <v>0</v>
      </c>
      <c r="CO124" s="288">
        <f t="shared" si="113"/>
        <v>474</v>
      </c>
      <c r="CP124" s="289">
        <f t="shared" si="179"/>
        <v>330</v>
      </c>
      <c r="CQ124" s="290">
        <f t="shared" si="180"/>
        <v>6314</v>
      </c>
      <c r="CR124" s="291">
        <f t="shared" si="181"/>
        <v>14240</v>
      </c>
      <c r="CS124" s="292">
        <f t="shared" si="114"/>
        <v>619</v>
      </c>
      <c r="CT124" s="293" t="str">
        <f t="shared" si="156"/>
        <v>172EPS040</v>
      </c>
      <c r="CU124" s="294" t="s">
        <v>341</v>
      </c>
      <c r="CV124" s="295">
        <v>172</v>
      </c>
      <c r="CW124" s="294" t="s">
        <v>240</v>
      </c>
      <c r="CX124" s="296">
        <v>68</v>
      </c>
      <c r="CY124" s="209" t="str">
        <f t="shared" si="157"/>
        <v>480EPSM03</v>
      </c>
      <c r="CZ124" s="294" t="s">
        <v>341</v>
      </c>
      <c r="DA124" s="295">
        <v>480</v>
      </c>
      <c r="DB124" s="294" t="s">
        <v>202</v>
      </c>
      <c r="DC124" s="296">
        <v>161</v>
      </c>
    </row>
    <row r="125" spans="2:107" x14ac:dyDescent="0.25">
      <c r="B125" s="209" t="str">
        <f t="shared" si="115"/>
        <v>789EPS010</v>
      </c>
      <c r="C125" s="209" t="str">
        <f t="shared" si="116"/>
        <v>789EPS016</v>
      </c>
      <c r="D125" s="209" t="str">
        <f t="shared" si="117"/>
        <v>789EPS037</v>
      </c>
      <c r="E125" s="209" t="str">
        <f t="shared" si="118"/>
        <v>789EPS002</v>
      </c>
      <c r="F125" s="209" t="str">
        <f t="shared" si="119"/>
        <v>789EPS003</v>
      </c>
      <c r="G125" s="209" t="str">
        <f t="shared" si="120"/>
        <v>789EPS023</v>
      </c>
      <c r="H125" s="209" t="str">
        <f t="shared" si="121"/>
        <v>789EPS005</v>
      </c>
      <c r="I125" s="209" t="str">
        <f t="shared" si="122"/>
        <v>789EPS018</v>
      </c>
      <c r="J125" s="209" t="str">
        <f t="shared" si="123"/>
        <v>789EAS016</v>
      </c>
      <c r="K125" s="209" t="str">
        <f t="shared" si="124"/>
        <v>789EAS027</v>
      </c>
      <c r="L125" s="209" t="str">
        <f t="shared" si="125"/>
        <v>789EPS017</v>
      </c>
      <c r="M125" s="209" t="str">
        <f t="shared" si="126"/>
        <v>789EPS033</v>
      </c>
      <c r="N125" s="209" t="str">
        <f t="shared" si="127"/>
        <v>789EPS001</v>
      </c>
      <c r="O125" s="209" t="str">
        <f t="shared" si="128"/>
        <v>789EPS008</v>
      </c>
      <c r="P125" s="209" t="str">
        <f t="shared" si="129"/>
        <v>789EPS040</v>
      </c>
      <c r="Q125" s="209" t="str">
        <f t="shared" si="130"/>
        <v>789ESSC24</v>
      </c>
      <c r="R125" s="209" t="str">
        <f t="shared" si="131"/>
        <v>789EPSC20</v>
      </c>
      <c r="S125" s="209" t="str">
        <f t="shared" si="132"/>
        <v>789ESSC91</v>
      </c>
      <c r="T125" s="209" t="str">
        <f t="shared" si="133"/>
        <v>789ESSC02</v>
      </c>
      <c r="U125" s="209" t="str">
        <f t="shared" si="134"/>
        <v>789ESSC62</v>
      </c>
      <c r="V125" s="209" t="str">
        <f t="shared" si="135"/>
        <v>789EPS012</v>
      </c>
      <c r="W125" s="209" t="str">
        <f t="shared" si="136"/>
        <v>789EPSC22</v>
      </c>
      <c r="X125" s="209" t="str">
        <f t="shared" si="137"/>
        <v>789ESSC07</v>
      </c>
      <c r="Y125" s="209" t="str">
        <f t="shared" si="138"/>
        <v>789ESSC33</v>
      </c>
      <c r="Z125" s="209" t="str">
        <f t="shared" si="139"/>
        <v>789EPSS40</v>
      </c>
      <c r="AA125" s="209" t="str">
        <f t="shared" si="140"/>
        <v>789EPS020</v>
      </c>
      <c r="AB125" s="209" t="str">
        <f t="shared" si="141"/>
        <v>789EPSI03</v>
      </c>
      <c r="AC125" s="209" t="str">
        <f t="shared" si="142"/>
        <v>789ESS002</v>
      </c>
      <c r="AD125" s="209" t="str">
        <f t="shared" si="143"/>
        <v>789ESS024</v>
      </c>
      <c r="AE125" s="209" t="str">
        <f t="shared" si="144"/>
        <v>789ESS091</v>
      </c>
      <c r="AF125" s="209" t="str">
        <f t="shared" si="145"/>
        <v>789RES006</v>
      </c>
      <c r="AG125" s="209" t="str">
        <f t="shared" si="146"/>
        <v>789EPSS10</v>
      </c>
      <c r="AH125" s="209" t="e">
        <f>CONCATENATE(AT125,#REF!)</f>
        <v>#REF!</v>
      </c>
      <c r="AI125" s="209" t="str">
        <f t="shared" si="147"/>
        <v>789EPSS16</v>
      </c>
      <c r="AJ125" s="209" t="str">
        <f t="shared" si="148"/>
        <v>789EPSS37</v>
      </c>
      <c r="AK125" s="209" t="str">
        <f t="shared" si="149"/>
        <v>789EPSS02</v>
      </c>
      <c r="AL125" s="209" t="str">
        <f t="shared" si="150"/>
        <v>789EPSS23</v>
      </c>
      <c r="AM125" s="209" t="str">
        <f t="shared" si="151"/>
        <v>789EPSM03</v>
      </c>
      <c r="AN125" s="209" t="str">
        <f t="shared" si="152"/>
        <v>789EPSS18</v>
      </c>
      <c r="AO125" s="209" t="str">
        <f t="shared" si="153"/>
        <v>789EPSS05</v>
      </c>
      <c r="AP125" s="209" t="str">
        <f t="shared" si="154"/>
        <v>789EPSS17</v>
      </c>
      <c r="AQ125" s="209" t="str">
        <f t="shared" si="155"/>
        <v>789EPSS33</v>
      </c>
      <c r="AR125" s="89" t="s">
        <v>162</v>
      </c>
      <c r="AS125" s="308" t="s">
        <v>343</v>
      </c>
      <c r="AT125" s="283">
        <v>789</v>
      </c>
      <c r="AU125" s="284">
        <f>'[1]1.COBERTURA  DANE'!K124</f>
        <v>321</v>
      </c>
      <c r="AV125" s="285">
        <f>'[1]1.COBERTURA  DANE'!N124</f>
        <v>0</v>
      </c>
      <c r="AW125" s="286">
        <f>'[1]1.COBERTURA  DANE'!L124</f>
        <v>1</v>
      </c>
      <c r="AX125" s="287">
        <f>'[1]1.COBERTURA  DANE'!M124</f>
        <v>0</v>
      </c>
      <c r="AY125" s="284">
        <f t="shared" si="183"/>
        <v>0</v>
      </c>
      <c r="AZ125" s="286">
        <f t="shared" si="183"/>
        <v>2569</v>
      </c>
      <c r="BA125" s="286">
        <f t="shared" si="183"/>
        <v>225</v>
      </c>
      <c r="BB125" s="286">
        <f t="shared" si="183"/>
        <v>3</v>
      </c>
      <c r="BC125" s="286">
        <f t="shared" si="183"/>
        <v>956</v>
      </c>
      <c r="BD125" s="286">
        <f t="shared" si="183"/>
        <v>1</v>
      </c>
      <c r="BE125" s="286">
        <f t="shared" si="183"/>
        <v>1</v>
      </c>
      <c r="BF125" s="286">
        <f t="shared" si="183"/>
        <v>0</v>
      </c>
      <c r="BG125" s="286">
        <f t="shared" si="183"/>
        <v>2</v>
      </c>
      <c r="BH125" s="286">
        <f t="shared" si="183"/>
        <v>0</v>
      </c>
      <c r="BI125" s="286">
        <f t="shared" si="183"/>
        <v>1</v>
      </c>
      <c r="BJ125" s="286">
        <f t="shared" si="183"/>
        <v>0</v>
      </c>
      <c r="BK125" s="286">
        <f t="shared" si="183"/>
        <v>0</v>
      </c>
      <c r="BL125" s="287">
        <f t="shared" si="183"/>
        <v>0</v>
      </c>
      <c r="BM125" s="284">
        <f t="shared" si="183"/>
        <v>23</v>
      </c>
      <c r="BN125" s="286">
        <f t="shared" si="182"/>
        <v>170</v>
      </c>
      <c r="BO125" s="286">
        <f t="shared" si="175"/>
        <v>0</v>
      </c>
      <c r="BP125" s="286">
        <f t="shared" si="175"/>
        <v>0</v>
      </c>
      <c r="BQ125" s="286">
        <f t="shared" si="175"/>
        <v>0</v>
      </c>
      <c r="BR125" s="286">
        <f t="shared" si="175"/>
        <v>0</v>
      </c>
      <c r="BS125" s="286">
        <f t="shared" si="175"/>
        <v>0</v>
      </c>
      <c r="BT125" s="286">
        <f t="shared" si="175"/>
        <v>0</v>
      </c>
      <c r="BU125" s="286">
        <f t="shared" si="175"/>
        <v>0</v>
      </c>
      <c r="BV125" s="287">
        <f t="shared" si="175"/>
        <v>0</v>
      </c>
      <c r="BW125" s="288">
        <f t="shared" si="112"/>
        <v>193</v>
      </c>
      <c r="BX125" s="284">
        <f t="shared" si="176"/>
        <v>1088</v>
      </c>
      <c r="BY125" s="286">
        <f t="shared" si="176"/>
        <v>0</v>
      </c>
      <c r="BZ125" s="286">
        <f t="shared" si="176"/>
        <v>0</v>
      </c>
      <c r="CA125" s="286">
        <f t="shared" si="176"/>
        <v>0</v>
      </c>
      <c r="CB125" s="286">
        <f t="shared" si="176"/>
        <v>8333</v>
      </c>
      <c r="CC125" s="286">
        <f t="shared" si="176"/>
        <v>0</v>
      </c>
      <c r="CD125" s="287">
        <f>'[1]1.COBERTURA  DANE'!F124</f>
        <v>102</v>
      </c>
      <c r="CE125" s="284">
        <f t="shared" si="177"/>
        <v>0</v>
      </c>
      <c r="CF125" s="286">
        <f t="shared" si="178"/>
        <v>205</v>
      </c>
      <c r="CG125" s="286">
        <f t="shared" si="178"/>
        <v>29</v>
      </c>
      <c r="CH125" s="286">
        <f t="shared" si="178"/>
        <v>1</v>
      </c>
      <c r="CI125" s="286">
        <f t="shared" si="178"/>
        <v>0</v>
      </c>
      <c r="CJ125" s="286">
        <f t="shared" si="178"/>
        <v>50</v>
      </c>
      <c r="CK125" s="286">
        <f t="shared" si="178"/>
        <v>0</v>
      </c>
      <c r="CL125" s="286">
        <f t="shared" si="178"/>
        <v>0</v>
      </c>
      <c r="CM125" s="286">
        <f t="shared" si="178"/>
        <v>0</v>
      </c>
      <c r="CN125" s="287">
        <f t="shared" si="178"/>
        <v>0</v>
      </c>
      <c r="CO125" s="288">
        <f t="shared" si="113"/>
        <v>285</v>
      </c>
      <c r="CP125" s="289">
        <f t="shared" si="179"/>
        <v>322</v>
      </c>
      <c r="CQ125" s="290">
        <f t="shared" si="180"/>
        <v>3951</v>
      </c>
      <c r="CR125" s="291">
        <f t="shared" si="181"/>
        <v>9808</v>
      </c>
      <c r="CS125" s="292">
        <f t="shared" si="114"/>
        <v>478</v>
      </c>
      <c r="CT125" s="293" t="str">
        <f t="shared" si="156"/>
        <v>172ESSC02</v>
      </c>
      <c r="CU125" s="294" t="s">
        <v>341</v>
      </c>
      <c r="CV125" s="295">
        <v>172</v>
      </c>
      <c r="CW125" s="294" t="s">
        <v>242</v>
      </c>
      <c r="CX125" s="296">
        <v>3</v>
      </c>
      <c r="CY125" s="209" t="str">
        <f t="shared" si="157"/>
        <v>480EPSS16</v>
      </c>
      <c r="CZ125" s="294" t="s">
        <v>341</v>
      </c>
      <c r="DA125" s="295">
        <v>480</v>
      </c>
      <c r="DB125" s="294" t="s">
        <v>194</v>
      </c>
      <c r="DC125" s="296">
        <v>140</v>
      </c>
    </row>
    <row r="126" spans="2:107" x14ac:dyDescent="0.25">
      <c r="B126" s="209" t="str">
        <f t="shared" si="115"/>
        <v>792EPS010</v>
      </c>
      <c r="C126" s="209" t="str">
        <f t="shared" si="116"/>
        <v>792EPS016</v>
      </c>
      <c r="D126" s="209" t="str">
        <f t="shared" si="117"/>
        <v>792EPS037</v>
      </c>
      <c r="E126" s="209" t="str">
        <f t="shared" si="118"/>
        <v>792EPS002</v>
      </c>
      <c r="F126" s="209" t="str">
        <f t="shared" si="119"/>
        <v>792EPS003</v>
      </c>
      <c r="G126" s="209" t="str">
        <f t="shared" si="120"/>
        <v>792EPS023</v>
      </c>
      <c r="H126" s="209" t="str">
        <f t="shared" si="121"/>
        <v>792EPS005</v>
      </c>
      <c r="I126" s="209" t="str">
        <f t="shared" si="122"/>
        <v>792EPS018</v>
      </c>
      <c r="J126" s="209" t="str">
        <f t="shared" si="123"/>
        <v>792EAS016</v>
      </c>
      <c r="K126" s="209" t="str">
        <f t="shared" si="124"/>
        <v>792EAS027</v>
      </c>
      <c r="L126" s="209" t="str">
        <f t="shared" si="125"/>
        <v>792EPS017</v>
      </c>
      <c r="M126" s="209" t="str">
        <f t="shared" si="126"/>
        <v>792EPS033</v>
      </c>
      <c r="N126" s="209" t="str">
        <f t="shared" si="127"/>
        <v>792EPS001</v>
      </c>
      <c r="O126" s="209" t="str">
        <f t="shared" si="128"/>
        <v>792EPS008</v>
      </c>
      <c r="P126" s="209" t="str">
        <f t="shared" si="129"/>
        <v>792EPS040</v>
      </c>
      <c r="Q126" s="209" t="str">
        <f t="shared" si="130"/>
        <v>792ESSC24</v>
      </c>
      <c r="R126" s="209" t="str">
        <f t="shared" si="131"/>
        <v>792EPSC20</v>
      </c>
      <c r="S126" s="209" t="str">
        <f t="shared" si="132"/>
        <v>792ESSC91</v>
      </c>
      <c r="T126" s="209" t="str">
        <f t="shared" si="133"/>
        <v>792ESSC02</v>
      </c>
      <c r="U126" s="209" t="str">
        <f t="shared" si="134"/>
        <v>792ESSC62</v>
      </c>
      <c r="V126" s="209" t="str">
        <f t="shared" si="135"/>
        <v>792EPS012</v>
      </c>
      <c r="W126" s="209" t="str">
        <f t="shared" si="136"/>
        <v>792EPSC22</v>
      </c>
      <c r="X126" s="209" t="str">
        <f t="shared" si="137"/>
        <v>792ESSC07</v>
      </c>
      <c r="Y126" s="209" t="str">
        <f t="shared" si="138"/>
        <v>792ESSC33</v>
      </c>
      <c r="Z126" s="209" t="str">
        <f t="shared" si="139"/>
        <v>792EPSS40</v>
      </c>
      <c r="AA126" s="209" t="str">
        <f t="shared" si="140"/>
        <v>792EPS020</v>
      </c>
      <c r="AB126" s="209" t="str">
        <f t="shared" si="141"/>
        <v>792EPSI03</v>
      </c>
      <c r="AC126" s="209" t="str">
        <f t="shared" si="142"/>
        <v>792ESS002</v>
      </c>
      <c r="AD126" s="209" t="str">
        <f t="shared" si="143"/>
        <v>792ESS024</v>
      </c>
      <c r="AE126" s="209" t="str">
        <f t="shared" si="144"/>
        <v>792ESS091</v>
      </c>
      <c r="AF126" s="209" t="str">
        <f t="shared" si="145"/>
        <v>792RES006</v>
      </c>
      <c r="AG126" s="209" t="str">
        <f t="shared" si="146"/>
        <v>792EPSS10</v>
      </c>
      <c r="AH126" s="209" t="e">
        <f>CONCATENATE(AT126,#REF!)</f>
        <v>#REF!</v>
      </c>
      <c r="AI126" s="209" t="str">
        <f t="shared" si="147"/>
        <v>792EPSS16</v>
      </c>
      <c r="AJ126" s="209" t="str">
        <f t="shared" si="148"/>
        <v>792EPSS37</v>
      </c>
      <c r="AK126" s="209" t="str">
        <f t="shared" si="149"/>
        <v>792EPSS02</v>
      </c>
      <c r="AL126" s="209" t="str">
        <f t="shared" si="150"/>
        <v>792EPSS23</v>
      </c>
      <c r="AM126" s="209" t="str">
        <f t="shared" si="151"/>
        <v>792EPSM03</v>
      </c>
      <c r="AN126" s="209" t="str">
        <f t="shared" si="152"/>
        <v>792EPSS18</v>
      </c>
      <c r="AO126" s="209" t="str">
        <f t="shared" si="153"/>
        <v>792EPSS05</v>
      </c>
      <c r="AP126" s="209" t="str">
        <f t="shared" si="154"/>
        <v>792EPSS17</v>
      </c>
      <c r="AQ126" s="209" t="str">
        <f t="shared" si="155"/>
        <v>792EPSS33</v>
      </c>
      <c r="AR126" s="89" t="s">
        <v>163</v>
      </c>
      <c r="AS126" s="308" t="s">
        <v>343</v>
      </c>
      <c r="AT126" s="283">
        <v>792</v>
      </c>
      <c r="AU126" s="284">
        <f>'[1]1.COBERTURA  DANE'!K125</f>
        <v>89</v>
      </c>
      <c r="AV126" s="285">
        <f>'[1]1.COBERTURA  DANE'!N125</f>
        <v>0</v>
      </c>
      <c r="AW126" s="286">
        <f>'[1]1.COBERTURA  DANE'!L125</f>
        <v>0</v>
      </c>
      <c r="AX126" s="287">
        <f>'[1]1.COBERTURA  DANE'!M125</f>
        <v>0</v>
      </c>
      <c r="AY126" s="284">
        <f t="shared" si="183"/>
        <v>0</v>
      </c>
      <c r="AZ126" s="286">
        <f t="shared" si="183"/>
        <v>0</v>
      </c>
      <c r="BA126" s="286">
        <f t="shared" si="183"/>
        <v>214</v>
      </c>
      <c r="BB126" s="286">
        <f t="shared" si="183"/>
        <v>0</v>
      </c>
      <c r="BC126" s="286">
        <f t="shared" si="183"/>
        <v>1440</v>
      </c>
      <c r="BD126" s="286">
        <f t="shared" si="183"/>
        <v>0</v>
      </c>
      <c r="BE126" s="286">
        <f t="shared" si="183"/>
        <v>0</v>
      </c>
      <c r="BF126" s="286">
        <f t="shared" si="183"/>
        <v>0</v>
      </c>
      <c r="BG126" s="286">
        <f t="shared" si="183"/>
        <v>2</v>
      </c>
      <c r="BH126" s="286">
        <f t="shared" si="183"/>
        <v>0</v>
      </c>
      <c r="BI126" s="286">
        <f t="shared" si="183"/>
        <v>0</v>
      </c>
      <c r="BJ126" s="286">
        <f t="shared" si="183"/>
        <v>0</v>
      </c>
      <c r="BK126" s="286">
        <f t="shared" si="183"/>
        <v>0</v>
      </c>
      <c r="BL126" s="287">
        <f t="shared" si="183"/>
        <v>0</v>
      </c>
      <c r="BM126" s="284">
        <f t="shared" si="183"/>
        <v>21</v>
      </c>
      <c r="BN126" s="286">
        <f t="shared" si="182"/>
        <v>0</v>
      </c>
      <c r="BO126" s="286">
        <f t="shared" si="175"/>
        <v>0</v>
      </c>
      <c r="BP126" s="286">
        <f t="shared" si="175"/>
        <v>0</v>
      </c>
      <c r="BQ126" s="286">
        <f t="shared" si="175"/>
        <v>0</v>
      </c>
      <c r="BR126" s="286">
        <f t="shared" si="175"/>
        <v>0</v>
      </c>
      <c r="BS126" s="286">
        <f t="shared" si="175"/>
        <v>0</v>
      </c>
      <c r="BT126" s="286">
        <f t="shared" si="175"/>
        <v>0</v>
      </c>
      <c r="BU126" s="286">
        <f t="shared" si="175"/>
        <v>0</v>
      </c>
      <c r="BV126" s="287">
        <f t="shared" si="175"/>
        <v>0</v>
      </c>
      <c r="BW126" s="288">
        <f t="shared" si="112"/>
        <v>21</v>
      </c>
      <c r="BX126" s="284">
        <f t="shared" si="176"/>
        <v>3088</v>
      </c>
      <c r="BY126" s="286">
        <f t="shared" si="176"/>
        <v>0</v>
      </c>
      <c r="BZ126" s="286">
        <f t="shared" si="176"/>
        <v>0</v>
      </c>
      <c r="CA126" s="286">
        <f t="shared" si="176"/>
        <v>0</v>
      </c>
      <c r="CB126" s="286">
        <f t="shared" si="176"/>
        <v>0</v>
      </c>
      <c r="CC126" s="286">
        <f t="shared" si="176"/>
        <v>0</v>
      </c>
      <c r="CD126" s="287">
        <f>'[1]1.COBERTURA  DANE'!F125</f>
        <v>0</v>
      </c>
      <c r="CE126" s="284">
        <f t="shared" si="177"/>
        <v>0</v>
      </c>
      <c r="CF126" s="286">
        <f t="shared" si="178"/>
        <v>0</v>
      </c>
      <c r="CG126" s="286">
        <f t="shared" si="178"/>
        <v>28</v>
      </c>
      <c r="CH126" s="286">
        <f t="shared" si="178"/>
        <v>0</v>
      </c>
      <c r="CI126" s="286">
        <f t="shared" si="178"/>
        <v>0</v>
      </c>
      <c r="CJ126" s="286">
        <f t="shared" si="178"/>
        <v>172</v>
      </c>
      <c r="CK126" s="286">
        <f t="shared" si="178"/>
        <v>0</v>
      </c>
      <c r="CL126" s="286">
        <f t="shared" si="178"/>
        <v>0</v>
      </c>
      <c r="CM126" s="286">
        <f t="shared" si="178"/>
        <v>0</v>
      </c>
      <c r="CN126" s="287">
        <f t="shared" si="178"/>
        <v>0</v>
      </c>
      <c r="CO126" s="288">
        <f t="shared" si="113"/>
        <v>200</v>
      </c>
      <c r="CP126" s="289">
        <f t="shared" si="179"/>
        <v>89</v>
      </c>
      <c r="CQ126" s="290">
        <f t="shared" si="180"/>
        <v>1677</v>
      </c>
      <c r="CR126" s="291">
        <f t="shared" si="181"/>
        <v>3288</v>
      </c>
      <c r="CS126" s="292">
        <f t="shared" si="114"/>
        <v>221</v>
      </c>
      <c r="CT126" s="293" t="str">
        <f t="shared" si="156"/>
        <v>475EPS003</v>
      </c>
      <c r="CU126" s="294" t="s">
        <v>341</v>
      </c>
      <c r="CV126" s="295">
        <v>475</v>
      </c>
      <c r="CW126" s="294" t="s">
        <v>226</v>
      </c>
      <c r="CX126" s="296">
        <v>1</v>
      </c>
      <c r="CY126" s="209" t="str">
        <f t="shared" si="157"/>
        <v>480EPSS23</v>
      </c>
      <c r="CZ126" s="294" t="s">
        <v>341</v>
      </c>
      <c r="DA126" s="295">
        <v>480</v>
      </c>
      <c r="DB126" s="294" t="s">
        <v>200</v>
      </c>
      <c r="DC126" s="296">
        <v>1</v>
      </c>
    </row>
    <row r="127" spans="2:107" x14ac:dyDescent="0.25">
      <c r="B127" s="209" t="str">
        <f t="shared" si="115"/>
        <v>809EPS010</v>
      </c>
      <c r="C127" s="209" t="str">
        <f t="shared" si="116"/>
        <v>809EPS016</v>
      </c>
      <c r="D127" s="209" t="str">
        <f t="shared" si="117"/>
        <v>809EPS037</v>
      </c>
      <c r="E127" s="209" t="str">
        <f t="shared" si="118"/>
        <v>809EPS002</v>
      </c>
      <c r="F127" s="209" t="str">
        <f t="shared" si="119"/>
        <v>809EPS003</v>
      </c>
      <c r="G127" s="209" t="str">
        <f t="shared" si="120"/>
        <v>809EPS023</v>
      </c>
      <c r="H127" s="209" t="str">
        <f t="shared" si="121"/>
        <v>809EPS005</v>
      </c>
      <c r="I127" s="209" t="str">
        <f t="shared" si="122"/>
        <v>809EPS018</v>
      </c>
      <c r="J127" s="209" t="str">
        <f t="shared" si="123"/>
        <v>809EAS016</v>
      </c>
      <c r="K127" s="209" t="str">
        <f t="shared" si="124"/>
        <v>809EAS027</v>
      </c>
      <c r="L127" s="209" t="str">
        <f t="shared" si="125"/>
        <v>809EPS017</v>
      </c>
      <c r="M127" s="209" t="str">
        <f t="shared" si="126"/>
        <v>809EPS033</v>
      </c>
      <c r="N127" s="209" t="str">
        <f t="shared" si="127"/>
        <v>809EPS001</v>
      </c>
      <c r="O127" s="209" t="str">
        <f t="shared" si="128"/>
        <v>809EPS008</v>
      </c>
      <c r="P127" s="209" t="str">
        <f t="shared" si="129"/>
        <v>809EPS040</v>
      </c>
      <c r="Q127" s="209" t="str">
        <f t="shared" si="130"/>
        <v>809ESSC24</v>
      </c>
      <c r="R127" s="209" t="str">
        <f t="shared" si="131"/>
        <v>809EPSC20</v>
      </c>
      <c r="S127" s="209" t="str">
        <f t="shared" si="132"/>
        <v>809ESSC91</v>
      </c>
      <c r="T127" s="209" t="str">
        <f t="shared" si="133"/>
        <v>809ESSC02</v>
      </c>
      <c r="U127" s="209" t="str">
        <f t="shared" si="134"/>
        <v>809ESSC62</v>
      </c>
      <c r="V127" s="209" t="str">
        <f t="shared" si="135"/>
        <v>809EPS012</v>
      </c>
      <c r="W127" s="209" t="str">
        <f t="shared" si="136"/>
        <v>809EPSC22</v>
      </c>
      <c r="X127" s="209" t="str">
        <f t="shared" si="137"/>
        <v>809ESSC07</v>
      </c>
      <c r="Y127" s="209" t="str">
        <f t="shared" si="138"/>
        <v>809ESSC33</v>
      </c>
      <c r="Z127" s="209" t="str">
        <f t="shared" si="139"/>
        <v>809EPSS40</v>
      </c>
      <c r="AA127" s="209" t="str">
        <f t="shared" si="140"/>
        <v>809EPS020</v>
      </c>
      <c r="AB127" s="209" t="str">
        <f t="shared" si="141"/>
        <v>809EPSI03</v>
      </c>
      <c r="AC127" s="209" t="str">
        <f t="shared" si="142"/>
        <v>809ESS002</v>
      </c>
      <c r="AD127" s="209" t="str">
        <f t="shared" si="143"/>
        <v>809ESS024</v>
      </c>
      <c r="AE127" s="209" t="str">
        <f t="shared" si="144"/>
        <v>809ESS091</v>
      </c>
      <c r="AF127" s="209" t="str">
        <f t="shared" si="145"/>
        <v>809RES006</v>
      </c>
      <c r="AG127" s="209" t="str">
        <f t="shared" si="146"/>
        <v>809EPSS10</v>
      </c>
      <c r="AH127" s="209" t="e">
        <f>CONCATENATE(AT127,#REF!)</f>
        <v>#REF!</v>
      </c>
      <c r="AI127" s="209" t="str">
        <f t="shared" si="147"/>
        <v>809EPSS16</v>
      </c>
      <c r="AJ127" s="209" t="str">
        <f t="shared" si="148"/>
        <v>809EPSS37</v>
      </c>
      <c r="AK127" s="209" t="str">
        <f t="shared" si="149"/>
        <v>809EPSS02</v>
      </c>
      <c r="AL127" s="209" t="str">
        <f t="shared" si="150"/>
        <v>809EPSS23</v>
      </c>
      <c r="AM127" s="209" t="str">
        <f t="shared" si="151"/>
        <v>809EPSM03</v>
      </c>
      <c r="AN127" s="209" t="str">
        <f t="shared" si="152"/>
        <v>809EPSS18</v>
      </c>
      <c r="AO127" s="209" t="str">
        <f t="shared" si="153"/>
        <v>809EPSS05</v>
      </c>
      <c r="AP127" s="209" t="str">
        <f t="shared" si="154"/>
        <v>809EPSS17</v>
      </c>
      <c r="AQ127" s="209" t="str">
        <f t="shared" si="155"/>
        <v>809EPSS33</v>
      </c>
      <c r="AR127" s="89" t="s">
        <v>164</v>
      </c>
      <c r="AS127" s="308" t="s">
        <v>343</v>
      </c>
      <c r="AT127" s="283">
        <v>809</v>
      </c>
      <c r="AU127" s="284">
        <f>'[1]1.COBERTURA  DANE'!K126</f>
        <v>128</v>
      </c>
      <c r="AV127" s="285">
        <f>'[1]1.COBERTURA  DANE'!N126</f>
        <v>0</v>
      </c>
      <c r="AW127" s="286">
        <f>'[1]1.COBERTURA  DANE'!L126</f>
        <v>2</v>
      </c>
      <c r="AX127" s="287">
        <f>'[1]1.COBERTURA  DANE'!M126</f>
        <v>0</v>
      </c>
      <c r="AY127" s="284">
        <f t="shared" si="183"/>
        <v>0</v>
      </c>
      <c r="AZ127" s="286">
        <f t="shared" si="183"/>
        <v>909</v>
      </c>
      <c r="BA127" s="286">
        <f t="shared" si="183"/>
        <v>619</v>
      </c>
      <c r="BB127" s="286">
        <f t="shared" si="183"/>
        <v>0</v>
      </c>
      <c r="BC127" s="286">
        <f t="shared" si="183"/>
        <v>2177</v>
      </c>
      <c r="BD127" s="286">
        <f t="shared" si="183"/>
        <v>0</v>
      </c>
      <c r="BE127" s="286">
        <f t="shared" si="183"/>
        <v>1</v>
      </c>
      <c r="BF127" s="286">
        <f t="shared" si="183"/>
        <v>0</v>
      </c>
      <c r="BG127" s="286">
        <f t="shared" si="183"/>
        <v>0</v>
      </c>
      <c r="BH127" s="286">
        <f t="shared" si="183"/>
        <v>0</v>
      </c>
      <c r="BI127" s="286">
        <f t="shared" si="183"/>
        <v>1</v>
      </c>
      <c r="BJ127" s="286">
        <f t="shared" si="183"/>
        <v>0</v>
      </c>
      <c r="BK127" s="286">
        <f t="shared" si="183"/>
        <v>0</v>
      </c>
      <c r="BL127" s="287">
        <f t="shared" si="183"/>
        <v>0</v>
      </c>
      <c r="BM127" s="284">
        <f t="shared" si="183"/>
        <v>21</v>
      </c>
      <c r="BN127" s="286">
        <f t="shared" si="182"/>
        <v>0</v>
      </c>
      <c r="BO127" s="286">
        <f t="shared" si="175"/>
        <v>1</v>
      </c>
      <c r="BP127" s="286">
        <f t="shared" si="175"/>
        <v>0</v>
      </c>
      <c r="BQ127" s="286">
        <f t="shared" si="175"/>
        <v>0</v>
      </c>
      <c r="BR127" s="286">
        <f t="shared" si="175"/>
        <v>0</v>
      </c>
      <c r="BS127" s="286">
        <f t="shared" si="175"/>
        <v>0</v>
      </c>
      <c r="BT127" s="286">
        <f t="shared" si="175"/>
        <v>0</v>
      </c>
      <c r="BU127" s="286">
        <f t="shared" si="175"/>
        <v>0</v>
      </c>
      <c r="BV127" s="287">
        <f t="shared" si="175"/>
        <v>0</v>
      </c>
      <c r="BW127" s="288">
        <f t="shared" si="112"/>
        <v>22</v>
      </c>
      <c r="BX127" s="284">
        <f t="shared" si="176"/>
        <v>3528</v>
      </c>
      <c r="BY127" s="286">
        <f t="shared" si="176"/>
        <v>1</v>
      </c>
      <c r="BZ127" s="286">
        <f t="shared" si="176"/>
        <v>0</v>
      </c>
      <c r="CA127" s="286">
        <f t="shared" si="176"/>
        <v>0</v>
      </c>
      <c r="CB127" s="286">
        <f t="shared" si="176"/>
        <v>0</v>
      </c>
      <c r="CC127" s="286">
        <f t="shared" si="176"/>
        <v>0</v>
      </c>
      <c r="CD127" s="287">
        <f>'[1]1.COBERTURA  DANE'!F126</f>
        <v>137</v>
      </c>
      <c r="CE127" s="284">
        <f t="shared" si="177"/>
        <v>0</v>
      </c>
      <c r="CF127" s="286">
        <f t="shared" si="178"/>
        <v>59</v>
      </c>
      <c r="CG127" s="286">
        <f t="shared" si="178"/>
        <v>80</v>
      </c>
      <c r="CH127" s="286">
        <f t="shared" si="178"/>
        <v>0</v>
      </c>
      <c r="CI127" s="286">
        <f t="shared" si="178"/>
        <v>0</v>
      </c>
      <c r="CJ127" s="286">
        <f t="shared" si="178"/>
        <v>141</v>
      </c>
      <c r="CK127" s="286">
        <f t="shared" si="178"/>
        <v>0</v>
      </c>
      <c r="CL127" s="286">
        <f t="shared" si="178"/>
        <v>0</v>
      </c>
      <c r="CM127" s="286">
        <f t="shared" si="178"/>
        <v>0</v>
      </c>
      <c r="CN127" s="287">
        <f t="shared" si="178"/>
        <v>0</v>
      </c>
      <c r="CO127" s="288">
        <f t="shared" si="113"/>
        <v>280</v>
      </c>
      <c r="CP127" s="289">
        <f t="shared" si="179"/>
        <v>130</v>
      </c>
      <c r="CQ127" s="290">
        <f t="shared" si="180"/>
        <v>3729</v>
      </c>
      <c r="CR127" s="291">
        <f t="shared" si="181"/>
        <v>3946</v>
      </c>
      <c r="CS127" s="292">
        <f t="shared" si="114"/>
        <v>302</v>
      </c>
      <c r="CT127" s="293" t="str">
        <f t="shared" si="156"/>
        <v>475EPS037</v>
      </c>
      <c r="CU127" s="294" t="s">
        <v>341</v>
      </c>
      <c r="CV127" s="295">
        <v>475</v>
      </c>
      <c r="CW127" s="294" t="s">
        <v>224</v>
      </c>
      <c r="CX127" s="296">
        <v>191</v>
      </c>
      <c r="CY127" s="209" t="str">
        <f t="shared" si="157"/>
        <v>480EPSS37</v>
      </c>
      <c r="CZ127" s="294" t="s">
        <v>341</v>
      </c>
      <c r="DA127" s="295">
        <v>480</v>
      </c>
      <c r="DB127" s="294" t="s">
        <v>196</v>
      </c>
      <c r="DC127" s="296">
        <v>63</v>
      </c>
    </row>
    <row r="128" spans="2:107" x14ac:dyDescent="0.25">
      <c r="B128" s="209" t="str">
        <f t="shared" si="115"/>
        <v>847EPS010</v>
      </c>
      <c r="C128" s="209" t="str">
        <f t="shared" si="116"/>
        <v>847EPS016</v>
      </c>
      <c r="D128" s="209" t="str">
        <f t="shared" si="117"/>
        <v>847EPS037</v>
      </c>
      <c r="E128" s="209" t="str">
        <f t="shared" si="118"/>
        <v>847EPS002</v>
      </c>
      <c r="F128" s="209" t="str">
        <f t="shared" si="119"/>
        <v>847EPS003</v>
      </c>
      <c r="G128" s="209" t="str">
        <f t="shared" si="120"/>
        <v>847EPS023</v>
      </c>
      <c r="H128" s="209" t="str">
        <f t="shared" si="121"/>
        <v>847EPS005</v>
      </c>
      <c r="I128" s="209" t="str">
        <f t="shared" si="122"/>
        <v>847EPS018</v>
      </c>
      <c r="J128" s="209" t="str">
        <f t="shared" si="123"/>
        <v>847EAS016</v>
      </c>
      <c r="K128" s="209" t="str">
        <f t="shared" si="124"/>
        <v>847EAS027</v>
      </c>
      <c r="L128" s="209" t="str">
        <f t="shared" si="125"/>
        <v>847EPS017</v>
      </c>
      <c r="M128" s="209" t="str">
        <f t="shared" si="126"/>
        <v>847EPS033</v>
      </c>
      <c r="N128" s="209" t="str">
        <f t="shared" si="127"/>
        <v>847EPS001</v>
      </c>
      <c r="O128" s="209" t="str">
        <f t="shared" si="128"/>
        <v>847EPS008</v>
      </c>
      <c r="P128" s="209" t="str">
        <f t="shared" si="129"/>
        <v>847EPS040</v>
      </c>
      <c r="Q128" s="209" t="str">
        <f t="shared" si="130"/>
        <v>847ESSC24</v>
      </c>
      <c r="R128" s="209" t="str">
        <f t="shared" si="131"/>
        <v>847EPSC20</v>
      </c>
      <c r="S128" s="209" t="str">
        <f t="shared" si="132"/>
        <v>847ESSC91</v>
      </c>
      <c r="T128" s="209" t="str">
        <f t="shared" si="133"/>
        <v>847ESSC02</v>
      </c>
      <c r="U128" s="209" t="str">
        <f t="shared" si="134"/>
        <v>847ESSC62</v>
      </c>
      <c r="V128" s="209" t="str">
        <f t="shared" si="135"/>
        <v>847EPS012</v>
      </c>
      <c r="W128" s="209" t="str">
        <f t="shared" si="136"/>
        <v>847EPSC22</v>
      </c>
      <c r="X128" s="209" t="str">
        <f t="shared" si="137"/>
        <v>847ESSC07</v>
      </c>
      <c r="Y128" s="209" t="str">
        <f t="shared" si="138"/>
        <v>847ESSC33</v>
      </c>
      <c r="Z128" s="209" t="str">
        <f t="shared" si="139"/>
        <v>847EPSS40</v>
      </c>
      <c r="AA128" s="209" t="str">
        <f t="shared" si="140"/>
        <v>847EPS020</v>
      </c>
      <c r="AB128" s="209" t="str">
        <f t="shared" si="141"/>
        <v>847EPSI03</v>
      </c>
      <c r="AC128" s="209" t="str">
        <f t="shared" si="142"/>
        <v>847ESS002</v>
      </c>
      <c r="AD128" s="209" t="str">
        <f t="shared" si="143"/>
        <v>847ESS024</v>
      </c>
      <c r="AE128" s="209" t="str">
        <f t="shared" si="144"/>
        <v>847ESS091</v>
      </c>
      <c r="AF128" s="209" t="str">
        <f t="shared" si="145"/>
        <v>847RES006</v>
      </c>
      <c r="AG128" s="209" t="str">
        <f t="shared" si="146"/>
        <v>847EPSS10</v>
      </c>
      <c r="AH128" s="209" t="e">
        <f>CONCATENATE(AT128,#REF!)</f>
        <v>#REF!</v>
      </c>
      <c r="AI128" s="209" t="str">
        <f t="shared" si="147"/>
        <v>847EPSS16</v>
      </c>
      <c r="AJ128" s="209" t="str">
        <f t="shared" si="148"/>
        <v>847EPSS37</v>
      </c>
      <c r="AK128" s="209" t="str">
        <f t="shared" si="149"/>
        <v>847EPSS02</v>
      </c>
      <c r="AL128" s="209" t="str">
        <f t="shared" si="150"/>
        <v>847EPSS23</v>
      </c>
      <c r="AM128" s="209" t="str">
        <f t="shared" si="151"/>
        <v>847EPSM03</v>
      </c>
      <c r="AN128" s="209" t="str">
        <f t="shared" si="152"/>
        <v>847EPSS18</v>
      </c>
      <c r="AO128" s="209" t="str">
        <f t="shared" si="153"/>
        <v>847EPSS05</v>
      </c>
      <c r="AP128" s="209" t="str">
        <f t="shared" si="154"/>
        <v>847EPSS17</v>
      </c>
      <c r="AQ128" s="209" t="str">
        <f t="shared" si="155"/>
        <v>847EPSS33</v>
      </c>
      <c r="AR128" s="110" t="s">
        <v>78</v>
      </c>
      <c r="AS128" s="308" t="s">
        <v>343</v>
      </c>
      <c r="AT128" s="283">
        <v>847</v>
      </c>
      <c r="AU128" s="284">
        <f>'[1]1.COBERTURA  DANE'!K127</f>
        <v>781</v>
      </c>
      <c r="AV128" s="285">
        <f>'[1]1.COBERTURA  DANE'!N127</f>
        <v>0</v>
      </c>
      <c r="AW128" s="286">
        <f>'[1]1.COBERTURA  DANE'!L127</f>
        <v>1</v>
      </c>
      <c r="AX128" s="287">
        <f>'[1]1.COBERTURA  DANE'!M127</f>
        <v>1</v>
      </c>
      <c r="AY128" s="284">
        <f t="shared" si="183"/>
        <v>0</v>
      </c>
      <c r="AZ128" s="286">
        <f t="shared" si="183"/>
        <v>1629</v>
      </c>
      <c r="BA128" s="286">
        <f t="shared" si="183"/>
        <v>878</v>
      </c>
      <c r="BB128" s="286">
        <f t="shared" si="183"/>
        <v>2</v>
      </c>
      <c r="BC128" s="286">
        <f t="shared" si="183"/>
        <v>1043</v>
      </c>
      <c r="BD128" s="286">
        <f t="shared" si="183"/>
        <v>0</v>
      </c>
      <c r="BE128" s="286">
        <f t="shared" si="183"/>
        <v>2</v>
      </c>
      <c r="BF128" s="286">
        <f t="shared" si="183"/>
        <v>0</v>
      </c>
      <c r="BG128" s="286">
        <f t="shared" si="183"/>
        <v>0</v>
      </c>
      <c r="BH128" s="286">
        <f t="shared" si="183"/>
        <v>0</v>
      </c>
      <c r="BI128" s="286">
        <f t="shared" si="183"/>
        <v>0</v>
      </c>
      <c r="BJ128" s="286">
        <f t="shared" si="183"/>
        <v>0</v>
      </c>
      <c r="BK128" s="286">
        <f t="shared" si="183"/>
        <v>0</v>
      </c>
      <c r="BL128" s="287">
        <f t="shared" si="183"/>
        <v>0</v>
      </c>
      <c r="BM128" s="284">
        <f t="shared" si="183"/>
        <v>67</v>
      </c>
      <c r="BN128" s="286">
        <f t="shared" si="182"/>
        <v>0</v>
      </c>
      <c r="BO128" s="286">
        <f t="shared" si="175"/>
        <v>15</v>
      </c>
      <c r="BP128" s="286">
        <f t="shared" si="175"/>
        <v>0</v>
      </c>
      <c r="BQ128" s="286">
        <f t="shared" si="175"/>
        <v>0</v>
      </c>
      <c r="BR128" s="286">
        <f t="shared" si="175"/>
        <v>0</v>
      </c>
      <c r="BS128" s="286">
        <f t="shared" si="175"/>
        <v>0</v>
      </c>
      <c r="BT128" s="286">
        <f t="shared" si="175"/>
        <v>0</v>
      </c>
      <c r="BU128" s="286">
        <f t="shared" si="175"/>
        <v>0</v>
      </c>
      <c r="BV128" s="287">
        <f t="shared" si="175"/>
        <v>0</v>
      </c>
      <c r="BW128" s="288">
        <f t="shared" si="112"/>
        <v>82</v>
      </c>
      <c r="BX128" s="284">
        <f t="shared" si="176"/>
        <v>24394</v>
      </c>
      <c r="BY128" s="286">
        <f t="shared" si="176"/>
        <v>101</v>
      </c>
      <c r="BZ128" s="286">
        <f t="shared" si="176"/>
        <v>0</v>
      </c>
      <c r="CA128" s="286">
        <f t="shared" si="176"/>
        <v>0</v>
      </c>
      <c r="CB128" s="286">
        <f t="shared" si="176"/>
        <v>0</v>
      </c>
      <c r="CC128" s="286">
        <f t="shared" si="176"/>
        <v>0</v>
      </c>
      <c r="CD128" s="287">
        <f>'[1]1.COBERTURA  DANE'!F127</f>
        <v>0</v>
      </c>
      <c r="CE128" s="284">
        <f t="shared" si="177"/>
        <v>0</v>
      </c>
      <c r="CF128" s="286">
        <f t="shared" si="178"/>
        <v>230</v>
      </c>
      <c r="CG128" s="286">
        <f t="shared" si="178"/>
        <v>92</v>
      </c>
      <c r="CH128" s="286">
        <f t="shared" si="178"/>
        <v>0</v>
      </c>
      <c r="CI128" s="286">
        <f t="shared" si="178"/>
        <v>0</v>
      </c>
      <c r="CJ128" s="286">
        <f t="shared" si="178"/>
        <v>145</v>
      </c>
      <c r="CK128" s="286">
        <f t="shared" si="178"/>
        <v>0</v>
      </c>
      <c r="CL128" s="286">
        <f t="shared" si="178"/>
        <v>0</v>
      </c>
      <c r="CM128" s="286">
        <f t="shared" si="178"/>
        <v>0</v>
      </c>
      <c r="CN128" s="287">
        <f t="shared" si="178"/>
        <v>0</v>
      </c>
      <c r="CO128" s="288">
        <f t="shared" si="113"/>
        <v>467</v>
      </c>
      <c r="CP128" s="289">
        <f t="shared" si="179"/>
        <v>783</v>
      </c>
      <c r="CQ128" s="290">
        <f t="shared" si="180"/>
        <v>3636</v>
      </c>
      <c r="CR128" s="291">
        <f t="shared" si="181"/>
        <v>24962</v>
      </c>
      <c r="CS128" s="292">
        <f t="shared" si="114"/>
        <v>549</v>
      </c>
      <c r="CT128" s="293" t="str">
        <f t="shared" si="156"/>
        <v>475EPS040</v>
      </c>
      <c r="CU128" s="294" t="s">
        <v>341</v>
      </c>
      <c r="CV128" s="295">
        <v>475</v>
      </c>
      <c r="CW128" s="294" t="s">
        <v>240</v>
      </c>
      <c r="CX128" s="296">
        <v>9</v>
      </c>
      <c r="CY128" s="209" t="str">
        <f t="shared" si="157"/>
        <v>480EPSS40</v>
      </c>
      <c r="CZ128" s="294" t="s">
        <v>341</v>
      </c>
      <c r="DA128" s="295">
        <v>480</v>
      </c>
      <c r="DB128" s="294" t="s">
        <v>178</v>
      </c>
      <c r="DC128" s="296">
        <v>13929</v>
      </c>
    </row>
    <row r="129" spans="2:107" x14ac:dyDescent="0.25">
      <c r="B129" s="209" t="str">
        <f t="shared" si="115"/>
        <v>856EPS010</v>
      </c>
      <c r="C129" s="209" t="str">
        <f t="shared" si="116"/>
        <v>856EPS016</v>
      </c>
      <c r="D129" s="209" t="str">
        <f t="shared" si="117"/>
        <v>856EPS037</v>
      </c>
      <c r="E129" s="209" t="str">
        <f t="shared" si="118"/>
        <v>856EPS002</v>
      </c>
      <c r="F129" s="209" t="str">
        <f t="shared" si="119"/>
        <v>856EPS003</v>
      </c>
      <c r="G129" s="209" t="str">
        <f t="shared" si="120"/>
        <v>856EPS023</v>
      </c>
      <c r="H129" s="209" t="str">
        <f t="shared" si="121"/>
        <v>856EPS005</v>
      </c>
      <c r="I129" s="209" t="str">
        <f t="shared" si="122"/>
        <v>856EPS018</v>
      </c>
      <c r="J129" s="209" t="str">
        <f t="shared" si="123"/>
        <v>856EAS016</v>
      </c>
      <c r="K129" s="209" t="str">
        <f t="shared" si="124"/>
        <v>856EAS027</v>
      </c>
      <c r="L129" s="209" t="str">
        <f t="shared" si="125"/>
        <v>856EPS017</v>
      </c>
      <c r="M129" s="209" t="str">
        <f t="shared" si="126"/>
        <v>856EPS033</v>
      </c>
      <c r="N129" s="209" t="str">
        <f t="shared" si="127"/>
        <v>856EPS001</v>
      </c>
      <c r="O129" s="209" t="str">
        <f t="shared" si="128"/>
        <v>856EPS008</v>
      </c>
      <c r="P129" s="209" t="str">
        <f t="shared" si="129"/>
        <v>856EPS040</v>
      </c>
      <c r="Q129" s="209" t="str">
        <f t="shared" si="130"/>
        <v>856ESSC24</v>
      </c>
      <c r="R129" s="209" t="str">
        <f t="shared" si="131"/>
        <v>856EPSC20</v>
      </c>
      <c r="S129" s="209" t="str">
        <f t="shared" si="132"/>
        <v>856ESSC91</v>
      </c>
      <c r="T129" s="209" t="str">
        <f t="shared" si="133"/>
        <v>856ESSC02</v>
      </c>
      <c r="U129" s="209" t="str">
        <f t="shared" si="134"/>
        <v>856ESSC62</v>
      </c>
      <c r="V129" s="209" t="str">
        <f t="shared" si="135"/>
        <v>856EPS012</v>
      </c>
      <c r="W129" s="209" t="str">
        <f t="shared" si="136"/>
        <v>856EPSC22</v>
      </c>
      <c r="X129" s="209" t="str">
        <f t="shared" si="137"/>
        <v>856ESSC07</v>
      </c>
      <c r="Y129" s="209" t="str">
        <f t="shared" si="138"/>
        <v>856ESSC33</v>
      </c>
      <c r="Z129" s="209" t="str">
        <f t="shared" si="139"/>
        <v>856EPSS40</v>
      </c>
      <c r="AA129" s="209" t="str">
        <f t="shared" si="140"/>
        <v>856EPS020</v>
      </c>
      <c r="AB129" s="209" t="str">
        <f t="shared" si="141"/>
        <v>856EPSI03</v>
      </c>
      <c r="AC129" s="209" t="str">
        <f t="shared" si="142"/>
        <v>856ESS002</v>
      </c>
      <c r="AD129" s="209" t="str">
        <f t="shared" si="143"/>
        <v>856ESS024</v>
      </c>
      <c r="AE129" s="209" t="str">
        <f t="shared" si="144"/>
        <v>856ESS091</v>
      </c>
      <c r="AF129" s="209" t="str">
        <f t="shared" si="145"/>
        <v>856RES006</v>
      </c>
      <c r="AG129" s="209" t="str">
        <f t="shared" si="146"/>
        <v>856EPSS10</v>
      </c>
      <c r="AH129" s="209" t="e">
        <f>CONCATENATE(AT129,#REF!)</f>
        <v>#REF!</v>
      </c>
      <c r="AI129" s="209" t="str">
        <f t="shared" si="147"/>
        <v>856EPSS16</v>
      </c>
      <c r="AJ129" s="209" t="str">
        <f t="shared" si="148"/>
        <v>856EPSS37</v>
      </c>
      <c r="AK129" s="209" t="str">
        <f t="shared" si="149"/>
        <v>856EPSS02</v>
      </c>
      <c r="AL129" s="209" t="str">
        <f t="shared" si="150"/>
        <v>856EPSS23</v>
      </c>
      <c r="AM129" s="209" t="str">
        <f t="shared" si="151"/>
        <v>856EPSM03</v>
      </c>
      <c r="AN129" s="209" t="str">
        <f t="shared" si="152"/>
        <v>856EPSS18</v>
      </c>
      <c r="AO129" s="209" t="str">
        <f t="shared" si="153"/>
        <v>856EPSS05</v>
      </c>
      <c r="AP129" s="209" t="str">
        <f t="shared" si="154"/>
        <v>856EPSS17</v>
      </c>
      <c r="AQ129" s="209" t="str">
        <f t="shared" si="155"/>
        <v>856EPSS33</v>
      </c>
      <c r="AR129" s="110" t="s">
        <v>165</v>
      </c>
      <c r="AS129" s="308" t="s">
        <v>343</v>
      </c>
      <c r="AT129" s="283">
        <v>856</v>
      </c>
      <c r="AU129" s="284">
        <f>'[1]1.COBERTURA  DANE'!K128</f>
        <v>119</v>
      </c>
      <c r="AV129" s="285">
        <f>'[1]1.COBERTURA  DANE'!N128</f>
        <v>0</v>
      </c>
      <c r="AW129" s="286">
        <f>'[1]1.COBERTURA  DANE'!L128</f>
        <v>0</v>
      </c>
      <c r="AX129" s="287">
        <f>'[1]1.COBERTURA  DANE'!M128</f>
        <v>0</v>
      </c>
      <c r="AY129" s="284">
        <f t="shared" si="183"/>
        <v>0</v>
      </c>
      <c r="AZ129" s="286">
        <f t="shared" si="183"/>
        <v>0</v>
      </c>
      <c r="BA129" s="286">
        <f t="shared" si="183"/>
        <v>258</v>
      </c>
      <c r="BB129" s="286">
        <f t="shared" si="183"/>
        <v>3</v>
      </c>
      <c r="BC129" s="286">
        <f t="shared" si="183"/>
        <v>1215</v>
      </c>
      <c r="BD129" s="286">
        <f t="shared" si="183"/>
        <v>0</v>
      </c>
      <c r="BE129" s="286">
        <f t="shared" si="183"/>
        <v>1</v>
      </c>
      <c r="BF129" s="286">
        <f t="shared" si="183"/>
        <v>0</v>
      </c>
      <c r="BG129" s="286">
        <f t="shared" si="183"/>
        <v>1</v>
      </c>
      <c r="BH129" s="286">
        <f t="shared" si="183"/>
        <v>0</v>
      </c>
      <c r="BI129" s="286">
        <f t="shared" si="183"/>
        <v>0</v>
      </c>
      <c r="BJ129" s="286">
        <f t="shared" si="183"/>
        <v>0</v>
      </c>
      <c r="BK129" s="286">
        <f t="shared" si="183"/>
        <v>0</v>
      </c>
      <c r="BL129" s="287">
        <f t="shared" si="183"/>
        <v>0</v>
      </c>
      <c r="BM129" s="284">
        <f t="shared" si="183"/>
        <v>16</v>
      </c>
      <c r="BN129" s="286">
        <f t="shared" si="182"/>
        <v>0</v>
      </c>
      <c r="BO129" s="286">
        <f t="shared" si="175"/>
        <v>5</v>
      </c>
      <c r="BP129" s="286">
        <f t="shared" si="175"/>
        <v>0</v>
      </c>
      <c r="BQ129" s="286">
        <f t="shared" si="175"/>
        <v>0</v>
      </c>
      <c r="BR129" s="286">
        <f t="shared" si="175"/>
        <v>0</v>
      </c>
      <c r="BS129" s="286">
        <f t="shared" si="175"/>
        <v>0</v>
      </c>
      <c r="BT129" s="286">
        <f t="shared" si="175"/>
        <v>0</v>
      </c>
      <c r="BU129" s="286">
        <f t="shared" si="175"/>
        <v>0</v>
      </c>
      <c r="BV129" s="287">
        <f t="shared" si="175"/>
        <v>0</v>
      </c>
      <c r="BW129" s="288">
        <f t="shared" si="112"/>
        <v>21</v>
      </c>
      <c r="BX129" s="284">
        <f t="shared" si="176"/>
        <v>2866</v>
      </c>
      <c r="BY129" s="286">
        <f t="shared" si="176"/>
        <v>3</v>
      </c>
      <c r="BZ129" s="286">
        <f t="shared" si="176"/>
        <v>377</v>
      </c>
      <c r="CA129" s="286">
        <f t="shared" si="176"/>
        <v>0</v>
      </c>
      <c r="CB129" s="286">
        <f t="shared" si="176"/>
        <v>0</v>
      </c>
      <c r="CC129" s="286">
        <f t="shared" si="176"/>
        <v>0</v>
      </c>
      <c r="CD129" s="287">
        <f>'[1]1.COBERTURA  DANE'!F128</f>
        <v>0</v>
      </c>
      <c r="CE129" s="284">
        <f t="shared" si="177"/>
        <v>0</v>
      </c>
      <c r="CF129" s="286">
        <f t="shared" si="178"/>
        <v>0</v>
      </c>
      <c r="CG129" s="286">
        <f t="shared" si="178"/>
        <v>31</v>
      </c>
      <c r="CH129" s="286">
        <f t="shared" si="178"/>
        <v>2</v>
      </c>
      <c r="CI129" s="286">
        <f t="shared" si="178"/>
        <v>1</v>
      </c>
      <c r="CJ129" s="286">
        <f t="shared" si="178"/>
        <v>172</v>
      </c>
      <c r="CK129" s="286">
        <f t="shared" si="178"/>
        <v>0</v>
      </c>
      <c r="CL129" s="286">
        <f t="shared" si="178"/>
        <v>0</v>
      </c>
      <c r="CM129" s="286">
        <f t="shared" si="178"/>
        <v>0</v>
      </c>
      <c r="CN129" s="287">
        <f t="shared" si="178"/>
        <v>0</v>
      </c>
      <c r="CO129" s="288">
        <f t="shared" si="113"/>
        <v>206</v>
      </c>
      <c r="CP129" s="289">
        <f t="shared" si="179"/>
        <v>119</v>
      </c>
      <c r="CQ129" s="290">
        <f t="shared" si="180"/>
        <v>1499</v>
      </c>
      <c r="CR129" s="291">
        <f t="shared" si="181"/>
        <v>3452</v>
      </c>
      <c r="CS129" s="292">
        <f t="shared" si="114"/>
        <v>227</v>
      </c>
      <c r="CT129" s="293" t="str">
        <f t="shared" si="156"/>
        <v>480EPS003</v>
      </c>
      <c r="CU129" s="294" t="s">
        <v>341</v>
      </c>
      <c r="CV129" s="295">
        <v>480</v>
      </c>
      <c r="CW129" s="294" t="s">
        <v>226</v>
      </c>
      <c r="CX129" s="296">
        <v>1159</v>
      </c>
      <c r="CY129" s="209" t="str">
        <f t="shared" si="157"/>
        <v>480ESS002</v>
      </c>
      <c r="CZ129" s="294" t="s">
        <v>341</v>
      </c>
      <c r="DA129" s="295">
        <v>480</v>
      </c>
      <c r="DB129" s="294" t="s">
        <v>182</v>
      </c>
      <c r="DC129" s="296">
        <v>656</v>
      </c>
    </row>
    <row r="130" spans="2:107" x14ac:dyDescent="0.25">
      <c r="B130" s="209" t="str">
        <f t="shared" si="115"/>
        <v>861EPS010</v>
      </c>
      <c r="C130" s="209" t="str">
        <f t="shared" si="116"/>
        <v>861EPS016</v>
      </c>
      <c r="D130" s="209" t="str">
        <f t="shared" si="117"/>
        <v>861EPS037</v>
      </c>
      <c r="E130" s="209" t="str">
        <f t="shared" si="118"/>
        <v>861EPS002</v>
      </c>
      <c r="F130" s="209" t="str">
        <f t="shared" si="119"/>
        <v>861EPS003</v>
      </c>
      <c r="G130" s="209" t="str">
        <f t="shared" si="120"/>
        <v>861EPS023</v>
      </c>
      <c r="H130" s="209" t="str">
        <f t="shared" si="121"/>
        <v>861EPS005</v>
      </c>
      <c r="I130" s="209" t="str">
        <f t="shared" si="122"/>
        <v>861EPS018</v>
      </c>
      <c r="J130" s="209" t="str">
        <f t="shared" si="123"/>
        <v>861EAS016</v>
      </c>
      <c r="K130" s="209" t="str">
        <f t="shared" si="124"/>
        <v>861EAS027</v>
      </c>
      <c r="L130" s="209" t="str">
        <f t="shared" si="125"/>
        <v>861EPS017</v>
      </c>
      <c r="M130" s="209" t="str">
        <f t="shared" si="126"/>
        <v>861EPS033</v>
      </c>
      <c r="N130" s="209" t="str">
        <f t="shared" si="127"/>
        <v>861EPS001</v>
      </c>
      <c r="O130" s="209" t="str">
        <f t="shared" si="128"/>
        <v>861EPS008</v>
      </c>
      <c r="P130" s="209" t="str">
        <f t="shared" si="129"/>
        <v>861EPS040</v>
      </c>
      <c r="Q130" s="209" t="str">
        <f t="shared" si="130"/>
        <v>861ESSC24</v>
      </c>
      <c r="R130" s="209" t="str">
        <f t="shared" si="131"/>
        <v>861EPSC20</v>
      </c>
      <c r="S130" s="209" t="str">
        <f t="shared" si="132"/>
        <v>861ESSC91</v>
      </c>
      <c r="T130" s="209" t="str">
        <f t="shared" si="133"/>
        <v>861ESSC02</v>
      </c>
      <c r="U130" s="209" t="str">
        <f t="shared" si="134"/>
        <v>861ESSC62</v>
      </c>
      <c r="V130" s="209" t="str">
        <f t="shared" si="135"/>
        <v>861EPS012</v>
      </c>
      <c r="W130" s="209" t="str">
        <f t="shared" si="136"/>
        <v>861EPSC22</v>
      </c>
      <c r="X130" s="209" t="str">
        <f t="shared" si="137"/>
        <v>861ESSC07</v>
      </c>
      <c r="Y130" s="209" t="str">
        <f t="shared" si="138"/>
        <v>861ESSC33</v>
      </c>
      <c r="Z130" s="209" t="str">
        <f t="shared" si="139"/>
        <v>861EPSS40</v>
      </c>
      <c r="AA130" s="209" t="str">
        <f t="shared" si="140"/>
        <v>861EPS020</v>
      </c>
      <c r="AB130" s="209" t="str">
        <f t="shared" si="141"/>
        <v>861EPSI03</v>
      </c>
      <c r="AC130" s="209" t="str">
        <f t="shared" si="142"/>
        <v>861ESS002</v>
      </c>
      <c r="AD130" s="209" t="str">
        <f t="shared" si="143"/>
        <v>861ESS024</v>
      </c>
      <c r="AE130" s="209" t="str">
        <f t="shared" si="144"/>
        <v>861ESS091</v>
      </c>
      <c r="AF130" s="209" t="str">
        <f t="shared" si="145"/>
        <v>861RES006</v>
      </c>
      <c r="AG130" s="209" t="str">
        <f t="shared" si="146"/>
        <v>861EPSS10</v>
      </c>
      <c r="AH130" s="209" t="e">
        <f>CONCATENATE(AT130,#REF!)</f>
        <v>#REF!</v>
      </c>
      <c r="AI130" s="209" t="str">
        <f t="shared" si="147"/>
        <v>861EPSS16</v>
      </c>
      <c r="AJ130" s="209" t="str">
        <f t="shared" si="148"/>
        <v>861EPSS37</v>
      </c>
      <c r="AK130" s="209" t="str">
        <f t="shared" si="149"/>
        <v>861EPSS02</v>
      </c>
      <c r="AL130" s="209" t="str">
        <f t="shared" si="150"/>
        <v>861EPSS23</v>
      </c>
      <c r="AM130" s="209" t="str">
        <f t="shared" si="151"/>
        <v>861EPSM03</v>
      </c>
      <c r="AN130" s="209" t="str">
        <f t="shared" si="152"/>
        <v>861EPSS18</v>
      </c>
      <c r="AO130" s="209" t="str">
        <f t="shared" si="153"/>
        <v>861EPSS05</v>
      </c>
      <c r="AP130" s="209" t="str">
        <f t="shared" si="154"/>
        <v>861EPSS17</v>
      </c>
      <c r="AQ130" s="209" t="str">
        <f t="shared" si="155"/>
        <v>861EPSS33</v>
      </c>
      <c r="AR130" s="110" t="s">
        <v>166</v>
      </c>
      <c r="AS130" s="308" t="s">
        <v>343</v>
      </c>
      <c r="AT130" s="283">
        <v>861</v>
      </c>
      <c r="AU130" s="284">
        <f>'[1]1.COBERTURA  DANE'!K129</f>
        <v>147</v>
      </c>
      <c r="AV130" s="285">
        <f>'[1]1.COBERTURA  DANE'!N129</f>
        <v>0</v>
      </c>
      <c r="AW130" s="286">
        <f>'[1]1.COBERTURA  DANE'!L129</f>
        <v>1</v>
      </c>
      <c r="AX130" s="287">
        <f>'[1]1.COBERTURA  DANE'!M129</f>
        <v>0</v>
      </c>
      <c r="AY130" s="284">
        <f t="shared" si="183"/>
        <v>0</v>
      </c>
      <c r="AZ130" s="286">
        <f t="shared" si="183"/>
        <v>656</v>
      </c>
      <c r="BA130" s="286">
        <f t="shared" si="183"/>
        <v>964</v>
      </c>
      <c r="BB130" s="286">
        <f t="shared" si="183"/>
        <v>3</v>
      </c>
      <c r="BC130" s="286">
        <f t="shared" si="183"/>
        <v>2476</v>
      </c>
      <c r="BD130" s="286">
        <f t="shared" si="183"/>
        <v>5</v>
      </c>
      <c r="BE130" s="286">
        <f t="shared" si="183"/>
        <v>5</v>
      </c>
      <c r="BF130" s="286">
        <f t="shared" si="183"/>
        <v>0</v>
      </c>
      <c r="BG130" s="286">
        <f t="shared" si="183"/>
        <v>5</v>
      </c>
      <c r="BH130" s="286">
        <f t="shared" si="183"/>
        <v>0</v>
      </c>
      <c r="BI130" s="286">
        <f t="shared" si="183"/>
        <v>0</v>
      </c>
      <c r="BJ130" s="286">
        <f t="shared" si="183"/>
        <v>0</v>
      </c>
      <c r="BK130" s="286">
        <f t="shared" si="183"/>
        <v>0</v>
      </c>
      <c r="BL130" s="287">
        <f t="shared" si="183"/>
        <v>0</v>
      </c>
      <c r="BM130" s="284">
        <f t="shared" si="183"/>
        <v>46</v>
      </c>
      <c r="BN130" s="286">
        <f t="shared" si="182"/>
        <v>0</v>
      </c>
      <c r="BO130" s="286">
        <f t="shared" si="175"/>
        <v>0</v>
      </c>
      <c r="BP130" s="286">
        <f t="shared" si="175"/>
        <v>0</v>
      </c>
      <c r="BQ130" s="286">
        <f t="shared" si="175"/>
        <v>0</v>
      </c>
      <c r="BR130" s="286">
        <f t="shared" si="175"/>
        <v>0</v>
      </c>
      <c r="BS130" s="286">
        <f t="shared" si="175"/>
        <v>0</v>
      </c>
      <c r="BT130" s="286">
        <f t="shared" si="175"/>
        <v>0</v>
      </c>
      <c r="BU130" s="286">
        <f t="shared" si="175"/>
        <v>0</v>
      </c>
      <c r="BV130" s="287">
        <f t="shared" si="175"/>
        <v>0</v>
      </c>
      <c r="BW130" s="288">
        <f t="shared" si="112"/>
        <v>46</v>
      </c>
      <c r="BX130" s="284">
        <f t="shared" si="176"/>
        <v>5724</v>
      </c>
      <c r="BY130" s="286">
        <f t="shared" si="176"/>
        <v>0</v>
      </c>
      <c r="BZ130" s="286">
        <f t="shared" si="176"/>
        <v>0</v>
      </c>
      <c r="CA130" s="286">
        <f t="shared" si="176"/>
        <v>0</v>
      </c>
      <c r="CB130" s="286">
        <f t="shared" si="176"/>
        <v>0</v>
      </c>
      <c r="CC130" s="286">
        <f t="shared" si="176"/>
        <v>0</v>
      </c>
      <c r="CD130" s="287">
        <f>'[1]1.COBERTURA  DANE'!F129</f>
        <v>0</v>
      </c>
      <c r="CE130" s="284">
        <f t="shared" si="177"/>
        <v>0</v>
      </c>
      <c r="CF130" s="286">
        <f t="shared" si="178"/>
        <v>73</v>
      </c>
      <c r="CG130" s="286">
        <f t="shared" si="178"/>
        <v>109</v>
      </c>
      <c r="CH130" s="286">
        <f t="shared" si="178"/>
        <v>1</v>
      </c>
      <c r="CI130" s="286">
        <f t="shared" si="178"/>
        <v>3</v>
      </c>
      <c r="CJ130" s="286">
        <f t="shared" si="178"/>
        <v>238</v>
      </c>
      <c r="CK130" s="286">
        <f t="shared" si="178"/>
        <v>0</v>
      </c>
      <c r="CL130" s="286">
        <f t="shared" si="178"/>
        <v>0</v>
      </c>
      <c r="CM130" s="286">
        <f t="shared" si="178"/>
        <v>0</v>
      </c>
      <c r="CN130" s="287">
        <f t="shared" si="178"/>
        <v>0</v>
      </c>
      <c r="CO130" s="288">
        <f t="shared" si="113"/>
        <v>424</v>
      </c>
      <c r="CP130" s="289">
        <f t="shared" si="179"/>
        <v>148</v>
      </c>
      <c r="CQ130" s="290">
        <f t="shared" si="180"/>
        <v>4160</v>
      </c>
      <c r="CR130" s="291">
        <f t="shared" si="181"/>
        <v>6148</v>
      </c>
      <c r="CS130" s="292">
        <f t="shared" si="114"/>
        <v>470</v>
      </c>
      <c r="CT130" s="293" t="str">
        <f t="shared" si="156"/>
        <v>480EPS016</v>
      </c>
      <c r="CU130" s="294" t="s">
        <v>341</v>
      </c>
      <c r="CV130" s="295">
        <v>480</v>
      </c>
      <c r="CW130" s="294" t="s">
        <v>221</v>
      </c>
      <c r="CX130" s="296">
        <v>696</v>
      </c>
      <c r="CY130" s="209" t="str">
        <f t="shared" si="157"/>
        <v>490EPS020</v>
      </c>
      <c r="CZ130" s="294" t="s">
        <v>341</v>
      </c>
      <c r="DA130" s="295">
        <v>490</v>
      </c>
      <c r="DB130" s="294" t="s">
        <v>189</v>
      </c>
      <c r="DC130" s="296">
        <v>30</v>
      </c>
    </row>
    <row r="131" spans="2:107" x14ac:dyDescent="0.25">
      <c r="B131" s="209" t="str">
        <f t="shared" si="115"/>
        <v>EPS010</v>
      </c>
      <c r="C131" s="209" t="str">
        <f t="shared" si="116"/>
        <v>EPS016</v>
      </c>
      <c r="D131" s="209" t="str">
        <f t="shared" si="117"/>
        <v>EPS037</v>
      </c>
      <c r="E131" s="209" t="str">
        <f t="shared" si="118"/>
        <v>EPS002</v>
      </c>
      <c r="F131" s="209" t="str">
        <f t="shared" si="119"/>
        <v>EPS003</v>
      </c>
      <c r="G131" s="209" t="str">
        <f t="shared" si="120"/>
        <v>EPS023</v>
      </c>
      <c r="H131" s="209" t="str">
        <f t="shared" si="121"/>
        <v>EPS005</v>
      </c>
      <c r="I131" s="209" t="str">
        <f t="shared" si="122"/>
        <v>EPS018</v>
      </c>
      <c r="J131" s="209" t="str">
        <f t="shared" si="123"/>
        <v>EAS016</v>
      </c>
      <c r="K131" s="209" t="str">
        <f t="shared" si="124"/>
        <v>EAS027</v>
      </c>
      <c r="L131" s="209" t="str">
        <f t="shared" si="125"/>
        <v>EPS017</v>
      </c>
      <c r="M131" s="209" t="str">
        <f t="shared" si="126"/>
        <v>EPS033</v>
      </c>
      <c r="N131" s="209" t="str">
        <f t="shared" si="127"/>
        <v>EPS001</v>
      </c>
      <c r="O131" s="209" t="str">
        <f t="shared" si="128"/>
        <v>EPS008</v>
      </c>
      <c r="P131" s="209" t="str">
        <f t="shared" si="129"/>
        <v>EPS040</v>
      </c>
      <c r="Q131" s="209" t="str">
        <f t="shared" si="130"/>
        <v>ESSC24</v>
      </c>
      <c r="R131" s="209" t="str">
        <f t="shared" si="131"/>
        <v>EPSC20</v>
      </c>
      <c r="S131" s="209" t="str">
        <f t="shared" si="132"/>
        <v>ESSC91</v>
      </c>
      <c r="T131" s="209" t="str">
        <f t="shared" si="133"/>
        <v>ESSC02</v>
      </c>
      <c r="U131" s="209" t="str">
        <f t="shared" si="134"/>
        <v>ESSC62</v>
      </c>
      <c r="V131" s="209" t="str">
        <f t="shared" si="135"/>
        <v>EPS012</v>
      </c>
      <c r="W131" s="209" t="str">
        <f t="shared" si="136"/>
        <v>EPSC22</v>
      </c>
      <c r="X131" s="209" t="str">
        <f t="shared" si="137"/>
        <v>ESSC07</v>
      </c>
      <c r="Y131" s="209" t="str">
        <f t="shared" si="138"/>
        <v>ESSC33</v>
      </c>
      <c r="Z131" s="209" t="str">
        <f t="shared" si="139"/>
        <v>EPSS40</v>
      </c>
      <c r="AA131" s="209" t="str">
        <f t="shared" si="140"/>
        <v>EPS020</v>
      </c>
      <c r="AB131" s="209" t="str">
        <f t="shared" si="141"/>
        <v>EPSI03</v>
      </c>
      <c r="AC131" s="209" t="str">
        <f t="shared" si="142"/>
        <v>ESS002</v>
      </c>
      <c r="AD131" s="209" t="str">
        <f t="shared" si="143"/>
        <v>ESS024</v>
      </c>
      <c r="AE131" s="209" t="str">
        <f t="shared" si="144"/>
        <v>ESS091</v>
      </c>
      <c r="AF131" s="209" t="str">
        <f t="shared" si="145"/>
        <v>RES006</v>
      </c>
      <c r="AG131" s="209" t="str">
        <f t="shared" si="146"/>
        <v>EPSS10</v>
      </c>
      <c r="AH131" s="209" t="e">
        <f>CONCATENATE(AT131,#REF!)</f>
        <v>#REF!</v>
      </c>
      <c r="AI131" s="209" t="str">
        <f t="shared" si="147"/>
        <v>EPSS16</v>
      </c>
      <c r="AJ131" s="209" t="str">
        <f t="shared" si="148"/>
        <v>EPSS37</v>
      </c>
      <c r="AK131" s="209" t="str">
        <f t="shared" si="149"/>
        <v>EPSS02</v>
      </c>
      <c r="AL131" s="209" t="str">
        <f t="shared" si="150"/>
        <v>EPSS23</v>
      </c>
      <c r="AM131" s="209" t="str">
        <f t="shared" si="151"/>
        <v>EPSM03</v>
      </c>
      <c r="AN131" s="209" t="str">
        <f t="shared" si="152"/>
        <v>EPSS18</v>
      </c>
      <c r="AO131" s="209" t="str">
        <f t="shared" si="153"/>
        <v>EPSS05</v>
      </c>
      <c r="AP131" s="209" t="str">
        <f t="shared" si="154"/>
        <v>EPSS17</v>
      </c>
      <c r="AQ131" s="209" t="str">
        <f t="shared" si="155"/>
        <v>EPSS33</v>
      </c>
      <c r="AR131" s="299" t="s">
        <v>344</v>
      </c>
      <c r="AS131" s="300"/>
      <c r="AT131" s="301"/>
      <c r="AU131" s="302">
        <f>SUM(AU132:AU141)</f>
        <v>55790</v>
      </c>
      <c r="AV131" s="303">
        <f t="shared" ref="AV131:CN131" si="184">SUM(AV132:AV141)</f>
        <v>2017</v>
      </c>
      <c r="AW131" s="304">
        <f t="shared" si="184"/>
        <v>7596</v>
      </c>
      <c r="AX131" s="305">
        <f t="shared" si="184"/>
        <v>3573</v>
      </c>
      <c r="AY131" s="302">
        <f t="shared" si="184"/>
        <v>1259576</v>
      </c>
      <c r="AZ131" s="304">
        <f t="shared" si="184"/>
        <v>379451</v>
      </c>
      <c r="BA131" s="304">
        <f t="shared" si="184"/>
        <v>298190</v>
      </c>
      <c r="BB131" s="304">
        <f t="shared" si="184"/>
        <v>242339</v>
      </c>
      <c r="BC131" s="304">
        <f t="shared" si="184"/>
        <v>324686</v>
      </c>
      <c r="BD131" s="304">
        <f t="shared" si="184"/>
        <v>79194</v>
      </c>
      <c r="BE131" s="304">
        <f t="shared" si="184"/>
        <v>61017</v>
      </c>
      <c r="BF131" s="304">
        <f t="shared" si="184"/>
        <v>11630</v>
      </c>
      <c r="BG131" s="304">
        <f t="shared" si="184"/>
        <v>9964</v>
      </c>
      <c r="BH131" s="304">
        <f t="shared" si="184"/>
        <v>2449</v>
      </c>
      <c r="BI131" s="304">
        <f t="shared" si="184"/>
        <v>793</v>
      </c>
      <c r="BJ131" s="304">
        <f t="shared" si="184"/>
        <v>4</v>
      </c>
      <c r="BK131" s="304">
        <f t="shared" si="184"/>
        <v>0</v>
      </c>
      <c r="BL131" s="305">
        <f t="shared" si="184"/>
        <v>0</v>
      </c>
      <c r="BM131" s="302">
        <f t="shared" si="184"/>
        <v>22711</v>
      </c>
      <c r="BN131" s="304">
        <f t="shared" si="184"/>
        <v>195</v>
      </c>
      <c r="BO131" s="304">
        <f t="shared" si="184"/>
        <v>44</v>
      </c>
      <c r="BP131" s="304">
        <f t="shared" si="184"/>
        <v>0</v>
      </c>
      <c r="BQ131" s="304">
        <f t="shared" si="184"/>
        <v>71</v>
      </c>
      <c r="BR131" s="304">
        <f t="shared" si="184"/>
        <v>25</v>
      </c>
      <c r="BS131" s="304">
        <f t="shared" si="184"/>
        <v>0</v>
      </c>
      <c r="BT131" s="304">
        <f t="shared" si="184"/>
        <v>0</v>
      </c>
      <c r="BU131" s="304">
        <f t="shared" si="184"/>
        <v>0</v>
      </c>
      <c r="BV131" s="305">
        <f t="shared" si="184"/>
        <v>0</v>
      </c>
      <c r="BW131" s="306">
        <f t="shared" si="112"/>
        <v>23046</v>
      </c>
      <c r="BX131" s="302">
        <f t="shared" si="184"/>
        <v>723823</v>
      </c>
      <c r="BY131" s="304">
        <f t="shared" si="184"/>
        <v>664</v>
      </c>
      <c r="BZ131" s="304">
        <f t="shared" si="184"/>
        <v>0</v>
      </c>
      <c r="CA131" s="304">
        <f t="shared" si="184"/>
        <v>0</v>
      </c>
      <c r="CB131" s="304">
        <f t="shared" si="184"/>
        <v>0</v>
      </c>
      <c r="CC131" s="304">
        <f t="shared" si="184"/>
        <v>0</v>
      </c>
      <c r="CD131" s="305">
        <f t="shared" si="184"/>
        <v>10866</v>
      </c>
      <c r="CE131" s="302">
        <f t="shared" si="184"/>
        <v>52119</v>
      </c>
      <c r="CF131" s="304">
        <f t="shared" si="184"/>
        <v>14055</v>
      </c>
      <c r="CG131" s="304">
        <f t="shared" si="184"/>
        <v>11195</v>
      </c>
      <c r="CH131" s="304">
        <f t="shared" si="184"/>
        <v>19164</v>
      </c>
      <c r="CI131" s="304">
        <f t="shared" si="184"/>
        <v>4319</v>
      </c>
      <c r="CJ131" s="304">
        <f t="shared" si="184"/>
        <v>19861</v>
      </c>
      <c r="CK131" s="304">
        <f t="shared" si="184"/>
        <v>507</v>
      </c>
      <c r="CL131" s="304">
        <f t="shared" si="184"/>
        <v>888</v>
      </c>
      <c r="CM131" s="304">
        <f t="shared" si="184"/>
        <v>62</v>
      </c>
      <c r="CN131" s="305">
        <f t="shared" si="184"/>
        <v>1</v>
      </c>
      <c r="CO131" s="306">
        <f t="shared" si="113"/>
        <v>122171</v>
      </c>
      <c r="CP131" s="277">
        <f>SUM(CP132:CP141)</f>
        <v>68976</v>
      </c>
      <c r="CQ131" s="307">
        <f t="shared" ref="CQ131" si="185">SUM(CQ132:CQ141)</f>
        <v>2692339</v>
      </c>
      <c r="CR131" s="279">
        <f>SUM(CR132:CR141)</f>
        <v>857524</v>
      </c>
      <c r="CS131" s="280">
        <f t="shared" si="114"/>
        <v>145217</v>
      </c>
      <c r="CT131" s="293" t="str">
        <f t="shared" si="156"/>
        <v>480EPS037</v>
      </c>
      <c r="CU131" s="294" t="s">
        <v>341</v>
      </c>
      <c r="CV131" s="295">
        <v>480</v>
      </c>
      <c r="CW131" s="294" t="s">
        <v>224</v>
      </c>
      <c r="CX131" s="296">
        <v>159</v>
      </c>
      <c r="CY131" s="209" t="str">
        <f t="shared" si="157"/>
        <v>490EPSI03</v>
      </c>
      <c r="CZ131" s="294" t="s">
        <v>341</v>
      </c>
      <c r="DA131" s="295">
        <v>490</v>
      </c>
      <c r="DB131" s="294" t="s">
        <v>186</v>
      </c>
      <c r="DC131" s="296">
        <v>2973</v>
      </c>
    </row>
    <row r="132" spans="2:107" x14ac:dyDescent="0.25">
      <c r="B132" s="209" t="str">
        <f t="shared" si="115"/>
        <v>1EPS010</v>
      </c>
      <c r="C132" s="209" t="str">
        <f t="shared" si="116"/>
        <v>1EPS016</v>
      </c>
      <c r="D132" s="209" t="str">
        <f t="shared" si="117"/>
        <v>1EPS037</v>
      </c>
      <c r="E132" s="209" t="str">
        <f t="shared" si="118"/>
        <v>1EPS002</v>
      </c>
      <c r="F132" s="209" t="str">
        <f t="shared" si="119"/>
        <v>1EPS003</v>
      </c>
      <c r="G132" s="209" t="str">
        <f t="shared" si="120"/>
        <v>1EPS023</v>
      </c>
      <c r="H132" s="209" t="str">
        <f t="shared" si="121"/>
        <v>1EPS005</v>
      </c>
      <c r="I132" s="209" t="str">
        <f t="shared" si="122"/>
        <v>1EPS018</v>
      </c>
      <c r="J132" s="209" t="str">
        <f t="shared" si="123"/>
        <v>1EAS016</v>
      </c>
      <c r="K132" s="209" t="str">
        <f t="shared" si="124"/>
        <v>1EAS027</v>
      </c>
      <c r="L132" s="209" t="str">
        <f t="shared" si="125"/>
        <v>1EPS017</v>
      </c>
      <c r="M132" s="209" t="str">
        <f t="shared" si="126"/>
        <v>1EPS033</v>
      </c>
      <c r="N132" s="209" t="str">
        <f t="shared" si="127"/>
        <v>1EPS001</v>
      </c>
      <c r="O132" s="209" t="str">
        <f t="shared" si="128"/>
        <v>1EPS008</v>
      </c>
      <c r="P132" s="209" t="str">
        <f t="shared" si="129"/>
        <v>1EPS040</v>
      </c>
      <c r="Q132" s="209" t="str">
        <f t="shared" si="130"/>
        <v>1ESSC24</v>
      </c>
      <c r="R132" s="209" t="str">
        <f t="shared" si="131"/>
        <v>1EPSC20</v>
      </c>
      <c r="S132" s="209" t="str">
        <f t="shared" si="132"/>
        <v>1ESSC91</v>
      </c>
      <c r="T132" s="209" t="str">
        <f t="shared" si="133"/>
        <v>1ESSC02</v>
      </c>
      <c r="U132" s="209" t="str">
        <f t="shared" si="134"/>
        <v>1ESSC62</v>
      </c>
      <c r="V132" s="209" t="str">
        <f t="shared" si="135"/>
        <v>1EPS012</v>
      </c>
      <c r="W132" s="209" t="str">
        <f t="shared" si="136"/>
        <v>1EPSC22</v>
      </c>
      <c r="X132" s="209" t="str">
        <f t="shared" si="137"/>
        <v>1ESSC07</v>
      </c>
      <c r="Y132" s="209" t="str">
        <f t="shared" si="138"/>
        <v>1ESSC33</v>
      </c>
      <c r="Z132" s="209" t="str">
        <f t="shared" si="139"/>
        <v>1EPSS40</v>
      </c>
      <c r="AA132" s="209" t="str">
        <f t="shared" si="140"/>
        <v>1EPS020</v>
      </c>
      <c r="AB132" s="209" t="str">
        <f t="shared" si="141"/>
        <v>1EPSI03</v>
      </c>
      <c r="AC132" s="209" t="str">
        <f t="shared" si="142"/>
        <v>1ESS002</v>
      </c>
      <c r="AD132" s="209" t="str">
        <f t="shared" si="143"/>
        <v>1ESS024</v>
      </c>
      <c r="AE132" s="209" t="str">
        <f t="shared" si="144"/>
        <v>1ESS091</v>
      </c>
      <c r="AF132" s="209" t="str">
        <f t="shared" si="145"/>
        <v>1RES006</v>
      </c>
      <c r="AG132" s="209" t="str">
        <f t="shared" si="146"/>
        <v>1EPSS10</v>
      </c>
      <c r="AH132" s="209" t="e">
        <f>CONCATENATE(AT132,#REF!)</f>
        <v>#REF!</v>
      </c>
      <c r="AI132" s="209" t="str">
        <f t="shared" si="147"/>
        <v>1EPSS16</v>
      </c>
      <c r="AJ132" s="209" t="str">
        <f t="shared" si="148"/>
        <v>1EPSS37</v>
      </c>
      <c r="AK132" s="209" t="str">
        <f t="shared" si="149"/>
        <v>1EPSS02</v>
      </c>
      <c r="AL132" s="209" t="str">
        <f t="shared" si="150"/>
        <v>1EPSS23</v>
      </c>
      <c r="AM132" s="209" t="str">
        <f t="shared" si="151"/>
        <v>1EPSM03</v>
      </c>
      <c r="AN132" s="209" t="str">
        <f t="shared" si="152"/>
        <v>1EPSS18</v>
      </c>
      <c r="AO132" s="209" t="str">
        <f t="shared" si="153"/>
        <v>1EPSS05</v>
      </c>
      <c r="AP132" s="209" t="str">
        <f t="shared" si="154"/>
        <v>1EPSS17</v>
      </c>
      <c r="AQ132" s="209" t="str">
        <f t="shared" si="155"/>
        <v>1EPSS33</v>
      </c>
      <c r="AR132" s="88" t="s">
        <v>58</v>
      </c>
      <c r="AS132" s="308" t="s">
        <v>345</v>
      </c>
      <c r="AT132" s="283">
        <v>1</v>
      </c>
      <c r="AU132" s="284">
        <f>'[1]1.COBERTURA  DANE'!K131</f>
        <v>41313</v>
      </c>
      <c r="AV132" s="285">
        <f>'[1]1.COBERTURA  DANE'!N131</f>
        <v>2016</v>
      </c>
      <c r="AW132" s="286">
        <f>'[1]1.COBERTURA  DANE'!L131</f>
        <v>6052</v>
      </c>
      <c r="AX132" s="287">
        <f>'[1]1.COBERTURA  DANE'!M131</f>
        <v>2919</v>
      </c>
      <c r="AY132" s="284">
        <f t="shared" ref="AY132:BN141" si="186">IFERROR(VLOOKUP(B132,$CT$9:$CX$929,5,0),0)</f>
        <v>823934</v>
      </c>
      <c r="AZ132" s="286">
        <f t="shared" si="186"/>
        <v>265673</v>
      </c>
      <c r="BA132" s="286">
        <f t="shared" si="186"/>
        <v>193785</v>
      </c>
      <c r="BB132" s="286">
        <f t="shared" si="186"/>
        <v>164765</v>
      </c>
      <c r="BC132" s="286">
        <f t="shared" si="186"/>
        <v>201994</v>
      </c>
      <c r="BD132" s="286">
        <f t="shared" si="186"/>
        <v>66693</v>
      </c>
      <c r="BE132" s="286">
        <f t="shared" si="186"/>
        <v>46457</v>
      </c>
      <c r="BF132" s="286">
        <f t="shared" si="186"/>
        <v>7805</v>
      </c>
      <c r="BG132" s="286">
        <f t="shared" si="186"/>
        <v>7078</v>
      </c>
      <c r="BH132" s="286">
        <f t="shared" si="186"/>
        <v>1465</v>
      </c>
      <c r="BI132" s="286">
        <f t="shared" si="186"/>
        <v>646</v>
      </c>
      <c r="BJ132" s="286">
        <f t="shared" si="186"/>
        <v>3</v>
      </c>
      <c r="BK132" s="286">
        <f t="shared" si="186"/>
        <v>0</v>
      </c>
      <c r="BL132" s="287">
        <f t="shared" si="186"/>
        <v>0</v>
      </c>
      <c r="BM132" s="284">
        <f t="shared" si="186"/>
        <v>16650</v>
      </c>
      <c r="BN132" s="286">
        <f t="shared" si="186"/>
        <v>195</v>
      </c>
      <c r="BO132" s="286">
        <f t="shared" ref="BO132:BV141" si="187">IFERROR(VLOOKUP(R132,$CT$9:$CX$929,5,0),0)</f>
        <v>0</v>
      </c>
      <c r="BP132" s="286">
        <f t="shared" si="187"/>
        <v>0</v>
      </c>
      <c r="BQ132" s="286">
        <f t="shared" si="187"/>
        <v>55</v>
      </c>
      <c r="BR132" s="286">
        <f t="shared" si="187"/>
        <v>17</v>
      </c>
      <c r="BS132" s="286">
        <f t="shared" si="187"/>
        <v>0</v>
      </c>
      <c r="BT132" s="286">
        <f t="shared" si="187"/>
        <v>0</v>
      </c>
      <c r="BU132" s="286">
        <f t="shared" si="187"/>
        <v>0</v>
      </c>
      <c r="BV132" s="287">
        <f t="shared" si="187"/>
        <v>0</v>
      </c>
      <c r="BW132" s="288">
        <f t="shared" si="112"/>
        <v>16917</v>
      </c>
      <c r="BX132" s="284">
        <f t="shared" ref="BX132:CC141" si="188">IFERROR(VLOOKUP(Z132,$CY$9:$DC$931,5,0),0)</f>
        <v>517032</v>
      </c>
      <c r="BY132" s="286">
        <f t="shared" si="188"/>
        <v>0</v>
      </c>
      <c r="BZ132" s="286">
        <f t="shared" si="188"/>
        <v>0</v>
      </c>
      <c r="CA132" s="286">
        <f t="shared" si="188"/>
        <v>0</v>
      </c>
      <c r="CB132" s="286">
        <f t="shared" si="188"/>
        <v>0</v>
      </c>
      <c r="CC132" s="286">
        <f t="shared" si="188"/>
        <v>0</v>
      </c>
      <c r="CD132" s="287">
        <f>'[1]1.COBERTURA  DANE'!F131</f>
        <v>9473</v>
      </c>
      <c r="CE132" s="284">
        <f t="shared" ref="CE132:CE141" si="189">IFERROR(VLOOKUP(AG132,$CY$9:$DC$931,5,0),0)</f>
        <v>41949</v>
      </c>
      <c r="CF132" s="286">
        <f t="shared" ref="CF132:CN141" si="190">IFERROR(VLOOKUP(AI132,$CY$9:$DC$931,5,0),0)</f>
        <v>11082</v>
      </c>
      <c r="CG132" s="286">
        <f t="shared" si="190"/>
        <v>9005</v>
      </c>
      <c r="CH132" s="286">
        <f t="shared" si="190"/>
        <v>15944</v>
      </c>
      <c r="CI132" s="286">
        <f t="shared" si="190"/>
        <v>3869</v>
      </c>
      <c r="CJ132" s="286">
        <f t="shared" si="190"/>
        <v>15251</v>
      </c>
      <c r="CK132" s="286">
        <f t="shared" si="190"/>
        <v>445</v>
      </c>
      <c r="CL132" s="286">
        <f t="shared" si="190"/>
        <v>753</v>
      </c>
      <c r="CM132" s="286">
        <f t="shared" si="190"/>
        <v>58</v>
      </c>
      <c r="CN132" s="287">
        <f t="shared" si="190"/>
        <v>1</v>
      </c>
      <c r="CO132" s="288">
        <f t="shared" si="113"/>
        <v>98357</v>
      </c>
      <c r="CP132" s="289">
        <f t="shared" ref="CP132:CP141" si="191">SUM(AU132:AX132)</f>
        <v>52300</v>
      </c>
      <c r="CQ132" s="290">
        <f t="shared" ref="CQ132:CQ141" si="192">SUM(AY132:BV132)</f>
        <v>1797215</v>
      </c>
      <c r="CR132" s="291">
        <f t="shared" ref="CR132:CR141" si="193">SUM(BX132:CN132)</f>
        <v>624862</v>
      </c>
      <c r="CS132" s="292">
        <f t="shared" si="114"/>
        <v>115274</v>
      </c>
      <c r="CT132" s="293" t="str">
        <f t="shared" si="156"/>
        <v>480EPS040</v>
      </c>
      <c r="CU132" s="294" t="s">
        <v>341</v>
      </c>
      <c r="CV132" s="295">
        <v>480</v>
      </c>
      <c r="CW132" s="294" t="s">
        <v>240</v>
      </c>
      <c r="CX132" s="296">
        <v>25</v>
      </c>
      <c r="CY132" s="209" t="str">
        <f t="shared" si="157"/>
        <v>490EPSM03</v>
      </c>
      <c r="CZ132" s="294" t="s">
        <v>341</v>
      </c>
      <c r="DA132" s="295">
        <v>490</v>
      </c>
      <c r="DB132" s="294" t="s">
        <v>202</v>
      </c>
      <c r="DC132" s="296">
        <v>187</v>
      </c>
    </row>
    <row r="133" spans="2:107" x14ac:dyDescent="0.25">
      <c r="B133" s="209" t="str">
        <f t="shared" si="115"/>
        <v>79EPS010</v>
      </c>
      <c r="C133" s="209" t="str">
        <f t="shared" si="116"/>
        <v>79EPS016</v>
      </c>
      <c r="D133" s="209" t="str">
        <f t="shared" si="117"/>
        <v>79EPS037</v>
      </c>
      <c r="E133" s="209" t="str">
        <f t="shared" si="118"/>
        <v>79EPS002</v>
      </c>
      <c r="F133" s="209" t="str">
        <f t="shared" si="119"/>
        <v>79EPS003</v>
      </c>
      <c r="G133" s="209" t="str">
        <f t="shared" si="120"/>
        <v>79EPS023</v>
      </c>
      <c r="H133" s="209" t="str">
        <f t="shared" si="121"/>
        <v>79EPS005</v>
      </c>
      <c r="I133" s="209" t="str">
        <f t="shared" si="122"/>
        <v>79EPS018</v>
      </c>
      <c r="J133" s="209" t="str">
        <f t="shared" si="123"/>
        <v>79EAS016</v>
      </c>
      <c r="K133" s="209" t="str">
        <f t="shared" si="124"/>
        <v>79EAS027</v>
      </c>
      <c r="L133" s="209" t="str">
        <f t="shared" si="125"/>
        <v>79EPS017</v>
      </c>
      <c r="M133" s="209" t="str">
        <f t="shared" si="126"/>
        <v>79EPS033</v>
      </c>
      <c r="N133" s="209" t="str">
        <f t="shared" si="127"/>
        <v>79EPS001</v>
      </c>
      <c r="O133" s="209" t="str">
        <f t="shared" si="128"/>
        <v>79EPS008</v>
      </c>
      <c r="P133" s="209" t="str">
        <f t="shared" si="129"/>
        <v>79EPS040</v>
      </c>
      <c r="Q133" s="209" t="str">
        <f t="shared" si="130"/>
        <v>79ESSC24</v>
      </c>
      <c r="R133" s="209" t="str">
        <f t="shared" si="131"/>
        <v>79EPSC20</v>
      </c>
      <c r="S133" s="209" t="str">
        <f t="shared" si="132"/>
        <v>79ESSC91</v>
      </c>
      <c r="T133" s="209" t="str">
        <f t="shared" si="133"/>
        <v>79ESSC02</v>
      </c>
      <c r="U133" s="209" t="str">
        <f t="shared" si="134"/>
        <v>79ESSC62</v>
      </c>
      <c r="V133" s="209" t="str">
        <f t="shared" si="135"/>
        <v>79EPS012</v>
      </c>
      <c r="W133" s="209" t="str">
        <f t="shared" si="136"/>
        <v>79EPSC22</v>
      </c>
      <c r="X133" s="209" t="str">
        <f t="shared" si="137"/>
        <v>79ESSC07</v>
      </c>
      <c r="Y133" s="209" t="str">
        <f t="shared" si="138"/>
        <v>79ESSC33</v>
      </c>
      <c r="Z133" s="209" t="str">
        <f t="shared" si="139"/>
        <v>79EPSS40</v>
      </c>
      <c r="AA133" s="209" t="str">
        <f t="shared" si="140"/>
        <v>79EPS020</v>
      </c>
      <c r="AB133" s="209" t="str">
        <f t="shared" si="141"/>
        <v>79EPSI03</v>
      </c>
      <c r="AC133" s="209" t="str">
        <f t="shared" si="142"/>
        <v>79ESS002</v>
      </c>
      <c r="AD133" s="209" t="str">
        <f t="shared" si="143"/>
        <v>79ESS024</v>
      </c>
      <c r="AE133" s="209" t="str">
        <f t="shared" si="144"/>
        <v>79ESS091</v>
      </c>
      <c r="AF133" s="209" t="str">
        <f t="shared" si="145"/>
        <v>79RES006</v>
      </c>
      <c r="AG133" s="209" t="str">
        <f t="shared" si="146"/>
        <v>79EPSS10</v>
      </c>
      <c r="AH133" s="209" t="e">
        <f>CONCATENATE(AT133,#REF!)</f>
        <v>#REF!</v>
      </c>
      <c r="AI133" s="209" t="str">
        <f t="shared" si="147"/>
        <v>79EPSS16</v>
      </c>
      <c r="AJ133" s="209" t="str">
        <f t="shared" si="148"/>
        <v>79EPSS37</v>
      </c>
      <c r="AK133" s="209" t="str">
        <f t="shared" si="149"/>
        <v>79EPSS02</v>
      </c>
      <c r="AL133" s="209" t="str">
        <f t="shared" si="150"/>
        <v>79EPSS23</v>
      </c>
      <c r="AM133" s="209" t="str">
        <f t="shared" si="151"/>
        <v>79EPSM03</v>
      </c>
      <c r="AN133" s="209" t="str">
        <f t="shared" si="152"/>
        <v>79EPSS18</v>
      </c>
      <c r="AO133" s="209" t="str">
        <f t="shared" si="153"/>
        <v>79EPSS05</v>
      </c>
      <c r="AP133" s="209" t="str">
        <f t="shared" si="154"/>
        <v>79EPSS17</v>
      </c>
      <c r="AQ133" s="209" t="str">
        <f t="shared" si="155"/>
        <v>79EPSS33</v>
      </c>
      <c r="AR133" s="110" t="s">
        <v>168</v>
      </c>
      <c r="AS133" s="308" t="s">
        <v>345</v>
      </c>
      <c r="AT133" s="283">
        <v>79</v>
      </c>
      <c r="AU133" s="284">
        <f>'[1]1.COBERTURA  DANE'!K132</f>
        <v>484</v>
      </c>
      <c r="AV133" s="285">
        <f>'[1]1.COBERTURA  DANE'!N132</f>
        <v>0</v>
      </c>
      <c r="AW133" s="286">
        <f>'[1]1.COBERTURA  DANE'!L132</f>
        <v>46</v>
      </c>
      <c r="AX133" s="287">
        <f>'[1]1.COBERTURA  DANE'!M132</f>
        <v>0</v>
      </c>
      <c r="AY133" s="284">
        <f t="shared" si="186"/>
        <v>4974</v>
      </c>
      <c r="AZ133" s="286">
        <f t="shared" si="186"/>
        <v>6010</v>
      </c>
      <c r="BA133" s="286">
        <f t="shared" si="186"/>
        <v>4033</v>
      </c>
      <c r="BB133" s="286">
        <f t="shared" si="186"/>
        <v>276</v>
      </c>
      <c r="BC133" s="286">
        <f t="shared" si="186"/>
        <v>4792</v>
      </c>
      <c r="BD133" s="286">
        <f t="shared" si="186"/>
        <v>5</v>
      </c>
      <c r="BE133" s="286">
        <f t="shared" si="186"/>
        <v>2</v>
      </c>
      <c r="BF133" s="286">
        <f t="shared" si="186"/>
        <v>4</v>
      </c>
      <c r="BG133" s="286">
        <f t="shared" si="186"/>
        <v>25</v>
      </c>
      <c r="BH133" s="286">
        <f t="shared" si="186"/>
        <v>97</v>
      </c>
      <c r="BI133" s="286">
        <f t="shared" si="186"/>
        <v>5</v>
      </c>
      <c r="BJ133" s="286">
        <f t="shared" si="186"/>
        <v>0</v>
      </c>
      <c r="BK133" s="286">
        <f t="shared" si="186"/>
        <v>0</v>
      </c>
      <c r="BL133" s="287">
        <f t="shared" si="186"/>
        <v>0</v>
      </c>
      <c r="BM133" s="284">
        <f t="shared" si="186"/>
        <v>309</v>
      </c>
      <c r="BN133" s="286">
        <f t="shared" si="186"/>
        <v>0</v>
      </c>
      <c r="BO133" s="286">
        <f t="shared" si="187"/>
        <v>0</v>
      </c>
      <c r="BP133" s="286">
        <f t="shared" si="187"/>
        <v>0</v>
      </c>
      <c r="BQ133" s="286">
        <f t="shared" si="187"/>
        <v>0</v>
      </c>
      <c r="BR133" s="286">
        <f t="shared" si="187"/>
        <v>0</v>
      </c>
      <c r="BS133" s="286">
        <f t="shared" si="187"/>
        <v>0</v>
      </c>
      <c r="BT133" s="286">
        <f t="shared" si="187"/>
        <v>0</v>
      </c>
      <c r="BU133" s="286">
        <f t="shared" si="187"/>
        <v>0</v>
      </c>
      <c r="BV133" s="287">
        <f t="shared" si="187"/>
        <v>0</v>
      </c>
      <c r="BW133" s="288">
        <f t="shared" si="112"/>
        <v>309</v>
      </c>
      <c r="BX133" s="284">
        <f t="shared" si="188"/>
        <v>16328</v>
      </c>
      <c r="BY133" s="286">
        <f t="shared" si="188"/>
        <v>0</v>
      </c>
      <c r="BZ133" s="286">
        <f t="shared" si="188"/>
        <v>0</v>
      </c>
      <c r="CA133" s="286">
        <f t="shared" si="188"/>
        <v>0</v>
      </c>
      <c r="CB133" s="286">
        <f t="shared" si="188"/>
        <v>0</v>
      </c>
      <c r="CC133" s="286">
        <f t="shared" si="188"/>
        <v>0</v>
      </c>
      <c r="CD133" s="287">
        <f>'[1]1.COBERTURA  DANE'!F132</f>
        <v>0</v>
      </c>
      <c r="CE133" s="284">
        <f t="shared" si="189"/>
        <v>410</v>
      </c>
      <c r="CF133" s="286">
        <f t="shared" si="190"/>
        <v>329</v>
      </c>
      <c r="CG133" s="286">
        <f t="shared" si="190"/>
        <v>166</v>
      </c>
      <c r="CH133" s="286">
        <f t="shared" si="190"/>
        <v>14</v>
      </c>
      <c r="CI133" s="286">
        <f t="shared" si="190"/>
        <v>0</v>
      </c>
      <c r="CJ133" s="286">
        <f t="shared" si="190"/>
        <v>328</v>
      </c>
      <c r="CK133" s="286">
        <f t="shared" si="190"/>
        <v>2</v>
      </c>
      <c r="CL133" s="286">
        <f t="shared" si="190"/>
        <v>0</v>
      </c>
      <c r="CM133" s="286">
        <f t="shared" si="190"/>
        <v>0</v>
      </c>
      <c r="CN133" s="287">
        <f t="shared" si="190"/>
        <v>0</v>
      </c>
      <c r="CO133" s="288">
        <f t="shared" si="113"/>
        <v>1249</v>
      </c>
      <c r="CP133" s="289">
        <f t="shared" si="191"/>
        <v>530</v>
      </c>
      <c r="CQ133" s="290">
        <f t="shared" si="192"/>
        <v>20532</v>
      </c>
      <c r="CR133" s="291">
        <f t="shared" si="193"/>
        <v>17577</v>
      </c>
      <c r="CS133" s="292">
        <f t="shared" si="114"/>
        <v>1558</v>
      </c>
      <c r="CT133" s="293" t="str">
        <f t="shared" si="156"/>
        <v>490EAS016</v>
      </c>
      <c r="CU133" s="294" t="s">
        <v>341</v>
      </c>
      <c r="CV133" s="295">
        <v>490</v>
      </c>
      <c r="CW133" s="294" t="s">
        <v>230</v>
      </c>
      <c r="CX133" s="296">
        <v>2</v>
      </c>
      <c r="CY133" s="209" t="str">
        <f t="shared" si="157"/>
        <v>490EPSS02</v>
      </c>
      <c r="CZ133" s="294" t="s">
        <v>341</v>
      </c>
      <c r="DA133" s="295">
        <v>490</v>
      </c>
      <c r="DB133" s="294" t="s">
        <v>198</v>
      </c>
      <c r="DC133" s="296">
        <v>2</v>
      </c>
    </row>
    <row r="134" spans="2:107" x14ac:dyDescent="0.25">
      <c r="B134" s="209" t="str">
        <f t="shared" si="115"/>
        <v>88EPS010</v>
      </c>
      <c r="C134" s="209" t="str">
        <f t="shared" si="116"/>
        <v>88EPS016</v>
      </c>
      <c r="D134" s="209" t="str">
        <f t="shared" si="117"/>
        <v>88EPS037</v>
      </c>
      <c r="E134" s="209" t="str">
        <f t="shared" si="118"/>
        <v>88EPS002</v>
      </c>
      <c r="F134" s="209" t="str">
        <f t="shared" si="119"/>
        <v>88EPS003</v>
      </c>
      <c r="G134" s="209" t="str">
        <f t="shared" si="120"/>
        <v>88EPS023</v>
      </c>
      <c r="H134" s="209" t="str">
        <f t="shared" si="121"/>
        <v>88EPS005</v>
      </c>
      <c r="I134" s="209" t="str">
        <f t="shared" si="122"/>
        <v>88EPS018</v>
      </c>
      <c r="J134" s="209" t="str">
        <f t="shared" si="123"/>
        <v>88EAS016</v>
      </c>
      <c r="K134" s="209" t="str">
        <f t="shared" si="124"/>
        <v>88EAS027</v>
      </c>
      <c r="L134" s="209" t="str">
        <f t="shared" si="125"/>
        <v>88EPS017</v>
      </c>
      <c r="M134" s="209" t="str">
        <f t="shared" si="126"/>
        <v>88EPS033</v>
      </c>
      <c r="N134" s="209" t="str">
        <f t="shared" si="127"/>
        <v>88EPS001</v>
      </c>
      <c r="O134" s="209" t="str">
        <f t="shared" si="128"/>
        <v>88EPS008</v>
      </c>
      <c r="P134" s="209" t="str">
        <f t="shared" si="129"/>
        <v>88EPS040</v>
      </c>
      <c r="Q134" s="209" t="str">
        <f t="shared" si="130"/>
        <v>88ESSC24</v>
      </c>
      <c r="R134" s="209" t="str">
        <f t="shared" si="131"/>
        <v>88EPSC20</v>
      </c>
      <c r="S134" s="209" t="str">
        <f t="shared" si="132"/>
        <v>88ESSC91</v>
      </c>
      <c r="T134" s="209" t="str">
        <f t="shared" si="133"/>
        <v>88ESSC02</v>
      </c>
      <c r="U134" s="209" t="str">
        <f t="shared" si="134"/>
        <v>88ESSC62</v>
      </c>
      <c r="V134" s="209" t="str">
        <f t="shared" si="135"/>
        <v>88EPS012</v>
      </c>
      <c r="W134" s="209" t="str">
        <f t="shared" si="136"/>
        <v>88EPSC22</v>
      </c>
      <c r="X134" s="209" t="str">
        <f t="shared" si="137"/>
        <v>88ESSC07</v>
      </c>
      <c r="Y134" s="209" t="str">
        <f t="shared" si="138"/>
        <v>88ESSC33</v>
      </c>
      <c r="Z134" s="209" t="str">
        <f t="shared" si="139"/>
        <v>88EPSS40</v>
      </c>
      <c r="AA134" s="209" t="str">
        <f t="shared" si="140"/>
        <v>88EPS020</v>
      </c>
      <c r="AB134" s="209" t="str">
        <f t="shared" si="141"/>
        <v>88EPSI03</v>
      </c>
      <c r="AC134" s="209" t="str">
        <f t="shared" si="142"/>
        <v>88ESS002</v>
      </c>
      <c r="AD134" s="209" t="str">
        <f t="shared" si="143"/>
        <v>88ESS024</v>
      </c>
      <c r="AE134" s="209" t="str">
        <f t="shared" si="144"/>
        <v>88ESS091</v>
      </c>
      <c r="AF134" s="209" t="str">
        <f t="shared" si="145"/>
        <v>88RES006</v>
      </c>
      <c r="AG134" s="209" t="str">
        <f t="shared" si="146"/>
        <v>88EPSS10</v>
      </c>
      <c r="AH134" s="209" t="e">
        <f>CONCATENATE(AT134,#REF!)</f>
        <v>#REF!</v>
      </c>
      <c r="AI134" s="209" t="str">
        <f t="shared" si="147"/>
        <v>88EPSS16</v>
      </c>
      <c r="AJ134" s="209" t="str">
        <f t="shared" si="148"/>
        <v>88EPSS37</v>
      </c>
      <c r="AK134" s="209" t="str">
        <f t="shared" si="149"/>
        <v>88EPSS02</v>
      </c>
      <c r="AL134" s="209" t="str">
        <f t="shared" si="150"/>
        <v>88EPSS23</v>
      </c>
      <c r="AM134" s="209" t="str">
        <f t="shared" si="151"/>
        <v>88EPSM03</v>
      </c>
      <c r="AN134" s="209" t="str">
        <f t="shared" si="152"/>
        <v>88EPSS18</v>
      </c>
      <c r="AO134" s="209" t="str">
        <f t="shared" si="153"/>
        <v>88EPSS05</v>
      </c>
      <c r="AP134" s="209" t="str">
        <f t="shared" si="154"/>
        <v>88EPSS17</v>
      </c>
      <c r="AQ134" s="209" t="str">
        <f t="shared" si="155"/>
        <v>88EPSS33</v>
      </c>
      <c r="AR134" s="89" t="s">
        <v>32</v>
      </c>
      <c r="AS134" s="308" t="s">
        <v>345</v>
      </c>
      <c r="AT134" s="283">
        <v>88</v>
      </c>
      <c r="AU134" s="284">
        <f>'[1]1.COBERTURA  DANE'!K133</f>
        <v>4562</v>
      </c>
      <c r="AV134" s="285">
        <f>'[1]1.COBERTURA  DANE'!N133</f>
        <v>0</v>
      </c>
      <c r="AW134" s="286">
        <f>'[1]1.COBERTURA  DANE'!L133</f>
        <v>467</v>
      </c>
      <c r="AX134" s="287">
        <f>'[1]1.COBERTURA  DANE'!M133</f>
        <v>220</v>
      </c>
      <c r="AY134" s="284">
        <f t="shared" si="186"/>
        <v>124672</v>
      </c>
      <c r="AZ134" s="286">
        <f t="shared" si="186"/>
        <v>33579</v>
      </c>
      <c r="BA134" s="286">
        <f t="shared" si="186"/>
        <v>32547</v>
      </c>
      <c r="BB134" s="286">
        <f t="shared" si="186"/>
        <v>29837</v>
      </c>
      <c r="BC134" s="286">
        <f t="shared" si="186"/>
        <v>48416</v>
      </c>
      <c r="BD134" s="286">
        <f t="shared" si="186"/>
        <v>6708</v>
      </c>
      <c r="BE134" s="286">
        <f t="shared" si="186"/>
        <v>3997</v>
      </c>
      <c r="BF134" s="286">
        <f t="shared" si="186"/>
        <v>1629</v>
      </c>
      <c r="BG134" s="286">
        <f t="shared" si="186"/>
        <v>820</v>
      </c>
      <c r="BH134" s="286">
        <f t="shared" si="186"/>
        <v>625</v>
      </c>
      <c r="BI134" s="286">
        <f t="shared" si="186"/>
        <v>51</v>
      </c>
      <c r="BJ134" s="286">
        <f t="shared" si="186"/>
        <v>0</v>
      </c>
      <c r="BK134" s="286">
        <f t="shared" si="186"/>
        <v>0</v>
      </c>
      <c r="BL134" s="287">
        <f t="shared" si="186"/>
        <v>0</v>
      </c>
      <c r="BM134" s="284">
        <f t="shared" si="186"/>
        <v>1949</v>
      </c>
      <c r="BN134" s="286">
        <f t="shared" si="186"/>
        <v>0</v>
      </c>
      <c r="BO134" s="286">
        <f t="shared" si="187"/>
        <v>23</v>
      </c>
      <c r="BP134" s="286">
        <f t="shared" si="187"/>
        <v>0</v>
      </c>
      <c r="BQ134" s="286">
        <f t="shared" si="187"/>
        <v>5</v>
      </c>
      <c r="BR134" s="286">
        <f t="shared" si="187"/>
        <v>2</v>
      </c>
      <c r="BS134" s="286">
        <f t="shared" si="187"/>
        <v>0</v>
      </c>
      <c r="BT134" s="286">
        <f t="shared" si="187"/>
        <v>0</v>
      </c>
      <c r="BU134" s="286">
        <f t="shared" si="187"/>
        <v>0</v>
      </c>
      <c r="BV134" s="287">
        <f t="shared" si="187"/>
        <v>0</v>
      </c>
      <c r="BW134" s="288">
        <f t="shared" si="112"/>
        <v>1979</v>
      </c>
      <c r="BX134" s="284">
        <f t="shared" si="188"/>
        <v>80883</v>
      </c>
      <c r="BY134" s="286">
        <f t="shared" si="188"/>
        <v>499</v>
      </c>
      <c r="BZ134" s="286">
        <f t="shared" si="188"/>
        <v>0</v>
      </c>
      <c r="CA134" s="286">
        <f t="shared" si="188"/>
        <v>0</v>
      </c>
      <c r="CB134" s="286">
        <f t="shared" si="188"/>
        <v>0</v>
      </c>
      <c r="CC134" s="286">
        <f t="shared" si="188"/>
        <v>0</v>
      </c>
      <c r="CD134" s="287">
        <f>'[1]1.COBERTURA  DANE'!F133</f>
        <v>270</v>
      </c>
      <c r="CE134" s="284">
        <f t="shared" si="189"/>
        <v>4143</v>
      </c>
      <c r="CF134" s="286">
        <f t="shared" si="190"/>
        <v>1197</v>
      </c>
      <c r="CG134" s="286">
        <f t="shared" si="190"/>
        <v>775</v>
      </c>
      <c r="CH134" s="286">
        <f t="shared" si="190"/>
        <v>1638</v>
      </c>
      <c r="CI134" s="286">
        <f t="shared" si="190"/>
        <v>277</v>
      </c>
      <c r="CJ134" s="286">
        <f t="shared" si="190"/>
        <v>2154</v>
      </c>
      <c r="CK134" s="286">
        <f t="shared" si="190"/>
        <v>35</v>
      </c>
      <c r="CL134" s="286">
        <f t="shared" si="190"/>
        <v>84</v>
      </c>
      <c r="CM134" s="286">
        <f t="shared" si="190"/>
        <v>1</v>
      </c>
      <c r="CN134" s="287">
        <f t="shared" si="190"/>
        <v>0</v>
      </c>
      <c r="CO134" s="288">
        <f t="shared" si="113"/>
        <v>10304</v>
      </c>
      <c r="CP134" s="289">
        <f t="shared" si="191"/>
        <v>5249</v>
      </c>
      <c r="CQ134" s="290">
        <f t="shared" si="192"/>
        <v>284860</v>
      </c>
      <c r="CR134" s="291">
        <f t="shared" si="193"/>
        <v>91956</v>
      </c>
      <c r="CS134" s="292">
        <f t="shared" si="114"/>
        <v>12283</v>
      </c>
      <c r="CT134" s="293" t="str">
        <f t="shared" si="156"/>
        <v>490EPS002</v>
      </c>
      <c r="CU134" s="294" t="s">
        <v>341</v>
      </c>
      <c r="CV134" s="295">
        <v>490</v>
      </c>
      <c r="CW134" s="294" t="s">
        <v>225</v>
      </c>
      <c r="CX134" s="296">
        <v>2</v>
      </c>
      <c r="CY134" s="209" t="str">
        <f t="shared" si="157"/>
        <v>490EPSS16</v>
      </c>
      <c r="CZ134" s="294" t="s">
        <v>341</v>
      </c>
      <c r="DA134" s="295">
        <v>490</v>
      </c>
      <c r="DB134" s="294" t="s">
        <v>194</v>
      </c>
      <c r="DC134" s="296">
        <v>606</v>
      </c>
    </row>
    <row r="135" spans="2:107" x14ac:dyDescent="0.25">
      <c r="B135" s="209" t="str">
        <f t="shared" si="115"/>
        <v>129EPS010</v>
      </c>
      <c r="C135" s="209" t="str">
        <f t="shared" si="116"/>
        <v>129EPS016</v>
      </c>
      <c r="D135" s="209" t="str">
        <f t="shared" si="117"/>
        <v>129EPS037</v>
      </c>
      <c r="E135" s="209" t="str">
        <f t="shared" si="118"/>
        <v>129EPS002</v>
      </c>
      <c r="F135" s="209" t="str">
        <f t="shared" si="119"/>
        <v>129EPS003</v>
      </c>
      <c r="G135" s="209" t="str">
        <f t="shared" si="120"/>
        <v>129EPS023</v>
      </c>
      <c r="H135" s="209" t="str">
        <f t="shared" si="121"/>
        <v>129EPS005</v>
      </c>
      <c r="I135" s="209" t="str">
        <f t="shared" si="122"/>
        <v>129EPS018</v>
      </c>
      <c r="J135" s="209" t="str">
        <f t="shared" si="123"/>
        <v>129EAS016</v>
      </c>
      <c r="K135" s="209" t="str">
        <f t="shared" si="124"/>
        <v>129EAS027</v>
      </c>
      <c r="L135" s="209" t="str">
        <f t="shared" si="125"/>
        <v>129EPS017</v>
      </c>
      <c r="M135" s="209" t="str">
        <f t="shared" si="126"/>
        <v>129EPS033</v>
      </c>
      <c r="N135" s="209" t="str">
        <f t="shared" si="127"/>
        <v>129EPS001</v>
      </c>
      <c r="O135" s="209" t="str">
        <f t="shared" si="128"/>
        <v>129EPS008</v>
      </c>
      <c r="P135" s="209" t="str">
        <f t="shared" si="129"/>
        <v>129EPS040</v>
      </c>
      <c r="Q135" s="209" t="str">
        <f t="shared" si="130"/>
        <v>129ESSC24</v>
      </c>
      <c r="R135" s="209" t="str">
        <f t="shared" si="131"/>
        <v>129EPSC20</v>
      </c>
      <c r="S135" s="209" t="str">
        <f t="shared" si="132"/>
        <v>129ESSC91</v>
      </c>
      <c r="T135" s="209" t="str">
        <f t="shared" si="133"/>
        <v>129ESSC02</v>
      </c>
      <c r="U135" s="209" t="str">
        <f t="shared" si="134"/>
        <v>129ESSC62</v>
      </c>
      <c r="V135" s="209" t="str">
        <f t="shared" si="135"/>
        <v>129EPS012</v>
      </c>
      <c r="W135" s="209" t="str">
        <f t="shared" si="136"/>
        <v>129EPSC22</v>
      </c>
      <c r="X135" s="209" t="str">
        <f t="shared" si="137"/>
        <v>129ESSC07</v>
      </c>
      <c r="Y135" s="209" t="str">
        <f t="shared" si="138"/>
        <v>129ESSC33</v>
      </c>
      <c r="Z135" s="209" t="str">
        <f t="shared" si="139"/>
        <v>129EPSS40</v>
      </c>
      <c r="AA135" s="209" t="str">
        <f t="shared" si="140"/>
        <v>129EPS020</v>
      </c>
      <c r="AB135" s="209" t="str">
        <f t="shared" si="141"/>
        <v>129EPSI03</v>
      </c>
      <c r="AC135" s="209" t="str">
        <f t="shared" si="142"/>
        <v>129ESS002</v>
      </c>
      <c r="AD135" s="209" t="str">
        <f t="shared" si="143"/>
        <v>129ESS024</v>
      </c>
      <c r="AE135" s="209" t="str">
        <f t="shared" si="144"/>
        <v>129ESS091</v>
      </c>
      <c r="AF135" s="209" t="str">
        <f t="shared" si="145"/>
        <v>129RES006</v>
      </c>
      <c r="AG135" s="209" t="str">
        <f t="shared" si="146"/>
        <v>129EPSS10</v>
      </c>
      <c r="AH135" s="209" t="e">
        <f>CONCATENATE(AT135,#REF!)</f>
        <v>#REF!</v>
      </c>
      <c r="AI135" s="209" t="str">
        <f t="shared" si="147"/>
        <v>129EPSS16</v>
      </c>
      <c r="AJ135" s="209" t="str">
        <f t="shared" si="148"/>
        <v>129EPSS37</v>
      </c>
      <c r="AK135" s="209" t="str">
        <f t="shared" si="149"/>
        <v>129EPSS02</v>
      </c>
      <c r="AL135" s="209" t="str">
        <f t="shared" si="150"/>
        <v>129EPSS23</v>
      </c>
      <c r="AM135" s="209" t="str">
        <f t="shared" si="151"/>
        <v>129EPSM03</v>
      </c>
      <c r="AN135" s="209" t="str">
        <f t="shared" si="152"/>
        <v>129EPSS18</v>
      </c>
      <c r="AO135" s="209" t="str">
        <f t="shared" si="153"/>
        <v>129EPSS05</v>
      </c>
      <c r="AP135" s="209" t="str">
        <f t="shared" si="154"/>
        <v>129EPSS17</v>
      </c>
      <c r="AQ135" s="209" t="str">
        <f t="shared" si="155"/>
        <v>129EPSS33</v>
      </c>
      <c r="AR135" s="89" t="s">
        <v>34</v>
      </c>
      <c r="AS135" s="308" t="s">
        <v>345</v>
      </c>
      <c r="AT135" s="283">
        <v>129</v>
      </c>
      <c r="AU135" s="284">
        <f>'[1]1.COBERTURA  DANE'!K134</f>
        <v>699</v>
      </c>
      <c r="AV135" s="285">
        <f>'[1]1.COBERTURA  DANE'!N134</f>
        <v>0</v>
      </c>
      <c r="AW135" s="286">
        <f>'[1]1.COBERTURA  DANE'!L134</f>
        <v>23</v>
      </c>
      <c r="AX135" s="287">
        <f>'[1]1.COBERTURA  DANE'!M134</f>
        <v>29</v>
      </c>
      <c r="AY135" s="284">
        <f t="shared" si="186"/>
        <v>42252</v>
      </c>
      <c r="AZ135" s="286">
        <f t="shared" si="186"/>
        <v>5177</v>
      </c>
      <c r="BA135" s="286">
        <f t="shared" si="186"/>
        <v>6892</v>
      </c>
      <c r="BB135" s="286">
        <f t="shared" si="186"/>
        <v>2480</v>
      </c>
      <c r="BC135" s="286">
        <f t="shared" si="186"/>
        <v>6653</v>
      </c>
      <c r="BD135" s="286">
        <f t="shared" si="186"/>
        <v>68</v>
      </c>
      <c r="BE135" s="286">
        <f t="shared" si="186"/>
        <v>177</v>
      </c>
      <c r="BF135" s="286">
        <f t="shared" si="186"/>
        <v>150</v>
      </c>
      <c r="BG135" s="286">
        <f t="shared" si="186"/>
        <v>92</v>
      </c>
      <c r="BH135" s="286">
        <f t="shared" si="186"/>
        <v>93</v>
      </c>
      <c r="BI135" s="286">
        <f t="shared" si="186"/>
        <v>1</v>
      </c>
      <c r="BJ135" s="286">
        <f t="shared" si="186"/>
        <v>0</v>
      </c>
      <c r="BK135" s="286">
        <f t="shared" si="186"/>
        <v>0</v>
      </c>
      <c r="BL135" s="287">
        <f t="shared" si="186"/>
        <v>0</v>
      </c>
      <c r="BM135" s="284">
        <f t="shared" si="186"/>
        <v>560</v>
      </c>
      <c r="BN135" s="286">
        <f t="shared" si="186"/>
        <v>0</v>
      </c>
      <c r="BO135" s="286">
        <f t="shared" si="187"/>
        <v>1</v>
      </c>
      <c r="BP135" s="286">
        <f t="shared" si="187"/>
        <v>0</v>
      </c>
      <c r="BQ135" s="286">
        <f t="shared" si="187"/>
        <v>0</v>
      </c>
      <c r="BR135" s="286">
        <f t="shared" si="187"/>
        <v>2</v>
      </c>
      <c r="BS135" s="286">
        <f t="shared" si="187"/>
        <v>0</v>
      </c>
      <c r="BT135" s="286">
        <f t="shared" si="187"/>
        <v>0</v>
      </c>
      <c r="BU135" s="286">
        <f t="shared" si="187"/>
        <v>0</v>
      </c>
      <c r="BV135" s="287">
        <f t="shared" si="187"/>
        <v>0</v>
      </c>
      <c r="BW135" s="288">
        <f t="shared" ref="BW135:BW141" si="194">SUM(BM135:BV135)</f>
        <v>563</v>
      </c>
      <c r="BX135" s="284">
        <f t="shared" si="188"/>
        <v>14899</v>
      </c>
      <c r="BY135" s="286">
        <f t="shared" si="188"/>
        <v>9</v>
      </c>
      <c r="BZ135" s="286">
        <f t="shared" si="188"/>
        <v>0</v>
      </c>
      <c r="CA135" s="286">
        <f t="shared" si="188"/>
        <v>0</v>
      </c>
      <c r="CB135" s="286">
        <f t="shared" si="188"/>
        <v>0</v>
      </c>
      <c r="CC135" s="286">
        <f t="shared" si="188"/>
        <v>0</v>
      </c>
      <c r="CD135" s="287">
        <f>'[1]1.COBERTURA  DANE'!F134</f>
        <v>0</v>
      </c>
      <c r="CE135" s="284">
        <f t="shared" si="189"/>
        <v>1053</v>
      </c>
      <c r="CF135" s="286">
        <f t="shared" si="190"/>
        <v>174</v>
      </c>
      <c r="CG135" s="286">
        <f t="shared" si="190"/>
        <v>170</v>
      </c>
      <c r="CH135" s="286">
        <f t="shared" si="190"/>
        <v>185</v>
      </c>
      <c r="CI135" s="286">
        <f t="shared" si="190"/>
        <v>5</v>
      </c>
      <c r="CJ135" s="286">
        <f t="shared" si="190"/>
        <v>326</v>
      </c>
      <c r="CK135" s="286">
        <f t="shared" si="190"/>
        <v>5</v>
      </c>
      <c r="CL135" s="286">
        <f t="shared" si="190"/>
        <v>1</v>
      </c>
      <c r="CM135" s="286">
        <f t="shared" si="190"/>
        <v>0</v>
      </c>
      <c r="CN135" s="287">
        <f t="shared" si="190"/>
        <v>0</v>
      </c>
      <c r="CO135" s="288">
        <f t="shared" ref="CO135:CO141" si="195">SUM(CE135:CN135)</f>
        <v>1919</v>
      </c>
      <c r="CP135" s="289">
        <f t="shared" si="191"/>
        <v>751</v>
      </c>
      <c r="CQ135" s="290">
        <f t="shared" si="192"/>
        <v>64598</v>
      </c>
      <c r="CR135" s="291">
        <f t="shared" si="193"/>
        <v>16827</v>
      </c>
      <c r="CS135" s="292">
        <f t="shared" ref="CS135:CS141" si="196">BW135+CO135</f>
        <v>2482</v>
      </c>
      <c r="CT135" s="293" t="str">
        <f t="shared" si="156"/>
        <v>490EPS003</v>
      </c>
      <c r="CU135" s="294" t="s">
        <v>341</v>
      </c>
      <c r="CV135" s="295">
        <v>490</v>
      </c>
      <c r="CW135" s="294" t="s">
        <v>226</v>
      </c>
      <c r="CX135" s="296">
        <v>1183</v>
      </c>
      <c r="CY135" s="209" t="str">
        <f t="shared" si="157"/>
        <v>490EPSS17</v>
      </c>
      <c r="CZ135" s="294" t="s">
        <v>341</v>
      </c>
      <c r="DA135" s="295">
        <v>490</v>
      </c>
      <c r="DB135" s="294" t="s">
        <v>208</v>
      </c>
      <c r="DC135" s="296">
        <v>1</v>
      </c>
    </row>
    <row r="136" spans="2:107" x14ac:dyDescent="0.25">
      <c r="B136" s="209" t="str">
        <f t="shared" si="115"/>
        <v>212EPS010</v>
      </c>
      <c r="C136" s="209" t="str">
        <f t="shared" si="116"/>
        <v>212EPS016</v>
      </c>
      <c r="D136" s="209" t="str">
        <f t="shared" si="117"/>
        <v>212EPS037</v>
      </c>
      <c r="E136" s="209" t="str">
        <f t="shared" si="118"/>
        <v>212EPS002</v>
      </c>
      <c r="F136" s="209" t="str">
        <f t="shared" si="119"/>
        <v>212EPS003</v>
      </c>
      <c r="G136" s="209" t="str">
        <f t="shared" si="120"/>
        <v>212EPS023</v>
      </c>
      <c r="H136" s="209" t="str">
        <f t="shared" si="121"/>
        <v>212EPS005</v>
      </c>
      <c r="I136" s="209" t="str">
        <f t="shared" si="122"/>
        <v>212EPS018</v>
      </c>
      <c r="J136" s="209" t="str">
        <f t="shared" si="123"/>
        <v>212EAS016</v>
      </c>
      <c r="K136" s="209" t="str">
        <f t="shared" si="124"/>
        <v>212EAS027</v>
      </c>
      <c r="L136" s="209" t="str">
        <f t="shared" si="125"/>
        <v>212EPS017</v>
      </c>
      <c r="M136" s="209" t="str">
        <f t="shared" si="126"/>
        <v>212EPS033</v>
      </c>
      <c r="N136" s="209" t="str">
        <f t="shared" si="127"/>
        <v>212EPS001</v>
      </c>
      <c r="O136" s="209" t="str">
        <f t="shared" si="128"/>
        <v>212EPS008</v>
      </c>
      <c r="P136" s="209" t="str">
        <f t="shared" si="129"/>
        <v>212EPS040</v>
      </c>
      <c r="Q136" s="209" t="str">
        <f t="shared" si="130"/>
        <v>212ESSC24</v>
      </c>
      <c r="R136" s="209" t="str">
        <f t="shared" si="131"/>
        <v>212EPSC20</v>
      </c>
      <c r="S136" s="209" t="str">
        <f t="shared" si="132"/>
        <v>212ESSC91</v>
      </c>
      <c r="T136" s="209" t="str">
        <f t="shared" si="133"/>
        <v>212ESSC02</v>
      </c>
      <c r="U136" s="209" t="str">
        <f t="shared" si="134"/>
        <v>212ESSC62</v>
      </c>
      <c r="V136" s="209" t="str">
        <f t="shared" si="135"/>
        <v>212EPS012</v>
      </c>
      <c r="W136" s="209" t="str">
        <f t="shared" si="136"/>
        <v>212EPSC22</v>
      </c>
      <c r="X136" s="209" t="str">
        <f t="shared" si="137"/>
        <v>212ESSC07</v>
      </c>
      <c r="Y136" s="209" t="str">
        <f t="shared" si="138"/>
        <v>212ESSC33</v>
      </c>
      <c r="Z136" s="209" t="str">
        <f t="shared" si="139"/>
        <v>212EPSS40</v>
      </c>
      <c r="AA136" s="209" t="str">
        <f t="shared" si="140"/>
        <v>212EPS020</v>
      </c>
      <c r="AB136" s="209" t="str">
        <f t="shared" si="141"/>
        <v>212EPSI03</v>
      </c>
      <c r="AC136" s="209" t="str">
        <f t="shared" si="142"/>
        <v>212ESS002</v>
      </c>
      <c r="AD136" s="209" t="str">
        <f t="shared" si="143"/>
        <v>212ESS024</v>
      </c>
      <c r="AE136" s="209" t="str">
        <f t="shared" si="144"/>
        <v>212ESS091</v>
      </c>
      <c r="AF136" s="209" t="str">
        <f t="shared" si="145"/>
        <v>212RES006</v>
      </c>
      <c r="AG136" s="209" t="str">
        <f t="shared" si="146"/>
        <v>212EPSS10</v>
      </c>
      <c r="AH136" s="209" t="e">
        <f>CONCATENATE(AT136,#REF!)</f>
        <v>#REF!</v>
      </c>
      <c r="AI136" s="209" t="str">
        <f t="shared" si="147"/>
        <v>212EPSS16</v>
      </c>
      <c r="AJ136" s="209" t="str">
        <f t="shared" si="148"/>
        <v>212EPSS37</v>
      </c>
      <c r="AK136" s="209" t="str">
        <f t="shared" si="149"/>
        <v>212EPSS02</v>
      </c>
      <c r="AL136" s="209" t="str">
        <f t="shared" si="150"/>
        <v>212EPSS23</v>
      </c>
      <c r="AM136" s="209" t="str">
        <f t="shared" si="151"/>
        <v>212EPSM03</v>
      </c>
      <c r="AN136" s="209" t="str">
        <f t="shared" si="152"/>
        <v>212EPSS18</v>
      </c>
      <c r="AO136" s="209" t="str">
        <f t="shared" si="153"/>
        <v>212EPSS05</v>
      </c>
      <c r="AP136" s="209" t="str">
        <f t="shared" si="154"/>
        <v>212EPSS17</v>
      </c>
      <c r="AQ136" s="209" t="str">
        <f t="shared" si="155"/>
        <v>212EPSS33</v>
      </c>
      <c r="AR136" s="89" t="s">
        <v>40</v>
      </c>
      <c r="AS136" s="308" t="s">
        <v>345</v>
      </c>
      <c r="AT136" s="283">
        <v>212</v>
      </c>
      <c r="AU136" s="284">
        <f>'[1]1.COBERTURA  DANE'!K135</f>
        <v>1176</v>
      </c>
      <c r="AV136" s="285">
        <f>'[1]1.COBERTURA  DANE'!N135</f>
        <v>0</v>
      </c>
      <c r="AW136" s="286">
        <f>'[1]1.COBERTURA  DANE'!L135</f>
        <v>94</v>
      </c>
      <c r="AX136" s="287">
        <f>'[1]1.COBERTURA  DANE'!M135</f>
        <v>46</v>
      </c>
      <c r="AY136" s="284">
        <f t="shared" si="186"/>
        <v>23027</v>
      </c>
      <c r="AZ136" s="286">
        <f t="shared" si="186"/>
        <v>4835</v>
      </c>
      <c r="BA136" s="286">
        <f t="shared" si="186"/>
        <v>6745</v>
      </c>
      <c r="BB136" s="286">
        <f t="shared" si="186"/>
        <v>269</v>
      </c>
      <c r="BC136" s="286">
        <f t="shared" si="186"/>
        <v>4092</v>
      </c>
      <c r="BD136" s="286">
        <f t="shared" si="186"/>
        <v>26</v>
      </c>
      <c r="BE136" s="286">
        <f t="shared" si="186"/>
        <v>327</v>
      </c>
      <c r="BF136" s="286">
        <f t="shared" si="186"/>
        <v>15</v>
      </c>
      <c r="BG136" s="286">
        <f t="shared" si="186"/>
        <v>180</v>
      </c>
      <c r="BH136" s="286">
        <f t="shared" si="186"/>
        <v>114</v>
      </c>
      <c r="BI136" s="286">
        <f t="shared" si="186"/>
        <v>6</v>
      </c>
      <c r="BJ136" s="286">
        <f t="shared" si="186"/>
        <v>0</v>
      </c>
      <c r="BK136" s="286">
        <f t="shared" si="186"/>
        <v>0</v>
      </c>
      <c r="BL136" s="287">
        <f t="shared" si="186"/>
        <v>0</v>
      </c>
      <c r="BM136" s="284">
        <f t="shared" si="186"/>
        <v>424</v>
      </c>
      <c r="BN136" s="286">
        <f t="shared" si="186"/>
        <v>0</v>
      </c>
      <c r="BO136" s="286">
        <f t="shared" si="187"/>
        <v>0</v>
      </c>
      <c r="BP136" s="286">
        <f t="shared" si="187"/>
        <v>0</v>
      </c>
      <c r="BQ136" s="286">
        <f t="shared" si="187"/>
        <v>0</v>
      </c>
      <c r="BR136" s="286">
        <f t="shared" si="187"/>
        <v>2</v>
      </c>
      <c r="BS136" s="286">
        <f t="shared" si="187"/>
        <v>0</v>
      </c>
      <c r="BT136" s="286">
        <f t="shared" si="187"/>
        <v>0</v>
      </c>
      <c r="BU136" s="286">
        <f t="shared" si="187"/>
        <v>0</v>
      </c>
      <c r="BV136" s="287">
        <f t="shared" si="187"/>
        <v>0</v>
      </c>
      <c r="BW136" s="288">
        <f t="shared" si="194"/>
        <v>426</v>
      </c>
      <c r="BX136" s="284">
        <f t="shared" si="188"/>
        <v>14188</v>
      </c>
      <c r="BY136" s="286">
        <f t="shared" si="188"/>
        <v>0</v>
      </c>
      <c r="BZ136" s="286">
        <f t="shared" si="188"/>
        <v>0</v>
      </c>
      <c r="CA136" s="286">
        <f t="shared" si="188"/>
        <v>0</v>
      </c>
      <c r="CB136" s="286">
        <f t="shared" si="188"/>
        <v>0</v>
      </c>
      <c r="CC136" s="286">
        <f t="shared" si="188"/>
        <v>0</v>
      </c>
      <c r="CD136" s="287">
        <f>'[1]1.COBERTURA  DANE'!F135</f>
        <v>0</v>
      </c>
      <c r="CE136" s="284">
        <f t="shared" si="189"/>
        <v>815</v>
      </c>
      <c r="CF136" s="286">
        <f t="shared" si="190"/>
        <v>154</v>
      </c>
      <c r="CG136" s="286">
        <f t="shared" si="190"/>
        <v>164</v>
      </c>
      <c r="CH136" s="286">
        <f t="shared" si="190"/>
        <v>24</v>
      </c>
      <c r="CI136" s="286">
        <f t="shared" si="190"/>
        <v>10</v>
      </c>
      <c r="CJ136" s="286">
        <f t="shared" si="190"/>
        <v>193</v>
      </c>
      <c r="CK136" s="286">
        <f t="shared" si="190"/>
        <v>0</v>
      </c>
      <c r="CL136" s="286">
        <f t="shared" si="190"/>
        <v>6</v>
      </c>
      <c r="CM136" s="286">
        <f t="shared" si="190"/>
        <v>0</v>
      </c>
      <c r="CN136" s="287">
        <f t="shared" si="190"/>
        <v>0</v>
      </c>
      <c r="CO136" s="288">
        <f t="shared" si="195"/>
        <v>1366</v>
      </c>
      <c r="CP136" s="289">
        <f t="shared" si="191"/>
        <v>1316</v>
      </c>
      <c r="CQ136" s="290">
        <f t="shared" si="192"/>
        <v>40062</v>
      </c>
      <c r="CR136" s="291">
        <f t="shared" si="193"/>
        <v>15554</v>
      </c>
      <c r="CS136" s="292">
        <f t="shared" si="196"/>
        <v>1792</v>
      </c>
      <c r="CT136" s="293" t="str">
        <f t="shared" si="156"/>
        <v>490EPS016</v>
      </c>
      <c r="CU136" s="294" t="s">
        <v>341</v>
      </c>
      <c r="CV136" s="295">
        <v>490</v>
      </c>
      <c r="CW136" s="294" t="s">
        <v>221</v>
      </c>
      <c r="CX136" s="296">
        <v>2504</v>
      </c>
      <c r="CY136" s="209" t="str">
        <f t="shared" si="157"/>
        <v>490EPSS37</v>
      </c>
      <c r="CZ136" s="294" t="s">
        <v>341</v>
      </c>
      <c r="DA136" s="295">
        <v>490</v>
      </c>
      <c r="DB136" s="294" t="s">
        <v>196</v>
      </c>
      <c r="DC136" s="296">
        <v>85</v>
      </c>
    </row>
    <row r="137" spans="2:107" x14ac:dyDescent="0.25">
      <c r="B137" s="209" t="str">
        <f t="shared" ref="B137:B173" si="197">CONCATENATE(AT137,$AY$5)</f>
        <v>266EPS010</v>
      </c>
      <c r="C137" s="209" t="str">
        <f t="shared" ref="C137:C173" si="198">CONCATENATE(AT137,$AZ$5)</f>
        <v>266EPS016</v>
      </c>
      <c r="D137" s="209" t="str">
        <f t="shared" ref="D137:D173" si="199">CONCATENATE(AT137,$BA$5)</f>
        <v>266EPS037</v>
      </c>
      <c r="E137" s="209" t="str">
        <f t="shared" ref="E137:E173" si="200">CONCATENATE(AT137,$BB$5)</f>
        <v>266EPS002</v>
      </c>
      <c r="F137" s="209" t="str">
        <f t="shared" ref="F137:F173" si="201">CONCATENATE(AT137,$BC$5)</f>
        <v>266EPS003</v>
      </c>
      <c r="G137" s="209" t="str">
        <f t="shared" ref="G137:G173" si="202">CONCATENATE(AT137,$BD$5)</f>
        <v>266EPS023</v>
      </c>
      <c r="H137" s="209" t="str">
        <f t="shared" ref="H137:H173" si="203">CONCATENATE(AT137,$BE$5)</f>
        <v>266EPS005</v>
      </c>
      <c r="I137" s="209" t="str">
        <f t="shared" ref="I137:I173" si="204">CONCATENATE(AT137,$BF$5)</f>
        <v>266EPS018</v>
      </c>
      <c r="J137" s="209" t="str">
        <f t="shared" ref="J137:J173" si="205">CONCATENATE(AT137,$BG$5)</f>
        <v>266EAS016</v>
      </c>
      <c r="K137" s="209" t="str">
        <f t="shared" ref="K137:K173" si="206">CONCATENATE(AT137,$BH$5)</f>
        <v>266EAS027</v>
      </c>
      <c r="L137" s="209" t="str">
        <f t="shared" ref="L137:L173" si="207">CONCATENATE(AT137,$BI$5)</f>
        <v>266EPS017</v>
      </c>
      <c r="M137" s="209" t="str">
        <f t="shared" ref="M137:M173" si="208">CONCATENATE(AT137,$BJ$5)</f>
        <v>266EPS033</v>
      </c>
      <c r="N137" s="209" t="str">
        <f t="shared" ref="N137:N173" si="209">CONCATENATE(AT137,$BK$5)</f>
        <v>266EPS001</v>
      </c>
      <c r="O137" s="209" t="str">
        <f t="shared" ref="O137:O173" si="210">CONCATENATE(AT137,$BL$5)</f>
        <v>266EPS008</v>
      </c>
      <c r="P137" s="209" t="str">
        <f t="shared" ref="P137:P173" si="211">CONCATENATE(AT137,$BM$5)</f>
        <v>266EPS040</v>
      </c>
      <c r="Q137" s="209" t="str">
        <f t="shared" ref="Q137:Q173" si="212">CONCATENATE(AT137,$BN$5)</f>
        <v>266ESSC24</v>
      </c>
      <c r="R137" s="209" t="str">
        <f t="shared" ref="R137:R173" si="213">CONCATENATE(AT137,$BO$5)</f>
        <v>266EPSC20</v>
      </c>
      <c r="S137" s="209" t="str">
        <f t="shared" ref="S137:S173" si="214">CONCATENATE(AT137,$BP$5)</f>
        <v>266ESSC91</v>
      </c>
      <c r="T137" s="209" t="str">
        <f t="shared" ref="T137:T173" si="215">CONCATENATE(AT137,$BQ$5)</f>
        <v>266ESSC02</v>
      </c>
      <c r="U137" s="209" t="str">
        <f t="shared" ref="U137:U173" si="216">CONCATENATE(AT137,$BR$5)</f>
        <v>266ESSC62</v>
      </c>
      <c r="V137" s="209" t="str">
        <f t="shared" ref="V137:V173" si="217">CONCATENATE(AT137,$BS$5)</f>
        <v>266EPS012</v>
      </c>
      <c r="W137" s="209" t="str">
        <f t="shared" ref="W137:W173" si="218">CONCATENATE(AT137,$BT$5)</f>
        <v>266EPSC22</v>
      </c>
      <c r="X137" s="209" t="str">
        <f t="shared" ref="X137:X173" si="219">CONCATENATE(AT137,$BU$5)</f>
        <v>266ESSC07</v>
      </c>
      <c r="Y137" s="209" t="str">
        <f t="shared" ref="Y137:Y173" si="220">CONCATENATE(AT137,$BV$5)</f>
        <v>266ESSC33</v>
      </c>
      <c r="Z137" s="209" t="str">
        <f t="shared" ref="Z137:Z173" si="221">CONCATENATE(AT137,$BX$5)</f>
        <v>266EPSS40</v>
      </c>
      <c r="AA137" s="209" t="str">
        <f t="shared" ref="AA137:AA173" si="222">CONCATENATE(AT137,$BY$5)</f>
        <v>266EPS020</v>
      </c>
      <c r="AB137" s="209" t="str">
        <f t="shared" ref="AB137:AB173" si="223">CONCATENATE(AT137,$BZ$5)</f>
        <v>266EPSI03</v>
      </c>
      <c r="AC137" s="209" t="str">
        <f t="shared" ref="AC137:AC173" si="224">CONCATENATE(AT137,$CA$5)</f>
        <v>266ESS002</v>
      </c>
      <c r="AD137" s="209" t="str">
        <f t="shared" ref="AD137:AD173" si="225">CONCATENATE(AT137,$CB$5)</f>
        <v>266ESS024</v>
      </c>
      <c r="AE137" s="209" t="str">
        <f t="shared" ref="AE137:AE173" si="226">CONCATENATE(AT137,$CC$5)</f>
        <v>266ESS091</v>
      </c>
      <c r="AF137" s="209" t="str">
        <f t="shared" ref="AF137:AF173" si="227">CONCATENATE(AT137,$CD$5)</f>
        <v>266RES006</v>
      </c>
      <c r="AG137" s="209" t="str">
        <f t="shared" ref="AG137:AG173" si="228">CONCATENATE(AT137,$CE$5)</f>
        <v>266EPSS10</v>
      </c>
      <c r="AH137" s="209" t="e">
        <f>CONCATENATE(AT137,#REF!)</f>
        <v>#REF!</v>
      </c>
      <c r="AI137" s="209" t="str">
        <f t="shared" ref="AI137:AI173" si="229">CONCATENATE(AT137,$CF$5)</f>
        <v>266EPSS16</v>
      </c>
      <c r="AJ137" s="209" t="str">
        <f t="shared" ref="AJ137:AJ173" si="230">CONCATENATE(AT137,$CG$5)</f>
        <v>266EPSS37</v>
      </c>
      <c r="AK137" s="209" t="str">
        <f t="shared" ref="AK137:AK173" si="231">CONCATENATE(AT137,$CH$5)</f>
        <v>266EPSS02</v>
      </c>
      <c r="AL137" s="209" t="str">
        <f t="shared" ref="AL137:AL173" si="232">CONCATENATE(AT137,$CI$5)</f>
        <v>266EPSS23</v>
      </c>
      <c r="AM137" s="209" t="str">
        <f t="shared" ref="AM137:AM173" si="233">CONCATENATE(AT137,$CJ$5)</f>
        <v>266EPSM03</v>
      </c>
      <c r="AN137" s="209" t="str">
        <f t="shared" ref="AN137:AN173" si="234">CONCATENATE(AT137,$CK$5)</f>
        <v>266EPSS18</v>
      </c>
      <c r="AO137" s="209" t="str">
        <f t="shared" ref="AO137:AO173" si="235">CONCATENATE(AT137,$CL$5)</f>
        <v>266EPSS05</v>
      </c>
      <c r="AP137" s="209" t="str">
        <f t="shared" ref="AP137:AP173" si="236">CONCATENATE(AT137,$CM$5)</f>
        <v>266EPSS17</v>
      </c>
      <c r="AQ137" s="209" t="str">
        <f t="shared" ref="AQ137:AQ173" si="237">CONCATENATE(AT137,$CN$5)</f>
        <v>266EPSS33</v>
      </c>
      <c r="AR137" s="89" t="s">
        <v>42</v>
      </c>
      <c r="AS137" s="308" t="s">
        <v>345</v>
      </c>
      <c r="AT137" s="283">
        <v>266</v>
      </c>
      <c r="AU137" s="284">
        <f>'[1]1.COBERTURA  DANE'!K136</f>
        <v>2818</v>
      </c>
      <c r="AV137" s="285">
        <f>'[1]1.COBERTURA  DANE'!N136</f>
        <v>1</v>
      </c>
      <c r="AW137" s="286">
        <f>'[1]1.COBERTURA  DANE'!L136</f>
        <v>579</v>
      </c>
      <c r="AX137" s="287">
        <f>'[1]1.COBERTURA  DANE'!M136</f>
        <v>229</v>
      </c>
      <c r="AY137" s="284">
        <f t="shared" si="186"/>
        <v>67710</v>
      </c>
      <c r="AZ137" s="286">
        <f t="shared" si="186"/>
        <v>27374</v>
      </c>
      <c r="BA137" s="286">
        <f t="shared" si="186"/>
        <v>17208</v>
      </c>
      <c r="BB137" s="286">
        <f t="shared" si="186"/>
        <v>11766</v>
      </c>
      <c r="BC137" s="286">
        <f t="shared" si="186"/>
        <v>15243</v>
      </c>
      <c r="BD137" s="286">
        <f t="shared" si="186"/>
        <v>182</v>
      </c>
      <c r="BE137" s="286">
        <f t="shared" si="186"/>
        <v>5810</v>
      </c>
      <c r="BF137" s="286">
        <f t="shared" si="186"/>
        <v>743</v>
      </c>
      <c r="BG137" s="286">
        <f t="shared" si="186"/>
        <v>969</v>
      </c>
      <c r="BH137" s="286">
        <f t="shared" si="186"/>
        <v>0</v>
      </c>
      <c r="BI137" s="286">
        <f t="shared" si="186"/>
        <v>27</v>
      </c>
      <c r="BJ137" s="286">
        <f t="shared" si="186"/>
        <v>1</v>
      </c>
      <c r="BK137" s="286">
        <f t="shared" si="186"/>
        <v>0</v>
      </c>
      <c r="BL137" s="287">
        <f t="shared" si="186"/>
        <v>0</v>
      </c>
      <c r="BM137" s="284">
        <f t="shared" si="186"/>
        <v>719</v>
      </c>
      <c r="BN137" s="286">
        <f t="shared" si="186"/>
        <v>0</v>
      </c>
      <c r="BO137" s="286">
        <f t="shared" si="187"/>
        <v>0</v>
      </c>
      <c r="BP137" s="286">
        <f t="shared" si="187"/>
        <v>0</v>
      </c>
      <c r="BQ137" s="286">
        <f t="shared" si="187"/>
        <v>1</v>
      </c>
      <c r="BR137" s="286">
        <f t="shared" si="187"/>
        <v>0</v>
      </c>
      <c r="BS137" s="286">
        <f t="shared" si="187"/>
        <v>0</v>
      </c>
      <c r="BT137" s="286">
        <f t="shared" si="187"/>
        <v>0</v>
      </c>
      <c r="BU137" s="286">
        <f t="shared" si="187"/>
        <v>0</v>
      </c>
      <c r="BV137" s="287">
        <f t="shared" si="187"/>
        <v>0</v>
      </c>
      <c r="BW137" s="288">
        <f t="shared" si="194"/>
        <v>720</v>
      </c>
      <c r="BX137" s="284">
        <f t="shared" si="188"/>
        <v>15776</v>
      </c>
      <c r="BY137" s="286">
        <f t="shared" si="188"/>
        <v>2</v>
      </c>
      <c r="BZ137" s="286">
        <f t="shared" si="188"/>
        <v>0</v>
      </c>
      <c r="CA137" s="286">
        <f t="shared" si="188"/>
        <v>0</v>
      </c>
      <c r="CB137" s="286">
        <f t="shared" si="188"/>
        <v>0</v>
      </c>
      <c r="CC137" s="286">
        <f t="shared" si="188"/>
        <v>0</v>
      </c>
      <c r="CD137" s="287">
        <f>'[1]1.COBERTURA  DANE'!F136</f>
        <v>0</v>
      </c>
      <c r="CE137" s="284">
        <f t="shared" si="189"/>
        <v>553</v>
      </c>
      <c r="CF137" s="286">
        <f t="shared" si="190"/>
        <v>243</v>
      </c>
      <c r="CG137" s="286">
        <f t="shared" si="190"/>
        <v>173</v>
      </c>
      <c r="CH137" s="286">
        <f t="shared" si="190"/>
        <v>199</v>
      </c>
      <c r="CI137" s="286">
        <f t="shared" si="190"/>
        <v>7</v>
      </c>
      <c r="CJ137" s="286">
        <f t="shared" si="190"/>
        <v>277</v>
      </c>
      <c r="CK137" s="286">
        <f t="shared" si="190"/>
        <v>3</v>
      </c>
      <c r="CL137" s="286">
        <f t="shared" si="190"/>
        <v>10</v>
      </c>
      <c r="CM137" s="286">
        <f t="shared" si="190"/>
        <v>0</v>
      </c>
      <c r="CN137" s="287">
        <f t="shared" si="190"/>
        <v>0</v>
      </c>
      <c r="CO137" s="288">
        <f t="shared" si="195"/>
        <v>1465</v>
      </c>
      <c r="CP137" s="289">
        <f t="shared" si="191"/>
        <v>3627</v>
      </c>
      <c r="CQ137" s="290">
        <f t="shared" si="192"/>
        <v>147753</v>
      </c>
      <c r="CR137" s="291">
        <f t="shared" si="193"/>
        <v>17243</v>
      </c>
      <c r="CS137" s="292">
        <f t="shared" si="196"/>
        <v>2185</v>
      </c>
      <c r="CT137" s="293" t="str">
        <f t="shared" si="156"/>
        <v>490EPS017</v>
      </c>
      <c r="CU137" s="294" t="s">
        <v>341</v>
      </c>
      <c r="CV137" s="295">
        <v>490</v>
      </c>
      <c r="CW137" s="294" t="s">
        <v>234</v>
      </c>
      <c r="CX137" s="296">
        <v>1</v>
      </c>
      <c r="CY137" s="209" t="str">
        <f t="shared" si="157"/>
        <v>490EPSS40</v>
      </c>
      <c r="CZ137" s="294" t="s">
        <v>341</v>
      </c>
      <c r="DA137" s="295">
        <v>490</v>
      </c>
      <c r="DB137" s="294" t="s">
        <v>178</v>
      </c>
      <c r="DC137" s="296">
        <v>20103</v>
      </c>
    </row>
    <row r="138" spans="2:107" x14ac:dyDescent="0.25">
      <c r="B138" s="209" t="str">
        <f t="shared" si="197"/>
        <v>308EPS010</v>
      </c>
      <c r="C138" s="209" t="str">
        <f t="shared" si="198"/>
        <v>308EPS016</v>
      </c>
      <c r="D138" s="209" t="str">
        <f t="shared" si="199"/>
        <v>308EPS037</v>
      </c>
      <c r="E138" s="209" t="str">
        <f t="shared" si="200"/>
        <v>308EPS002</v>
      </c>
      <c r="F138" s="209" t="str">
        <f t="shared" si="201"/>
        <v>308EPS003</v>
      </c>
      <c r="G138" s="209" t="str">
        <f t="shared" si="202"/>
        <v>308EPS023</v>
      </c>
      <c r="H138" s="209" t="str">
        <f t="shared" si="203"/>
        <v>308EPS005</v>
      </c>
      <c r="I138" s="209" t="str">
        <f t="shared" si="204"/>
        <v>308EPS018</v>
      </c>
      <c r="J138" s="209" t="str">
        <f t="shared" si="205"/>
        <v>308EAS016</v>
      </c>
      <c r="K138" s="209" t="str">
        <f t="shared" si="206"/>
        <v>308EAS027</v>
      </c>
      <c r="L138" s="209" t="str">
        <f t="shared" si="207"/>
        <v>308EPS017</v>
      </c>
      <c r="M138" s="209" t="str">
        <f t="shared" si="208"/>
        <v>308EPS033</v>
      </c>
      <c r="N138" s="209" t="str">
        <f t="shared" si="209"/>
        <v>308EPS001</v>
      </c>
      <c r="O138" s="209" t="str">
        <f t="shared" si="210"/>
        <v>308EPS008</v>
      </c>
      <c r="P138" s="209" t="str">
        <f t="shared" si="211"/>
        <v>308EPS040</v>
      </c>
      <c r="Q138" s="209" t="str">
        <f t="shared" si="212"/>
        <v>308ESSC24</v>
      </c>
      <c r="R138" s="209" t="str">
        <f t="shared" si="213"/>
        <v>308EPSC20</v>
      </c>
      <c r="S138" s="209" t="str">
        <f t="shared" si="214"/>
        <v>308ESSC91</v>
      </c>
      <c r="T138" s="209" t="str">
        <f t="shared" si="215"/>
        <v>308ESSC02</v>
      </c>
      <c r="U138" s="209" t="str">
        <f t="shared" si="216"/>
        <v>308ESSC62</v>
      </c>
      <c r="V138" s="209" t="str">
        <f t="shared" si="217"/>
        <v>308EPS012</v>
      </c>
      <c r="W138" s="209" t="str">
        <f t="shared" si="218"/>
        <v>308EPSC22</v>
      </c>
      <c r="X138" s="209" t="str">
        <f t="shared" si="219"/>
        <v>308ESSC07</v>
      </c>
      <c r="Y138" s="209" t="str">
        <f t="shared" si="220"/>
        <v>308ESSC33</v>
      </c>
      <c r="Z138" s="209" t="str">
        <f t="shared" si="221"/>
        <v>308EPSS40</v>
      </c>
      <c r="AA138" s="209" t="str">
        <f t="shared" si="222"/>
        <v>308EPS020</v>
      </c>
      <c r="AB138" s="209" t="str">
        <f t="shared" si="223"/>
        <v>308EPSI03</v>
      </c>
      <c r="AC138" s="209" t="str">
        <f t="shared" si="224"/>
        <v>308ESS002</v>
      </c>
      <c r="AD138" s="209" t="str">
        <f t="shared" si="225"/>
        <v>308ESS024</v>
      </c>
      <c r="AE138" s="209" t="str">
        <f t="shared" si="226"/>
        <v>308ESS091</v>
      </c>
      <c r="AF138" s="209" t="str">
        <f t="shared" si="227"/>
        <v>308RES006</v>
      </c>
      <c r="AG138" s="209" t="str">
        <f t="shared" si="228"/>
        <v>308EPSS10</v>
      </c>
      <c r="AH138" s="209" t="e">
        <f>CONCATENATE(AT138,#REF!)</f>
        <v>#REF!</v>
      </c>
      <c r="AI138" s="209" t="str">
        <f t="shared" si="229"/>
        <v>308EPSS16</v>
      </c>
      <c r="AJ138" s="209" t="str">
        <f t="shared" si="230"/>
        <v>308EPSS37</v>
      </c>
      <c r="AK138" s="209" t="str">
        <f t="shared" si="231"/>
        <v>308EPSS02</v>
      </c>
      <c r="AL138" s="209" t="str">
        <f t="shared" si="232"/>
        <v>308EPSS23</v>
      </c>
      <c r="AM138" s="209" t="str">
        <f t="shared" si="233"/>
        <v>308EPSM03</v>
      </c>
      <c r="AN138" s="209" t="str">
        <f t="shared" si="234"/>
        <v>308EPSS18</v>
      </c>
      <c r="AO138" s="209" t="str">
        <f t="shared" si="235"/>
        <v>308EPSS05</v>
      </c>
      <c r="AP138" s="209" t="str">
        <f t="shared" si="236"/>
        <v>308EPSS17</v>
      </c>
      <c r="AQ138" s="209" t="str">
        <f t="shared" si="237"/>
        <v>308EPSS33</v>
      </c>
      <c r="AR138" s="110" t="s">
        <v>46</v>
      </c>
      <c r="AS138" s="308" t="s">
        <v>345</v>
      </c>
      <c r="AT138" s="283">
        <v>308</v>
      </c>
      <c r="AU138" s="284">
        <f>'[1]1.COBERTURA  DANE'!K137</f>
        <v>430</v>
      </c>
      <c r="AV138" s="285">
        <f>'[1]1.COBERTURA  DANE'!N137</f>
        <v>0</v>
      </c>
      <c r="AW138" s="286">
        <f>'[1]1.COBERTURA  DANE'!L137</f>
        <v>33</v>
      </c>
      <c r="AX138" s="287">
        <f>'[1]1.COBERTURA  DANE'!M137</f>
        <v>11</v>
      </c>
      <c r="AY138" s="284">
        <f t="shared" si="186"/>
        <v>18730</v>
      </c>
      <c r="AZ138" s="286">
        <f t="shared" si="186"/>
        <v>3801</v>
      </c>
      <c r="BA138" s="286">
        <f t="shared" si="186"/>
        <v>4402</v>
      </c>
      <c r="BB138" s="286">
        <f t="shared" si="186"/>
        <v>1641</v>
      </c>
      <c r="BC138" s="286">
        <f t="shared" si="186"/>
        <v>2960</v>
      </c>
      <c r="BD138" s="286">
        <f t="shared" si="186"/>
        <v>9</v>
      </c>
      <c r="BE138" s="286">
        <f t="shared" si="186"/>
        <v>9</v>
      </c>
      <c r="BF138" s="286">
        <f t="shared" si="186"/>
        <v>1</v>
      </c>
      <c r="BG138" s="286">
        <f t="shared" si="186"/>
        <v>106</v>
      </c>
      <c r="BH138" s="286">
        <f t="shared" si="186"/>
        <v>55</v>
      </c>
      <c r="BI138" s="286">
        <f t="shared" si="186"/>
        <v>7</v>
      </c>
      <c r="BJ138" s="286">
        <f t="shared" si="186"/>
        <v>0</v>
      </c>
      <c r="BK138" s="286">
        <f t="shared" si="186"/>
        <v>0</v>
      </c>
      <c r="BL138" s="287">
        <f t="shared" si="186"/>
        <v>0</v>
      </c>
      <c r="BM138" s="284">
        <f t="shared" si="186"/>
        <v>273</v>
      </c>
      <c r="BN138" s="286">
        <f t="shared" si="186"/>
        <v>0</v>
      </c>
      <c r="BO138" s="286">
        <f t="shared" si="187"/>
        <v>1</v>
      </c>
      <c r="BP138" s="286">
        <f t="shared" si="187"/>
        <v>0</v>
      </c>
      <c r="BQ138" s="286">
        <f t="shared" si="187"/>
        <v>0</v>
      </c>
      <c r="BR138" s="286">
        <f t="shared" si="187"/>
        <v>0</v>
      </c>
      <c r="BS138" s="286">
        <f t="shared" si="187"/>
        <v>0</v>
      </c>
      <c r="BT138" s="286">
        <f t="shared" si="187"/>
        <v>0</v>
      </c>
      <c r="BU138" s="286">
        <f t="shared" si="187"/>
        <v>0</v>
      </c>
      <c r="BV138" s="287">
        <f t="shared" si="187"/>
        <v>0</v>
      </c>
      <c r="BW138" s="288">
        <f t="shared" si="194"/>
        <v>274</v>
      </c>
      <c r="BX138" s="284">
        <f t="shared" si="188"/>
        <v>11135</v>
      </c>
      <c r="BY138" s="286">
        <f t="shared" si="188"/>
        <v>3</v>
      </c>
      <c r="BZ138" s="286">
        <f t="shared" si="188"/>
        <v>0</v>
      </c>
      <c r="CA138" s="286">
        <f t="shared" si="188"/>
        <v>0</v>
      </c>
      <c r="CB138" s="286">
        <f t="shared" si="188"/>
        <v>0</v>
      </c>
      <c r="CC138" s="286">
        <f t="shared" si="188"/>
        <v>0</v>
      </c>
      <c r="CD138" s="287">
        <f>'[1]1.COBERTURA  DANE'!F137</f>
        <v>0</v>
      </c>
      <c r="CE138" s="284">
        <f t="shared" si="189"/>
        <v>814</v>
      </c>
      <c r="CF138" s="286">
        <f t="shared" si="190"/>
        <v>211</v>
      </c>
      <c r="CG138" s="286">
        <f t="shared" si="190"/>
        <v>198</v>
      </c>
      <c r="CH138" s="286">
        <f t="shared" si="190"/>
        <v>132</v>
      </c>
      <c r="CI138" s="286">
        <f t="shared" si="190"/>
        <v>4</v>
      </c>
      <c r="CJ138" s="286">
        <f t="shared" si="190"/>
        <v>191</v>
      </c>
      <c r="CK138" s="286">
        <f t="shared" si="190"/>
        <v>0</v>
      </c>
      <c r="CL138" s="286">
        <f t="shared" si="190"/>
        <v>0</v>
      </c>
      <c r="CM138" s="286">
        <f t="shared" si="190"/>
        <v>0</v>
      </c>
      <c r="CN138" s="287">
        <f t="shared" si="190"/>
        <v>0</v>
      </c>
      <c r="CO138" s="288">
        <f t="shared" si="195"/>
        <v>1550</v>
      </c>
      <c r="CP138" s="289">
        <f t="shared" si="191"/>
        <v>474</v>
      </c>
      <c r="CQ138" s="290">
        <f t="shared" si="192"/>
        <v>31995</v>
      </c>
      <c r="CR138" s="291">
        <f t="shared" si="193"/>
        <v>12688</v>
      </c>
      <c r="CS138" s="292">
        <f t="shared" si="196"/>
        <v>1824</v>
      </c>
      <c r="CT138" s="293" t="str">
        <f t="shared" ref="CT138:CT201" si="238">CONCATENATE(CV138,CW138)</f>
        <v>490EPS037</v>
      </c>
      <c r="CU138" s="294" t="s">
        <v>341</v>
      </c>
      <c r="CV138" s="295">
        <v>490</v>
      </c>
      <c r="CW138" s="294" t="s">
        <v>224</v>
      </c>
      <c r="CX138" s="296">
        <v>293</v>
      </c>
      <c r="CY138" s="209" t="str">
        <f t="shared" ref="CY138:CY201" si="239">CONCATENATE(DA138,DB138)</f>
        <v>490ESS002</v>
      </c>
      <c r="CZ138" s="294" t="s">
        <v>341</v>
      </c>
      <c r="DA138" s="295">
        <v>490</v>
      </c>
      <c r="DB138" s="294" t="s">
        <v>182</v>
      </c>
      <c r="DC138" s="296">
        <v>23444</v>
      </c>
    </row>
    <row r="139" spans="2:107" x14ac:dyDescent="0.25">
      <c r="B139" s="209" t="str">
        <f t="shared" si="197"/>
        <v>360EPS010</v>
      </c>
      <c r="C139" s="209" t="str">
        <f t="shared" si="198"/>
        <v>360EPS016</v>
      </c>
      <c r="D139" s="209" t="str">
        <f t="shared" si="199"/>
        <v>360EPS037</v>
      </c>
      <c r="E139" s="209" t="str">
        <f t="shared" si="200"/>
        <v>360EPS002</v>
      </c>
      <c r="F139" s="209" t="str">
        <f t="shared" si="201"/>
        <v>360EPS003</v>
      </c>
      <c r="G139" s="209" t="str">
        <f t="shared" si="202"/>
        <v>360EPS023</v>
      </c>
      <c r="H139" s="209" t="str">
        <f t="shared" si="203"/>
        <v>360EPS005</v>
      </c>
      <c r="I139" s="209" t="str">
        <f t="shared" si="204"/>
        <v>360EPS018</v>
      </c>
      <c r="J139" s="209" t="str">
        <f t="shared" si="205"/>
        <v>360EAS016</v>
      </c>
      <c r="K139" s="209" t="str">
        <f t="shared" si="206"/>
        <v>360EAS027</v>
      </c>
      <c r="L139" s="209" t="str">
        <f t="shared" si="207"/>
        <v>360EPS017</v>
      </c>
      <c r="M139" s="209" t="str">
        <f t="shared" si="208"/>
        <v>360EPS033</v>
      </c>
      <c r="N139" s="209" t="str">
        <f t="shared" si="209"/>
        <v>360EPS001</v>
      </c>
      <c r="O139" s="209" t="str">
        <f t="shared" si="210"/>
        <v>360EPS008</v>
      </c>
      <c r="P139" s="209" t="str">
        <f t="shared" si="211"/>
        <v>360EPS040</v>
      </c>
      <c r="Q139" s="209" t="str">
        <f t="shared" si="212"/>
        <v>360ESSC24</v>
      </c>
      <c r="R139" s="209" t="str">
        <f t="shared" si="213"/>
        <v>360EPSC20</v>
      </c>
      <c r="S139" s="209" t="str">
        <f t="shared" si="214"/>
        <v>360ESSC91</v>
      </c>
      <c r="T139" s="209" t="str">
        <f t="shared" si="215"/>
        <v>360ESSC02</v>
      </c>
      <c r="U139" s="209" t="str">
        <f t="shared" si="216"/>
        <v>360ESSC62</v>
      </c>
      <c r="V139" s="209" t="str">
        <f t="shared" si="217"/>
        <v>360EPS012</v>
      </c>
      <c r="W139" s="209" t="str">
        <f t="shared" si="218"/>
        <v>360EPSC22</v>
      </c>
      <c r="X139" s="209" t="str">
        <f t="shared" si="219"/>
        <v>360ESSC07</v>
      </c>
      <c r="Y139" s="209" t="str">
        <f t="shared" si="220"/>
        <v>360ESSC33</v>
      </c>
      <c r="Z139" s="209" t="str">
        <f t="shared" si="221"/>
        <v>360EPSS40</v>
      </c>
      <c r="AA139" s="209" t="str">
        <f t="shared" si="222"/>
        <v>360EPS020</v>
      </c>
      <c r="AB139" s="209" t="str">
        <f t="shared" si="223"/>
        <v>360EPSI03</v>
      </c>
      <c r="AC139" s="209" t="str">
        <f t="shared" si="224"/>
        <v>360ESS002</v>
      </c>
      <c r="AD139" s="209" t="str">
        <f t="shared" si="225"/>
        <v>360ESS024</v>
      </c>
      <c r="AE139" s="209" t="str">
        <f t="shared" si="226"/>
        <v>360ESS091</v>
      </c>
      <c r="AF139" s="209" t="str">
        <f t="shared" si="227"/>
        <v>360RES006</v>
      </c>
      <c r="AG139" s="209" t="str">
        <f t="shared" si="228"/>
        <v>360EPSS10</v>
      </c>
      <c r="AH139" s="209" t="e">
        <f>CONCATENATE(AT139,#REF!)</f>
        <v>#REF!</v>
      </c>
      <c r="AI139" s="209" t="str">
        <f t="shared" si="229"/>
        <v>360EPSS16</v>
      </c>
      <c r="AJ139" s="209" t="str">
        <f t="shared" si="230"/>
        <v>360EPSS37</v>
      </c>
      <c r="AK139" s="209" t="str">
        <f t="shared" si="231"/>
        <v>360EPSS02</v>
      </c>
      <c r="AL139" s="209" t="str">
        <f t="shared" si="232"/>
        <v>360EPSS23</v>
      </c>
      <c r="AM139" s="209" t="str">
        <f t="shared" si="233"/>
        <v>360EPSM03</v>
      </c>
      <c r="AN139" s="209" t="str">
        <f t="shared" si="234"/>
        <v>360EPSS18</v>
      </c>
      <c r="AO139" s="209" t="str">
        <f t="shared" si="235"/>
        <v>360EPSS05</v>
      </c>
      <c r="AP139" s="209" t="str">
        <f t="shared" si="236"/>
        <v>360EPSS17</v>
      </c>
      <c r="AQ139" s="209" t="str">
        <f t="shared" si="237"/>
        <v>360EPSS33</v>
      </c>
      <c r="AR139" s="118" t="s">
        <v>50</v>
      </c>
      <c r="AS139" s="308" t="s">
        <v>345</v>
      </c>
      <c r="AT139" s="283">
        <v>360</v>
      </c>
      <c r="AU139" s="284">
        <f>'[1]1.COBERTURA  DANE'!K138</f>
        <v>3465</v>
      </c>
      <c r="AV139" s="285">
        <f>'[1]1.COBERTURA  DANE'!N138</f>
        <v>0</v>
      </c>
      <c r="AW139" s="286">
        <f>'[1]1.COBERTURA  DANE'!L138</f>
        <v>154</v>
      </c>
      <c r="AX139" s="287">
        <f>'[1]1.COBERTURA  DANE'!M138</f>
        <v>70</v>
      </c>
      <c r="AY139" s="284">
        <f t="shared" si="186"/>
        <v>124869</v>
      </c>
      <c r="AZ139" s="286">
        <f t="shared" si="186"/>
        <v>23605</v>
      </c>
      <c r="BA139" s="286">
        <f t="shared" si="186"/>
        <v>23488</v>
      </c>
      <c r="BB139" s="286">
        <f t="shared" si="186"/>
        <v>31299</v>
      </c>
      <c r="BC139" s="286">
        <f t="shared" si="186"/>
        <v>37760</v>
      </c>
      <c r="BD139" s="286">
        <f t="shared" si="186"/>
        <v>5454</v>
      </c>
      <c r="BE139" s="286">
        <f t="shared" si="186"/>
        <v>2951</v>
      </c>
      <c r="BF139" s="286">
        <f t="shared" si="186"/>
        <v>1273</v>
      </c>
      <c r="BG139" s="286">
        <f t="shared" si="186"/>
        <v>384</v>
      </c>
      <c r="BH139" s="286">
        <f t="shared" si="186"/>
        <v>0</v>
      </c>
      <c r="BI139" s="286">
        <f t="shared" si="186"/>
        <v>34</v>
      </c>
      <c r="BJ139" s="286">
        <f t="shared" si="186"/>
        <v>0</v>
      </c>
      <c r="BK139" s="286">
        <f t="shared" si="186"/>
        <v>0</v>
      </c>
      <c r="BL139" s="287">
        <f t="shared" si="186"/>
        <v>0</v>
      </c>
      <c r="BM139" s="284">
        <f t="shared" si="186"/>
        <v>1341</v>
      </c>
      <c r="BN139" s="286">
        <f t="shared" si="186"/>
        <v>0</v>
      </c>
      <c r="BO139" s="286">
        <f t="shared" si="187"/>
        <v>13</v>
      </c>
      <c r="BP139" s="286">
        <f t="shared" si="187"/>
        <v>0</v>
      </c>
      <c r="BQ139" s="286">
        <f t="shared" si="187"/>
        <v>7</v>
      </c>
      <c r="BR139" s="286">
        <f t="shared" si="187"/>
        <v>1</v>
      </c>
      <c r="BS139" s="286">
        <f t="shared" si="187"/>
        <v>0</v>
      </c>
      <c r="BT139" s="286">
        <f t="shared" si="187"/>
        <v>0</v>
      </c>
      <c r="BU139" s="286">
        <f t="shared" si="187"/>
        <v>0</v>
      </c>
      <c r="BV139" s="287">
        <f t="shared" si="187"/>
        <v>0</v>
      </c>
      <c r="BW139" s="288">
        <f t="shared" si="194"/>
        <v>1362</v>
      </c>
      <c r="BX139" s="284">
        <f t="shared" si="188"/>
        <v>40106</v>
      </c>
      <c r="BY139" s="286">
        <f t="shared" si="188"/>
        <v>78</v>
      </c>
      <c r="BZ139" s="286">
        <f t="shared" si="188"/>
        <v>0</v>
      </c>
      <c r="CA139" s="286">
        <f t="shared" si="188"/>
        <v>0</v>
      </c>
      <c r="CB139" s="286">
        <f t="shared" si="188"/>
        <v>0</v>
      </c>
      <c r="CC139" s="286">
        <f t="shared" si="188"/>
        <v>0</v>
      </c>
      <c r="CD139" s="287">
        <f>'[1]1.COBERTURA  DANE'!F138</f>
        <v>1123</v>
      </c>
      <c r="CE139" s="284">
        <f t="shared" si="189"/>
        <v>1589</v>
      </c>
      <c r="CF139" s="286">
        <f t="shared" si="190"/>
        <v>521</v>
      </c>
      <c r="CG139" s="286">
        <f t="shared" si="190"/>
        <v>409</v>
      </c>
      <c r="CH139" s="286">
        <f t="shared" si="190"/>
        <v>1027</v>
      </c>
      <c r="CI139" s="286">
        <f t="shared" si="190"/>
        <v>143</v>
      </c>
      <c r="CJ139" s="286">
        <f t="shared" si="190"/>
        <v>1018</v>
      </c>
      <c r="CK139" s="286">
        <f t="shared" si="190"/>
        <v>17</v>
      </c>
      <c r="CL139" s="286">
        <f t="shared" si="190"/>
        <v>28</v>
      </c>
      <c r="CM139" s="286">
        <f t="shared" si="190"/>
        <v>3</v>
      </c>
      <c r="CN139" s="287">
        <f t="shared" si="190"/>
        <v>0</v>
      </c>
      <c r="CO139" s="288">
        <f t="shared" si="195"/>
        <v>4755</v>
      </c>
      <c r="CP139" s="289">
        <f t="shared" si="191"/>
        <v>3689</v>
      </c>
      <c r="CQ139" s="290">
        <f t="shared" si="192"/>
        <v>252479</v>
      </c>
      <c r="CR139" s="291">
        <f t="shared" si="193"/>
        <v>46062</v>
      </c>
      <c r="CS139" s="292">
        <f t="shared" si="196"/>
        <v>6117</v>
      </c>
      <c r="CT139" s="293" t="str">
        <f t="shared" si="238"/>
        <v>490EPS040</v>
      </c>
      <c r="CU139" s="294" t="s">
        <v>341</v>
      </c>
      <c r="CV139" s="295">
        <v>490</v>
      </c>
      <c r="CW139" s="294" t="s">
        <v>240</v>
      </c>
      <c r="CX139" s="296">
        <v>19</v>
      </c>
      <c r="CY139" s="209" t="str">
        <f t="shared" si="239"/>
        <v>659EPS020</v>
      </c>
      <c r="CZ139" s="294" t="s">
        <v>341</v>
      </c>
      <c r="DA139" s="295">
        <v>659</v>
      </c>
      <c r="DB139" s="294" t="s">
        <v>189</v>
      </c>
      <c r="DC139" s="296">
        <v>7</v>
      </c>
    </row>
    <row r="140" spans="2:107" x14ac:dyDescent="0.25">
      <c r="B140" s="209" t="str">
        <f t="shared" si="197"/>
        <v>380EPS010</v>
      </c>
      <c r="C140" s="209" t="str">
        <f t="shared" si="198"/>
        <v>380EPS016</v>
      </c>
      <c r="D140" s="209" t="str">
        <f t="shared" si="199"/>
        <v>380EPS037</v>
      </c>
      <c r="E140" s="209" t="str">
        <f t="shared" si="200"/>
        <v>380EPS002</v>
      </c>
      <c r="F140" s="209" t="str">
        <f t="shared" si="201"/>
        <v>380EPS003</v>
      </c>
      <c r="G140" s="209" t="str">
        <f t="shared" si="202"/>
        <v>380EPS023</v>
      </c>
      <c r="H140" s="209" t="str">
        <f t="shared" si="203"/>
        <v>380EPS005</v>
      </c>
      <c r="I140" s="209" t="str">
        <f t="shared" si="204"/>
        <v>380EPS018</v>
      </c>
      <c r="J140" s="209" t="str">
        <f t="shared" si="205"/>
        <v>380EAS016</v>
      </c>
      <c r="K140" s="209" t="str">
        <f t="shared" si="206"/>
        <v>380EAS027</v>
      </c>
      <c r="L140" s="209" t="str">
        <f t="shared" si="207"/>
        <v>380EPS017</v>
      </c>
      <c r="M140" s="209" t="str">
        <f t="shared" si="208"/>
        <v>380EPS033</v>
      </c>
      <c r="N140" s="209" t="str">
        <f t="shared" si="209"/>
        <v>380EPS001</v>
      </c>
      <c r="O140" s="209" t="str">
        <f t="shared" si="210"/>
        <v>380EPS008</v>
      </c>
      <c r="P140" s="209" t="str">
        <f t="shared" si="211"/>
        <v>380EPS040</v>
      </c>
      <c r="Q140" s="209" t="str">
        <f t="shared" si="212"/>
        <v>380ESSC24</v>
      </c>
      <c r="R140" s="209" t="str">
        <f t="shared" si="213"/>
        <v>380EPSC20</v>
      </c>
      <c r="S140" s="209" t="str">
        <f t="shared" si="214"/>
        <v>380ESSC91</v>
      </c>
      <c r="T140" s="209" t="str">
        <f t="shared" si="215"/>
        <v>380ESSC02</v>
      </c>
      <c r="U140" s="209" t="str">
        <f t="shared" si="216"/>
        <v>380ESSC62</v>
      </c>
      <c r="V140" s="209" t="str">
        <f t="shared" si="217"/>
        <v>380EPS012</v>
      </c>
      <c r="W140" s="209" t="str">
        <f t="shared" si="218"/>
        <v>380EPSC22</v>
      </c>
      <c r="X140" s="209" t="str">
        <f t="shared" si="219"/>
        <v>380ESSC07</v>
      </c>
      <c r="Y140" s="209" t="str">
        <f t="shared" si="220"/>
        <v>380ESSC33</v>
      </c>
      <c r="Z140" s="209" t="str">
        <f t="shared" si="221"/>
        <v>380EPSS40</v>
      </c>
      <c r="AA140" s="209" t="str">
        <f t="shared" si="222"/>
        <v>380EPS020</v>
      </c>
      <c r="AB140" s="209" t="str">
        <f t="shared" si="223"/>
        <v>380EPSI03</v>
      </c>
      <c r="AC140" s="209" t="str">
        <f t="shared" si="224"/>
        <v>380ESS002</v>
      </c>
      <c r="AD140" s="209" t="str">
        <f t="shared" si="225"/>
        <v>380ESS024</v>
      </c>
      <c r="AE140" s="209" t="str">
        <f t="shared" si="226"/>
        <v>380ESS091</v>
      </c>
      <c r="AF140" s="209" t="str">
        <f t="shared" si="227"/>
        <v>380RES006</v>
      </c>
      <c r="AG140" s="209" t="str">
        <f t="shared" si="228"/>
        <v>380EPSS10</v>
      </c>
      <c r="AH140" s="209" t="e">
        <f>CONCATENATE(AT140,#REF!)</f>
        <v>#REF!</v>
      </c>
      <c r="AI140" s="209" t="str">
        <f t="shared" si="229"/>
        <v>380EPSS16</v>
      </c>
      <c r="AJ140" s="209" t="str">
        <f t="shared" si="230"/>
        <v>380EPSS37</v>
      </c>
      <c r="AK140" s="209" t="str">
        <f t="shared" si="231"/>
        <v>380EPSS02</v>
      </c>
      <c r="AL140" s="209" t="str">
        <f t="shared" si="232"/>
        <v>380EPSS23</v>
      </c>
      <c r="AM140" s="209" t="str">
        <f t="shared" si="233"/>
        <v>380EPSM03</v>
      </c>
      <c r="AN140" s="209" t="str">
        <f t="shared" si="234"/>
        <v>380EPSS18</v>
      </c>
      <c r="AO140" s="209" t="str">
        <f t="shared" si="235"/>
        <v>380EPSS05</v>
      </c>
      <c r="AP140" s="209" t="str">
        <f t="shared" si="236"/>
        <v>380EPSS17</v>
      </c>
      <c r="AQ140" s="209" t="str">
        <f t="shared" si="237"/>
        <v>380EPSS33</v>
      </c>
      <c r="AR140" s="110" t="s">
        <v>54</v>
      </c>
      <c r="AS140" s="308" t="s">
        <v>345</v>
      </c>
      <c r="AT140" s="283">
        <v>380</v>
      </c>
      <c r="AU140" s="284">
        <f>'[1]1.COBERTURA  DANE'!K139</f>
        <v>285</v>
      </c>
      <c r="AV140" s="285">
        <f>'[1]1.COBERTURA  DANE'!N139</f>
        <v>0</v>
      </c>
      <c r="AW140" s="286">
        <f>'[1]1.COBERTURA  DANE'!L139</f>
        <v>61</v>
      </c>
      <c r="AX140" s="287">
        <f>'[1]1.COBERTURA  DANE'!M139</f>
        <v>24</v>
      </c>
      <c r="AY140" s="284">
        <f t="shared" si="186"/>
        <v>2</v>
      </c>
      <c r="AZ140" s="286">
        <f t="shared" si="186"/>
        <v>3572</v>
      </c>
      <c r="BA140" s="286">
        <f t="shared" si="186"/>
        <v>4736</v>
      </c>
      <c r="BB140" s="286">
        <f t="shared" si="186"/>
        <v>2</v>
      </c>
      <c r="BC140" s="286">
        <f t="shared" si="186"/>
        <v>317</v>
      </c>
      <c r="BD140" s="286">
        <f t="shared" si="186"/>
        <v>26</v>
      </c>
      <c r="BE140" s="286">
        <f t="shared" si="186"/>
        <v>409</v>
      </c>
      <c r="BF140" s="286">
        <f t="shared" si="186"/>
        <v>4</v>
      </c>
      <c r="BG140" s="286">
        <f t="shared" si="186"/>
        <v>138</v>
      </c>
      <c r="BH140" s="286">
        <f t="shared" si="186"/>
        <v>0</v>
      </c>
      <c r="BI140" s="286">
        <f t="shared" si="186"/>
        <v>2</v>
      </c>
      <c r="BJ140" s="286">
        <f t="shared" si="186"/>
        <v>0</v>
      </c>
      <c r="BK140" s="286">
        <f t="shared" si="186"/>
        <v>0</v>
      </c>
      <c r="BL140" s="287">
        <f t="shared" si="186"/>
        <v>0</v>
      </c>
      <c r="BM140" s="284">
        <f t="shared" si="186"/>
        <v>277</v>
      </c>
      <c r="BN140" s="286">
        <f t="shared" si="186"/>
        <v>0</v>
      </c>
      <c r="BO140" s="286">
        <f t="shared" si="187"/>
        <v>5</v>
      </c>
      <c r="BP140" s="286">
        <f t="shared" si="187"/>
        <v>0</v>
      </c>
      <c r="BQ140" s="286">
        <f t="shared" si="187"/>
        <v>3</v>
      </c>
      <c r="BR140" s="286">
        <f t="shared" si="187"/>
        <v>0</v>
      </c>
      <c r="BS140" s="286">
        <f t="shared" si="187"/>
        <v>0</v>
      </c>
      <c r="BT140" s="286">
        <f t="shared" si="187"/>
        <v>0</v>
      </c>
      <c r="BU140" s="286">
        <f t="shared" si="187"/>
        <v>0</v>
      </c>
      <c r="BV140" s="287">
        <f t="shared" si="187"/>
        <v>0</v>
      </c>
      <c r="BW140" s="288">
        <f t="shared" si="194"/>
        <v>285</v>
      </c>
      <c r="BX140" s="284">
        <f t="shared" si="188"/>
        <v>8790</v>
      </c>
      <c r="BY140" s="286">
        <f t="shared" si="188"/>
        <v>67</v>
      </c>
      <c r="BZ140" s="286">
        <f t="shared" si="188"/>
        <v>0</v>
      </c>
      <c r="CA140" s="286">
        <f t="shared" si="188"/>
        <v>0</v>
      </c>
      <c r="CB140" s="286">
        <f t="shared" si="188"/>
        <v>0</v>
      </c>
      <c r="CC140" s="286">
        <f t="shared" si="188"/>
        <v>0</v>
      </c>
      <c r="CD140" s="287">
        <f>'[1]1.COBERTURA  DANE'!F139</f>
        <v>0</v>
      </c>
      <c r="CE140" s="284">
        <f t="shared" si="189"/>
        <v>531</v>
      </c>
      <c r="CF140" s="286">
        <f t="shared" si="190"/>
        <v>74</v>
      </c>
      <c r="CG140" s="286">
        <f t="shared" si="190"/>
        <v>97</v>
      </c>
      <c r="CH140" s="286">
        <f t="shared" si="190"/>
        <v>0</v>
      </c>
      <c r="CI140" s="286">
        <f t="shared" si="190"/>
        <v>1</v>
      </c>
      <c r="CJ140" s="286">
        <f t="shared" si="190"/>
        <v>45</v>
      </c>
      <c r="CK140" s="286">
        <f t="shared" si="190"/>
        <v>0</v>
      </c>
      <c r="CL140" s="286">
        <f t="shared" si="190"/>
        <v>1</v>
      </c>
      <c r="CM140" s="286">
        <f t="shared" si="190"/>
        <v>0</v>
      </c>
      <c r="CN140" s="287">
        <f t="shared" si="190"/>
        <v>0</v>
      </c>
      <c r="CO140" s="288">
        <f t="shared" si="195"/>
        <v>749</v>
      </c>
      <c r="CP140" s="289">
        <f t="shared" si="191"/>
        <v>370</v>
      </c>
      <c r="CQ140" s="290">
        <f t="shared" si="192"/>
        <v>9493</v>
      </c>
      <c r="CR140" s="291">
        <f t="shared" si="193"/>
        <v>9606</v>
      </c>
      <c r="CS140" s="292">
        <f t="shared" si="196"/>
        <v>1034</v>
      </c>
      <c r="CT140" s="293" t="str">
        <f t="shared" si="238"/>
        <v>490ESSC02</v>
      </c>
      <c r="CU140" s="294" t="s">
        <v>341</v>
      </c>
      <c r="CV140" s="295">
        <v>490</v>
      </c>
      <c r="CW140" s="294" t="s">
        <v>242</v>
      </c>
      <c r="CX140" s="296">
        <v>7</v>
      </c>
      <c r="CY140" s="209" t="str">
        <f t="shared" si="239"/>
        <v>659EPSI03</v>
      </c>
      <c r="CZ140" s="294" t="s">
        <v>341</v>
      </c>
      <c r="DA140" s="295">
        <v>659</v>
      </c>
      <c r="DB140" s="294" t="s">
        <v>186</v>
      </c>
      <c r="DC140" s="296">
        <v>1372</v>
      </c>
    </row>
    <row r="141" spans="2:107" ht="15.75" thickBot="1" x14ac:dyDescent="0.3">
      <c r="B141" s="209" t="str">
        <f t="shared" si="197"/>
        <v>631EPS010</v>
      </c>
      <c r="C141" s="209" t="str">
        <f t="shared" si="198"/>
        <v>631EPS016</v>
      </c>
      <c r="D141" s="209" t="str">
        <f t="shared" si="199"/>
        <v>631EPS037</v>
      </c>
      <c r="E141" s="209" t="str">
        <f t="shared" si="200"/>
        <v>631EPS002</v>
      </c>
      <c r="F141" s="209" t="str">
        <f t="shared" si="201"/>
        <v>631EPS003</v>
      </c>
      <c r="G141" s="209" t="str">
        <f t="shared" si="202"/>
        <v>631EPS023</v>
      </c>
      <c r="H141" s="209" t="str">
        <f t="shared" si="203"/>
        <v>631EPS005</v>
      </c>
      <c r="I141" s="209" t="str">
        <f t="shared" si="204"/>
        <v>631EPS018</v>
      </c>
      <c r="J141" s="209" t="str">
        <f t="shared" si="205"/>
        <v>631EAS016</v>
      </c>
      <c r="K141" s="209" t="str">
        <f t="shared" si="206"/>
        <v>631EAS027</v>
      </c>
      <c r="L141" s="209" t="str">
        <f t="shared" si="207"/>
        <v>631EPS017</v>
      </c>
      <c r="M141" s="209" t="str">
        <f t="shared" si="208"/>
        <v>631EPS033</v>
      </c>
      <c r="N141" s="209" t="str">
        <f t="shared" si="209"/>
        <v>631EPS001</v>
      </c>
      <c r="O141" s="209" t="str">
        <f t="shared" si="210"/>
        <v>631EPS008</v>
      </c>
      <c r="P141" s="209" t="str">
        <f t="shared" si="211"/>
        <v>631EPS040</v>
      </c>
      <c r="Q141" s="209" t="str">
        <f t="shared" si="212"/>
        <v>631ESSC24</v>
      </c>
      <c r="R141" s="209" t="str">
        <f t="shared" si="213"/>
        <v>631EPSC20</v>
      </c>
      <c r="S141" s="209" t="str">
        <f t="shared" si="214"/>
        <v>631ESSC91</v>
      </c>
      <c r="T141" s="209" t="str">
        <f t="shared" si="215"/>
        <v>631ESSC02</v>
      </c>
      <c r="U141" s="209" t="str">
        <f t="shared" si="216"/>
        <v>631ESSC62</v>
      </c>
      <c r="V141" s="209" t="str">
        <f t="shared" si="217"/>
        <v>631EPS012</v>
      </c>
      <c r="W141" s="209" t="str">
        <f t="shared" si="218"/>
        <v>631EPSC22</v>
      </c>
      <c r="X141" s="209" t="str">
        <f t="shared" si="219"/>
        <v>631ESSC07</v>
      </c>
      <c r="Y141" s="209" t="str">
        <f t="shared" si="220"/>
        <v>631ESSC33</v>
      </c>
      <c r="Z141" s="209" t="str">
        <f t="shared" si="221"/>
        <v>631EPSS40</v>
      </c>
      <c r="AA141" s="209" t="str">
        <f t="shared" si="222"/>
        <v>631EPS020</v>
      </c>
      <c r="AB141" s="209" t="str">
        <f t="shared" si="223"/>
        <v>631EPSI03</v>
      </c>
      <c r="AC141" s="209" t="str">
        <f t="shared" si="224"/>
        <v>631ESS002</v>
      </c>
      <c r="AD141" s="209" t="str">
        <f t="shared" si="225"/>
        <v>631ESS024</v>
      </c>
      <c r="AE141" s="209" t="str">
        <f t="shared" si="226"/>
        <v>631ESS091</v>
      </c>
      <c r="AF141" s="209" t="str">
        <f t="shared" si="227"/>
        <v>631RES006</v>
      </c>
      <c r="AG141" s="209" t="str">
        <f t="shared" si="228"/>
        <v>631EPSS10</v>
      </c>
      <c r="AH141" s="209" t="e">
        <f>CONCATENATE(AT141,#REF!)</f>
        <v>#REF!</v>
      </c>
      <c r="AI141" s="209" t="str">
        <f t="shared" si="229"/>
        <v>631EPSS16</v>
      </c>
      <c r="AJ141" s="209" t="str">
        <f t="shared" si="230"/>
        <v>631EPSS37</v>
      </c>
      <c r="AK141" s="209" t="str">
        <f t="shared" si="231"/>
        <v>631EPSS02</v>
      </c>
      <c r="AL141" s="209" t="str">
        <f t="shared" si="232"/>
        <v>631EPSS23</v>
      </c>
      <c r="AM141" s="209" t="str">
        <f t="shared" si="233"/>
        <v>631EPSM03</v>
      </c>
      <c r="AN141" s="209" t="str">
        <f t="shared" si="234"/>
        <v>631EPSS18</v>
      </c>
      <c r="AO141" s="209" t="str">
        <f t="shared" si="235"/>
        <v>631EPSS05</v>
      </c>
      <c r="AP141" s="209" t="str">
        <f t="shared" si="236"/>
        <v>631EPSS17</v>
      </c>
      <c r="AQ141" s="209" t="str">
        <f t="shared" si="237"/>
        <v>631EPSS33</v>
      </c>
      <c r="AR141" s="110" t="s">
        <v>64</v>
      </c>
      <c r="AS141" s="308" t="s">
        <v>345</v>
      </c>
      <c r="AT141" s="283">
        <v>631</v>
      </c>
      <c r="AU141" s="309">
        <f>'[1]1.COBERTURA  DANE'!K140</f>
        <v>558</v>
      </c>
      <c r="AV141" s="310">
        <f>'[1]1.COBERTURA  DANE'!N140</f>
        <v>0</v>
      </c>
      <c r="AW141" s="311">
        <f>'[1]1.COBERTURA  DANE'!L140</f>
        <v>87</v>
      </c>
      <c r="AX141" s="312">
        <f>'[1]1.COBERTURA  DANE'!M140</f>
        <v>25</v>
      </c>
      <c r="AY141" s="309">
        <f t="shared" si="186"/>
        <v>29406</v>
      </c>
      <c r="AZ141" s="311">
        <f t="shared" si="186"/>
        <v>5825</v>
      </c>
      <c r="BA141" s="311">
        <f t="shared" si="186"/>
        <v>4354</v>
      </c>
      <c r="BB141" s="311">
        <f t="shared" si="186"/>
        <v>4</v>
      </c>
      <c r="BC141" s="311">
        <f t="shared" si="186"/>
        <v>2459</v>
      </c>
      <c r="BD141" s="311">
        <f t="shared" si="186"/>
        <v>23</v>
      </c>
      <c r="BE141" s="311">
        <f t="shared" si="186"/>
        <v>878</v>
      </c>
      <c r="BF141" s="311">
        <f t="shared" si="186"/>
        <v>6</v>
      </c>
      <c r="BG141" s="311">
        <f t="shared" si="186"/>
        <v>172</v>
      </c>
      <c r="BH141" s="311">
        <f t="shared" si="186"/>
        <v>0</v>
      </c>
      <c r="BI141" s="311">
        <f t="shared" si="186"/>
        <v>14</v>
      </c>
      <c r="BJ141" s="311">
        <f t="shared" si="186"/>
        <v>0</v>
      </c>
      <c r="BK141" s="311">
        <f t="shared" si="186"/>
        <v>0</v>
      </c>
      <c r="BL141" s="312">
        <f t="shared" si="186"/>
        <v>0</v>
      </c>
      <c r="BM141" s="309">
        <f t="shared" si="186"/>
        <v>209</v>
      </c>
      <c r="BN141" s="311">
        <f t="shared" si="186"/>
        <v>0</v>
      </c>
      <c r="BO141" s="311">
        <f t="shared" si="187"/>
        <v>1</v>
      </c>
      <c r="BP141" s="311">
        <f t="shared" si="187"/>
        <v>0</v>
      </c>
      <c r="BQ141" s="311">
        <f t="shared" si="187"/>
        <v>0</v>
      </c>
      <c r="BR141" s="311">
        <f t="shared" si="187"/>
        <v>1</v>
      </c>
      <c r="BS141" s="311">
        <f t="shared" si="187"/>
        <v>0</v>
      </c>
      <c r="BT141" s="311">
        <f t="shared" si="187"/>
        <v>0</v>
      </c>
      <c r="BU141" s="311">
        <f t="shared" si="187"/>
        <v>0</v>
      </c>
      <c r="BV141" s="312">
        <f t="shared" si="187"/>
        <v>0</v>
      </c>
      <c r="BW141" s="313">
        <f t="shared" si="194"/>
        <v>211</v>
      </c>
      <c r="BX141" s="309">
        <f t="shared" si="188"/>
        <v>4686</v>
      </c>
      <c r="BY141" s="311">
        <f t="shared" si="188"/>
        <v>6</v>
      </c>
      <c r="BZ141" s="311">
        <f t="shared" si="188"/>
        <v>0</v>
      </c>
      <c r="CA141" s="311">
        <f t="shared" si="188"/>
        <v>0</v>
      </c>
      <c r="CB141" s="311">
        <f t="shared" si="188"/>
        <v>0</v>
      </c>
      <c r="CC141" s="311">
        <f t="shared" si="188"/>
        <v>0</v>
      </c>
      <c r="CD141" s="312">
        <f>'[1]1.COBERTURA  DANE'!F140</f>
        <v>0</v>
      </c>
      <c r="CE141" s="309">
        <f t="shared" si="189"/>
        <v>262</v>
      </c>
      <c r="CF141" s="311">
        <f t="shared" si="190"/>
        <v>70</v>
      </c>
      <c r="CG141" s="311">
        <f t="shared" si="190"/>
        <v>38</v>
      </c>
      <c r="CH141" s="311">
        <f t="shared" si="190"/>
        <v>1</v>
      </c>
      <c r="CI141" s="311">
        <f t="shared" si="190"/>
        <v>3</v>
      </c>
      <c r="CJ141" s="311">
        <f t="shared" si="190"/>
        <v>78</v>
      </c>
      <c r="CK141" s="311">
        <f t="shared" si="190"/>
        <v>0</v>
      </c>
      <c r="CL141" s="311">
        <f t="shared" si="190"/>
        <v>5</v>
      </c>
      <c r="CM141" s="311">
        <f t="shared" si="190"/>
        <v>0</v>
      </c>
      <c r="CN141" s="312">
        <f t="shared" si="190"/>
        <v>0</v>
      </c>
      <c r="CO141" s="313">
        <f t="shared" si="195"/>
        <v>457</v>
      </c>
      <c r="CP141" s="309">
        <f t="shared" si="191"/>
        <v>670</v>
      </c>
      <c r="CQ141" s="314">
        <f t="shared" si="192"/>
        <v>43352</v>
      </c>
      <c r="CR141" s="312">
        <f t="shared" si="193"/>
        <v>5149</v>
      </c>
      <c r="CS141" s="315">
        <f t="shared" si="196"/>
        <v>668</v>
      </c>
      <c r="CT141" s="293" t="str">
        <f t="shared" si="238"/>
        <v>659EPS003</v>
      </c>
      <c r="CU141" s="294" t="s">
        <v>341</v>
      </c>
      <c r="CV141" s="295">
        <v>659</v>
      </c>
      <c r="CW141" s="294" t="s">
        <v>226</v>
      </c>
      <c r="CX141" s="296">
        <v>610</v>
      </c>
      <c r="CY141" s="209" t="str">
        <f t="shared" si="239"/>
        <v>659EPSM03</v>
      </c>
      <c r="CZ141" s="294" t="s">
        <v>341</v>
      </c>
      <c r="DA141" s="295">
        <v>659</v>
      </c>
      <c r="DB141" s="294" t="s">
        <v>202</v>
      </c>
      <c r="DC141" s="296">
        <v>151</v>
      </c>
    </row>
    <row r="142" spans="2:107" x14ac:dyDescent="0.25">
      <c r="CT142" s="293" t="str">
        <f t="shared" si="238"/>
        <v>659EPS016</v>
      </c>
      <c r="CU142" s="294" t="s">
        <v>341</v>
      </c>
      <c r="CV142" s="295">
        <v>659</v>
      </c>
      <c r="CW142" s="294" t="s">
        <v>221</v>
      </c>
      <c r="CX142" s="296">
        <v>851</v>
      </c>
      <c r="CY142" s="209" t="str">
        <f t="shared" si="239"/>
        <v>659EPSS16</v>
      </c>
      <c r="CZ142" s="294" t="s">
        <v>341</v>
      </c>
      <c r="DA142" s="295">
        <v>659</v>
      </c>
      <c r="DB142" s="294" t="s">
        <v>194</v>
      </c>
      <c r="DC142" s="296">
        <v>197</v>
      </c>
    </row>
    <row r="143" spans="2:107" x14ac:dyDescent="0.25">
      <c r="CT143" s="293" t="str">
        <f t="shared" si="238"/>
        <v>659EPS033</v>
      </c>
      <c r="CU143" s="294" t="s">
        <v>341</v>
      </c>
      <c r="CV143" s="295">
        <v>659</v>
      </c>
      <c r="CW143" s="294" t="s">
        <v>235</v>
      </c>
      <c r="CX143" s="296">
        <v>1</v>
      </c>
      <c r="CY143" s="209" t="str">
        <f t="shared" si="239"/>
        <v>659EPSS37</v>
      </c>
      <c r="CZ143" s="294" t="s">
        <v>341</v>
      </c>
      <c r="DA143" s="295">
        <v>659</v>
      </c>
      <c r="DB143" s="294" t="s">
        <v>196</v>
      </c>
      <c r="DC143" s="296">
        <v>20</v>
      </c>
    </row>
    <row r="144" spans="2:107" x14ac:dyDescent="0.25">
      <c r="CT144" s="293" t="str">
        <f t="shared" si="238"/>
        <v>659EPS037</v>
      </c>
      <c r="CU144" s="294" t="s">
        <v>341</v>
      </c>
      <c r="CV144" s="295">
        <v>659</v>
      </c>
      <c r="CW144" s="294" t="s">
        <v>224</v>
      </c>
      <c r="CX144" s="296">
        <v>68</v>
      </c>
      <c r="CY144" s="209" t="str">
        <f t="shared" si="239"/>
        <v>659EPSS40</v>
      </c>
      <c r="CZ144" s="294" t="s">
        <v>341</v>
      </c>
      <c r="DA144" s="295">
        <v>659</v>
      </c>
      <c r="DB144" s="294" t="s">
        <v>178</v>
      </c>
      <c r="DC144" s="296">
        <v>15916</v>
      </c>
    </row>
    <row r="145" spans="98:107" x14ac:dyDescent="0.25">
      <c r="CT145" s="293" t="str">
        <f t="shared" si="238"/>
        <v>659EPS040</v>
      </c>
      <c r="CU145" s="294" t="s">
        <v>341</v>
      </c>
      <c r="CV145" s="295">
        <v>659</v>
      </c>
      <c r="CW145" s="294" t="s">
        <v>240</v>
      </c>
      <c r="CX145" s="296">
        <v>6</v>
      </c>
      <c r="CY145" s="209" t="str">
        <f t="shared" si="239"/>
        <v>659ESS002</v>
      </c>
      <c r="CZ145" s="294" t="s">
        <v>341</v>
      </c>
      <c r="DA145" s="295">
        <v>659</v>
      </c>
      <c r="DB145" s="294" t="s">
        <v>182</v>
      </c>
      <c r="DC145" s="296">
        <v>2614</v>
      </c>
    </row>
    <row r="146" spans="98:107" x14ac:dyDescent="0.25">
      <c r="CT146" s="293" t="str">
        <f t="shared" si="238"/>
        <v>665EPS002</v>
      </c>
      <c r="CU146" s="294" t="s">
        <v>341</v>
      </c>
      <c r="CV146" s="295">
        <v>665</v>
      </c>
      <c r="CW146" s="294" t="s">
        <v>225</v>
      </c>
      <c r="CX146" s="296">
        <v>4</v>
      </c>
      <c r="CY146" s="209" t="str">
        <f t="shared" si="239"/>
        <v>665EPS020</v>
      </c>
      <c r="CZ146" s="294" t="s">
        <v>341</v>
      </c>
      <c r="DA146" s="295">
        <v>665</v>
      </c>
      <c r="DB146" s="294" t="s">
        <v>189</v>
      </c>
      <c r="DC146" s="296">
        <v>9</v>
      </c>
    </row>
    <row r="147" spans="98:107" x14ac:dyDescent="0.25">
      <c r="CT147" s="293" t="str">
        <f t="shared" si="238"/>
        <v>665EPS003</v>
      </c>
      <c r="CU147" s="294" t="s">
        <v>341</v>
      </c>
      <c r="CV147" s="295">
        <v>665</v>
      </c>
      <c r="CW147" s="294" t="s">
        <v>226</v>
      </c>
      <c r="CX147" s="296">
        <v>1734</v>
      </c>
      <c r="CY147" s="209" t="str">
        <f t="shared" si="239"/>
        <v>665EPSM03</v>
      </c>
      <c r="CZ147" s="294" t="s">
        <v>341</v>
      </c>
      <c r="DA147" s="295">
        <v>665</v>
      </c>
      <c r="DB147" s="294" t="s">
        <v>202</v>
      </c>
      <c r="DC147" s="296">
        <v>284</v>
      </c>
    </row>
    <row r="148" spans="98:107" x14ac:dyDescent="0.25">
      <c r="CT148" s="293" t="str">
        <f t="shared" si="238"/>
        <v>665EPS016</v>
      </c>
      <c r="CU148" s="294" t="s">
        <v>341</v>
      </c>
      <c r="CV148" s="295">
        <v>665</v>
      </c>
      <c r="CW148" s="294" t="s">
        <v>221</v>
      </c>
      <c r="CX148" s="296">
        <v>757</v>
      </c>
      <c r="CY148" s="209" t="str">
        <f t="shared" si="239"/>
        <v>665EPSS02</v>
      </c>
      <c r="CZ148" s="294" t="s">
        <v>341</v>
      </c>
      <c r="DA148" s="295">
        <v>665</v>
      </c>
      <c r="DB148" s="294" t="s">
        <v>198</v>
      </c>
      <c r="DC148" s="296">
        <v>2</v>
      </c>
    </row>
    <row r="149" spans="98:107" x14ac:dyDescent="0.25">
      <c r="CT149" s="293" t="str">
        <f t="shared" si="238"/>
        <v>665EPS018</v>
      </c>
      <c r="CU149" s="294" t="s">
        <v>341</v>
      </c>
      <c r="CV149" s="295">
        <v>665</v>
      </c>
      <c r="CW149" s="294" t="s">
        <v>229</v>
      </c>
      <c r="CX149" s="296">
        <v>2</v>
      </c>
      <c r="CY149" s="209" t="str">
        <f t="shared" si="239"/>
        <v>665EPSS16</v>
      </c>
      <c r="CZ149" s="294" t="s">
        <v>341</v>
      </c>
      <c r="DA149" s="295">
        <v>665</v>
      </c>
      <c r="DB149" s="294" t="s">
        <v>194</v>
      </c>
      <c r="DC149" s="296">
        <v>254</v>
      </c>
    </row>
    <row r="150" spans="98:107" x14ac:dyDescent="0.25">
      <c r="CT150" s="293" t="str">
        <f t="shared" si="238"/>
        <v>665EPS023</v>
      </c>
      <c r="CU150" s="294" t="s">
        <v>341</v>
      </c>
      <c r="CV150" s="295">
        <v>665</v>
      </c>
      <c r="CW150" s="294" t="s">
        <v>227</v>
      </c>
      <c r="CX150" s="296">
        <v>1</v>
      </c>
      <c r="CY150" s="209" t="str">
        <f t="shared" si="239"/>
        <v>665EPSS37</v>
      </c>
      <c r="CZ150" s="294" t="s">
        <v>341</v>
      </c>
      <c r="DA150" s="295">
        <v>665</v>
      </c>
      <c r="DB150" s="294" t="s">
        <v>196</v>
      </c>
      <c r="DC150" s="296">
        <v>24</v>
      </c>
    </row>
    <row r="151" spans="98:107" x14ac:dyDescent="0.25">
      <c r="CT151" s="293" t="str">
        <f t="shared" si="238"/>
        <v>665EPS037</v>
      </c>
      <c r="CU151" s="294" t="s">
        <v>341</v>
      </c>
      <c r="CV151" s="295">
        <v>665</v>
      </c>
      <c r="CW151" s="294" t="s">
        <v>224</v>
      </c>
      <c r="CX151" s="296">
        <v>131</v>
      </c>
      <c r="CY151" s="209" t="str">
        <f t="shared" si="239"/>
        <v>665EPSS40</v>
      </c>
      <c r="CZ151" s="294" t="s">
        <v>341</v>
      </c>
      <c r="DA151" s="295">
        <v>665</v>
      </c>
      <c r="DB151" s="294" t="s">
        <v>178</v>
      </c>
      <c r="DC151" s="296">
        <v>29041</v>
      </c>
    </row>
    <row r="152" spans="98:107" x14ac:dyDescent="0.25">
      <c r="CT152" s="293" t="str">
        <f t="shared" si="238"/>
        <v>665EPS040</v>
      </c>
      <c r="CU152" s="294" t="s">
        <v>341</v>
      </c>
      <c r="CV152" s="295">
        <v>665</v>
      </c>
      <c r="CW152" s="294" t="s">
        <v>240</v>
      </c>
      <c r="CX152" s="296">
        <v>21</v>
      </c>
      <c r="CY152" s="209" t="str">
        <f t="shared" si="239"/>
        <v>837EPS020</v>
      </c>
      <c r="CZ152" s="294" t="s">
        <v>341</v>
      </c>
      <c r="DA152" s="295">
        <v>837</v>
      </c>
      <c r="DB152" s="294" t="s">
        <v>189</v>
      </c>
      <c r="DC152" s="296">
        <v>992</v>
      </c>
    </row>
    <row r="153" spans="98:107" x14ac:dyDescent="0.25">
      <c r="CT153" s="293" t="str">
        <f t="shared" si="238"/>
        <v>837EPS002</v>
      </c>
      <c r="CU153" s="294" t="s">
        <v>341</v>
      </c>
      <c r="CV153" s="295">
        <v>837</v>
      </c>
      <c r="CW153" s="294" t="s">
        <v>225</v>
      </c>
      <c r="CX153" s="296">
        <v>4</v>
      </c>
      <c r="CY153" s="209" t="str">
        <f t="shared" si="239"/>
        <v>837EPSI03</v>
      </c>
      <c r="CZ153" s="294" t="s">
        <v>341</v>
      </c>
      <c r="DA153" s="295">
        <v>837</v>
      </c>
      <c r="DB153" s="294" t="s">
        <v>186</v>
      </c>
      <c r="DC153" s="296">
        <v>4367</v>
      </c>
    </row>
    <row r="154" spans="98:107" x14ac:dyDescent="0.25">
      <c r="CT154" s="293" t="str">
        <f t="shared" si="238"/>
        <v>837EPS003</v>
      </c>
      <c r="CU154" s="294" t="s">
        <v>341</v>
      </c>
      <c r="CV154" s="295">
        <v>837</v>
      </c>
      <c r="CW154" s="294" t="s">
        <v>226</v>
      </c>
      <c r="CX154" s="296">
        <v>8260</v>
      </c>
      <c r="CY154" s="209" t="str">
        <f t="shared" si="239"/>
        <v>837EPSM03</v>
      </c>
      <c r="CZ154" s="294" t="s">
        <v>341</v>
      </c>
      <c r="DA154" s="295">
        <v>837</v>
      </c>
      <c r="DB154" s="294" t="s">
        <v>202</v>
      </c>
      <c r="DC154" s="296">
        <v>901</v>
      </c>
    </row>
    <row r="155" spans="98:107" x14ac:dyDescent="0.25">
      <c r="CT155" s="293" t="str">
        <f t="shared" si="238"/>
        <v>837EPS005</v>
      </c>
      <c r="CU155" s="294" t="s">
        <v>341</v>
      </c>
      <c r="CV155" s="295">
        <v>837</v>
      </c>
      <c r="CW155" s="294" t="s">
        <v>228</v>
      </c>
      <c r="CX155" s="296">
        <v>1</v>
      </c>
      <c r="CY155" s="209" t="str">
        <f t="shared" si="239"/>
        <v>837EPSS02</v>
      </c>
      <c r="CZ155" s="294" t="s">
        <v>341</v>
      </c>
      <c r="DA155" s="295">
        <v>837</v>
      </c>
      <c r="DB155" s="294" t="s">
        <v>198</v>
      </c>
      <c r="DC155" s="296">
        <v>3</v>
      </c>
    </row>
    <row r="156" spans="98:107" x14ac:dyDescent="0.25">
      <c r="CT156" s="293" t="str">
        <f t="shared" si="238"/>
        <v>837EPS010</v>
      </c>
      <c r="CU156" s="294" t="s">
        <v>341</v>
      </c>
      <c r="CV156" s="295">
        <v>837</v>
      </c>
      <c r="CW156" s="294" t="s">
        <v>220</v>
      </c>
      <c r="CX156" s="296">
        <v>2272</v>
      </c>
      <c r="CY156" s="209" t="str">
        <f t="shared" si="239"/>
        <v>837EPSS05</v>
      </c>
      <c r="CZ156" s="294" t="s">
        <v>341</v>
      </c>
      <c r="DA156" s="295">
        <v>837</v>
      </c>
      <c r="DB156" s="294" t="s">
        <v>206</v>
      </c>
      <c r="DC156" s="296">
        <v>1</v>
      </c>
    </row>
    <row r="157" spans="98:107" x14ac:dyDescent="0.25">
      <c r="CT157" s="293" t="str">
        <f t="shared" si="238"/>
        <v>837EPS016</v>
      </c>
      <c r="CU157" s="294" t="s">
        <v>341</v>
      </c>
      <c r="CV157" s="295">
        <v>837</v>
      </c>
      <c r="CW157" s="294" t="s">
        <v>221</v>
      </c>
      <c r="CX157" s="296">
        <v>15394</v>
      </c>
      <c r="CY157" s="209" t="str">
        <f t="shared" si="239"/>
        <v>837EPSS10</v>
      </c>
      <c r="CZ157" s="294" t="s">
        <v>341</v>
      </c>
      <c r="DA157" s="295">
        <v>837</v>
      </c>
      <c r="DB157" s="294" t="s">
        <v>192</v>
      </c>
      <c r="DC157" s="296">
        <v>517</v>
      </c>
    </row>
    <row r="158" spans="98:107" x14ac:dyDescent="0.25">
      <c r="CT158" s="293" t="str">
        <f t="shared" si="238"/>
        <v>837EPS023</v>
      </c>
      <c r="CU158" s="294" t="s">
        <v>341</v>
      </c>
      <c r="CV158" s="295">
        <v>837</v>
      </c>
      <c r="CW158" s="294" t="s">
        <v>227</v>
      </c>
      <c r="CX158" s="296">
        <v>3</v>
      </c>
      <c r="CY158" s="209" t="str">
        <f t="shared" si="239"/>
        <v>837EPSS16</v>
      </c>
      <c r="CZ158" s="294" t="s">
        <v>341</v>
      </c>
      <c r="DA158" s="295">
        <v>837</v>
      </c>
      <c r="DB158" s="294" t="s">
        <v>194</v>
      </c>
      <c r="DC158" s="296">
        <v>2542</v>
      </c>
    </row>
    <row r="159" spans="98:107" x14ac:dyDescent="0.25">
      <c r="CT159" s="293" t="str">
        <f t="shared" si="238"/>
        <v>837EPS037</v>
      </c>
      <c r="CU159" s="294" t="s">
        <v>341</v>
      </c>
      <c r="CV159" s="295">
        <v>837</v>
      </c>
      <c r="CW159" s="294" t="s">
        <v>224</v>
      </c>
      <c r="CX159" s="296">
        <v>5806</v>
      </c>
      <c r="CY159" s="209" t="str">
        <f t="shared" si="239"/>
        <v>837EPSS23</v>
      </c>
      <c r="CZ159" s="294" t="s">
        <v>341</v>
      </c>
      <c r="DA159" s="295">
        <v>837</v>
      </c>
      <c r="DB159" s="294" t="s">
        <v>200</v>
      </c>
      <c r="DC159" s="296">
        <v>3</v>
      </c>
    </row>
    <row r="160" spans="98:107" x14ac:dyDescent="0.25">
      <c r="CT160" s="293" t="str">
        <f t="shared" si="238"/>
        <v>837EPS040</v>
      </c>
      <c r="CU160" s="294" t="s">
        <v>341</v>
      </c>
      <c r="CV160" s="295">
        <v>837</v>
      </c>
      <c r="CW160" s="294" t="s">
        <v>240</v>
      </c>
      <c r="CX160" s="296">
        <v>91</v>
      </c>
      <c r="CY160" s="209" t="str">
        <f t="shared" si="239"/>
        <v>837EPSS37</v>
      </c>
      <c r="CZ160" s="294" t="s">
        <v>341</v>
      </c>
      <c r="DA160" s="295">
        <v>837</v>
      </c>
      <c r="DB160" s="294" t="s">
        <v>196</v>
      </c>
      <c r="DC160" s="296">
        <v>562</v>
      </c>
    </row>
    <row r="161" spans="98:107" x14ac:dyDescent="0.25">
      <c r="CT161" s="293" t="str">
        <f t="shared" si="238"/>
        <v>837ESSC02</v>
      </c>
      <c r="CU161" s="294" t="s">
        <v>341</v>
      </c>
      <c r="CV161" s="295">
        <v>837</v>
      </c>
      <c r="CW161" s="294" t="s">
        <v>242</v>
      </c>
      <c r="CX161" s="296">
        <v>35</v>
      </c>
      <c r="CY161" s="209" t="str">
        <f t="shared" si="239"/>
        <v>837EPSS40</v>
      </c>
      <c r="CZ161" s="294" t="s">
        <v>341</v>
      </c>
      <c r="DA161" s="295">
        <v>837</v>
      </c>
      <c r="DB161" s="294" t="s">
        <v>178</v>
      </c>
      <c r="DC161" s="296">
        <v>42897</v>
      </c>
    </row>
    <row r="162" spans="98:107" x14ac:dyDescent="0.25">
      <c r="CT162" s="293" t="str">
        <f t="shared" si="238"/>
        <v>873EPS003</v>
      </c>
      <c r="CU162" s="294" t="s">
        <v>341</v>
      </c>
      <c r="CV162" s="295">
        <v>873</v>
      </c>
      <c r="CW162" s="294" t="s">
        <v>226</v>
      </c>
      <c r="CX162" s="296">
        <v>279</v>
      </c>
      <c r="CY162" s="209" t="str">
        <f t="shared" si="239"/>
        <v>837ESS002</v>
      </c>
      <c r="CZ162" s="294" t="s">
        <v>341</v>
      </c>
      <c r="DA162" s="295">
        <v>837</v>
      </c>
      <c r="DB162" s="294" t="s">
        <v>182</v>
      </c>
      <c r="DC162" s="296">
        <v>45695</v>
      </c>
    </row>
    <row r="163" spans="98:107" x14ac:dyDescent="0.25">
      <c r="CT163" s="293" t="str">
        <f t="shared" si="238"/>
        <v>873EPS037</v>
      </c>
      <c r="CU163" s="294" t="s">
        <v>341</v>
      </c>
      <c r="CV163" s="295">
        <v>873</v>
      </c>
      <c r="CW163" s="294" t="s">
        <v>224</v>
      </c>
      <c r="CX163" s="296">
        <v>13</v>
      </c>
      <c r="CY163" s="209" t="str">
        <f t="shared" si="239"/>
        <v>873EPSI03</v>
      </c>
      <c r="CZ163" s="294" t="s">
        <v>341</v>
      </c>
      <c r="DA163" s="295">
        <v>873</v>
      </c>
      <c r="DB163" s="294" t="s">
        <v>186</v>
      </c>
      <c r="DC163" s="296">
        <v>830</v>
      </c>
    </row>
    <row r="164" spans="98:107" x14ac:dyDescent="0.25">
      <c r="CT164" s="293" t="str">
        <f t="shared" si="238"/>
        <v>873EPS040</v>
      </c>
      <c r="CU164" s="294" t="s">
        <v>341</v>
      </c>
      <c r="CV164" s="295">
        <v>873</v>
      </c>
      <c r="CW164" s="294" t="s">
        <v>240</v>
      </c>
      <c r="CX164" s="296">
        <v>19</v>
      </c>
      <c r="CY164" s="209" t="str">
        <f t="shared" si="239"/>
        <v>873EPSM03</v>
      </c>
      <c r="CZ164" s="294" t="s">
        <v>341</v>
      </c>
      <c r="DA164" s="295">
        <v>873</v>
      </c>
      <c r="DB164" s="294" t="s">
        <v>202</v>
      </c>
      <c r="DC164" s="296">
        <v>67</v>
      </c>
    </row>
    <row r="165" spans="98:107" x14ac:dyDescent="0.25">
      <c r="CT165" s="293" t="str">
        <f t="shared" si="238"/>
        <v>31EAS016</v>
      </c>
      <c r="CU165" s="294" t="s">
        <v>346</v>
      </c>
      <c r="CV165" s="295">
        <v>31</v>
      </c>
      <c r="CW165" s="294" t="s">
        <v>230</v>
      </c>
      <c r="CX165" s="296">
        <v>5</v>
      </c>
      <c r="CY165" s="209" t="str">
        <f t="shared" si="239"/>
        <v>873EPSS37</v>
      </c>
      <c r="CZ165" s="294" t="s">
        <v>341</v>
      </c>
      <c r="DA165" s="295">
        <v>873</v>
      </c>
      <c r="DB165" s="294" t="s">
        <v>196</v>
      </c>
      <c r="DC165" s="296">
        <v>4</v>
      </c>
    </row>
    <row r="166" spans="98:107" x14ac:dyDescent="0.25">
      <c r="CT166" s="293" t="str">
        <f t="shared" si="238"/>
        <v>31EPS002</v>
      </c>
      <c r="CU166" s="294" t="s">
        <v>346</v>
      </c>
      <c r="CV166" s="295">
        <v>31</v>
      </c>
      <c r="CW166" s="294" t="s">
        <v>225</v>
      </c>
      <c r="CX166" s="296">
        <v>6</v>
      </c>
      <c r="CY166" s="209" t="str">
        <f t="shared" si="239"/>
        <v>873EPSS40</v>
      </c>
      <c r="CZ166" s="294" t="s">
        <v>341</v>
      </c>
      <c r="DA166" s="295">
        <v>873</v>
      </c>
      <c r="DB166" s="294" t="s">
        <v>178</v>
      </c>
      <c r="DC166" s="296">
        <v>5846</v>
      </c>
    </row>
    <row r="167" spans="98:107" x14ac:dyDescent="0.25">
      <c r="CT167" s="293" t="str">
        <f t="shared" si="238"/>
        <v>31EPS003</v>
      </c>
      <c r="CU167" s="294" t="s">
        <v>346</v>
      </c>
      <c r="CV167" s="295">
        <v>31</v>
      </c>
      <c r="CW167" s="294" t="s">
        <v>226</v>
      </c>
      <c r="CX167" s="296">
        <v>3600</v>
      </c>
      <c r="CY167" s="209" t="str">
        <f t="shared" si="239"/>
        <v>31EPS020</v>
      </c>
      <c r="CZ167" s="294" t="s">
        <v>346</v>
      </c>
      <c r="DA167" s="295">
        <v>31</v>
      </c>
      <c r="DB167" s="294" t="s">
        <v>189</v>
      </c>
      <c r="DC167" s="296">
        <v>180</v>
      </c>
    </row>
    <row r="168" spans="98:107" x14ac:dyDescent="0.25">
      <c r="CT168" s="293" t="str">
        <f t="shared" si="238"/>
        <v>31EPS017</v>
      </c>
      <c r="CU168" s="294" t="s">
        <v>346</v>
      </c>
      <c r="CV168" s="295">
        <v>31</v>
      </c>
      <c r="CW168" s="294" t="s">
        <v>234</v>
      </c>
      <c r="CX168" s="296">
        <v>1</v>
      </c>
      <c r="CY168" s="209" t="str">
        <f t="shared" si="239"/>
        <v>31EPSM03</v>
      </c>
      <c r="CZ168" s="294" t="s">
        <v>346</v>
      </c>
      <c r="DA168" s="295">
        <v>31</v>
      </c>
      <c r="DB168" s="294" t="s">
        <v>202</v>
      </c>
      <c r="DC168" s="296">
        <v>393</v>
      </c>
    </row>
    <row r="169" spans="98:107" x14ac:dyDescent="0.25">
      <c r="CT169" s="293" t="str">
        <f t="shared" si="238"/>
        <v>31EPS018</v>
      </c>
      <c r="CU169" s="294" t="s">
        <v>346</v>
      </c>
      <c r="CV169" s="295">
        <v>31</v>
      </c>
      <c r="CW169" s="294" t="s">
        <v>229</v>
      </c>
      <c r="CX169" s="296">
        <v>1</v>
      </c>
      <c r="CY169" s="209" t="str">
        <f t="shared" si="239"/>
        <v>31EPSS02</v>
      </c>
      <c r="CZ169" s="294" t="s">
        <v>346</v>
      </c>
      <c r="DA169" s="295">
        <v>31</v>
      </c>
      <c r="DB169" s="294" t="s">
        <v>198</v>
      </c>
      <c r="DC169" s="296">
        <v>1</v>
      </c>
    </row>
    <row r="170" spans="98:107" x14ac:dyDescent="0.25">
      <c r="CT170" s="293" t="str">
        <f t="shared" si="238"/>
        <v>31EPS037</v>
      </c>
      <c r="CU170" s="294" t="s">
        <v>346</v>
      </c>
      <c r="CV170" s="295">
        <v>31</v>
      </c>
      <c r="CW170" s="294" t="s">
        <v>224</v>
      </c>
      <c r="CX170" s="296">
        <v>583</v>
      </c>
      <c r="CY170" s="209" t="str">
        <f t="shared" si="239"/>
        <v>31EPSS37</v>
      </c>
      <c r="CZ170" s="294" t="s">
        <v>346</v>
      </c>
      <c r="DA170" s="295">
        <v>31</v>
      </c>
      <c r="DB170" s="294" t="s">
        <v>196</v>
      </c>
      <c r="DC170" s="296">
        <v>117</v>
      </c>
    </row>
    <row r="171" spans="98:107" x14ac:dyDescent="0.25">
      <c r="CT171" s="293" t="str">
        <f t="shared" si="238"/>
        <v>31EPS040</v>
      </c>
      <c r="CU171" s="294" t="s">
        <v>346</v>
      </c>
      <c r="CV171" s="295">
        <v>31</v>
      </c>
      <c r="CW171" s="294" t="s">
        <v>240</v>
      </c>
      <c r="CX171" s="296">
        <v>12</v>
      </c>
      <c r="CY171" s="209" t="str">
        <f t="shared" si="239"/>
        <v>31EPSS40</v>
      </c>
      <c r="CZ171" s="294" t="s">
        <v>346</v>
      </c>
      <c r="DA171" s="295">
        <v>31</v>
      </c>
      <c r="DB171" s="294" t="s">
        <v>178</v>
      </c>
      <c r="DC171" s="296">
        <v>4954</v>
      </c>
    </row>
    <row r="172" spans="98:107" x14ac:dyDescent="0.25">
      <c r="CT172" s="293" t="str">
        <f t="shared" si="238"/>
        <v>31ESSC24</v>
      </c>
      <c r="CU172" s="294" t="s">
        <v>346</v>
      </c>
      <c r="CV172" s="295">
        <v>31</v>
      </c>
      <c r="CW172" s="294" t="s">
        <v>241</v>
      </c>
      <c r="CX172" s="296">
        <v>31</v>
      </c>
      <c r="CY172" s="209" t="str">
        <f t="shared" si="239"/>
        <v>31ESS024</v>
      </c>
      <c r="CZ172" s="294" t="s">
        <v>346</v>
      </c>
      <c r="DA172" s="295">
        <v>31</v>
      </c>
      <c r="DB172" s="294" t="s">
        <v>180</v>
      </c>
      <c r="DC172" s="296">
        <v>11618</v>
      </c>
    </row>
    <row r="173" spans="98:107" x14ac:dyDescent="0.25">
      <c r="CT173" s="293" t="str">
        <f t="shared" si="238"/>
        <v>40EPS003</v>
      </c>
      <c r="CU173" s="294" t="s">
        <v>346</v>
      </c>
      <c r="CV173" s="295">
        <v>40</v>
      </c>
      <c r="CW173" s="294" t="s">
        <v>226</v>
      </c>
      <c r="CX173" s="296">
        <v>916</v>
      </c>
      <c r="CY173" s="209" t="str">
        <f t="shared" si="239"/>
        <v>40EPS020</v>
      </c>
      <c r="CZ173" s="294" t="s">
        <v>346</v>
      </c>
      <c r="DA173" s="295">
        <v>40</v>
      </c>
      <c r="DB173" s="294" t="s">
        <v>189</v>
      </c>
      <c r="DC173" s="296">
        <v>119</v>
      </c>
    </row>
    <row r="174" spans="98:107" x14ac:dyDescent="0.25">
      <c r="CT174" s="293" t="str">
        <f t="shared" si="238"/>
        <v>40EPS037</v>
      </c>
      <c r="CU174" s="294" t="s">
        <v>346</v>
      </c>
      <c r="CV174" s="295">
        <v>40</v>
      </c>
      <c r="CW174" s="294" t="s">
        <v>224</v>
      </c>
      <c r="CX174" s="296">
        <v>153</v>
      </c>
      <c r="CY174" s="209" t="str">
        <f t="shared" si="239"/>
        <v>40EPSM03</v>
      </c>
      <c r="CZ174" s="294" t="s">
        <v>346</v>
      </c>
      <c r="DA174" s="295">
        <v>40</v>
      </c>
      <c r="DB174" s="294" t="s">
        <v>202</v>
      </c>
      <c r="DC174" s="296">
        <v>192</v>
      </c>
    </row>
    <row r="175" spans="98:107" x14ac:dyDescent="0.25">
      <c r="CT175" s="293" t="str">
        <f t="shared" si="238"/>
        <v>40EPS040</v>
      </c>
      <c r="CU175" s="294" t="s">
        <v>346</v>
      </c>
      <c r="CV175" s="295">
        <v>40</v>
      </c>
      <c r="CW175" s="294" t="s">
        <v>240</v>
      </c>
      <c r="CX175" s="296">
        <v>2</v>
      </c>
      <c r="CY175" s="209" t="str">
        <f t="shared" si="239"/>
        <v>40EPSS17</v>
      </c>
      <c r="CZ175" s="294" t="s">
        <v>346</v>
      </c>
      <c r="DA175" s="295">
        <v>40</v>
      </c>
      <c r="DB175" s="294" t="s">
        <v>208</v>
      </c>
      <c r="DC175" s="296">
        <v>1</v>
      </c>
    </row>
    <row r="176" spans="98:107" x14ac:dyDescent="0.25">
      <c r="CT176" s="293" t="str">
        <f t="shared" si="238"/>
        <v>40ESSC24</v>
      </c>
      <c r="CU176" s="294" t="s">
        <v>346</v>
      </c>
      <c r="CV176" s="295">
        <v>40</v>
      </c>
      <c r="CW176" s="294" t="s">
        <v>241</v>
      </c>
      <c r="CX176" s="296">
        <v>62</v>
      </c>
      <c r="CY176" s="209" t="str">
        <f t="shared" si="239"/>
        <v>40EPSS33</v>
      </c>
      <c r="CZ176" s="294" t="s">
        <v>346</v>
      </c>
      <c r="DA176" s="295">
        <v>40</v>
      </c>
      <c r="DB176" s="294" t="s">
        <v>210</v>
      </c>
      <c r="DC176" s="296">
        <v>1</v>
      </c>
    </row>
    <row r="177" spans="98:107" x14ac:dyDescent="0.25">
      <c r="CT177" s="293" t="str">
        <f t="shared" si="238"/>
        <v>190EAS027</v>
      </c>
      <c r="CU177" s="294" t="s">
        <v>346</v>
      </c>
      <c r="CV177" s="295">
        <v>190</v>
      </c>
      <c r="CW177" s="294" t="s">
        <v>232</v>
      </c>
      <c r="CX177" s="296">
        <v>153</v>
      </c>
      <c r="CY177" s="209" t="str">
        <f t="shared" si="239"/>
        <v>40EPSS37</v>
      </c>
      <c r="CZ177" s="294" t="s">
        <v>346</v>
      </c>
      <c r="DA177" s="295">
        <v>40</v>
      </c>
      <c r="DB177" s="294" t="s">
        <v>196</v>
      </c>
      <c r="DC177" s="296">
        <v>61</v>
      </c>
    </row>
    <row r="178" spans="98:107" x14ac:dyDescent="0.25">
      <c r="CT178" s="293" t="str">
        <f t="shared" si="238"/>
        <v>190EPS003</v>
      </c>
      <c r="CU178" s="294" t="s">
        <v>346</v>
      </c>
      <c r="CV178" s="295">
        <v>190</v>
      </c>
      <c r="CW178" s="294" t="s">
        <v>226</v>
      </c>
      <c r="CX178" s="296">
        <v>1623</v>
      </c>
      <c r="CY178" s="209" t="str">
        <f t="shared" si="239"/>
        <v>40EPSS40</v>
      </c>
      <c r="CZ178" s="294" t="s">
        <v>346</v>
      </c>
      <c r="DA178" s="295">
        <v>40</v>
      </c>
      <c r="DB178" s="294" t="s">
        <v>178</v>
      </c>
      <c r="DC178" s="296">
        <v>3279</v>
      </c>
    </row>
    <row r="179" spans="98:107" x14ac:dyDescent="0.25">
      <c r="CT179" s="293" t="str">
        <f t="shared" si="238"/>
        <v>190EPS016</v>
      </c>
      <c r="CU179" s="294" t="s">
        <v>346</v>
      </c>
      <c r="CV179" s="295">
        <v>190</v>
      </c>
      <c r="CW179" s="294" t="s">
        <v>221</v>
      </c>
      <c r="CX179" s="296">
        <v>812</v>
      </c>
      <c r="CY179" s="209" t="str">
        <f t="shared" si="239"/>
        <v>40ESS024</v>
      </c>
      <c r="CZ179" s="294" t="s">
        <v>346</v>
      </c>
      <c r="DA179" s="295">
        <v>40</v>
      </c>
      <c r="DB179" s="294" t="s">
        <v>180</v>
      </c>
      <c r="DC179" s="296">
        <v>10479</v>
      </c>
    </row>
    <row r="180" spans="98:107" x14ac:dyDescent="0.25">
      <c r="CT180" s="293" t="str">
        <f t="shared" si="238"/>
        <v>190EPS017</v>
      </c>
      <c r="CU180" s="294" t="s">
        <v>346</v>
      </c>
      <c r="CV180" s="295">
        <v>190</v>
      </c>
      <c r="CW180" s="294" t="s">
        <v>234</v>
      </c>
      <c r="CX180" s="296">
        <v>1</v>
      </c>
      <c r="CY180" s="209" t="str">
        <f t="shared" si="239"/>
        <v>190EPS020</v>
      </c>
      <c r="CZ180" s="294" t="s">
        <v>346</v>
      </c>
      <c r="DA180" s="295">
        <v>190</v>
      </c>
      <c r="DB180" s="294" t="s">
        <v>189</v>
      </c>
      <c r="DC180" s="296">
        <v>1</v>
      </c>
    </row>
    <row r="181" spans="98:107" x14ac:dyDescent="0.25">
      <c r="CT181" s="293" t="str">
        <f t="shared" si="238"/>
        <v>190EPS037</v>
      </c>
      <c r="CU181" s="294" t="s">
        <v>346</v>
      </c>
      <c r="CV181" s="295">
        <v>190</v>
      </c>
      <c r="CW181" s="294" t="s">
        <v>224</v>
      </c>
      <c r="CX181" s="296">
        <v>352</v>
      </c>
      <c r="CY181" s="209" t="str">
        <f t="shared" si="239"/>
        <v>190EPSM03</v>
      </c>
      <c r="CZ181" s="294" t="s">
        <v>346</v>
      </c>
      <c r="DA181" s="295">
        <v>190</v>
      </c>
      <c r="DB181" s="294" t="s">
        <v>202</v>
      </c>
      <c r="DC181" s="296">
        <v>183</v>
      </c>
    </row>
    <row r="182" spans="98:107" x14ac:dyDescent="0.25">
      <c r="CT182" s="293" t="str">
        <f t="shared" si="238"/>
        <v>190EPS040</v>
      </c>
      <c r="CU182" s="294" t="s">
        <v>346</v>
      </c>
      <c r="CV182" s="295">
        <v>190</v>
      </c>
      <c r="CW182" s="294" t="s">
        <v>240</v>
      </c>
      <c r="CX182" s="296">
        <v>20</v>
      </c>
      <c r="CY182" s="209" t="str">
        <f t="shared" si="239"/>
        <v>190EPSS16</v>
      </c>
      <c r="CZ182" s="294" t="s">
        <v>346</v>
      </c>
      <c r="DA182" s="295">
        <v>190</v>
      </c>
      <c r="DB182" s="294" t="s">
        <v>194</v>
      </c>
      <c r="DC182" s="296">
        <v>100</v>
      </c>
    </row>
    <row r="183" spans="98:107" x14ac:dyDescent="0.25">
      <c r="CT183" s="293" t="str">
        <f t="shared" si="238"/>
        <v>604EPS003</v>
      </c>
      <c r="CU183" s="294" t="s">
        <v>346</v>
      </c>
      <c r="CV183" s="295">
        <v>604</v>
      </c>
      <c r="CW183" s="294" t="s">
        <v>226</v>
      </c>
      <c r="CX183" s="296">
        <v>2364</v>
      </c>
      <c r="CY183" s="209" t="str">
        <f t="shared" si="239"/>
        <v>190EPSS37</v>
      </c>
      <c r="CZ183" s="294" t="s">
        <v>346</v>
      </c>
      <c r="DA183" s="295">
        <v>190</v>
      </c>
      <c r="DB183" s="294" t="s">
        <v>196</v>
      </c>
      <c r="DC183" s="296">
        <v>58</v>
      </c>
    </row>
    <row r="184" spans="98:107" x14ac:dyDescent="0.25">
      <c r="CT184" s="293" t="str">
        <f t="shared" si="238"/>
        <v>604EPS016</v>
      </c>
      <c r="CU184" s="294" t="s">
        <v>346</v>
      </c>
      <c r="CV184" s="295">
        <v>604</v>
      </c>
      <c r="CW184" s="294" t="s">
        <v>221</v>
      </c>
      <c r="CX184" s="296">
        <v>624</v>
      </c>
      <c r="CY184" s="209" t="str">
        <f t="shared" si="239"/>
        <v>190EPSS40</v>
      </c>
      <c r="CZ184" s="294" t="s">
        <v>346</v>
      </c>
      <c r="DA184" s="295">
        <v>190</v>
      </c>
      <c r="DB184" s="294" t="s">
        <v>178</v>
      </c>
      <c r="DC184" s="296">
        <v>6443</v>
      </c>
    </row>
    <row r="185" spans="98:107" x14ac:dyDescent="0.25">
      <c r="CT185" s="293" t="str">
        <f t="shared" si="238"/>
        <v>604EPS037</v>
      </c>
      <c r="CU185" s="294" t="s">
        <v>346</v>
      </c>
      <c r="CV185" s="295">
        <v>604</v>
      </c>
      <c r="CW185" s="294" t="s">
        <v>224</v>
      </c>
      <c r="CX185" s="296">
        <v>253</v>
      </c>
      <c r="CY185" s="209" t="str">
        <f t="shared" si="239"/>
        <v>604EPS020</v>
      </c>
      <c r="CZ185" s="294" t="s">
        <v>346</v>
      </c>
      <c r="DA185" s="295">
        <v>604</v>
      </c>
      <c r="DB185" s="294" t="s">
        <v>189</v>
      </c>
      <c r="DC185" s="296">
        <v>20</v>
      </c>
    </row>
    <row r="186" spans="98:107" x14ac:dyDescent="0.25">
      <c r="CT186" s="293" t="str">
        <f t="shared" si="238"/>
        <v>604EPS040</v>
      </c>
      <c r="CU186" s="294" t="s">
        <v>346</v>
      </c>
      <c r="CV186" s="295">
        <v>604</v>
      </c>
      <c r="CW186" s="294" t="s">
        <v>240</v>
      </c>
      <c r="CX186" s="296">
        <v>15</v>
      </c>
      <c r="CY186" s="209" t="str">
        <f t="shared" si="239"/>
        <v>604EPSM03</v>
      </c>
      <c r="CZ186" s="294" t="s">
        <v>346</v>
      </c>
      <c r="DA186" s="295">
        <v>604</v>
      </c>
      <c r="DB186" s="294" t="s">
        <v>202</v>
      </c>
      <c r="DC186" s="296">
        <v>448</v>
      </c>
    </row>
    <row r="187" spans="98:107" x14ac:dyDescent="0.25">
      <c r="CT187" s="293" t="str">
        <f t="shared" si="238"/>
        <v>604EPSC20</v>
      </c>
      <c r="CU187" s="294" t="s">
        <v>346</v>
      </c>
      <c r="CV187" s="295">
        <v>604</v>
      </c>
      <c r="CW187" s="294" t="s">
        <v>243</v>
      </c>
      <c r="CX187" s="296">
        <v>1</v>
      </c>
      <c r="CY187" s="209" t="str">
        <f t="shared" si="239"/>
        <v>604EPSS02</v>
      </c>
      <c r="CZ187" s="294" t="s">
        <v>346</v>
      </c>
      <c r="DA187" s="295">
        <v>604</v>
      </c>
      <c r="DB187" s="294" t="s">
        <v>198</v>
      </c>
      <c r="DC187" s="296">
        <v>1</v>
      </c>
    </row>
    <row r="188" spans="98:107" x14ac:dyDescent="0.25">
      <c r="CT188" s="293" t="str">
        <f t="shared" si="238"/>
        <v>604ESSC24</v>
      </c>
      <c r="CU188" s="294" t="s">
        <v>346</v>
      </c>
      <c r="CV188" s="295">
        <v>604</v>
      </c>
      <c r="CW188" s="294" t="s">
        <v>241</v>
      </c>
      <c r="CX188" s="296">
        <v>105</v>
      </c>
      <c r="CY188" s="209" t="str">
        <f t="shared" si="239"/>
        <v>604EPSS16</v>
      </c>
      <c r="CZ188" s="294" t="s">
        <v>346</v>
      </c>
      <c r="DA188" s="295">
        <v>604</v>
      </c>
      <c r="DB188" s="294" t="s">
        <v>194</v>
      </c>
      <c r="DC188" s="296">
        <v>205</v>
      </c>
    </row>
    <row r="189" spans="98:107" x14ac:dyDescent="0.25">
      <c r="CT189" s="293" t="str">
        <f t="shared" si="238"/>
        <v>670EPS002</v>
      </c>
      <c r="CU189" s="294" t="s">
        <v>346</v>
      </c>
      <c r="CV189" s="295">
        <v>670</v>
      </c>
      <c r="CW189" s="294" t="s">
        <v>225</v>
      </c>
      <c r="CX189" s="296">
        <v>1</v>
      </c>
      <c r="CY189" s="209" t="str">
        <f t="shared" si="239"/>
        <v>604EPSS17</v>
      </c>
      <c r="CZ189" s="294" t="s">
        <v>346</v>
      </c>
      <c r="DA189" s="295">
        <v>604</v>
      </c>
      <c r="DB189" s="294" t="s">
        <v>208</v>
      </c>
      <c r="DC189" s="296">
        <v>2</v>
      </c>
    </row>
    <row r="190" spans="98:107" x14ac:dyDescent="0.25">
      <c r="CT190" s="293" t="str">
        <f t="shared" si="238"/>
        <v>670EPS003</v>
      </c>
      <c r="CU190" s="294" t="s">
        <v>346</v>
      </c>
      <c r="CV190" s="295">
        <v>670</v>
      </c>
      <c r="CW190" s="294" t="s">
        <v>226</v>
      </c>
      <c r="CX190" s="296">
        <v>1983</v>
      </c>
      <c r="CY190" s="209" t="str">
        <f t="shared" si="239"/>
        <v>604EPSS37</v>
      </c>
      <c r="CZ190" s="294" t="s">
        <v>346</v>
      </c>
      <c r="DA190" s="295">
        <v>604</v>
      </c>
      <c r="DB190" s="294" t="s">
        <v>196</v>
      </c>
      <c r="DC190" s="296">
        <v>98</v>
      </c>
    </row>
    <row r="191" spans="98:107" x14ac:dyDescent="0.25">
      <c r="CT191" s="293" t="str">
        <f t="shared" si="238"/>
        <v>670EPS016</v>
      </c>
      <c r="CU191" s="294" t="s">
        <v>346</v>
      </c>
      <c r="CV191" s="295">
        <v>670</v>
      </c>
      <c r="CW191" s="294" t="s">
        <v>221</v>
      </c>
      <c r="CX191" s="296">
        <v>1194</v>
      </c>
      <c r="CY191" s="209" t="str">
        <f t="shared" si="239"/>
        <v>604EPSS40</v>
      </c>
      <c r="CZ191" s="294" t="s">
        <v>346</v>
      </c>
      <c r="DA191" s="295">
        <v>604</v>
      </c>
      <c r="DB191" s="294" t="s">
        <v>178</v>
      </c>
      <c r="DC191" s="296">
        <v>3820</v>
      </c>
    </row>
    <row r="192" spans="98:107" x14ac:dyDescent="0.25">
      <c r="CT192" s="293" t="str">
        <f t="shared" si="238"/>
        <v>670EPS037</v>
      </c>
      <c r="CU192" s="294" t="s">
        <v>346</v>
      </c>
      <c r="CV192" s="295">
        <v>670</v>
      </c>
      <c r="CW192" s="294" t="s">
        <v>224</v>
      </c>
      <c r="CX192" s="296">
        <v>421</v>
      </c>
      <c r="CY192" s="209" t="str">
        <f t="shared" si="239"/>
        <v>604ESS024</v>
      </c>
      <c r="CZ192" s="294" t="s">
        <v>346</v>
      </c>
      <c r="DA192" s="295">
        <v>604</v>
      </c>
      <c r="DB192" s="294" t="s">
        <v>180</v>
      </c>
      <c r="DC192" s="296">
        <v>13742</v>
      </c>
    </row>
    <row r="193" spans="98:107" x14ac:dyDescent="0.25">
      <c r="CT193" s="293" t="str">
        <f t="shared" si="238"/>
        <v>670EPS040</v>
      </c>
      <c r="CU193" s="294" t="s">
        <v>346</v>
      </c>
      <c r="CV193" s="295">
        <v>670</v>
      </c>
      <c r="CW193" s="294" t="s">
        <v>240</v>
      </c>
      <c r="CX193" s="296">
        <v>76</v>
      </c>
      <c r="CY193" s="209" t="str">
        <f t="shared" si="239"/>
        <v>670EPS020</v>
      </c>
      <c r="CZ193" s="294" t="s">
        <v>346</v>
      </c>
      <c r="DA193" s="295">
        <v>670</v>
      </c>
      <c r="DB193" s="294" t="s">
        <v>189</v>
      </c>
      <c r="DC193" s="296">
        <v>5</v>
      </c>
    </row>
    <row r="194" spans="98:107" x14ac:dyDescent="0.25">
      <c r="CT194" s="293" t="str">
        <f t="shared" si="238"/>
        <v>690EPS003</v>
      </c>
      <c r="CU194" s="294" t="s">
        <v>346</v>
      </c>
      <c r="CV194" s="295">
        <v>690</v>
      </c>
      <c r="CW194" s="294" t="s">
        <v>226</v>
      </c>
      <c r="CX194" s="296">
        <v>898</v>
      </c>
      <c r="CY194" s="209" t="str">
        <f t="shared" si="239"/>
        <v>670EPSM03</v>
      </c>
      <c r="CZ194" s="294" t="s">
        <v>346</v>
      </c>
      <c r="DA194" s="295">
        <v>670</v>
      </c>
      <c r="DB194" s="294" t="s">
        <v>202</v>
      </c>
      <c r="DC194" s="296">
        <v>469</v>
      </c>
    </row>
    <row r="195" spans="98:107" x14ac:dyDescent="0.25">
      <c r="CT195" s="293" t="str">
        <f t="shared" si="238"/>
        <v>690EPS023</v>
      </c>
      <c r="CU195" s="294" t="s">
        <v>346</v>
      </c>
      <c r="CV195" s="295">
        <v>690</v>
      </c>
      <c r="CW195" s="294" t="s">
        <v>227</v>
      </c>
      <c r="CX195" s="296">
        <v>2</v>
      </c>
      <c r="CY195" s="209" t="str">
        <f t="shared" si="239"/>
        <v>670EPSS02</v>
      </c>
      <c r="CZ195" s="294" t="s">
        <v>346</v>
      </c>
      <c r="DA195" s="295">
        <v>670</v>
      </c>
      <c r="DB195" s="294" t="s">
        <v>198</v>
      </c>
      <c r="DC195" s="296">
        <v>8</v>
      </c>
    </row>
    <row r="196" spans="98:107" x14ac:dyDescent="0.25">
      <c r="CT196" s="293" t="str">
        <f t="shared" si="238"/>
        <v>690EPS037</v>
      </c>
      <c r="CU196" s="294" t="s">
        <v>346</v>
      </c>
      <c r="CV196" s="295">
        <v>690</v>
      </c>
      <c r="CW196" s="294" t="s">
        <v>224</v>
      </c>
      <c r="CX196" s="296">
        <v>340</v>
      </c>
      <c r="CY196" s="209" t="str">
        <f t="shared" si="239"/>
        <v>670EPSS16</v>
      </c>
      <c r="CZ196" s="294" t="s">
        <v>346</v>
      </c>
      <c r="DA196" s="295">
        <v>670</v>
      </c>
      <c r="DB196" s="294" t="s">
        <v>194</v>
      </c>
      <c r="DC196" s="296">
        <v>197</v>
      </c>
    </row>
    <row r="197" spans="98:107" x14ac:dyDescent="0.25">
      <c r="CT197" s="293" t="str">
        <f t="shared" si="238"/>
        <v>690EPS040</v>
      </c>
      <c r="CU197" s="294" t="s">
        <v>346</v>
      </c>
      <c r="CV197" s="295">
        <v>690</v>
      </c>
      <c r="CW197" s="294" t="s">
        <v>240</v>
      </c>
      <c r="CX197" s="296">
        <v>73</v>
      </c>
      <c r="CY197" s="209" t="str">
        <f t="shared" si="239"/>
        <v>670EPSS23</v>
      </c>
      <c r="CZ197" s="294" t="s">
        <v>346</v>
      </c>
      <c r="DA197" s="295">
        <v>670</v>
      </c>
      <c r="DB197" s="294" t="s">
        <v>200</v>
      </c>
      <c r="DC197" s="296">
        <v>1</v>
      </c>
    </row>
    <row r="198" spans="98:107" x14ac:dyDescent="0.25">
      <c r="CT198" s="293" t="str">
        <f t="shared" si="238"/>
        <v>736EPS002</v>
      </c>
      <c r="CU198" s="294" t="s">
        <v>346</v>
      </c>
      <c r="CV198" s="295">
        <v>736</v>
      </c>
      <c r="CW198" s="294" t="s">
        <v>225</v>
      </c>
      <c r="CX198" s="296">
        <v>1</v>
      </c>
      <c r="CY198" s="209" t="str">
        <f t="shared" si="239"/>
        <v>670EPSS37</v>
      </c>
      <c r="CZ198" s="294" t="s">
        <v>346</v>
      </c>
      <c r="DA198" s="295">
        <v>670</v>
      </c>
      <c r="DB198" s="294" t="s">
        <v>196</v>
      </c>
      <c r="DC198" s="296">
        <v>109</v>
      </c>
    </row>
    <row r="199" spans="98:107" x14ac:dyDescent="0.25">
      <c r="CT199" s="293" t="str">
        <f t="shared" si="238"/>
        <v>736EPS003</v>
      </c>
      <c r="CU199" s="294" t="s">
        <v>346</v>
      </c>
      <c r="CV199" s="295">
        <v>736</v>
      </c>
      <c r="CW199" s="294" t="s">
        <v>226</v>
      </c>
      <c r="CX199" s="296">
        <v>8550</v>
      </c>
      <c r="CY199" s="209" t="str">
        <f t="shared" si="239"/>
        <v>670EPSS40</v>
      </c>
      <c r="CZ199" s="294" t="s">
        <v>346</v>
      </c>
      <c r="DA199" s="295">
        <v>670</v>
      </c>
      <c r="DB199" s="294" t="s">
        <v>178</v>
      </c>
      <c r="DC199" s="296">
        <v>12571</v>
      </c>
    </row>
    <row r="200" spans="98:107" x14ac:dyDescent="0.25">
      <c r="CT200" s="293" t="str">
        <f t="shared" si="238"/>
        <v>736EPS016</v>
      </c>
      <c r="CU200" s="294" t="s">
        <v>346</v>
      </c>
      <c r="CV200" s="295">
        <v>736</v>
      </c>
      <c r="CW200" s="294" t="s">
        <v>221</v>
      </c>
      <c r="CX200" s="296">
        <v>4117</v>
      </c>
      <c r="CY200" s="209" t="str">
        <f t="shared" si="239"/>
        <v>690EPSM03</v>
      </c>
      <c r="CZ200" s="294" t="s">
        <v>346</v>
      </c>
      <c r="DA200" s="295">
        <v>690</v>
      </c>
      <c r="DB200" s="294" t="s">
        <v>202</v>
      </c>
      <c r="DC200" s="296">
        <v>114</v>
      </c>
    </row>
    <row r="201" spans="98:107" x14ac:dyDescent="0.25">
      <c r="CT201" s="293" t="str">
        <f t="shared" si="238"/>
        <v>736EPS023</v>
      </c>
      <c r="CU201" s="294" t="s">
        <v>346</v>
      </c>
      <c r="CV201" s="295">
        <v>736</v>
      </c>
      <c r="CW201" s="294" t="s">
        <v>227</v>
      </c>
      <c r="CX201" s="296">
        <v>2</v>
      </c>
      <c r="CY201" s="209" t="str">
        <f t="shared" si="239"/>
        <v>690EPSS37</v>
      </c>
      <c r="CZ201" s="294" t="s">
        <v>346</v>
      </c>
      <c r="DA201" s="295">
        <v>690</v>
      </c>
      <c r="DB201" s="294" t="s">
        <v>196</v>
      </c>
      <c r="DC201" s="296">
        <v>72</v>
      </c>
    </row>
    <row r="202" spans="98:107" x14ac:dyDescent="0.25">
      <c r="CT202" s="293" t="str">
        <f t="shared" ref="CT202:CT265" si="240">CONCATENATE(CV202,CW202)</f>
        <v>736EPS037</v>
      </c>
      <c r="CU202" s="294" t="s">
        <v>346</v>
      </c>
      <c r="CV202" s="295">
        <v>736</v>
      </c>
      <c r="CW202" s="294" t="s">
        <v>224</v>
      </c>
      <c r="CX202" s="296">
        <v>294</v>
      </c>
      <c r="CY202" s="209" t="str">
        <f t="shared" ref="CY202:CY265" si="241">CONCATENATE(DA202,DB202)</f>
        <v>690EPSS40</v>
      </c>
      <c r="CZ202" s="294" t="s">
        <v>346</v>
      </c>
      <c r="DA202" s="295">
        <v>690</v>
      </c>
      <c r="DB202" s="294" t="s">
        <v>178</v>
      </c>
      <c r="DC202" s="296">
        <v>6188</v>
      </c>
    </row>
    <row r="203" spans="98:107" x14ac:dyDescent="0.25">
      <c r="CT203" s="293" t="str">
        <f t="shared" si="240"/>
        <v>736EPS040</v>
      </c>
      <c r="CU203" s="294" t="s">
        <v>346</v>
      </c>
      <c r="CV203" s="295">
        <v>736</v>
      </c>
      <c r="CW203" s="294" t="s">
        <v>240</v>
      </c>
      <c r="CX203" s="296">
        <v>26</v>
      </c>
      <c r="CY203" s="209" t="str">
        <f t="shared" si="241"/>
        <v>736EPS020</v>
      </c>
      <c r="CZ203" s="294" t="s">
        <v>346</v>
      </c>
      <c r="DA203" s="295">
        <v>736</v>
      </c>
      <c r="DB203" s="294" t="s">
        <v>189</v>
      </c>
      <c r="DC203" s="296">
        <v>145</v>
      </c>
    </row>
    <row r="204" spans="98:107" x14ac:dyDescent="0.25">
      <c r="CT204" s="293" t="str">
        <f t="shared" si="240"/>
        <v>736EPSC20</v>
      </c>
      <c r="CU204" s="294" t="s">
        <v>346</v>
      </c>
      <c r="CV204" s="295">
        <v>736</v>
      </c>
      <c r="CW204" s="294" t="s">
        <v>243</v>
      </c>
      <c r="CX204" s="296">
        <v>4</v>
      </c>
      <c r="CY204" s="209" t="str">
        <f t="shared" si="241"/>
        <v>736EPSI03</v>
      </c>
      <c r="CZ204" s="294" t="s">
        <v>346</v>
      </c>
      <c r="DA204" s="295">
        <v>736</v>
      </c>
      <c r="DB204" s="294" t="s">
        <v>186</v>
      </c>
      <c r="DC204" s="296">
        <v>1955</v>
      </c>
    </row>
    <row r="205" spans="98:107" x14ac:dyDescent="0.25">
      <c r="CT205" s="293" t="str">
        <f t="shared" si="240"/>
        <v>736ESSC24</v>
      </c>
      <c r="CU205" s="294" t="s">
        <v>346</v>
      </c>
      <c r="CV205" s="295">
        <v>736</v>
      </c>
      <c r="CW205" s="294" t="s">
        <v>241</v>
      </c>
      <c r="CX205" s="296">
        <v>109</v>
      </c>
      <c r="CY205" s="209" t="str">
        <f t="shared" si="241"/>
        <v>736EPSM03</v>
      </c>
      <c r="CZ205" s="294" t="s">
        <v>346</v>
      </c>
      <c r="DA205" s="295">
        <v>736</v>
      </c>
      <c r="DB205" s="294" t="s">
        <v>202</v>
      </c>
      <c r="DC205" s="296">
        <v>1486</v>
      </c>
    </row>
    <row r="206" spans="98:107" x14ac:dyDescent="0.25">
      <c r="CT206" s="293" t="str">
        <f t="shared" si="240"/>
        <v>858EPS003</v>
      </c>
      <c r="CU206" s="294" t="s">
        <v>346</v>
      </c>
      <c r="CV206" s="295">
        <v>858</v>
      </c>
      <c r="CW206" s="294" t="s">
        <v>226</v>
      </c>
      <c r="CX206" s="296">
        <v>882</v>
      </c>
      <c r="CY206" s="209" t="str">
        <f t="shared" si="241"/>
        <v>736EPSS02</v>
      </c>
      <c r="CZ206" s="294" t="s">
        <v>346</v>
      </c>
      <c r="DA206" s="295">
        <v>736</v>
      </c>
      <c r="DB206" s="294" t="s">
        <v>198</v>
      </c>
      <c r="DC206" s="296">
        <v>1</v>
      </c>
    </row>
    <row r="207" spans="98:107" x14ac:dyDescent="0.25">
      <c r="CT207" s="293" t="str">
        <f t="shared" si="240"/>
        <v>858EPS016</v>
      </c>
      <c r="CU207" s="294" t="s">
        <v>346</v>
      </c>
      <c r="CV207" s="295">
        <v>858</v>
      </c>
      <c r="CW207" s="294" t="s">
        <v>221</v>
      </c>
      <c r="CX207" s="296">
        <v>965</v>
      </c>
      <c r="CY207" s="209" t="str">
        <f t="shared" si="241"/>
        <v>736EPSS16</v>
      </c>
      <c r="CZ207" s="294" t="s">
        <v>346</v>
      </c>
      <c r="DA207" s="295">
        <v>736</v>
      </c>
      <c r="DB207" s="294" t="s">
        <v>194</v>
      </c>
      <c r="DC207" s="296">
        <v>762</v>
      </c>
    </row>
    <row r="208" spans="98:107" x14ac:dyDescent="0.25">
      <c r="CT208" s="293" t="str">
        <f t="shared" si="240"/>
        <v>858EPS037</v>
      </c>
      <c r="CU208" s="294" t="s">
        <v>346</v>
      </c>
      <c r="CV208" s="295">
        <v>858</v>
      </c>
      <c r="CW208" s="294" t="s">
        <v>224</v>
      </c>
      <c r="CX208" s="296">
        <v>330</v>
      </c>
      <c r="CY208" s="209" t="str">
        <f t="shared" si="241"/>
        <v>736EPSS37</v>
      </c>
      <c r="CZ208" s="294" t="s">
        <v>346</v>
      </c>
      <c r="DA208" s="295">
        <v>736</v>
      </c>
      <c r="DB208" s="294" t="s">
        <v>196</v>
      </c>
      <c r="DC208" s="296">
        <v>97</v>
      </c>
    </row>
    <row r="209" spans="98:107" x14ac:dyDescent="0.25">
      <c r="CT209" s="293" t="str">
        <f t="shared" si="240"/>
        <v>858EPS040</v>
      </c>
      <c r="CU209" s="294" t="s">
        <v>346</v>
      </c>
      <c r="CV209" s="295">
        <v>858</v>
      </c>
      <c r="CW209" s="294" t="s">
        <v>240</v>
      </c>
      <c r="CX209" s="296">
        <v>21</v>
      </c>
      <c r="CY209" s="209" t="str">
        <f t="shared" si="241"/>
        <v>736EPSS40</v>
      </c>
      <c r="CZ209" s="294" t="s">
        <v>346</v>
      </c>
      <c r="DA209" s="295">
        <v>736</v>
      </c>
      <c r="DB209" s="294" t="s">
        <v>178</v>
      </c>
      <c r="DC209" s="296">
        <v>7317</v>
      </c>
    </row>
    <row r="210" spans="98:107" x14ac:dyDescent="0.25">
      <c r="CT210" s="293" t="str">
        <f t="shared" si="240"/>
        <v>885EPS003</v>
      </c>
      <c r="CU210" s="294" t="s">
        <v>346</v>
      </c>
      <c r="CV210" s="295">
        <v>885</v>
      </c>
      <c r="CW210" s="294" t="s">
        <v>226</v>
      </c>
      <c r="CX210" s="296">
        <v>726</v>
      </c>
      <c r="CY210" s="209" t="str">
        <f t="shared" si="241"/>
        <v>736ESS024</v>
      </c>
      <c r="CZ210" s="294" t="s">
        <v>346</v>
      </c>
      <c r="DA210" s="295">
        <v>736</v>
      </c>
      <c r="DB210" s="294" t="s">
        <v>180</v>
      </c>
      <c r="DC210" s="296">
        <v>12866</v>
      </c>
    </row>
    <row r="211" spans="98:107" x14ac:dyDescent="0.25">
      <c r="CT211" s="293" t="str">
        <f t="shared" si="240"/>
        <v>885EPS005</v>
      </c>
      <c r="CU211" s="294" t="s">
        <v>346</v>
      </c>
      <c r="CV211" s="295">
        <v>885</v>
      </c>
      <c r="CW211" s="294" t="s">
        <v>228</v>
      </c>
      <c r="CX211" s="296">
        <v>1</v>
      </c>
      <c r="CY211" s="209" t="str">
        <f t="shared" si="241"/>
        <v>858EPS020</v>
      </c>
      <c r="CZ211" s="294" t="s">
        <v>346</v>
      </c>
      <c r="DA211" s="295">
        <v>858</v>
      </c>
      <c r="DB211" s="294" t="s">
        <v>189</v>
      </c>
      <c r="DC211" s="296">
        <v>2</v>
      </c>
    </row>
    <row r="212" spans="98:107" x14ac:dyDescent="0.25">
      <c r="CT212" s="293" t="str">
        <f t="shared" si="240"/>
        <v>885EPS037</v>
      </c>
      <c r="CU212" s="294" t="s">
        <v>346</v>
      </c>
      <c r="CV212" s="295">
        <v>885</v>
      </c>
      <c r="CW212" s="294" t="s">
        <v>224</v>
      </c>
      <c r="CX212" s="296">
        <v>110</v>
      </c>
      <c r="CY212" s="209" t="str">
        <f t="shared" si="241"/>
        <v>858EPSM03</v>
      </c>
      <c r="CZ212" s="294" t="s">
        <v>346</v>
      </c>
      <c r="DA212" s="295">
        <v>858</v>
      </c>
      <c r="DB212" s="294" t="s">
        <v>202</v>
      </c>
      <c r="DC212" s="296">
        <v>169</v>
      </c>
    </row>
    <row r="213" spans="98:107" x14ac:dyDescent="0.25">
      <c r="CT213" s="293" t="str">
        <f t="shared" si="240"/>
        <v>885EPS040</v>
      </c>
      <c r="CU213" s="294" t="s">
        <v>346</v>
      </c>
      <c r="CV213" s="295">
        <v>885</v>
      </c>
      <c r="CW213" s="294" t="s">
        <v>240</v>
      </c>
      <c r="CX213" s="296">
        <v>6</v>
      </c>
      <c r="CY213" s="209" t="str">
        <f t="shared" si="241"/>
        <v>858EPSS16</v>
      </c>
      <c r="CZ213" s="294" t="s">
        <v>346</v>
      </c>
      <c r="DA213" s="295">
        <v>858</v>
      </c>
      <c r="DB213" s="294" t="s">
        <v>194</v>
      </c>
      <c r="DC213" s="296">
        <v>183</v>
      </c>
    </row>
    <row r="214" spans="98:107" x14ac:dyDescent="0.25">
      <c r="CT214" s="293" t="str">
        <f t="shared" si="240"/>
        <v>890EAS016</v>
      </c>
      <c r="CU214" s="294" t="s">
        <v>346</v>
      </c>
      <c r="CV214" s="295">
        <v>890</v>
      </c>
      <c r="CW214" s="294" t="s">
        <v>230</v>
      </c>
      <c r="CX214" s="296">
        <v>3</v>
      </c>
      <c r="CY214" s="209" t="str">
        <f t="shared" si="241"/>
        <v>858EPSS37</v>
      </c>
      <c r="CZ214" s="294" t="s">
        <v>346</v>
      </c>
      <c r="DA214" s="295">
        <v>858</v>
      </c>
      <c r="DB214" s="294" t="s">
        <v>196</v>
      </c>
      <c r="DC214" s="296">
        <v>66</v>
      </c>
    </row>
    <row r="215" spans="98:107" x14ac:dyDescent="0.25">
      <c r="CT215" s="293" t="str">
        <f t="shared" si="240"/>
        <v>890EPS002</v>
      </c>
      <c r="CU215" s="294" t="s">
        <v>346</v>
      </c>
      <c r="CV215" s="295">
        <v>890</v>
      </c>
      <c r="CW215" s="294" t="s">
        <v>225</v>
      </c>
      <c r="CX215" s="296">
        <v>3</v>
      </c>
      <c r="CY215" s="209" t="str">
        <f t="shared" si="241"/>
        <v>858EPSS40</v>
      </c>
      <c r="CZ215" s="294" t="s">
        <v>346</v>
      </c>
      <c r="DA215" s="295">
        <v>858</v>
      </c>
      <c r="DB215" s="294" t="s">
        <v>178</v>
      </c>
      <c r="DC215" s="296">
        <v>9662</v>
      </c>
    </row>
    <row r="216" spans="98:107" x14ac:dyDescent="0.25">
      <c r="CT216" s="293" t="str">
        <f t="shared" si="240"/>
        <v>890EPS003</v>
      </c>
      <c r="CU216" s="294" t="s">
        <v>346</v>
      </c>
      <c r="CV216" s="295">
        <v>890</v>
      </c>
      <c r="CW216" s="294" t="s">
        <v>226</v>
      </c>
      <c r="CX216" s="296">
        <v>2005</v>
      </c>
      <c r="CY216" s="209" t="str">
        <f t="shared" si="241"/>
        <v>885EPS020</v>
      </c>
      <c r="CZ216" s="294" t="s">
        <v>346</v>
      </c>
      <c r="DA216" s="295">
        <v>885</v>
      </c>
      <c r="DB216" s="294" t="s">
        <v>189</v>
      </c>
      <c r="DC216" s="296">
        <v>5</v>
      </c>
    </row>
    <row r="217" spans="98:107" x14ac:dyDescent="0.25">
      <c r="CT217" s="293" t="str">
        <f t="shared" si="240"/>
        <v>890EPS037</v>
      </c>
      <c r="CU217" s="294" t="s">
        <v>346</v>
      </c>
      <c r="CV217" s="295">
        <v>890</v>
      </c>
      <c r="CW217" s="294" t="s">
        <v>224</v>
      </c>
      <c r="CX217" s="296">
        <v>565</v>
      </c>
      <c r="CY217" s="209" t="str">
        <f t="shared" si="241"/>
        <v>885EPSM03</v>
      </c>
      <c r="CZ217" s="294" t="s">
        <v>346</v>
      </c>
      <c r="DA217" s="295">
        <v>885</v>
      </c>
      <c r="DB217" s="294" t="s">
        <v>202</v>
      </c>
      <c r="DC217" s="296">
        <v>114</v>
      </c>
    </row>
    <row r="218" spans="98:107" x14ac:dyDescent="0.25">
      <c r="CT218" s="293" t="str">
        <f t="shared" si="240"/>
        <v>890EPS040</v>
      </c>
      <c r="CU218" s="294" t="s">
        <v>346</v>
      </c>
      <c r="CV218" s="295">
        <v>890</v>
      </c>
      <c r="CW218" s="294" t="s">
        <v>240</v>
      </c>
      <c r="CX218" s="296">
        <v>39</v>
      </c>
      <c r="CY218" s="209" t="str">
        <f t="shared" si="241"/>
        <v>885EPSS37</v>
      </c>
      <c r="CZ218" s="294" t="s">
        <v>346</v>
      </c>
      <c r="DA218" s="295">
        <v>885</v>
      </c>
      <c r="DB218" s="294" t="s">
        <v>196</v>
      </c>
      <c r="DC218" s="296">
        <v>32</v>
      </c>
    </row>
    <row r="219" spans="98:107" x14ac:dyDescent="0.25">
      <c r="CT219" s="293" t="str">
        <f t="shared" si="240"/>
        <v>890ESSC24</v>
      </c>
      <c r="CU219" s="294" t="s">
        <v>346</v>
      </c>
      <c r="CV219" s="295">
        <v>890</v>
      </c>
      <c r="CW219" s="294" t="s">
        <v>241</v>
      </c>
      <c r="CX219" s="296">
        <v>27</v>
      </c>
      <c r="CY219" s="209" t="str">
        <f t="shared" si="241"/>
        <v>885EPSS40</v>
      </c>
      <c r="CZ219" s="294" t="s">
        <v>346</v>
      </c>
      <c r="DA219" s="295">
        <v>885</v>
      </c>
      <c r="DB219" s="294" t="s">
        <v>178</v>
      </c>
      <c r="DC219" s="296">
        <v>3484</v>
      </c>
    </row>
    <row r="220" spans="98:107" x14ac:dyDescent="0.25">
      <c r="CT220" s="293" t="str">
        <f t="shared" si="240"/>
        <v>4EPS003</v>
      </c>
      <c r="CU220" s="294" t="s">
        <v>347</v>
      </c>
      <c r="CV220" s="295">
        <v>4</v>
      </c>
      <c r="CW220" s="294" t="s">
        <v>226</v>
      </c>
      <c r="CX220" s="296">
        <v>271</v>
      </c>
      <c r="CY220" s="209" t="str">
        <f t="shared" si="241"/>
        <v>885ESS002</v>
      </c>
      <c r="CZ220" s="294" t="s">
        <v>346</v>
      </c>
      <c r="DA220" s="295">
        <v>885</v>
      </c>
      <c r="DB220" s="294" t="s">
        <v>182</v>
      </c>
      <c r="DC220" s="296">
        <v>1619</v>
      </c>
    </row>
    <row r="221" spans="98:107" x14ac:dyDescent="0.25">
      <c r="CT221" s="293" t="str">
        <f t="shared" si="240"/>
        <v>4EPS017</v>
      </c>
      <c r="CU221" s="294" t="s">
        <v>347</v>
      </c>
      <c r="CV221" s="295">
        <v>4</v>
      </c>
      <c r="CW221" s="294" t="s">
        <v>234</v>
      </c>
      <c r="CX221" s="296">
        <v>1</v>
      </c>
      <c r="CY221" s="209" t="str">
        <f t="shared" si="241"/>
        <v>890EPS020</v>
      </c>
      <c r="CZ221" s="294" t="s">
        <v>346</v>
      </c>
      <c r="DA221" s="295">
        <v>890</v>
      </c>
      <c r="DB221" s="294" t="s">
        <v>189</v>
      </c>
      <c r="DC221" s="296">
        <v>202</v>
      </c>
    </row>
    <row r="222" spans="98:107" x14ac:dyDescent="0.25">
      <c r="CT222" s="293" t="str">
        <f t="shared" si="240"/>
        <v>4EPS023</v>
      </c>
      <c r="CU222" s="294" t="s">
        <v>347</v>
      </c>
      <c r="CV222" s="295">
        <v>4</v>
      </c>
      <c r="CW222" s="294" t="s">
        <v>227</v>
      </c>
      <c r="CX222" s="296">
        <v>8</v>
      </c>
      <c r="CY222" s="209" t="str">
        <f t="shared" si="241"/>
        <v>890EPSM03</v>
      </c>
      <c r="CZ222" s="294" t="s">
        <v>346</v>
      </c>
      <c r="DA222" s="295">
        <v>890</v>
      </c>
      <c r="DB222" s="294" t="s">
        <v>202</v>
      </c>
      <c r="DC222" s="296">
        <v>284</v>
      </c>
    </row>
    <row r="223" spans="98:107" x14ac:dyDescent="0.25">
      <c r="CT223" s="293" t="str">
        <f t="shared" si="240"/>
        <v>4EPS037</v>
      </c>
      <c r="CU223" s="294" t="s">
        <v>347</v>
      </c>
      <c r="CV223" s="295">
        <v>4</v>
      </c>
      <c r="CW223" s="294" t="s">
        <v>224</v>
      </c>
      <c r="CX223" s="296">
        <v>12</v>
      </c>
      <c r="CY223" s="209" t="str">
        <f t="shared" si="241"/>
        <v>890EPSS37</v>
      </c>
      <c r="CZ223" s="294" t="s">
        <v>346</v>
      </c>
      <c r="DA223" s="295">
        <v>890</v>
      </c>
      <c r="DB223" s="294" t="s">
        <v>196</v>
      </c>
      <c r="DC223" s="296">
        <v>143</v>
      </c>
    </row>
    <row r="224" spans="98:107" x14ac:dyDescent="0.25">
      <c r="CT224" s="293" t="str">
        <f t="shared" si="240"/>
        <v>4EPS040</v>
      </c>
      <c r="CU224" s="294" t="s">
        <v>347</v>
      </c>
      <c r="CV224" s="295">
        <v>4</v>
      </c>
      <c r="CW224" s="294" t="s">
        <v>240</v>
      </c>
      <c r="CX224" s="296">
        <v>4</v>
      </c>
      <c r="CY224" s="209" t="str">
        <f t="shared" si="241"/>
        <v>890EPSS40</v>
      </c>
      <c r="CZ224" s="294" t="s">
        <v>346</v>
      </c>
      <c r="DA224" s="295">
        <v>890</v>
      </c>
      <c r="DB224" s="294" t="s">
        <v>178</v>
      </c>
      <c r="DC224" s="296">
        <v>8456</v>
      </c>
    </row>
    <row r="225" spans="98:107" x14ac:dyDescent="0.25">
      <c r="CT225" s="293" t="str">
        <f t="shared" si="240"/>
        <v>42EAS016</v>
      </c>
      <c r="CU225" s="294" t="s">
        <v>347</v>
      </c>
      <c r="CV225" s="295">
        <v>42</v>
      </c>
      <c r="CW225" s="294" t="s">
        <v>230</v>
      </c>
      <c r="CX225" s="296">
        <v>3</v>
      </c>
      <c r="CY225" s="209" t="str">
        <f t="shared" si="241"/>
        <v>890ESS024</v>
      </c>
      <c r="CZ225" s="294" t="s">
        <v>346</v>
      </c>
      <c r="DA225" s="295">
        <v>890</v>
      </c>
      <c r="DB225" s="294" t="s">
        <v>180</v>
      </c>
      <c r="DC225" s="296">
        <v>5873</v>
      </c>
    </row>
    <row r="226" spans="98:107" x14ac:dyDescent="0.25">
      <c r="CT226" s="293" t="str">
        <f t="shared" si="240"/>
        <v>42EPS003</v>
      </c>
      <c r="CU226" s="294" t="s">
        <v>347</v>
      </c>
      <c r="CV226" s="295">
        <v>42</v>
      </c>
      <c r="CW226" s="294" t="s">
        <v>226</v>
      </c>
      <c r="CX226" s="296">
        <v>6724</v>
      </c>
      <c r="CY226" s="209" t="str">
        <f t="shared" si="241"/>
        <v>4EPS020</v>
      </c>
      <c r="CZ226" s="294" t="s">
        <v>347</v>
      </c>
      <c r="DA226" s="295">
        <v>4</v>
      </c>
      <c r="DB226" s="294" t="s">
        <v>189</v>
      </c>
      <c r="DC226" s="296">
        <v>10</v>
      </c>
    </row>
    <row r="227" spans="98:107" x14ac:dyDescent="0.25">
      <c r="CT227" s="293" t="str">
        <f t="shared" si="240"/>
        <v>42EPS005</v>
      </c>
      <c r="CU227" s="294" t="s">
        <v>347</v>
      </c>
      <c r="CV227" s="295">
        <v>42</v>
      </c>
      <c r="CW227" s="294" t="s">
        <v>228</v>
      </c>
      <c r="CX227" s="296">
        <v>1</v>
      </c>
      <c r="CY227" s="209" t="str">
        <f t="shared" si="241"/>
        <v>4EPSM03</v>
      </c>
      <c r="CZ227" s="294" t="s">
        <v>347</v>
      </c>
      <c r="DA227" s="295">
        <v>4</v>
      </c>
      <c r="DB227" s="294" t="s">
        <v>202</v>
      </c>
      <c r="DC227" s="296">
        <v>26</v>
      </c>
    </row>
    <row r="228" spans="98:107" x14ac:dyDescent="0.25">
      <c r="CT228" s="293" t="str">
        <f t="shared" si="240"/>
        <v>42EPS016</v>
      </c>
      <c r="CU228" s="294" t="s">
        <v>347</v>
      </c>
      <c r="CV228" s="295">
        <v>42</v>
      </c>
      <c r="CW228" s="294" t="s">
        <v>221</v>
      </c>
      <c r="CX228" s="296">
        <v>1666</v>
      </c>
      <c r="CY228" s="209" t="str">
        <f t="shared" si="241"/>
        <v>4EPSS23</v>
      </c>
      <c r="CZ228" s="294" t="s">
        <v>347</v>
      </c>
      <c r="DA228" s="295">
        <v>4</v>
      </c>
      <c r="DB228" s="294" t="s">
        <v>200</v>
      </c>
      <c r="DC228" s="296">
        <v>1</v>
      </c>
    </row>
    <row r="229" spans="98:107" x14ac:dyDescent="0.25">
      <c r="CT229" s="293" t="str">
        <f t="shared" si="240"/>
        <v>42EPS017</v>
      </c>
      <c r="CU229" s="294" t="s">
        <v>347</v>
      </c>
      <c r="CV229" s="295">
        <v>42</v>
      </c>
      <c r="CW229" s="294" t="s">
        <v>234</v>
      </c>
      <c r="CX229" s="296">
        <v>3</v>
      </c>
      <c r="CY229" s="209" t="str">
        <f t="shared" si="241"/>
        <v>4EPSS37</v>
      </c>
      <c r="CZ229" s="294" t="s">
        <v>347</v>
      </c>
      <c r="DA229" s="295">
        <v>4</v>
      </c>
      <c r="DB229" s="294" t="s">
        <v>196</v>
      </c>
      <c r="DC229" s="296">
        <v>4</v>
      </c>
    </row>
    <row r="230" spans="98:107" x14ac:dyDescent="0.25">
      <c r="CT230" s="293" t="str">
        <f t="shared" si="240"/>
        <v>42EPS037</v>
      </c>
      <c r="CU230" s="294" t="s">
        <v>347</v>
      </c>
      <c r="CV230" s="295">
        <v>42</v>
      </c>
      <c r="CW230" s="294" t="s">
        <v>224</v>
      </c>
      <c r="CX230" s="296">
        <v>743</v>
      </c>
      <c r="CY230" s="209" t="str">
        <f t="shared" si="241"/>
        <v>4EPSS40</v>
      </c>
      <c r="CZ230" s="294" t="s">
        <v>347</v>
      </c>
      <c r="DA230" s="295">
        <v>4</v>
      </c>
      <c r="DB230" s="294" t="s">
        <v>178</v>
      </c>
      <c r="DC230" s="296">
        <v>1386</v>
      </c>
    </row>
    <row r="231" spans="98:107" x14ac:dyDescent="0.25">
      <c r="CT231" s="293" t="str">
        <f t="shared" si="240"/>
        <v>42EPS040</v>
      </c>
      <c r="CU231" s="294" t="s">
        <v>347</v>
      </c>
      <c r="CV231" s="295">
        <v>42</v>
      </c>
      <c r="CW231" s="294" t="s">
        <v>240</v>
      </c>
      <c r="CX231" s="296">
        <v>50</v>
      </c>
      <c r="CY231" s="209" t="str">
        <f t="shared" si="241"/>
        <v>42EPSM03</v>
      </c>
      <c r="CZ231" s="294" t="s">
        <v>347</v>
      </c>
      <c r="DA231" s="295">
        <v>42</v>
      </c>
      <c r="DB231" s="294" t="s">
        <v>202</v>
      </c>
      <c r="DC231" s="296">
        <v>903</v>
      </c>
    </row>
    <row r="232" spans="98:107" x14ac:dyDescent="0.25">
      <c r="CT232" s="293" t="str">
        <f t="shared" si="240"/>
        <v>42ESSC24</v>
      </c>
      <c r="CU232" s="294" t="s">
        <v>347</v>
      </c>
      <c r="CV232" s="295">
        <v>42</v>
      </c>
      <c r="CW232" s="294" t="s">
        <v>241</v>
      </c>
      <c r="CX232" s="296">
        <v>106</v>
      </c>
      <c r="CY232" s="209" t="str">
        <f t="shared" si="241"/>
        <v>42EPSS16</v>
      </c>
      <c r="CZ232" s="294" t="s">
        <v>347</v>
      </c>
      <c r="DA232" s="295">
        <v>42</v>
      </c>
      <c r="DB232" s="294" t="s">
        <v>194</v>
      </c>
      <c r="DC232" s="296">
        <v>276</v>
      </c>
    </row>
    <row r="233" spans="98:107" x14ac:dyDescent="0.25">
      <c r="CT233" s="293" t="str">
        <f t="shared" si="240"/>
        <v>44EPS003</v>
      </c>
      <c r="CU233" s="294" t="s">
        <v>347</v>
      </c>
      <c r="CV233" s="295">
        <v>44</v>
      </c>
      <c r="CW233" s="294" t="s">
        <v>226</v>
      </c>
      <c r="CX233" s="296">
        <v>1137</v>
      </c>
      <c r="CY233" s="209" t="str">
        <f t="shared" si="241"/>
        <v>42EPSS37</v>
      </c>
      <c r="CZ233" s="294" t="s">
        <v>347</v>
      </c>
      <c r="DA233" s="295">
        <v>42</v>
      </c>
      <c r="DB233" s="294" t="s">
        <v>196</v>
      </c>
      <c r="DC233" s="296">
        <v>160</v>
      </c>
    </row>
    <row r="234" spans="98:107" x14ac:dyDescent="0.25">
      <c r="CT234" s="293" t="str">
        <f t="shared" si="240"/>
        <v>44EPS005</v>
      </c>
      <c r="CU234" s="294" t="s">
        <v>347</v>
      </c>
      <c r="CV234" s="295">
        <v>44</v>
      </c>
      <c r="CW234" s="294" t="s">
        <v>228</v>
      </c>
      <c r="CX234" s="296">
        <v>1</v>
      </c>
      <c r="CY234" s="209" t="str">
        <f t="shared" si="241"/>
        <v>42EPSS40</v>
      </c>
      <c r="CZ234" s="294" t="s">
        <v>347</v>
      </c>
      <c r="DA234" s="295">
        <v>42</v>
      </c>
      <c r="DB234" s="294" t="s">
        <v>178</v>
      </c>
      <c r="DC234" s="296">
        <v>6814</v>
      </c>
    </row>
    <row r="235" spans="98:107" x14ac:dyDescent="0.25">
      <c r="CT235" s="293" t="str">
        <f t="shared" si="240"/>
        <v>44EPS037</v>
      </c>
      <c r="CU235" s="294" t="s">
        <v>347</v>
      </c>
      <c r="CV235" s="295">
        <v>44</v>
      </c>
      <c r="CW235" s="294" t="s">
        <v>224</v>
      </c>
      <c r="CX235" s="296">
        <v>38</v>
      </c>
      <c r="CY235" s="209" t="str">
        <f t="shared" si="241"/>
        <v>42ESS024</v>
      </c>
      <c r="CZ235" s="294" t="s">
        <v>347</v>
      </c>
      <c r="DA235" s="295">
        <v>42</v>
      </c>
      <c r="DB235" s="294" t="s">
        <v>180</v>
      </c>
      <c r="DC235" s="296">
        <v>9227</v>
      </c>
    </row>
    <row r="236" spans="98:107" x14ac:dyDescent="0.25">
      <c r="CT236" s="293" t="str">
        <f t="shared" si="240"/>
        <v>44EPS040</v>
      </c>
      <c r="CU236" s="294" t="s">
        <v>347</v>
      </c>
      <c r="CV236" s="295">
        <v>44</v>
      </c>
      <c r="CW236" s="294" t="s">
        <v>240</v>
      </c>
      <c r="CX236" s="296">
        <v>30</v>
      </c>
      <c r="CY236" s="209" t="str">
        <f t="shared" si="241"/>
        <v>42ESS091</v>
      </c>
      <c r="CZ236" s="294" t="s">
        <v>347</v>
      </c>
      <c r="DA236" s="295">
        <v>42</v>
      </c>
      <c r="DB236" s="294" t="s">
        <v>184</v>
      </c>
      <c r="DC236" s="296">
        <v>191</v>
      </c>
    </row>
    <row r="237" spans="98:107" x14ac:dyDescent="0.25">
      <c r="CT237" s="293" t="str">
        <f t="shared" si="240"/>
        <v>59EPS002</v>
      </c>
      <c r="CU237" s="294" t="s">
        <v>347</v>
      </c>
      <c r="CV237" s="295">
        <v>59</v>
      </c>
      <c r="CW237" s="294" t="s">
        <v>225</v>
      </c>
      <c r="CX237" s="296">
        <v>1</v>
      </c>
      <c r="CY237" s="209" t="str">
        <f t="shared" si="241"/>
        <v>44EPSM03</v>
      </c>
      <c r="CZ237" s="294" t="s">
        <v>347</v>
      </c>
      <c r="DA237" s="295">
        <v>44</v>
      </c>
      <c r="DB237" s="294" t="s">
        <v>202</v>
      </c>
      <c r="DC237" s="296">
        <v>263</v>
      </c>
    </row>
    <row r="238" spans="98:107" x14ac:dyDescent="0.25">
      <c r="CT238" s="293" t="str">
        <f t="shared" si="240"/>
        <v>59EPS003</v>
      </c>
      <c r="CU238" s="294" t="s">
        <v>347</v>
      </c>
      <c r="CV238" s="295">
        <v>59</v>
      </c>
      <c r="CW238" s="294" t="s">
        <v>226</v>
      </c>
      <c r="CX238" s="296">
        <v>2302</v>
      </c>
      <c r="CY238" s="209" t="str">
        <f t="shared" si="241"/>
        <v>44EPSS02</v>
      </c>
      <c r="CZ238" s="294" t="s">
        <v>347</v>
      </c>
      <c r="DA238" s="295">
        <v>44</v>
      </c>
      <c r="DB238" s="294" t="s">
        <v>198</v>
      </c>
      <c r="DC238" s="296">
        <v>3</v>
      </c>
    </row>
    <row r="239" spans="98:107" x14ac:dyDescent="0.25">
      <c r="CT239" s="293" t="str">
        <f t="shared" si="240"/>
        <v>59EPS005</v>
      </c>
      <c r="CU239" s="294" t="s">
        <v>347</v>
      </c>
      <c r="CV239" s="295">
        <v>59</v>
      </c>
      <c r="CW239" s="294" t="s">
        <v>228</v>
      </c>
      <c r="CX239" s="296">
        <v>5</v>
      </c>
      <c r="CY239" s="209" t="str">
        <f t="shared" si="241"/>
        <v>44EPSS37</v>
      </c>
      <c r="CZ239" s="294" t="s">
        <v>347</v>
      </c>
      <c r="DA239" s="295">
        <v>44</v>
      </c>
      <c r="DB239" s="294" t="s">
        <v>196</v>
      </c>
      <c r="DC239" s="296">
        <v>7</v>
      </c>
    </row>
    <row r="240" spans="98:107" x14ac:dyDescent="0.25">
      <c r="CT240" s="293" t="str">
        <f t="shared" si="240"/>
        <v>59EPS016</v>
      </c>
      <c r="CU240" s="294" t="s">
        <v>347</v>
      </c>
      <c r="CV240" s="295">
        <v>59</v>
      </c>
      <c r="CW240" s="294" t="s">
        <v>221</v>
      </c>
      <c r="CX240" s="296">
        <v>174</v>
      </c>
      <c r="CY240" s="209" t="str">
        <f t="shared" si="241"/>
        <v>44EPSS40</v>
      </c>
      <c r="CZ240" s="294" t="s">
        <v>347</v>
      </c>
      <c r="DA240" s="295">
        <v>44</v>
      </c>
      <c r="DB240" s="294" t="s">
        <v>178</v>
      </c>
      <c r="DC240" s="296">
        <v>5300</v>
      </c>
    </row>
    <row r="241" spans="98:107" x14ac:dyDescent="0.25">
      <c r="CT241" s="293" t="str">
        <f t="shared" si="240"/>
        <v>59EPS017</v>
      </c>
      <c r="CU241" s="294" t="s">
        <v>347</v>
      </c>
      <c r="CV241" s="295">
        <v>59</v>
      </c>
      <c r="CW241" s="294" t="s">
        <v>234</v>
      </c>
      <c r="CX241" s="296">
        <v>1</v>
      </c>
      <c r="CY241" s="209" t="str">
        <f t="shared" si="241"/>
        <v>59EPSM03</v>
      </c>
      <c r="CZ241" s="294" t="s">
        <v>347</v>
      </c>
      <c r="DA241" s="295">
        <v>59</v>
      </c>
      <c r="DB241" s="294" t="s">
        <v>202</v>
      </c>
      <c r="DC241" s="296">
        <v>238</v>
      </c>
    </row>
    <row r="242" spans="98:107" x14ac:dyDescent="0.25">
      <c r="CT242" s="293" t="str">
        <f t="shared" si="240"/>
        <v>59EPS037</v>
      </c>
      <c r="CU242" s="294" t="s">
        <v>347</v>
      </c>
      <c r="CV242" s="295">
        <v>59</v>
      </c>
      <c r="CW242" s="294" t="s">
        <v>224</v>
      </c>
      <c r="CX242" s="296">
        <v>138</v>
      </c>
      <c r="CY242" s="209" t="str">
        <f t="shared" si="241"/>
        <v>59EPSS16</v>
      </c>
      <c r="CZ242" s="294" t="s">
        <v>347</v>
      </c>
      <c r="DA242" s="295">
        <v>59</v>
      </c>
      <c r="DB242" s="294" t="s">
        <v>194</v>
      </c>
      <c r="DC242" s="296">
        <v>24</v>
      </c>
    </row>
    <row r="243" spans="98:107" x14ac:dyDescent="0.25">
      <c r="CT243" s="293" t="str">
        <f t="shared" si="240"/>
        <v>59EPS040</v>
      </c>
      <c r="CU243" s="294" t="s">
        <v>347</v>
      </c>
      <c r="CV243" s="295">
        <v>59</v>
      </c>
      <c r="CW243" s="294" t="s">
        <v>240</v>
      </c>
      <c r="CX243" s="296">
        <v>4</v>
      </c>
      <c r="CY243" s="209" t="str">
        <f t="shared" si="241"/>
        <v>59EPSS37</v>
      </c>
      <c r="CZ243" s="294" t="s">
        <v>347</v>
      </c>
      <c r="DA243" s="295">
        <v>59</v>
      </c>
      <c r="DB243" s="294" t="s">
        <v>196</v>
      </c>
      <c r="DC243" s="296">
        <v>8</v>
      </c>
    </row>
    <row r="244" spans="98:107" x14ac:dyDescent="0.25">
      <c r="CT244" s="293" t="str">
        <f t="shared" si="240"/>
        <v>59ESSC24</v>
      </c>
      <c r="CU244" s="294" t="s">
        <v>347</v>
      </c>
      <c r="CV244" s="295">
        <v>59</v>
      </c>
      <c r="CW244" s="294" t="s">
        <v>241</v>
      </c>
      <c r="CX244" s="296">
        <v>26</v>
      </c>
      <c r="CY244" s="209" t="str">
        <f t="shared" si="241"/>
        <v>59EPSS40</v>
      </c>
      <c r="CZ244" s="294" t="s">
        <v>347</v>
      </c>
      <c r="DA244" s="295">
        <v>59</v>
      </c>
      <c r="DB244" s="294" t="s">
        <v>178</v>
      </c>
      <c r="DC244" s="296">
        <v>736</v>
      </c>
    </row>
    <row r="245" spans="98:107" x14ac:dyDescent="0.25">
      <c r="CT245" s="293" t="str">
        <f t="shared" si="240"/>
        <v>113EPS003</v>
      </c>
      <c r="CU245" s="294" t="s">
        <v>347</v>
      </c>
      <c r="CV245" s="295">
        <v>113</v>
      </c>
      <c r="CW245" s="294" t="s">
        <v>226</v>
      </c>
      <c r="CX245" s="296">
        <v>1422</v>
      </c>
      <c r="CY245" s="209" t="str">
        <f t="shared" si="241"/>
        <v>59ESS024</v>
      </c>
      <c r="CZ245" s="294" t="s">
        <v>347</v>
      </c>
      <c r="DA245" s="295">
        <v>59</v>
      </c>
      <c r="DB245" s="294" t="s">
        <v>180</v>
      </c>
      <c r="DC245" s="296">
        <v>2296</v>
      </c>
    </row>
    <row r="246" spans="98:107" x14ac:dyDescent="0.25">
      <c r="CT246" s="293" t="str">
        <f t="shared" si="240"/>
        <v>113EPS037</v>
      </c>
      <c r="CU246" s="294" t="s">
        <v>347</v>
      </c>
      <c r="CV246" s="295">
        <v>113</v>
      </c>
      <c r="CW246" s="294" t="s">
        <v>224</v>
      </c>
      <c r="CX246" s="296">
        <v>913</v>
      </c>
      <c r="CY246" s="209" t="str">
        <f t="shared" si="241"/>
        <v>113EPS020</v>
      </c>
      <c r="CZ246" s="294" t="s">
        <v>347</v>
      </c>
      <c r="DA246" s="295">
        <v>113</v>
      </c>
      <c r="DB246" s="294" t="s">
        <v>189</v>
      </c>
      <c r="DC246" s="296">
        <v>4</v>
      </c>
    </row>
    <row r="247" spans="98:107" x14ac:dyDescent="0.25">
      <c r="CT247" s="293" t="str">
        <f t="shared" si="240"/>
        <v>113EPS040</v>
      </c>
      <c r="CU247" s="294" t="s">
        <v>347</v>
      </c>
      <c r="CV247" s="295">
        <v>113</v>
      </c>
      <c r="CW247" s="294" t="s">
        <v>240</v>
      </c>
      <c r="CX247" s="296">
        <v>24</v>
      </c>
      <c r="CY247" s="209" t="str">
        <f t="shared" si="241"/>
        <v>113EPSM03</v>
      </c>
      <c r="CZ247" s="294" t="s">
        <v>347</v>
      </c>
      <c r="DA247" s="295">
        <v>113</v>
      </c>
      <c r="DB247" s="294" t="s">
        <v>202</v>
      </c>
      <c r="DC247" s="296">
        <v>538</v>
      </c>
    </row>
    <row r="248" spans="98:107" x14ac:dyDescent="0.25">
      <c r="CT248" s="293" t="str">
        <f t="shared" si="240"/>
        <v>113EPSC20</v>
      </c>
      <c r="CU248" s="294" t="s">
        <v>347</v>
      </c>
      <c r="CV248" s="295">
        <v>113</v>
      </c>
      <c r="CW248" s="294" t="s">
        <v>243</v>
      </c>
      <c r="CX248" s="296">
        <v>5</v>
      </c>
      <c r="CY248" s="209" t="str">
        <f t="shared" si="241"/>
        <v>113EPSS37</v>
      </c>
      <c r="CZ248" s="294" t="s">
        <v>347</v>
      </c>
      <c r="DA248" s="295">
        <v>113</v>
      </c>
      <c r="DB248" s="294" t="s">
        <v>196</v>
      </c>
      <c r="DC248" s="296">
        <v>306</v>
      </c>
    </row>
    <row r="249" spans="98:107" x14ac:dyDescent="0.25">
      <c r="CT249" s="293" t="str">
        <f t="shared" si="240"/>
        <v>125EPS003</v>
      </c>
      <c r="CU249" s="294" t="s">
        <v>347</v>
      </c>
      <c r="CV249" s="295">
        <v>125</v>
      </c>
      <c r="CW249" s="294" t="s">
        <v>226</v>
      </c>
      <c r="CX249" s="296">
        <v>589</v>
      </c>
      <c r="CY249" s="209" t="str">
        <f t="shared" si="241"/>
        <v>113EPSS40</v>
      </c>
      <c r="CZ249" s="294" t="s">
        <v>347</v>
      </c>
      <c r="DA249" s="295">
        <v>113</v>
      </c>
      <c r="DB249" s="294" t="s">
        <v>178</v>
      </c>
      <c r="DC249" s="296">
        <v>4498</v>
      </c>
    </row>
    <row r="250" spans="98:107" x14ac:dyDescent="0.25">
      <c r="CT250" s="293" t="str">
        <f t="shared" si="240"/>
        <v>125EPS023</v>
      </c>
      <c r="CU250" s="294" t="s">
        <v>347</v>
      </c>
      <c r="CV250" s="295">
        <v>125</v>
      </c>
      <c r="CW250" s="294" t="s">
        <v>227</v>
      </c>
      <c r="CX250" s="296">
        <v>1</v>
      </c>
      <c r="CY250" s="209" t="str">
        <f t="shared" si="241"/>
        <v>113ESS091</v>
      </c>
      <c r="CZ250" s="294" t="s">
        <v>347</v>
      </c>
      <c r="DA250" s="295">
        <v>113</v>
      </c>
      <c r="DB250" s="294" t="s">
        <v>184</v>
      </c>
      <c r="DC250" s="296">
        <v>664</v>
      </c>
    </row>
    <row r="251" spans="98:107" x14ac:dyDescent="0.25">
      <c r="CT251" s="293" t="str">
        <f t="shared" si="240"/>
        <v>125EPS037</v>
      </c>
      <c r="CU251" s="294" t="s">
        <v>347</v>
      </c>
      <c r="CV251" s="295">
        <v>125</v>
      </c>
      <c r="CW251" s="294" t="s">
        <v>224</v>
      </c>
      <c r="CX251" s="296">
        <v>31</v>
      </c>
      <c r="CY251" s="209" t="str">
        <f t="shared" si="241"/>
        <v>125EPSM03</v>
      </c>
      <c r="CZ251" s="294" t="s">
        <v>347</v>
      </c>
      <c r="DA251" s="295">
        <v>125</v>
      </c>
      <c r="DB251" s="294" t="s">
        <v>202</v>
      </c>
      <c r="DC251" s="296">
        <v>119</v>
      </c>
    </row>
    <row r="252" spans="98:107" x14ac:dyDescent="0.25">
      <c r="CT252" s="293" t="str">
        <f t="shared" si="240"/>
        <v>125EPS040</v>
      </c>
      <c r="CU252" s="294" t="s">
        <v>347</v>
      </c>
      <c r="CV252" s="295">
        <v>125</v>
      </c>
      <c r="CW252" s="294" t="s">
        <v>240</v>
      </c>
      <c r="CX252" s="296">
        <v>32</v>
      </c>
      <c r="CY252" s="209" t="str">
        <f t="shared" si="241"/>
        <v>125EPSS37</v>
      </c>
      <c r="CZ252" s="294" t="s">
        <v>347</v>
      </c>
      <c r="DA252" s="295">
        <v>125</v>
      </c>
      <c r="DB252" s="294" t="s">
        <v>196</v>
      </c>
      <c r="DC252" s="296">
        <v>11</v>
      </c>
    </row>
    <row r="253" spans="98:107" x14ac:dyDescent="0.25">
      <c r="CT253" s="293" t="str">
        <f t="shared" si="240"/>
        <v>138EPS002</v>
      </c>
      <c r="CU253" s="294" t="s">
        <v>347</v>
      </c>
      <c r="CV253" s="295">
        <v>138</v>
      </c>
      <c r="CW253" s="294" t="s">
        <v>225</v>
      </c>
      <c r="CX253" s="296">
        <v>1</v>
      </c>
      <c r="CY253" s="209" t="str">
        <f t="shared" si="241"/>
        <v>125EPSS40</v>
      </c>
      <c r="CZ253" s="294" t="s">
        <v>347</v>
      </c>
      <c r="DA253" s="295">
        <v>125</v>
      </c>
      <c r="DB253" s="294" t="s">
        <v>178</v>
      </c>
      <c r="DC253" s="296">
        <v>6492</v>
      </c>
    </row>
    <row r="254" spans="98:107" x14ac:dyDescent="0.25">
      <c r="CT254" s="293" t="str">
        <f t="shared" si="240"/>
        <v>138EPS003</v>
      </c>
      <c r="CU254" s="294" t="s">
        <v>347</v>
      </c>
      <c r="CV254" s="295">
        <v>138</v>
      </c>
      <c r="CW254" s="294" t="s">
        <v>226</v>
      </c>
      <c r="CX254" s="296">
        <v>1345</v>
      </c>
      <c r="CY254" s="209" t="str">
        <f t="shared" si="241"/>
        <v>138EPSM03</v>
      </c>
      <c r="CZ254" s="294" t="s">
        <v>347</v>
      </c>
      <c r="DA254" s="295">
        <v>138</v>
      </c>
      <c r="DB254" s="294" t="s">
        <v>202</v>
      </c>
      <c r="DC254" s="296">
        <v>274</v>
      </c>
    </row>
    <row r="255" spans="98:107" x14ac:dyDescent="0.25">
      <c r="CT255" s="293" t="str">
        <f t="shared" si="240"/>
        <v>138EPS037</v>
      </c>
      <c r="CU255" s="294" t="s">
        <v>347</v>
      </c>
      <c r="CV255" s="295">
        <v>138</v>
      </c>
      <c r="CW255" s="294" t="s">
        <v>224</v>
      </c>
      <c r="CX255" s="296">
        <v>194</v>
      </c>
      <c r="CY255" s="209" t="str">
        <f t="shared" si="241"/>
        <v>138EPSS37</v>
      </c>
      <c r="CZ255" s="294" t="s">
        <v>347</v>
      </c>
      <c r="DA255" s="295">
        <v>138</v>
      </c>
      <c r="DB255" s="294" t="s">
        <v>196</v>
      </c>
      <c r="DC255" s="296">
        <v>45</v>
      </c>
    </row>
    <row r="256" spans="98:107" x14ac:dyDescent="0.25">
      <c r="CT256" s="293" t="str">
        <f t="shared" si="240"/>
        <v>138EPS040</v>
      </c>
      <c r="CU256" s="294" t="s">
        <v>347</v>
      </c>
      <c r="CV256" s="295">
        <v>138</v>
      </c>
      <c r="CW256" s="294" t="s">
        <v>240</v>
      </c>
      <c r="CX256" s="296">
        <v>3</v>
      </c>
      <c r="CY256" s="209" t="str">
        <f t="shared" si="241"/>
        <v>138EPSS40</v>
      </c>
      <c r="CZ256" s="294" t="s">
        <v>347</v>
      </c>
      <c r="DA256" s="295">
        <v>138</v>
      </c>
      <c r="DB256" s="294" t="s">
        <v>178</v>
      </c>
      <c r="DC256" s="296">
        <v>11255</v>
      </c>
    </row>
    <row r="257" spans="98:107" x14ac:dyDescent="0.25">
      <c r="CT257" s="293" t="str">
        <f t="shared" si="240"/>
        <v>234EPS003</v>
      </c>
      <c r="CU257" s="294" t="s">
        <v>347</v>
      </c>
      <c r="CV257" s="295">
        <v>234</v>
      </c>
      <c r="CW257" s="294" t="s">
        <v>226</v>
      </c>
      <c r="CX257" s="296">
        <v>1419</v>
      </c>
      <c r="CY257" s="209" t="str">
        <f t="shared" si="241"/>
        <v>234EPS020</v>
      </c>
      <c r="CZ257" s="294" t="s">
        <v>347</v>
      </c>
      <c r="DA257" s="295">
        <v>234</v>
      </c>
      <c r="DB257" s="294" t="s">
        <v>189</v>
      </c>
      <c r="DC257" s="296">
        <v>30</v>
      </c>
    </row>
    <row r="258" spans="98:107" x14ac:dyDescent="0.25">
      <c r="CT258" s="293" t="str">
        <f t="shared" si="240"/>
        <v>234EPS023</v>
      </c>
      <c r="CU258" s="294" t="s">
        <v>347</v>
      </c>
      <c r="CV258" s="295">
        <v>234</v>
      </c>
      <c r="CW258" s="294" t="s">
        <v>227</v>
      </c>
      <c r="CX258" s="296">
        <v>2</v>
      </c>
      <c r="CY258" s="209" t="str">
        <f t="shared" si="241"/>
        <v>234EPSI03</v>
      </c>
      <c r="CZ258" s="294" t="s">
        <v>347</v>
      </c>
      <c r="DA258" s="295">
        <v>234</v>
      </c>
      <c r="DB258" s="294" t="s">
        <v>186</v>
      </c>
      <c r="DC258" s="296">
        <v>4034</v>
      </c>
    </row>
    <row r="259" spans="98:107" x14ac:dyDescent="0.25">
      <c r="CT259" s="293" t="str">
        <f t="shared" si="240"/>
        <v>234EPS037</v>
      </c>
      <c r="CU259" s="294" t="s">
        <v>347</v>
      </c>
      <c r="CV259" s="295">
        <v>234</v>
      </c>
      <c r="CW259" s="294" t="s">
        <v>224</v>
      </c>
      <c r="CX259" s="296">
        <v>155</v>
      </c>
      <c r="CY259" s="209" t="str">
        <f t="shared" si="241"/>
        <v>234EPSM03</v>
      </c>
      <c r="CZ259" s="294" t="s">
        <v>347</v>
      </c>
      <c r="DA259" s="295">
        <v>234</v>
      </c>
      <c r="DB259" s="294" t="s">
        <v>202</v>
      </c>
      <c r="DC259" s="296">
        <v>194</v>
      </c>
    </row>
    <row r="260" spans="98:107" x14ac:dyDescent="0.25">
      <c r="CT260" s="293" t="str">
        <f t="shared" si="240"/>
        <v>234ESSC24</v>
      </c>
      <c r="CU260" s="294" t="s">
        <v>347</v>
      </c>
      <c r="CV260" s="295">
        <v>234</v>
      </c>
      <c r="CW260" s="294" t="s">
        <v>241</v>
      </c>
      <c r="CX260" s="296">
        <v>71</v>
      </c>
      <c r="CY260" s="209" t="str">
        <f t="shared" si="241"/>
        <v>234EPSS23</v>
      </c>
      <c r="CZ260" s="294" t="s">
        <v>347</v>
      </c>
      <c r="DA260" s="295">
        <v>234</v>
      </c>
      <c r="DB260" s="294" t="s">
        <v>200</v>
      </c>
      <c r="DC260" s="296">
        <v>1</v>
      </c>
    </row>
    <row r="261" spans="98:107" x14ac:dyDescent="0.25">
      <c r="CT261" s="293" t="str">
        <f t="shared" si="240"/>
        <v>240EPS003</v>
      </c>
      <c r="CU261" s="294" t="s">
        <v>347</v>
      </c>
      <c r="CV261" s="295">
        <v>240</v>
      </c>
      <c r="CW261" s="294" t="s">
        <v>226</v>
      </c>
      <c r="CX261" s="296">
        <v>1693</v>
      </c>
      <c r="CY261" s="209" t="str">
        <f t="shared" si="241"/>
        <v>234EPSS37</v>
      </c>
      <c r="CZ261" s="294" t="s">
        <v>347</v>
      </c>
      <c r="DA261" s="295">
        <v>234</v>
      </c>
      <c r="DB261" s="294" t="s">
        <v>196</v>
      </c>
      <c r="DC261" s="296">
        <v>57</v>
      </c>
    </row>
    <row r="262" spans="98:107" x14ac:dyDescent="0.25">
      <c r="CT262" s="293" t="str">
        <f t="shared" si="240"/>
        <v>240EPS017</v>
      </c>
      <c r="CU262" s="294" t="s">
        <v>347</v>
      </c>
      <c r="CV262" s="295">
        <v>240</v>
      </c>
      <c r="CW262" s="294" t="s">
        <v>234</v>
      </c>
      <c r="CX262" s="296">
        <v>2</v>
      </c>
      <c r="CY262" s="209" t="str">
        <f t="shared" si="241"/>
        <v>234ESS024</v>
      </c>
      <c r="CZ262" s="294" t="s">
        <v>347</v>
      </c>
      <c r="DA262" s="295">
        <v>234</v>
      </c>
      <c r="DB262" s="294" t="s">
        <v>180</v>
      </c>
      <c r="DC262" s="296">
        <v>15010</v>
      </c>
    </row>
    <row r="263" spans="98:107" x14ac:dyDescent="0.25">
      <c r="CT263" s="293" t="str">
        <f t="shared" si="240"/>
        <v>240EPS037</v>
      </c>
      <c r="CU263" s="294" t="s">
        <v>347</v>
      </c>
      <c r="CV263" s="295">
        <v>240</v>
      </c>
      <c r="CW263" s="294" t="s">
        <v>224</v>
      </c>
      <c r="CX263" s="296">
        <v>207</v>
      </c>
      <c r="CY263" s="209" t="str">
        <f t="shared" si="241"/>
        <v>240EPSM03</v>
      </c>
      <c r="CZ263" s="294" t="s">
        <v>347</v>
      </c>
      <c r="DA263" s="295">
        <v>240</v>
      </c>
      <c r="DB263" s="294" t="s">
        <v>202</v>
      </c>
      <c r="DC263" s="296">
        <v>204</v>
      </c>
    </row>
    <row r="264" spans="98:107" x14ac:dyDescent="0.25">
      <c r="CT264" s="293" t="str">
        <f t="shared" si="240"/>
        <v>240EPS040</v>
      </c>
      <c r="CU264" s="294" t="s">
        <v>347</v>
      </c>
      <c r="CV264" s="295">
        <v>240</v>
      </c>
      <c r="CW264" s="294" t="s">
        <v>240</v>
      </c>
      <c r="CX264" s="296">
        <v>26</v>
      </c>
      <c r="CY264" s="209" t="str">
        <f t="shared" si="241"/>
        <v>240EPSS02</v>
      </c>
      <c r="CZ264" s="294" t="s">
        <v>347</v>
      </c>
      <c r="DA264" s="295">
        <v>240</v>
      </c>
      <c r="DB264" s="294" t="s">
        <v>198</v>
      </c>
      <c r="DC264" s="296">
        <v>4</v>
      </c>
    </row>
    <row r="265" spans="98:107" x14ac:dyDescent="0.25">
      <c r="CT265" s="293" t="str">
        <f t="shared" si="240"/>
        <v>284EPS002</v>
      </c>
      <c r="CU265" s="294" t="s">
        <v>347</v>
      </c>
      <c r="CV265" s="295">
        <v>284</v>
      </c>
      <c r="CW265" s="294" t="s">
        <v>225</v>
      </c>
      <c r="CX265" s="296">
        <v>8</v>
      </c>
      <c r="CY265" s="209" t="str">
        <f t="shared" si="241"/>
        <v>240EPSS37</v>
      </c>
      <c r="CZ265" s="294" t="s">
        <v>347</v>
      </c>
      <c r="DA265" s="295">
        <v>240</v>
      </c>
      <c r="DB265" s="294" t="s">
        <v>196</v>
      </c>
      <c r="DC265" s="296">
        <v>77</v>
      </c>
    </row>
    <row r="266" spans="98:107" x14ac:dyDescent="0.25">
      <c r="CT266" s="293" t="str">
        <f t="shared" ref="CT266:CT329" si="242">CONCATENATE(CV266,CW266)</f>
        <v>284EPS003</v>
      </c>
      <c r="CU266" s="294" t="s">
        <v>347</v>
      </c>
      <c r="CV266" s="295">
        <v>284</v>
      </c>
      <c r="CW266" s="294" t="s">
        <v>226</v>
      </c>
      <c r="CX266" s="296">
        <v>2141</v>
      </c>
      <c r="CY266" s="209" t="str">
        <f t="shared" ref="CY266:CY329" si="243">CONCATENATE(DA266,DB266)</f>
        <v>240EPSS40</v>
      </c>
      <c r="CZ266" s="294" t="s">
        <v>347</v>
      </c>
      <c r="DA266" s="295">
        <v>240</v>
      </c>
      <c r="DB266" s="294" t="s">
        <v>178</v>
      </c>
      <c r="DC266" s="296">
        <v>7449</v>
      </c>
    </row>
    <row r="267" spans="98:107" x14ac:dyDescent="0.25">
      <c r="CT267" s="293" t="str">
        <f t="shared" si="242"/>
        <v>284EPS016</v>
      </c>
      <c r="CU267" s="294" t="s">
        <v>347</v>
      </c>
      <c r="CV267" s="295">
        <v>284</v>
      </c>
      <c r="CW267" s="294" t="s">
        <v>221</v>
      </c>
      <c r="CX267" s="296">
        <v>2</v>
      </c>
      <c r="CY267" s="209" t="str">
        <f t="shared" si="243"/>
        <v>284EPS020</v>
      </c>
      <c r="CZ267" s="294" t="s">
        <v>347</v>
      </c>
      <c r="DA267" s="295">
        <v>284</v>
      </c>
      <c r="DB267" s="294" t="s">
        <v>189</v>
      </c>
      <c r="DC267" s="296">
        <v>22</v>
      </c>
    </row>
    <row r="268" spans="98:107" x14ac:dyDescent="0.25">
      <c r="CT268" s="293" t="str">
        <f t="shared" si="242"/>
        <v>284EPS037</v>
      </c>
      <c r="CU268" s="294" t="s">
        <v>347</v>
      </c>
      <c r="CV268" s="295">
        <v>284</v>
      </c>
      <c r="CW268" s="294" t="s">
        <v>224</v>
      </c>
      <c r="CX268" s="296">
        <v>165</v>
      </c>
      <c r="CY268" s="209" t="str">
        <f t="shared" si="243"/>
        <v>284EPSI03</v>
      </c>
      <c r="CZ268" s="294" t="s">
        <v>347</v>
      </c>
      <c r="DA268" s="295">
        <v>284</v>
      </c>
      <c r="DB268" s="294" t="s">
        <v>186</v>
      </c>
      <c r="DC268" s="296">
        <v>3761</v>
      </c>
    </row>
    <row r="269" spans="98:107" x14ac:dyDescent="0.25">
      <c r="CT269" s="293" t="str">
        <f t="shared" si="242"/>
        <v>284EPS040</v>
      </c>
      <c r="CU269" s="294" t="s">
        <v>347</v>
      </c>
      <c r="CV269" s="295">
        <v>284</v>
      </c>
      <c r="CW269" s="294" t="s">
        <v>240</v>
      </c>
      <c r="CX269" s="296">
        <v>18</v>
      </c>
      <c r="CY269" s="209" t="str">
        <f t="shared" si="243"/>
        <v>284EPSM03</v>
      </c>
      <c r="CZ269" s="294" t="s">
        <v>347</v>
      </c>
      <c r="DA269" s="295">
        <v>284</v>
      </c>
      <c r="DB269" s="294" t="s">
        <v>202</v>
      </c>
      <c r="DC269" s="296">
        <v>294</v>
      </c>
    </row>
    <row r="270" spans="98:107" x14ac:dyDescent="0.25">
      <c r="CT270" s="293" t="str">
        <f t="shared" si="242"/>
        <v>284EPSC20</v>
      </c>
      <c r="CU270" s="294" t="s">
        <v>347</v>
      </c>
      <c r="CV270" s="295">
        <v>284</v>
      </c>
      <c r="CW270" s="294" t="s">
        <v>243</v>
      </c>
      <c r="CX270" s="296">
        <v>4</v>
      </c>
      <c r="CY270" s="209" t="str">
        <f t="shared" si="243"/>
        <v>284EPSS02</v>
      </c>
      <c r="CZ270" s="294" t="s">
        <v>347</v>
      </c>
      <c r="DA270" s="295">
        <v>284</v>
      </c>
      <c r="DB270" s="294" t="s">
        <v>198</v>
      </c>
      <c r="DC270" s="296">
        <v>1</v>
      </c>
    </row>
    <row r="271" spans="98:107" x14ac:dyDescent="0.25">
      <c r="CT271" s="293" t="str">
        <f t="shared" si="242"/>
        <v>284ESSC24</v>
      </c>
      <c r="CU271" s="294" t="s">
        <v>347</v>
      </c>
      <c r="CV271" s="295">
        <v>284</v>
      </c>
      <c r="CW271" s="294" t="s">
        <v>241</v>
      </c>
      <c r="CX271" s="296">
        <v>74</v>
      </c>
      <c r="CY271" s="209" t="str">
        <f t="shared" si="243"/>
        <v>284EPSS23</v>
      </c>
      <c r="CZ271" s="294" t="s">
        <v>347</v>
      </c>
      <c r="DA271" s="295">
        <v>284</v>
      </c>
      <c r="DB271" s="294" t="s">
        <v>200</v>
      </c>
      <c r="DC271" s="296">
        <v>1</v>
      </c>
    </row>
    <row r="272" spans="98:107" x14ac:dyDescent="0.25">
      <c r="CT272" s="293" t="str">
        <f t="shared" si="242"/>
        <v>306EPS002</v>
      </c>
      <c r="CU272" s="294" t="s">
        <v>347</v>
      </c>
      <c r="CV272" s="295">
        <v>306</v>
      </c>
      <c r="CW272" s="294" t="s">
        <v>225</v>
      </c>
      <c r="CX272" s="296">
        <v>1</v>
      </c>
      <c r="CY272" s="209" t="str">
        <f t="shared" si="243"/>
        <v>284EPSS37</v>
      </c>
      <c r="CZ272" s="294" t="s">
        <v>347</v>
      </c>
      <c r="DA272" s="295">
        <v>284</v>
      </c>
      <c r="DB272" s="294" t="s">
        <v>196</v>
      </c>
      <c r="DC272" s="296">
        <v>24</v>
      </c>
    </row>
    <row r="273" spans="98:107" x14ac:dyDescent="0.25">
      <c r="CT273" s="293" t="str">
        <f t="shared" si="242"/>
        <v>306EPS003</v>
      </c>
      <c r="CU273" s="294" t="s">
        <v>347</v>
      </c>
      <c r="CV273" s="295">
        <v>306</v>
      </c>
      <c r="CW273" s="294" t="s">
        <v>226</v>
      </c>
      <c r="CX273" s="296">
        <v>482</v>
      </c>
      <c r="CY273" s="209" t="str">
        <f t="shared" si="243"/>
        <v>284EPSS40</v>
      </c>
      <c r="CZ273" s="294" t="s">
        <v>347</v>
      </c>
      <c r="DA273" s="295">
        <v>284</v>
      </c>
      <c r="DB273" s="294" t="s">
        <v>178</v>
      </c>
      <c r="DC273" s="296">
        <v>3300</v>
      </c>
    </row>
    <row r="274" spans="98:107" x14ac:dyDescent="0.25">
      <c r="CT274" s="293" t="str">
        <f t="shared" si="242"/>
        <v>306EPS017</v>
      </c>
      <c r="CU274" s="294" t="s">
        <v>347</v>
      </c>
      <c r="CV274" s="295">
        <v>306</v>
      </c>
      <c r="CW274" s="294" t="s">
        <v>234</v>
      </c>
      <c r="CX274" s="296">
        <v>3</v>
      </c>
      <c r="CY274" s="209" t="str">
        <f t="shared" si="243"/>
        <v>284ESS024</v>
      </c>
      <c r="CZ274" s="294" t="s">
        <v>347</v>
      </c>
      <c r="DA274" s="295">
        <v>284</v>
      </c>
      <c r="DB274" s="294" t="s">
        <v>180</v>
      </c>
      <c r="DC274" s="296">
        <v>11737</v>
      </c>
    </row>
    <row r="275" spans="98:107" x14ac:dyDescent="0.25">
      <c r="CT275" s="293" t="str">
        <f t="shared" si="242"/>
        <v>306EPS018</v>
      </c>
      <c r="CU275" s="294" t="s">
        <v>347</v>
      </c>
      <c r="CV275" s="295">
        <v>306</v>
      </c>
      <c r="CW275" s="294" t="s">
        <v>229</v>
      </c>
      <c r="CX275" s="296">
        <v>2</v>
      </c>
      <c r="CY275" s="209" t="str">
        <f t="shared" si="243"/>
        <v>306EPS020</v>
      </c>
      <c r="CZ275" s="294" t="s">
        <v>347</v>
      </c>
      <c r="DA275" s="295">
        <v>306</v>
      </c>
      <c r="DB275" s="294" t="s">
        <v>189</v>
      </c>
      <c r="DC275" s="296">
        <v>32</v>
      </c>
    </row>
    <row r="276" spans="98:107" x14ac:dyDescent="0.25">
      <c r="CT276" s="293" t="str">
        <f t="shared" si="242"/>
        <v>306EPS037</v>
      </c>
      <c r="CU276" s="294" t="s">
        <v>347</v>
      </c>
      <c r="CV276" s="295">
        <v>306</v>
      </c>
      <c r="CW276" s="294" t="s">
        <v>224</v>
      </c>
      <c r="CX276" s="296">
        <v>67</v>
      </c>
      <c r="CY276" s="209" t="str">
        <f t="shared" si="243"/>
        <v>306EPSM03</v>
      </c>
      <c r="CZ276" s="294" t="s">
        <v>347</v>
      </c>
      <c r="DA276" s="295">
        <v>306</v>
      </c>
      <c r="DB276" s="294" t="s">
        <v>202</v>
      </c>
      <c r="DC276" s="296">
        <v>119</v>
      </c>
    </row>
    <row r="277" spans="98:107" x14ac:dyDescent="0.25">
      <c r="CT277" s="293" t="str">
        <f t="shared" si="242"/>
        <v>306EPSC20</v>
      </c>
      <c r="CU277" s="294" t="s">
        <v>347</v>
      </c>
      <c r="CV277" s="295">
        <v>306</v>
      </c>
      <c r="CW277" s="294" t="s">
        <v>243</v>
      </c>
      <c r="CX277" s="296">
        <v>3</v>
      </c>
      <c r="CY277" s="209" t="str">
        <f t="shared" si="243"/>
        <v>306EPSS33</v>
      </c>
      <c r="CZ277" s="294" t="s">
        <v>347</v>
      </c>
      <c r="DA277" s="295">
        <v>306</v>
      </c>
      <c r="DB277" s="294" t="s">
        <v>210</v>
      </c>
      <c r="DC277" s="296">
        <v>1</v>
      </c>
    </row>
    <row r="278" spans="98:107" x14ac:dyDescent="0.25">
      <c r="CT278" s="293" t="str">
        <f t="shared" si="242"/>
        <v>347EPS003</v>
      </c>
      <c r="CU278" s="294" t="s">
        <v>347</v>
      </c>
      <c r="CV278" s="295">
        <v>347</v>
      </c>
      <c r="CW278" s="294" t="s">
        <v>226</v>
      </c>
      <c r="CX278" s="296">
        <v>682</v>
      </c>
      <c r="CY278" s="209" t="str">
        <f t="shared" si="243"/>
        <v>306EPSS37</v>
      </c>
      <c r="CZ278" s="294" t="s">
        <v>347</v>
      </c>
      <c r="DA278" s="295">
        <v>306</v>
      </c>
      <c r="DB278" s="294" t="s">
        <v>196</v>
      </c>
      <c r="DC278" s="296">
        <v>11</v>
      </c>
    </row>
    <row r="279" spans="98:107" x14ac:dyDescent="0.25">
      <c r="CT279" s="293" t="str">
        <f t="shared" si="242"/>
        <v>347EPS037</v>
      </c>
      <c r="CU279" s="294" t="s">
        <v>347</v>
      </c>
      <c r="CV279" s="295">
        <v>347</v>
      </c>
      <c r="CW279" s="294" t="s">
        <v>224</v>
      </c>
      <c r="CX279" s="296">
        <v>143</v>
      </c>
      <c r="CY279" s="209" t="str">
        <f t="shared" si="243"/>
        <v>306ESS091</v>
      </c>
      <c r="CZ279" s="294" t="s">
        <v>347</v>
      </c>
      <c r="DA279" s="295">
        <v>306</v>
      </c>
      <c r="DB279" s="294" t="s">
        <v>184</v>
      </c>
      <c r="DC279" s="296">
        <v>3270</v>
      </c>
    </row>
    <row r="280" spans="98:107" x14ac:dyDescent="0.25">
      <c r="CT280" s="293" t="str">
        <f t="shared" si="242"/>
        <v>347EPS040</v>
      </c>
      <c r="CU280" s="294" t="s">
        <v>347</v>
      </c>
      <c r="CV280" s="295">
        <v>347</v>
      </c>
      <c r="CW280" s="294" t="s">
        <v>240</v>
      </c>
      <c r="CX280" s="296">
        <v>11</v>
      </c>
      <c r="CY280" s="209" t="str">
        <f t="shared" si="243"/>
        <v>347EPS020</v>
      </c>
      <c r="CZ280" s="294" t="s">
        <v>347</v>
      </c>
      <c r="DA280" s="295">
        <v>347</v>
      </c>
      <c r="DB280" s="294" t="s">
        <v>189</v>
      </c>
      <c r="DC280" s="296">
        <v>7</v>
      </c>
    </row>
    <row r="281" spans="98:107" x14ac:dyDescent="0.25">
      <c r="CT281" s="293" t="str">
        <f t="shared" si="242"/>
        <v>347EPSC20</v>
      </c>
      <c r="CU281" s="294" t="s">
        <v>347</v>
      </c>
      <c r="CV281" s="295">
        <v>347</v>
      </c>
      <c r="CW281" s="294" t="s">
        <v>243</v>
      </c>
      <c r="CX281" s="296">
        <v>4</v>
      </c>
      <c r="CY281" s="209" t="str">
        <f t="shared" si="243"/>
        <v>347EPSM03</v>
      </c>
      <c r="CZ281" s="294" t="s">
        <v>347</v>
      </c>
      <c r="DA281" s="295">
        <v>347</v>
      </c>
      <c r="DB281" s="294" t="s">
        <v>202</v>
      </c>
      <c r="DC281" s="296">
        <v>129</v>
      </c>
    </row>
    <row r="282" spans="98:107" x14ac:dyDescent="0.25">
      <c r="CT282" s="293" t="str">
        <f t="shared" si="242"/>
        <v>411EAS016</v>
      </c>
      <c r="CU282" s="294" t="s">
        <v>347</v>
      </c>
      <c r="CV282" s="295">
        <v>411</v>
      </c>
      <c r="CW282" s="294" t="s">
        <v>230</v>
      </c>
      <c r="CX282" s="296">
        <v>1</v>
      </c>
      <c r="CY282" s="209" t="str">
        <f t="shared" si="243"/>
        <v>347EPSS37</v>
      </c>
      <c r="CZ282" s="294" t="s">
        <v>347</v>
      </c>
      <c r="DA282" s="295">
        <v>347</v>
      </c>
      <c r="DB282" s="294" t="s">
        <v>196</v>
      </c>
      <c r="DC282" s="296">
        <v>42</v>
      </c>
    </row>
    <row r="283" spans="98:107" x14ac:dyDescent="0.25">
      <c r="CT283" s="293" t="str">
        <f t="shared" si="242"/>
        <v>411EPS002</v>
      </c>
      <c r="CU283" s="294" t="s">
        <v>347</v>
      </c>
      <c r="CV283" s="295">
        <v>411</v>
      </c>
      <c r="CW283" s="294" t="s">
        <v>225</v>
      </c>
      <c r="CX283" s="296">
        <v>1</v>
      </c>
      <c r="CY283" s="209" t="str">
        <f t="shared" si="243"/>
        <v>347EPSS40</v>
      </c>
      <c r="CZ283" s="294" t="s">
        <v>347</v>
      </c>
      <c r="DA283" s="295">
        <v>347</v>
      </c>
      <c r="DB283" s="294" t="s">
        <v>178</v>
      </c>
      <c r="DC283" s="296">
        <v>3704</v>
      </c>
    </row>
    <row r="284" spans="98:107" x14ac:dyDescent="0.25">
      <c r="CT284" s="293" t="str">
        <f t="shared" si="242"/>
        <v>411EPS003</v>
      </c>
      <c r="CU284" s="294" t="s">
        <v>347</v>
      </c>
      <c r="CV284" s="295">
        <v>411</v>
      </c>
      <c r="CW284" s="294" t="s">
        <v>226</v>
      </c>
      <c r="CX284" s="296">
        <v>1095</v>
      </c>
      <c r="CY284" s="209" t="str">
        <f t="shared" si="243"/>
        <v>411EPS020</v>
      </c>
      <c r="CZ284" s="294" t="s">
        <v>347</v>
      </c>
      <c r="DA284" s="295">
        <v>411</v>
      </c>
      <c r="DB284" s="294" t="s">
        <v>189</v>
      </c>
      <c r="DC284" s="296">
        <v>12</v>
      </c>
    </row>
    <row r="285" spans="98:107" x14ac:dyDescent="0.25">
      <c r="CT285" s="293" t="str">
        <f t="shared" si="242"/>
        <v>411EPS018</v>
      </c>
      <c r="CU285" s="294" t="s">
        <v>347</v>
      </c>
      <c r="CV285" s="295">
        <v>411</v>
      </c>
      <c r="CW285" s="294" t="s">
        <v>229</v>
      </c>
      <c r="CX285" s="296">
        <v>2</v>
      </c>
      <c r="CY285" s="209" t="str">
        <f t="shared" si="243"/>
        <v>411EPSM03</v>
      </c>
      <c r="CZ285" s="294" t="s">
        <v>347</v>
      </c>
      <c r="DA285" s="295">
        <v>411</v>
      </c>
      <c r="DB285" s="294" t="s">
        <v>202</v>
      </c>
      <c r="DC285" s="296">
        <v>203</v>
      </c>
    </row>
    <row r="286" spans="98:107" x14ac:dyDescent="0.25">
      <c r="CT286" s="293" t="str">
        <f t="shared" si="242"/>
        <v>411EPS037</v>
      </c>
      <c r="CU286" s="294" t="s">
        <v>347</v>
      </c>
      <c r="CV286" s="295">
        <v>411</v>
      </c>
      <c r="CW286" s="294" t="s">
        <v>224</v>
      </c>
      <c r="CX286" s="296">
        <v>148</v>
      </c>
      <c r="CY286" s="209" t="str">
        <f t="shared" si="243"/>
        <v>411EPSS16</v>
      </c>
      <c r="CZ286" s="294" t="s">
        <v>347</v>
      </c>
      <c r="DA286" s="295">
        <v>411</v>
      </c>
      <c r="DB286" s="294" t="s">
        <v>194</v>
      </c>
      <c r="DC286" s="296">
        <v>1</v>
      </c>
    </row>
    <row r="287" spans="98:107" x14ac:dyDescent="0.25">
      <c r="CT287" s="293" t="str">
        <f t="shared" si="242"/>
        <v>411EPS040</v>
      </c>
      <c r="CU287" s="294" t="s">
        <v>347</v>
      </c>
      <c r="CV287" s="295">
        <v>411</v>
      </c>
      <c r="CW287" s="294" t="s">
        <v>240</v>
      </c>
      <c r="CX287" s="296">
        <v>13</v>
      </c>
      <c r="CY287" s="209" t="str">
        <f t="shared" si="243"/>
        <v>411EPSS37</v>
      </c>
      <c r="CZ287" s="294" t="s">
        <v>347</v>
      </c>
      <c r="DA287" s="295">
        <v>411</v>
      </c>
      <c r="DB287" s="294" t="s">
        <v>196</v>
      </c>
      <c r="DC287" s="296">
        <v>45</v>
      </c>
    </row>
    <row r="288" spans="98:107" x14ac:dyDescent="0.25">
      <c r="CT288" s="293" t="str">
        <f t="shared" si="242"/>
        <v>501EPS003</v>
      </c>
      <c r="CU288" s="294" t="s">
        <v>347</v>
      </c>
      <c r="CV288" s="295">
        <v>501</v>
      </c>
      <c r="CW288" s="294" t="s">
        <v>226</v>
      </c>
      <c r="CX288" s="296">
        <v>31</v>
      </c>
      <c r="CY288" s="209" t="str">
        <f t="shared" si="243"/>
        <v>411EPSS40</v>
      </c>
      <c r="CZ288" s="294" t="s">
        <v>347</v>
      </c>
      <c r="DA288" s="295">
        <v>411</v>
      </c>
      <c r="DB288" s="294" t="s">
        <v>178</v>
      </c>
      <c r="DC288" s="296">
        <v>7035</v>
      </c>
    </row>
    <row r="289" spans="98:107" x14ac:dyDescent="0.25">
      <c r="CT289" s="293" t="str">
        <f t="shared" si="242"/>
        <v>501EPS037</v>
      </c>
      <c r="CU289" s="294" t="s">
        <v>347</v>
      </c>
      <c r="CV289" s="295">
        <v>501</v>
      </c>
      <c r="CW289" s="294" t="s">
        <v>224</v>
      </c>
      <c r="CX289" s="296">
        <v>37</v>
      </c>
      <c r="CY289" s="209" t="str">
        <f t="shared" si="243"/>
        <v>501EPSM03</v>
      </c>
      <c r="CZ289" s="294" t="s">
        <v>347</v>
      </c>
      <c r="DA289" s="295">
        <v>501</v>
      </c>
      <c r="DB289" s="294" t="s">
        <v>202</v>
      </c>
      <c r="DC289" s="296">
        <v>7</v>
      </c>
    </row>
    <row r="290" spans="98:107" x14ac:dyDescent="0.25">
      <c r="CT290" s="293" t="str">
        <f t="shared" si="242"/>
        <v>501EPS040</v>
      </c>
      <c r="CU290" s="294" t="s">
        <v>347</v>
      </c>
      <c r="CV290" s="295">
        <v>501</v>
      </c>
      <c r="CW290" s="294" t="s">
        <v>240</v>
      </c>
      <c r="CX290" s="296">
        <v>5</v>
      </c>
      <c r="CY290" s="209" t="str">
        <f t="shared" si="243"/>
        <v>501EPSS37</v>
      </c>
      <c r="CZ290" s="294" t="s">
        <v>347</v>
      </c>
      <c r="DA290" s="295">
        <v>501</v>
      </c>
      <c r="DB290" s="294" t="s">
        <v>196</v>
      </c>
      <c r="DC290" s="296">
        <v>24</v>
      </c>
    </row>
    <row r="291" spans="98:107" x14ac:dyDescent="0.25">
      <c r="CT291" s="293" t="str">
        <f t="shared" si="242"/>
        <v>543EPS003</v>
      </c>
      <c r="CU291" s="294" t="s">
        <v>347</v>
      </c>
      <c r="CV291" s="295">
        <v>543</v>
      </c>
      <c r="CW291" s="294" t="s">
        <v>226</v>
      </c>
      <c r="CX291" s="296">
        <v>557</v>
      </c>
      <c r="CY291" s="209" t="str">
        <f t="shared" si="243"/>
        <v>501EPSS40</v>
      </c>
      <c r="CZ291" s="294" t="s">
        <v>347</v>
      </c>
      <c r="DA291" s="295">
        <v>501</v>
      </c>
      <c r="DB291" s="294" t="s">
        <v>178</v>
      </c>
      <c r="DC291" s="296">
        <v>1768</v>
      </c>
    </row>
    <row r="292" spans="98:107" x14ac:dyDescent="0.25">
      <c r="CT292" s="293" t="str">
        <f t="shared" si="242"/>
        <v>543EPS037</v>
      </c>
      <c r="CU292" s="294" t="s">
        <v>347</v>
      </c>
      <c r="CV292" s="295">
        <v>543</v>
      </c>
      <c r="CW292" s="294" t="s">
        <v>224</v>
      </c>
      <c r="CX292" s="296">
        <v>39</v>
      </c>
      <c r="CY292" s="209" t="str">
        <f t="shared" si="243"/>
        <v>543EPS020</v>
      </c>
      <c r="CZ292" s="294" t="s">
        <v>347</v>
      </c>
      <c r="DA292" s="295">
        <v>543</v>
      </c>
      <c r="DB292" s="294" t="s">
        <v>189</v>
      </c>
      <c r="DC292" s="296">
        <v>14</v>
      </c>
    </row>
    <row r="293" spans="98:107" x14ac:dyDescent="0.25">
      <c r="CT293" s="293" t="str">
        <f t="shared" si="242"/>
        <v>543EPS040</v>
      </c>
      <c r="CU293" s="294" t="s">
        <v>347</v>
      </c>
      <c r="CV293" s="295">
        <v>543</v>
      </c>
      <c r="CW293" s="294" t="s">
        <v>240</v>
      </c>
      <c r="CX293" s="296">
        <v>10</v>
      </c>
      <c r="CY293" s="209" t="str">
        <f t="shared" si="243"/>
        <v>543EPSM03</v>
      </c>
      <c r="CZ293" s="294" t="s">
        <v>347</v>
      </c>
      <c r="DA293" s="295">
        <v>543</v>
      </c>
      <c r="DB293" s="294" t="s">
        <v>202</v>
      </c>
      <c r="DC293" s="296">
        <v>189</v>
      </c>
    </row>
    <row r="294" spans="98:107" x14ac:dyDescent="0.25">
      <c r="CT294" s="293" t="str">
        <f t="shared" si="242"/>
        <v>543ESSC24</v>
      </c>
      <c r="CU294" s="294" t="s">
        <v>347</v>
      </c>
      <c r="CV294" s="295">
        <v>543</v>
      </c>
      <c r="CW294" s="294" t="s">
        <v>241</v>
      </c>
      <c r="CX294" s="296">
        <v>22</v>
      </c>
      <c r="CY294" s="209" t="str">
        <f t="shared" si="243"/>
        <v>543EPSS37</v>
      </c>
      <c r="CZ294" s="294" t="s">
        <v>347</v>
      </c>
      <c r="DA294" s="295">
        <v>543</v>
      </c>
      <c r="DB294" s="294" t="s">
        <v>196</v>
      </c>
      <c r="DC294" s="296">
        <v>15</v>
      </c>
    </row>
    <row r="295" spans="98:107" x14ac:dyDescent="0.25">
      <c r="CT295" s="293" t="str">
        <f t="shared" si="242"/>
        <v>628EAS016</v>
      </c>
      <c r="CU295" s="294" t="s">
        <v>347</v>
      </c>
      <c r="CV295" s="295">
        <v>628</v>
      </c>
      <c r="CW295" s="294" t="s">
        <v>230</v>
      </c>
      <c r="CX295" s="296">
        <v>1</v>
      </c>
      <c r="CY295" s="209" t="str">
        <f t="shared" si="243"/>
        <v>543EPSS40</v>
      </c>
      <c r="CZ295" s="294" t="s">
        <v>347</v>
      </c>
      <c r="DA295" s="295">
        <v>543</v>
      </c>
      <c r="DB295" s="294" t="s">
        <v>178</v>
      </c>
      <c r="DC295" s="296">
        <v>2297</v>
      </c>
    </row>
    <row r="296" spans="98:107" x14ac:dyDescent="0.25">
      <c r="CT296" s="293" t="str">
        <f t="shared" si="242"/>
        <v>628EPS003</v>
      </c>
      <c r="CU296" s="294" t="s">
        <v>347</v>
      </c>
      <c r="CV296" s="295">
        <v>628</v>
      </c>
      <c r="CW296" s="294" t="s">
        <v>226</v>
      </c>
      <c r="CX296" s="296">
        <v>801</v>
      </c>
      <c r="CY296" s="209" t="str">
        <f t="shared" si="243"/>
        <v>543ESS024</v>
      </c>
      <c r="CZ296" s="294" t="s">
        <v>347</v>
      </c>
      <c r="DA296" s="295">
        <v>543</v>
      </c>
      <c r="DB296" s="294" t="s">
        <v>180</v>
      </c>
      <c r="DC296" s="296">
        <v>4088</v>
      </c>
    </row>
    <row r="297" spans="98:107" x14ac:dyDescent="0.25">
      <c r="CT297" s="293" t="str">
        <f t="shared" si="242"/>
        <v>628EPS005</v>
      </c>
      <c r="CU297" s="294" t="s">
        <v>347</v>
      </c>
      <c r="CV297" s="295">
        <v>628</v>
      </c>
      <c r="CW297" s="294" t="s">
        <v>228</v>
      </c>
      <c r="CX297" s="296">
        <v>1</v>
      </c>
      <c r="CY297" s="209" t="str">
        <f t="shared" si="243"/>
        <v>628EPS020</v>
      </c>
      <c r="CZ297" s="294" t="s">
        <v>347</v>
      </c>
      <c r="DA297" s="295">
        <v>628</v>
      </c>
      <c r="DB297" s="294" t="s">
        <v>189</v>
      </c>
      <c r="DC297" s="296">
        <v>1</v>
      </c>
    </row>
    <row r="298" spans="98:107" x14ac:dyDescent="0.25">
      <c r="CT298" s="293" t="str">
        <f t="shared" si="242"/>
        <v>628EPS023</v>
      </c>
      <c r="CU298" s="294" t="s">
        <v>347</v>
      </c>
      <c r="CV298" s="295">
        <v>628</v>
      </c>
      <c r="CW298" s="294" t="s">
        <v>227</v>
      </c>
      <c r="CX298" s="296">
        <v>1</v>
      </c>
      <c r="CY298" s="209" t="str">
        <f t="shared" si="243"/>
        <v>628EPSM03</v>
      </c>
      <c r="CZ298" s="294" t="s">
        <v>347</v>
      </c>
      <c r="DA298" s="295">
        <v>628</v>
      </c>
      <c r="DB298" s="294" t="s">
        <v>202</v>
      </c>
      <c r="DC298" s="296">
        <v>295</v>
      </c>
    </row>
    <row r="299" spans="98:107" x14ac:dyDescent="0.25">
      <c r="CT299" s="293" t="str">
        <f t="shared" si="242"/>
        <v>628EPS037</v>
      </c>
      <c r="CU299" s="294" t="s">
        <v>347</v>
      </c>
      <c r="CV299" s="295">
        <v>628</v>
      </c>
      <c r="CW299" s="294" t="s">
        <v>224</v>
      </c>
      <c r="CX299" s="296">
        <v>81</v>
      </c>
      <c r="CY299" s="209" t="str">
        <f t="shared" si="243"/>
        <v>628EPSS33</v>
      </c>
      <c r="CZ299" s="294" t="s">
        <v>347</v>
      </c>
      <c r="DA299" s="295">
        <v>628</v>
      </c>
      <c r="DB299" s="294" t="s">
        <v>210</v>
      </c>
      <c r="DC299" s="296">
        <v>1</v>
      </c>
    </row>
    <row r="300" spans="98:107" x14ac:dyDescent="0.25">
      <c r="CT300" s="293" t="str">
        <f t="shared" si="242"/>
        <v>628EPS040</v>
      </c>
      <c r="CU300" s="294" t="s">
        <v>347</v>
      </c>
      <c r="CV300" s="295">
        <v>628</v>
      </c>
      <c r="CW300" s="294" t="s">
        <v>240</v>
      </c>
      <c r="CX300" s="296">
        <v>10</v>
      </c>
      <c r="CY300" s="209" t="str">
        <f t="shared" si="243"/>
        <v>628EPSS37</v>
      </c>
      <c r="CZ300" s="294" t="s">
        <v>347</v>
      </c>
      <c r="DA300" s="295">
        <v>628</v>
      </c>
      <c r="DB300" s="294" t="s">
        <v>196</v>
      </c>
      <c r="DC300" s="296">
        <v>48</v>
      </c>
    </row>
    <row r="301" spans="98:107" x14ac:dyDescent="0.25">
      <c r="CT301" s="293" t="str">
        <f t="shared" si="242"/>
        <v>628EPSC20</v>
      </c>
      <c r="CU301" s="294" t="s">
        <v>347</v>
      </c>
      <c r="CV301" s="295">
        <v>628</v>
      </c>
      <c r="CW301" s="294" t="s">
        <v>243</v>
      </c>
      <c r="CX301" s="296">
        <v>1</v>
      </c>
      <c r="CY301" s="209" t="str">
        <f t="shared" si="243"/>
        <v>628EPSS40</v>
      </c>
      <c r="CZ301" s="294" t="s">
        <v>347</v>
      </c>
      <c r="DA301" s="295">
        <v>628</v>
      </c>
      <c r="DB301" s="294" t="s">
        <v>178</v>
      </c>
      <c r="DC301" s="296">
        <v>6601</v>
      </c>
    </row>
    <row r="302" spans="98:107" x14ac:dyDescent="0.25">
      <c r="CT302" s="293" t="str">
        <f t="shared" si="242"/>
        <v>656EAS016</v>
      </c>
      <c r="CU302" s="294" t="s">
        <v>347</v>
      </c>
      <c r="CV302" s="295">
        <v>656</v>
      </c>
      <c r="CW302" s="294" t="s">
        <v>230</v>
      </c>
      <c r="CX302" s="296">
        <v>4</v>
      </c>
      <c r="CY302" s="209" t="str">
        <f t="shared" si="243"/>
        <v>628ESS091</v>
      </c>
      <c r="CZ302" s="294" t="s">
        <v>347</v>
      </c>
      <c r="DA302" s="295">
        <v>628</v>
      </c>
      <c r="DB302" s="294" t="s">
        <v>184</v>
      </c>
      <c r="DC302" s="296">
        <v>332</v>
      </c>
    </row>
    <row r="303" spans="98:107" x14ac:dyDescent="0.25">
      <c r="CT303" s="293" t="str">
        <f t="shared" si="242"/>
        <v>656EPS003</v>
      </c>
      <c r="CU303" s="294" t="s">
        <v>347</v>
      </c>
      <c r="CV303" s="295">
        <v>656</v>
      </c>
      <c r="CW303" s="294" t="s">
        <v>226</v>
      </c>
      <c r="CX303" s="296">
        <v>2858</v>
      </c>
      <c r="CY303" s="209" t="str">
        <f t="shared" si="243"/>
        <v>656EPS020</v>
      </c>
      <c r="CZ303" s="294" t="s">
        <v>347</v>
      </c>
      <c r="DA303" s="295">
        <v>656</v>
      </c>
      <c r="DB303" s="294" t="s">
        <v>189</v>
      </c>
      <c r="DC303" s="296">
        <v>45</v>
      </c>
    </row>
    <row r="304" spans="98:107" x14ac:dyDescent="0.25">
      <c r="CT304" s="293" t="str">
        <f t="shared" si="242"/>
        <v>656EPS016</v>
      </c>
      <c r="CU304" s="294" t="s">
        <v>347</v>
      </c>
      <c r="CV304" s="295">
        <v>656</v>
      </c>
      <c r="CW304" s="294" t="s">
        <v>221</v>
      </c>
      <c r="CX304" s="296">
        <v>1123</v>
      </c>
      <c r="CY304" s="209" t="str">
        <f t="shared" si="243"/>
        <v>656EPSM03</v>
      </c>
      <c r="CZ304" s="294" t="s">
        <v>347</v>
      </c>
      <c r="DA304" s="295">
        <v>656</v>
      </c>
      <c r="DB304" s="294" t="s">
        <v>202</v>
      </c>
      <c r="DC304" s="296">
        <v>335</v>
      </c>
    </row>
    <row r="305" spans="98:107" x14ac:dyDescent="0.25">
      <c r="CT305" s="293" t="str">
        <f t="shared" si="242"/>
        <v>656EPS037</v>
      </c>
      <c r="CU305" s="294" t="s">
        <v>347</v>
      </c>
      <c r="CV305" s="295">
        <v>656</v>
      </c>
      <c r="CW305" s="294" t="s">
        <v>224</v>
      </c>
      <c r="CX305" s="296">
        <v>436</v>
      </c>
      <c r="CY305" s="209" t="str">
        <f t="shared" si="243"/>
        <v>656EPSS02</v>
      </c>
      <c r="CZ305" s="294" t="s">
        <v>347</v>
      </c>
      <c r="DA305" s="295">
        <v>656</v>
      </c>
      <c r="DB305" s="294" t="s">
        <v>198</v>
      </c>
      <c r="DC305" s="296">
        <v>1</v>
      </c>
    </row>
    <row r="306" spans="98:107" x14ac:dyDescent="0.25">
      <c r="CT306" s="293" t="str">
        <f t="shared" si="242"/>
        <v>656EPS040</v>
      </c>
      <c r="CU306" s="294" t="s">
        <v>347</v>
      </c>
      <c r="CV306" s="295">
        <v>656</v>
      </c>
      <c r="CW306" s="294" t="s">
        <v>240</v>
      </c>
      <c r="CX306" s="296">
        <v>60</v>
      </c>
      <c r="CY306" s="209" t="str">
        <f t="shared" si="243"/>
        <v>656EPSS16</v>
      </c>
      <c r="CZ306" s="294" t="s">
        <v>347</v>
      </c>
      <c r="DA306" s="295">
        <v>656</v>
      </c>
      <c r="DB306" s="294" t="s">
        <v>194</v>
      </c>
      <c r="DC306" s="296">
        <v>102</v>
      </c>
    </row>
    <row r="307" spans="98:107" x14ac:dyDescent="0.25">
      <c r="CT307" s="293" t="str">
        <f t="shared" si="242"/>
        <v>656EPSC20</v>
      </c>
      <c r="CU307" s="294" t="s">
        <v>347</v>
      </c>
      <c r="CV307" s="295">
        <v>656</v>
      </c>
      <c r="CW307" s="294" t="s">
        <v>243</v>
      </c>
      <c r="CX307" s="296">
        <v>1</v>
      </c>
      <c r="CY307" s="209" t="str">
        <f t="shared" si="243"/>
        <v>656EPSS37</v>
      </c>
      <c r="CZ307" s="294" t="s">
        <v>347</v>
      </c>
      <c r="DA307" s="295">
        <v>656</v>
      </c>
      <c r="DB307" s="294" t="s">
        <v>196</v>
      </c>
      <c r="DC307" s="296">
        <v>40</v>
      </c>
    </row>
    <row r="308" spans="98:107" x14ac:dyDescent="0.25">
      <c r="CT308" s="293" t="str">
        <f t="shared" si="242"/>
        <v>761EAS016</v>
      </c>
      <c r="CU308" s="294" t="s">
        <v>347</v>
      </c>
      <c r="CV308" s="295">
        <v>761</v>
      </c>
      <c r="CW308" s="294" t="s">
        <v>230</v>
      </c>
      <c r="CX308" s="296">
        <v>2</v>
      </c>
      <c r="CY308" s="209" t="str">
        <f t="shared" si="243"/>
        <v>656EPSS40</v>
      </c>
      <c r="CZ308" s="294" t="s">
        <v>347</v>
      </c>
      <c r="DA308" s="295">
        <v>656</v>
      </c>
      <c r="DB308" s="294" t="s">
        <v>178</v>
      </c>
      <c r="DC308" s="296">
        <v>4248</v>
      </c>
    </row>
    <row r="309" spans="98:107" x14ac:dyDescent="0.25">
      <c r="CT309" s="293" t="str">
        <f t="shared" si="242"/>
        <v>761EPS002</v>
      </c>
      <c r="CU309" s="294" t="s">
        <v>347</v>
      </c>
      <c r="CV309" s="295">
        <v>761</v>
      </c>
      <c r="CW309" s="294" t="s">
        <v>225</v>
      </c>
      <c r="CX309" s="296">
        <v>1</v>
      </c>
      <c r="CY309" s="209" t="str">
        <f t="shared" si="243"/>
        <v>656ESS091</v>
      </c>
      <c r="CZ309" s="294" t="s">
        <v>347</v>
      </c>
      <c r="DA309" s="295">
        <v>656</v>
      </c>
      <c r="DB309" s="294" t="s">
        <v>184</v>
      </c>
      <c r="DC309" s="296">
        <v>1613</v>
      </c>
    </row>
    <row r="310" spans="98:107" x14ac:dyDescent="0.25">
      <c r="CT310" s="293" t="str">
        <f t="shared" si="242"/>
        <v>761EPS003</v>
      </c>
      <c r="CU310" s="294" t="s">
        <v>347</v>
      </c>
      <c r="CV310" s="295">
        <v>761</v>
      </c>
      <c r="CW310" s="294" t="s">
        <v>226</v>
      </c>
      <c r="CX310" s="296">
        <v>2071</v>
      </c>
      <c r="CY310" s="209" t="str">
        <f t="shared" si="243"/>
        <v>761EPS020</v>
      </c>
      <c r="CZ310" s="294" t="s">
        <v>347</v>
      </c>
      <c r="DA310" s="295">
        <v>761</v>
      </c>
      <c r="DB310" s="294" t="s">
        <v>189</v>
      </c>
      <c r="DC310" s="296">
        <v>101</v>
      </c>
    </row>
    <row r="311" spans="98:107" x14ac:dyDescent="0.25">
      <c r="CT311" s="293" t="str">
        <f t="shared" si="242"/>
        <v>761EPS016</v>
      </c>
      <c r="CU311" s="294" t="s">
        <v>347</v>
      </c>
      <c r="CV311" s="295">
        <v>761</v>
      </c>
      <c r="CW311" s="294" t="s">
        <v>221</v>
      </c>
      <c r="CX311" s="296">
        <v>658</v>
      </c>
      <c r="CY311" s="209" t="str">
        <f t="shared" si="243"/>
        <v>761EPSM03</v>
      </c>
      <c r="CZ311" s="294" t="s">
        <v>347</v>
      </c>
      <c r="DA311" s="295">
        <v>761</v>
      </c>
      <c r="DB311" s="294" t="s">
        <v>202</v>
      </c>
      <c r="DC311" s="296">
        <v>358</v>
      </c>
    </row>
    <row r="312" spans="98:107" x14ac:dyDescent="0.25">
      <c r="CT312" s="293" t="str">
        <f t="shared" si="242"/>
        <v>761EPS018</v>
      </c>
      <c r="CU312" s="294" t="s">
        <v>347</v>
      </c>
      <c r="CV312" s="295">
        <v>761</v>
      </c>
      <c r="CW312" s="294" t="s">
        <v>229</v>
      </c>
      <c r="CX312" s="296">
        <v>2</v>
      </c>
      <c r="CY312" s="209" t="str">
        <f t="shared" si="243"/>
        <v>761EPSS02</v>
      </c>
      <c r="CZ312" s="294" t="s">
        <v>347</v>
      </c>
      <c r="DA312" s="295">
        <v>761</v>
      </c>
      <c r="DB312" s="294" t="s">
        <v>198</v>
      </c>
      <c r="DC312" s="296">
        <v>1</v>
      </c>
    </row>
    <row r="313" spans="98:107" x14ac:dyDescent="0.25">
      <c r="CT313" s="293" t="str">
        <f t="shared" si="242"/>
        <v>761EPS037</v>
      </c>
      <c r="CU313" s="294" t="s">
        <v>347</v>
      </c>
      <c r="CV313" s="295">
        <v>761</v>
      </c>
      <c r="CW313" s="294" t="s">
        <v>224</v>
      </c>
      <c r="CX313" s="296">
        <v>219</v>
      </c>
      <c r="CY313" s="209" t="str">
        <f t="shared" si="243"/>
        <v>761EPSS16</v>
      </c>
      <c r="CZ313" s="294" t="s">
        <v>347</v>
      </c>
      <c r="DA313" s="295">
        <v>761</v>
      </c>
      <c r="DB313" s="294" t="s">
        <v>194</v>
      </c>
      <c r="DC313" s="296">
        <v>86</v>
      </c>
    </row>
    <row r="314" spans="98:107" x14ac:dyDescent="0.25">
      <c r="CT314" s="293" t="str">
        <f t="shared" si="242"/>
        <v>761EPS040</v>
      </c>
      <c r="CU314" s="294" t="s">
        <v>347</v>
      </c>
      <c r="CV314" s="295">
        <v>761</v>
      </c>
      <c r="CW314" s="294" t="s">
        <v>240</v>
      </c>
      <c r="CX314" s="296">
        <v>31</v>
      </c>
      <c r="CY314" s="209" t="str">
        <f t="shared" si="243"/>
        <v>761EPSS23</v>
      </c>
      <c r="CZ314" s="294" t="s">
        <v>347</v>
      </c>
      <c r="DA314" s="295">
        <v>761</v>
      </c>
      <c r="DB314" s="294" t="s">
        <v>200</v>
      </c>
      <c r="DC314" s="296">
        <v>1</v>
      </c>
    </row>
    <row r="315" spans="98:107" x14ac:dyDescent="0.25">
      <c r="CT315" s="293" t="str">
        <f t="shared" si="242"/>
        <v>761EPSC20</v>
      </c>
      <c r="CU315" s="294" t="s">
        <v>347</v>
      </c>
      <c r="CV315" s="295">
        <v>761</v>
      </c>
      <c r="CW315" s="294" t="s">
        <v>243</v>
      </c>
      <c r="CX315" s="296">
        <v>2</v>
      </c>
      <c r="CY315" s="209" t="str">
        <f t="shared" si="243"/>
        <v>761EPSS37</v>
      </c>
      <c r="CZ315" s="294" t="s">
        <v>347</v>
      </c>
      <c r="DA315" s="295">
        <v>761</v>
      </c>
      <c r="DB315" s="294" t="s">
        <v>196</v>
      </c>
      <c r="DC315" s="296">
        <v>56</v>
      </c>
    </row>
    <row r="316" spans="98:107" x14ac:dyDescent="0.25">
      <c r="CT316" s="293" t="str">
        <f t="shared" si="242"/>
        <v>842EPS002</v>
      </c>
      <c r="CU316" s="294" t="s">
        <v>347</v>
      </c>
      <c r="CV316" s="295">
        <v>842</v>
      </c>
      <c r="CW316" s="294" t="s">
        <v>225</v>
      </c>
      <c r="CX316" s="296">
        <v>1</v>
      </c>
      <c r="CY316" s="209" t="str">
        <f t="shared" si="243"/>
        <v>761EPSS40</v>
      </c>
      <c r="CZ316" s="294" t="s">
        <v>347</v>
      </c>
      <c r="DA316" s="295">
        <v>761</v>
      </c>
      <c r="DB316" s="294" t="s">
        <v>178</v>
      </c>
      <c r="DC316" s="296">
        <v>7309</v>
      </c>
    </row>
    <row r="317" spans="98:107" x14ac:dyDescent="0.25">
      <c r="CT317" s="293" t="str">
        <f t="shared" si="242"/>
        <v>842EPS003</v>
      </c>
      <c r="CU317" s="294" t="s">
        <v>347</v>
      </c>
      <c r="CV317" s="295">
        <v>842</v>
      </c>
      <c r="CW317" s="294" t="s">
        <v>226</v>
      </c>
      <c r="CX317" s="296">
        <v>372</v>
      </c>
      <c r="CY317" s="209" t="str">
        <f t="shared" si="243"/>
        <v>842EPS020</v>
      </c>
      <c r="CZ317" s="294" t="s">
        <v>347</v>
      </c>
      <c r="DA317" s="295">
        <v>842</v>
      </c>
      <c r="DB317" s="294" t="s">
        <v>189</v>
      </c>
      <c r="DC317" s="296">
        <v>6</v>
      </c>
    </row>
    <row r="318" spans="98:107" x14ac:dyDescent="0.25">
      <c r="CT318" s="293" t="str">
        <f t="shared" si="242"/>
        <v>842EPS017</v>
      </c>
      <c r="CU318" s="294" t="s">
        <v>347</v>
      </c>
      <c r="CV318" s="295">
        <v>842</v>
      </c>
      <c r="CW318" s="294" t="s">
        <v>234</v>
      </c>
      <c r="CX318" s="296">
        <v>1</v>
      </c>
      <c r="CY318" s="209" t="str">
        <f t="shared" si="243"/>
        <v>842EPSI03</v>
      </c>
      <c r="CZ318" s="294" t="s">
        <v>347</v>
      </c>
      <c r="DA318" s="295">
        <v>842</v>
      </c>
      <c r="DB318" s="294" t="s">
        <v>186</v>
      </c>
      <c r="DC318" s="296">
        <v>325</v>
      </c>
    </row>
    <row r="319" spans="98:107" x14ac:dyDescent="0.25">
      <c r="CT319" s="293" t="str">
        <f t="shared" si="242"/>
        <v>842EPS037</v>
      </c>
      <c r="CU319" s="294" t="s">
        <v>347</v>
      </c>
      <c r="CV319" s="295">
        <v>842</v>
      </c>
      <c r="CW319" s="294" t="s">
        <v>224</v>
      </c>
      <c r="CX319" s="296">
        <v>46</v>
      </c>
      <c r="CY319" s="209" t="str">
        <f t="shared" si="243"/>
        <v>842EPSM03</v>
      </c>
      <c r="CZ319" s="294" t="s">
        <v>347</v>
      </c>
      <c r="DA319" s="295">
        <v>842</v>
      </c>
      <c r="DB319" s="294" t="s">
        <v>202</v>
      </c>
      <c r="DC319" s="296">
        <v>142</v>
      </c>
    </row>
    <row r="320" spans="98:107" x14ac:dyDescent="0.25">
      <c r="CT320" s="293" t="str">
        <f t="shared" si="242"/>
        <v>842ESSC24</v>
      </c>
      <c r="CU320" s="294" t="s">
        <v>347</v>
      </c>
      <c r="CV320" s="295">
        <v>842</v>
      </c>
      <c r="CW320" s="294" t="s">
        <v>241</v>
      </c>
      <c r="CX320" s="296">
        <v>13</v>
      </c>
      <c r="CY320" s="209" t="str">
        <f t="shared" si="243"/>
        <v>842EPSS02</v>
      </c>
      <c r="CZ320" s="294" t="s">
        <v>347</v>
      </c>
      <c r="DA320" s="295">
        <v>842</v>
      </c>
      <c r="DB320" s="294" t="s">
        <v>198</v>
      </c>
      <c r="DC320" s="296">
        <v>1</v>
      </c>
    </row>
    <row r="321" spans="98:107" x14ac:dyDescent="0.25">
      <c r="CT321" s="293" t="str">
        <f t="shared" si="242"/>
        <v>38EAS016</v>
      </c>
      <c r="CU321" s="294" t="s">
        <v>348</v>
      </c>
      <c r="CV321" s="295">
        <v>38</v>
      </c>
      <c r="CW321" s="294" t="s">
        <v>230</v>
      </c>
      <c r="CX321" s="296">
        <v>1</v>
      </c>
      <c r="CY321" s="209" t="str">
        <f t="shared" si="243"/>
        <v>842EPSS37</v>
      </c>
      <c r="CZ321" s="294" t="s">
        <v>347</v>
      </c>
      <c r="DA321" s="295">
        <v>842</v>
      </c>
      <c r="DB321" s="294" t="s">
        <v>196</v>
      </c>
      <c r="DC321" s="296">
        <v>8</v>
      </c>
    </row>
    <row r="322" spans="98:107" x14ac:dyDescent="0.25">
      <c r="CT322" s="293" t="str">
        <f t="shared" si="242"/>
        <v>38EPS002</v>
      </c>
      <c r="CU322" s="294" t="s">
        <v>348</v>
      </c>
      <c r="CV322" s="295">
        <v>38</v>
      </c>
      <c r="CW322" s="294" t="s">
        <v>225</v>
      </c>
      <c r="CX322" s="296">
        <v>6</v>
      </c>
      <c r="CY322" s="209" t="str">
        <f t="shared" si="243"/>
        <v>842ESS024</v>
      </c>
      <c r="CZ322" s="294" t="s">
        <v>347</v>
      </c>
      <c r="DA322" s="295">
        <v>842</v>
      </c>
      <c r="DB322" s="294" t="s">
        <v>180</v>
      </c>
      <c r="DC322" s="296">
        <v>5404</v>
      </c>
    </row>
    <row r="323" spans="98:107" x14ac:dyDescent="0.25">
      <c r="CT323" s="293" t="str">
        <f t="shared" si="242"/>
        <v>38EPS003</v>
      </c>
      <c r="CU323" s="294" t="s">
        <v>348</v>
      </c>
      <c r="CV323" s="295">
        <v>38</v>
      </c>
      <c r="CW323" s="294" t="s">
        <v>226</v>
      </c>
      <c r="CX323" s="296">
        <v>650</v>
      </c>
      <c r="CY323" s="209" t="str">
        <f t="shared" si="243"/>
        <v>38EPS020</v>
      </c>
      <c r="CZ323" s="294" t="s">
        <v>348</v>
      </c>
      <c r="DA323" s="295">
        <v>38</v>
      </c>
      <c r="DB323" s="294" t="s">
        <v>189</v>
      </c>
      <c r="DC323" s="296">
        <v>21</v>
      </c>
    </row>
    <row r="324" spans="98:107" x14ac:dyDescent="0.25">
      <c r="CT324" s="293" t="str">
        <f t="shared" si="242"/>
        <v>38EPS037</v>
      </c>
      <c r="CU324" s="294" t="s">
        <v>348</v>
      </c>
      <c r="CV324" s="295">
        <v>38</v>
      </c>
      <c r="CW324" s="294" t="s">
        <v>224</v>
      </c>
      <c r="CX324" s="296">
        <v>95</v>
      </c>
      <c r="CY324" s="209" t="str">
        <f t="shared" si="243"/>
        <v>38EPSM03</v>
      </c>
      <c r="CZ324" s="294" t="s">
        <v>348</v>
      </c>
      <c r="DA324" s="295">
        <v>38</v>
      </c>
      <c r="DB324" s="294" t="s">
        <v>202</v>
      </c>
      <c r="DC324" s="296">
        <v>108</v>
      </c>
    </row>
    <row r="325" spans="98:107" x14ac:dyDescent="0.25">
      <c r="CT325" s="293" t="str">
        <f t="shared" si="242"/>
        <v>38ESSC24</v>
      </c>
      <c r="CU325" s="294" t="s">
        <v>348</v>
      </c>
      <c r="CV325" s="295">
        <v>38</v>
      </c>
      <c r="CW325" s="294" t="s">
        <v>241</v>
      </c>
      <c r="CX325" s="296">
        <v>94</v>
      </c>
      <c r="CY325" s="209" t="str">
        <f t="shared" si="243"/>
        <v>38EPSS37</v>
      </c>
      <c r="CZ325" s="294" t="s">
        <v>348</v>
      </c>
      <c r="DA325" s="295">
        <v>38</v>
      </c>
      <c r="DB325" s="294" t="s">
        <v>196</v>
      </c>
      <c r="DC325" s="296">
        <v>12</v>
      </c>
    </row>
    <row r="326" spans="98:107" x14ac:dyDescent="0.25">
      <c r="CT326" s="293" t="str">
        <f t="shared" si="242"/>
        <v>86EPS002</v>
      </c>
      <c r="CU326" s="294" t="s">
        <v>348</v>
      </c>
      <c r="CV326" s="295">
        <v>86</v>
      </c>
      <c r="CW326" s="294" t="s">
        <v>225</v>
      </c>
      <c r="CX326" s="296">
        <v>2</v>
      </c>
      <c r="CY326" s="209" t="str">
        <f t="shared" si="243"/>
        <v>38ESS024</v>
      </c>
      <c r="CZ326" s="294" t="s">
        <v>348</v>
      </c>
      <c r="DA326" s="295">
        <v>38</v>
      </c>
      <c r="DB326" s="294" t="s">
        <v>180</v>
      </c>
      <c r="DC326" s="296">
        <v>9315</v>
      </c>
    </row>
    <row r="327" spans="98:107" x14ac:dyDescent="0.25">
      <c r="CT327" s="293" t="str">
        <f t="shared" si="242"/>
        <v>86EPS003</v>
      </c>
      <c r="CU327" s="294" t="s">
        <v>348</v>
      </c>
      <c r="CV327" s="295">
        <v>86</v>
      </c>
      <c r="CW327" s="294" t="s">
        <v>226</v>
      </c>
      <c r="CX327" s="296">
        <v>456</v>
      </c>
      <c r="CY327" s="209" t="str">
        <f t="shared" si="243"/>
        <v>86EPSM03</v>
      </c>
      <c r="CZ327" s="294" t="s">
        <v>348</v>
      </c>
      <c r="DA327" s="295">
        <v>86</v>
      </c>
      <c r="DB327" s="294" t="s">
        <v>202</v>
      </c>
      <c r="DC327" s="296">
        <v>37</v>
      </c>
    </row>
    <row r="328" spans="98:107" x14ac:dyDescent="0.25">
      <c r="CT328" s="293" t="str">
        <f t="shared" si="242"/>
        <v>86EPS016</v>
      </c>
      <c r="CU328" s="294" t="s">
        <v>348</v>
      </c>
      <c r="CV328" s="295">
        <v>86</v>
      </c>
      <c r="CW328" s="294" t="s">
        <v>221</v>
      </c>
      <c r="CX328" s="296">
        <v>617</v>
      </c>
      <c r="CY328" s="209" t="str">
        <f t="shared" si="243"/>
        <v>86EPSS16</v>
      </c>
      <c r="CZ328" s="294" t="s">
        <v>348</v>
      </c>
      <c r="DA328" s="295">
        <v>86</v>
      </c>
      <c r="DB328" s="294" t="s">
        <v>194</v>
      </c>
      <c r="DC328" s="296">
        <v>59</v>
      </c>
    </row>
    <row r="329" spans="98:107" x14ac:dyDescent="0.25">
      <c r="CT329" s="293" t="str">
        <f t="shared" si="242"/>
        <v>86EPS037</v>
      </c>
      <c r="CU329" s="294" t="s">
        <v>348</v>
      </c>
      <c r="CV329" s="295">
        <v>86</v>
      </c>
      <c r="CW329" s="294" t="s">
        <v>224</v>
      </c>
      <c r="CX329" s="296">
        <v>77</v>
      </c>
      <c r="CY329" s="209" t="str">
        <f t="shared" si="243"/>
        <v>86EPSS37</v>
      </c>
      <c r="CZ329" s="294" t="s">
        <v>348</v>
      </c>
      <c r="DA329" s="295">
        <v>86</v>
      </c>
      <c r="DB329" s="294" t="s">
        <v>196</v>
      </c>
      <c r="DC329" s="296">
        <v>24</v>
      </c>
    </row>
    <row r="330" spans="98:107" x14ac:dyDescent="0.25">
      <c r="CT330" s="293" t="str">
        <f t="shared" ref="CT330:CT393" si="244">CONCATENATE(CV330,CW330)</f>
        <v>86EPS040</v>
      </c>
      <c r="CU330" s="294" t="s">
        <v>348</v>
      </c>
      <c r="CV330" s="295">
        <v>86</v>
      </c>
      <c r="CW330" s="294" t="s">
        <v>240</v>
      </c>
      <c r="CX330" s="296">
        <v>17</v>
      </c>
      <c r="CY330" s="209" t="str">
        <f t="shared" ref="CY330:CY393" si="245">CONCATENATE(DA330,DB330)</f>
        <v>86EPSS40</v>
      </c>
      <c r="CZ330" s="294" t="s">
        <v>348</v>
      </c>
      <c r="DA330" s="295">
        <v>86</v>
      </c>
      <c r="DB330" s="294" t="s">
        <v>178</v>
      </c>
      <c r="DC330" s="296">
        <v>3090</v>
      </c>
    </row>
    <row r="331" spans="98:107" x14ac:dyDescent="0.25">
      <c r="CT331" s="293" t="str">
        <f t="shared" si="244"/>
        <v>107EPS003</v>
      </c>
      <c r="CU331" s="294" t="s">
        <v>348</v>
      </c>
      <c r="CV331" s="295">
        <v>107</v>
      </c>
      <c r="CW331" s="294" t="s">
        <v>226</v>
      </c>
      <c r="CX331" s="296">
        <v>684</v>
      </c>
      <c r="CY331" s="209" t="str">
        <f t="shared" si="245"/>
        <v>107EPS020</v>
      </c>
      <c r="CZ331" s="294" t="s">
        <v>348</v>
      </c>
      <c r="DA331" s="295">
        <v>107</v>
      </c>
      <c r="DB331" s="294" t="s">
        <v>189</v>
      </c>
      <c r="DC331" s="296">
        <v>41</v>
      </c>
    </row>
    <row r="332" spans="98:107" x14ac:dyDescent="0.25">
      <c r="CT332" s="293" t="str">
        <f t="shared" si="244"/>
        <v>107EPS017</v>
      </c>
      <c r="CU332" s="294" t="s">
        <v>348</v>
      </c>
      <c r="CV332" s="295">
        <v>107</v>
      </c>
      <c r="CW332" s="294" t="s">
        <v>234</v>
      </c>
      <c r="CX332" s="296">
        <v>1</v>
      </c>
      <c r="CY332" s="209" t="str">
        <f t="shared" si="245"/>
        <v>107EPSM03</v>
      </c>
      <c r="CZ332" s="294" t="s">
        <v>348</v>
      </c>
      <c r="DA332" s="295">
        <v>107</v>
      </c>
      <c r="DB332" s="294" t="s">
        <v>202</v>
      </c>
      <c r="DC332" s="296">
        <v>150</v>
      </c>
    </row>
    <row r="333" spans="98:107" x14ac:dyDescent="0.25">
      <c r="CT333" s="293" t="str">
        <f t="shared" si="244"/>
        <v>107EPS037</v>
      </c>
      <c r="CU333" s="294" t="s">
        <v>348</v>
      </c>
      <c r="CV333" s="295">
        <v>107</v>
      </c>
      <c r="CW333" s="294" t="s">
        <v>224</v>
      </c>
      <c r="CX333" s="296">
        <v>89</v>
      </c>
      <c r="CY333" s="209" t="str">
        <f t="shared" si="245"/>
        <v>107EPSS37</v>
      </c>
      <c r="CZ333" s="294" t="s">
        <v>348</v>
      </c>
      <c r="DA333" s="295">
        <v>107</v>
      </c>
      <c r="DB333" s="294" t="s">
        <v>196</v>
      </c>
      <c r="DC333" s="296">
        <v>18</v>
      </c>
    </row>
    <row r="334" spans="98:107" x14ac:dyDescent="0.25">
      <c r="CT334" s="293" t="str">
        <f t="shared" si="244"/>
        <v>107EPS040</v>
      </c>
      <c r="CU334" s="294" t="s">
        <v>348</v>
      </c>
      <c r="CV334" s="295">
        <v>107</v>
      </c>
      <c r="CW334" s="294" t="s">
        <v>240</v>
      </c>
      <c r="CX334" s="296">
        <v>13</v>
      </c>
      <c r="CY334" s="209" t="str">
        <f t="shared" si="245"/>
        <v>107EPSS40</v>
      </c>
      <c r="CZ334" s="294" t="s">
        <v>348</v>
      </c>
      <c r="DA334" s="295">
        <v>107</v>
      </c>
      <c r="DB334" s="294" t="s">
        <v>178</v>
      </c>
      <c r="DC334" s="296">
        <v>2258</v>
      </c>
    </row>
    <row r="335" spans="98:107" x14ac:dyDescent="0.25">
      <c r="CT335" s="293" t="str">
        <f t="shared" si="244"/>
        <v>107EPSC20</v>
      </c>
      <c r="CU335" s="294" t="s">
        <v>348</v>
      </c>
      <c r="CV335" s="295">
        <v>107</v>
      </c>
      <c r="CW335" s="294" t="s">
        <v>243</v>
      </c>
      <c r="CX335" s="296">
        <v>1</v>
      </c>
      <c r="CY335" s="209" t="str">
        <f t="shared" si="245"/>
        <v>107ESS024</v>
      </c>
      <c r="CZ335" s="294" t="s">
        <v>348</v>
      </c>
      <c r="DA335" s="295">
        <v>107</v>
      </c>
      <c r="DB335" s="294" t="s">
        <v>180</v>
      </c>
      <c r="DC335" s="296">
        <v>3715</v>
      </c>
    </row>
    <row r="336" spans="98:107" x14ac:dyDescent="0.25">
      <c r="CT336" s="293" t="str">
        <f t="shared" si="244"/>
        <v>107ESSC24</v>
      </c>
      <c r="CU336" s="294" t="s">
        <v>348</v>
      </c>
      <c r="CV336" s="295">
        <v>107</v>
      </c>
      <c r="CW336" s="294" t="s">
        <v>241</v>
      </c>
      <c r="CX336" s="296">
        <v>68</v>
      </c>
      <c r="CY336" s="209" t="str">
        <f t="shared" si="245"/>
        <v>134EPS020</v>
      </c>
      <c r="CZ336" s="294" t="s">
        <v>348</v>
      </c>
      <c r="DA336" s="295">
        <v>134</v>
      </c>
      <c r="DB336" s="294" t="s">
        <v>189</v>
      </c>
      <c r="DC336" s="296">
        <v>31</v>
      </c>
    </row>
    <row r="337" spans="98:107" x14ac:dyDescent="0.25">
      <c r="CT337" s="293" t="str">
        <f t="shared" si="244"/>
        <v>134EPS002</v>
      </c>
      <c r="CU337" s="294" t="s">
        <v>348</v>
      </c>
      <c r="CV337" s="295">
        <v>134</v>
      </c>
      <c r="CW337" s="294" t="s">
        <v>225</v>
      </c>
      <c r="CX337" s="296">
        <v>1</v>
      </c>
      <c r="CY337" s="209" t="str">
        <f t="shared" si="245"/>
        <v>134EPSM03</v>
      </c>
      <c r="CZ337" s="294" t="s">
        <v>348</v>
      </c>
      <c r="DA337" s="295">
        <v>134</v>
      </c>
      <c r="DB337" s="294" t="s">
        <v>202</v>
      </c>
      <c r="DC337" s="296">
        <v>43</v>
      </c>
    </row>
    <row r="338" spans="98:107" x14ac:dyDescent="0.25">
      <c r="CT338" s="293" t="str">
        <f t="shared" si="244"/>
        <v>134EPS003</v>
      </c>
      <c r="CU338" s="294" t="s">
        <v>348</v>
      </c>
      <c r="CV338" s="295">
        <v>134</v>
      </c>
      <c r="CW338" s="294" t="s">
        <v>226</v>
      </c>
      <c r="CX338" s="296">
        <v>533</v>
      </c>
      <c r="CY338" s="209" t="str">
        <f t="shared" si="245"/>
        <v>134EPSS37</v>
      </c>
      <c r="CZ338" s="294" t="s">
        <v>348</v>
      </c>
      <c r="DA338" s="295">
        <v>134</v>
      </c>
      <c r="DB338" s="294" t="s">
        <v>196</v>
      </c>
      <c r="DC338" s="296">
        <v>26</v>
      </c>
    </row>
    <row r="339" spans="98:107" x14ac:dyDescent="0.25">
      <c r="CT339" s="293" t="str">
        <f t="shared" si="244"/>
        <v>134EPS037</v>
      </c>
      <c r="CU339" s="294" t="s">
        <v>348</v>
      </c>
      <c r="CV339" s="295">
        <v>134</v>
      </c>
      <c r="CW339" s="294" t="s">
        <v>224</v>
      </c>
      <c r="CX339" s="296">
        <v>97</v>
      </c>
      <c r="CY339" s="209" t="str">
        <f t="shared" si="245"/>
        <v>134EPSS40</v>
      </c>
      <c r="CZ339" s="294" t="s">
        <v>348</v>
      </c>
      <c r="DA339" s="295">
        <v>134</v>
      </c>
      <c r="DB339" s="294" t="s">
        <v>178</v>
      </c>
      <c r="DC339" s="296">
        <v>6194</v>
      </c>
    </row>
    <row r="340" spans="98:107" x14ac:dyDescent="0.25">
      <c r="CT340" s="293" t="str">
        <f t="shared" si="244"/>
        <v>134EPS040</v>
      </c>
      <c r="CU340" s="294" t="s">
        <v>348</v>
      </c>
      <c r="CV340" s="295">
        <v>134</v>
      </c>
      <c r="CW340" s="294" t="s">
        <v>240</v>
      </c>
      <c r="CX340" s="296">
        <v>1</v>
      </c>
      <c r="CY340" s="209" t="str">
        <f t="shared" si="245"/>
        <v>150EPSM03</v>
      </c>
      <c r="CZ340" s="294" t="s">
        <v>348</v>
      </c>
      <c r="DA340" s="295">
        <v>150</v>
      </c>
      <c r="DB340" s="294" t="s">
        <v>202</v>
      </c>
      <c r="DC340" s="296">
        <v>111</v>
      </c>
    </row>
    <row r="341" spans="98:107" x14ac:dyDescent="0.25">
      <c r="CT341" s="293" t="str">
        <f t="shared" si="244"/>
        <v>150EAS016</v>
      </c>
      <c r="CU341" s="294" t="s">
        <v>348</v>
      </c>
      <c r="CV341" s="295">
        <v>150</v>
      </c>
      <c r="CW341" s="294" t="s">
        <v>230</v>
      </c>
      <c r="CX341" s="296">
        <v>60</v>
      </c>
      <c r="CY341" s="209" t="str">
        <f t="shared" si="245"/>
        <v>150EPSS37</v>
      </c>
      <c r="CZ341" s="294" t="s">
        <v>348</v>
      </c>
      <c r="DA341" s="295">
        <v>150</v>
      </c>
      <c r="DB341" s="294" t="s">
        <v>196</v>
      </c>
      <c r="DC341" s="296">
        <v>23</v>
      </c>
    </row>
    <row r="342" spans="98:107" x14ac:dyDescent="0.25">
      <c r="CT342" s="293" t="str">
        <f t="shared" si="244"/>
        <v>150EPS002</v>
      </c>
      <c r="CU342" s="294" t="s">
        <v>348</v>
      </c>
      <c r="CV342" s="295">
        <v>150</v>
      </c>
      <c r="CW342" s="294" t="s">
        <v>225</v>
      </c>
      <c r="CX342" s="296">
        <v>1</v>
      </c>
      <c r="CY342" s="209" t="str">
        <f t="shared" si="245"/>
        <v>150EPSS40</v>
      </c>
      <c r="CZ342" s="294" t="s">
        <v>348</v>
      </c>
      <c r="DA342" s="295">
        <v>150</v>
      </c>
      <c r="DB342" s="294" t="s">
        <v>178</v>
      </c>
      <c r="DC342" s="296">
        <v>1451</v>
      </c>
    </row>
    <row r="343" spans="98:107" x14ac:dyDescent="0.25">
      <c r="CT343" s="293" t="str">
        <f t="shared" si="244"/>
        <v>150EPS003</v>
      </c>
      <c r="CU343" s="294" t="s">
        <v>348</v>
      </c>
      <c r="CV343" s="295">
        <v>150</v>
      </c>
      <c r="CW343" s="294" t="s">
        <v>226</v>
      </c>
      <c r="CX343" s="296">
        <v>1304</v>
      </c>
      <c r="CY343" s="209" t="str">
        <f t="shared" si="245"/>
        <v>237EPSM03</v>
      </c>
      <c r="CZ343" s="294" t="s">
        <v>348</v>
      </c>
      <c r="DA343" s="295">
        <v>237</v>
      </c>
      <c r="DB343" s="294" t="s">
        <v>202</v>
      </c>
      <c r="DC343" s="296">
        <v>187</v>
      </c>
    </row>
    <row r="344" spans="98:107" x14ac:dyDescent="0.25">
      <c r="CT344" s="293" t="str">
        <f t="shared" si="244"/>
        <v>150EPS016</v>
      </c>
      <c r="CU344" s="294" t="s">
        <v>348</v>
      </c>
      <c r="CV344" s="295">
        <v>150</v>
      </c>
      <c r="CW344" s="294" t="s">
        <v>221</v>
      </c>
      <c r="CX344" s="296">
        <v>1</v>
      </c>
      <c r="CY344" s="209" t="str">
        <f t="shared" si="245"/>
        <v>237EPSS02</v>
      </c>
      <c r="CZ344" s="294" t="s">
        <v>348</v>
      </c>
      <c r="DA344" s="295">
        <v>237</v>
      </c>
      <c r="DB344" s="294" t="s">
        <v>198</v>
      </c>
      <c r="DC344" s="296">
        <v>2</v>
      </c>
    </row>
    <row r="345" spans="98:107" x14ac:dyDescent="0.25">
      <c r="CT345" s="293" t="str">
        <f t="shared" si="244"/>
        <v>150EPS037</v>
      </c>
      <c r="CU345" s="294" t="s">
        <v>348</v>
      </c>
      <c r="CV345" s="295">
        <v>150</v>
      </c>
      <c r="CW345" s="294" t="s">
        <v>224</v>
      </c>
      <c r="CX345" s="296">
        <v>126</v>
      </c>
      <c r="CY345" s="209" t="str">
        <f t="shared" si="245"/>
        <v>237EPSS10</v>
      </c>
      <c r="CZ345" s="294" t="s">
        <v>348</v>
      </c>
      <c r="DA345" s="295">
        <v>237</v>
      </c>
      <c r="DB345" s="294" t="s">
        <v>192</v>
      </c>
      <c r="DC345" s="296">
        <v>188</v>
      </c>
    </row>
    <row r="346" spans="98:107" x14ac:dyDescent="0.25">
      <c r="CT346" s="293" t="str">
        <f t="shared" si="244"/>
        <v>150EPS040</v>
      </c>
      <c r="CU346" s="294" t="s">
        <v>348</v>
      </c>
      <c r="CV346" s="295">
        <v>150</v>
      </c>
      <c r="CW346" s="294" t="s">
        <v>240</v>
      </c>
      <c r="CX346" s="296">
        <v>12</v>
      </c>
      <c r="CY346" s="209" t="str">
        <f t="shared" si="245"/>
        <v>237EPSS16</v>
      </c>
      <c r="CZ346" s="294" t="s">
        <v>348</v>
      </c>
      <c r="DA346" s="295">
        <v>237</v>
      </c>
      <c r="DB346" s="294" t="s">
        <v>194</v>
      </c>
      <c r="DC346" s="296">
        <v>177</v>
      </c>
    </row>
    <row r="347" spans="98:107" x14ac:dyDescent="0.25">
      <c r="CT347" s="293" t="str">
        <f t="shared" si="244"/>
        <v>237EAS016</v>
      </c>
      <c r="CU347" s="294" t="s">
        <v>348</v>
      </c>
      <c r="CV347" s="295">
        <v>237</v>
      </c>
      <c r="CW347" s="294" t="s">
        <v>230</v>
      </c>
      <c r="CX347" s="296">
        <v>13</v>
      </c>
      <c r="CY347" s="209" t="str">
        <f t="shared" si="245"/>
        <v>237EPSS37</v>
      </c>
      <c r="CZ347" s="294" t="s">
        <v>348</v>
      </c>
      <c r="DA347" s="295">
        <v>237</v>
      </c>
      <c r="DB347" s="294" t="s">
        <v>196</v>
      </c>
      <c r="DC347" s="296">
        <v>15</v>
      </c>
    </row>
    <row r="348" spans="98:107" x14ac:dyDescent="0.25">
      <c r="CT348" s="293" t="str">
        <f t="shared" si="244"/>
        <v>237EPS002</v>
      </c>
      <c r="CU348" s="294" t="s">
        <v>348</v>
      </c>
      <c r="CV348" s="295">
        <v>237</v>
      </c>
      <c r="CW348" s="294" t="s">
        <v>225</v>
      </c>
      <c r="CX348" s="296">
        <v>67</v>
      </c>
      <c r="CY348" s="209" t="str">
        <f t="shared" si="245"/>
        <v>237EPSS40</v>
      </c>
      <c r="CZ348" s="294" t="s">
        <v>348</v>
      </c>
      <c r="DA348" s="295">
        <v>237</v>
      </c>
      <c r="DB348" s="294" t="s">
        <v>178</v>
      </c>
      <c r="DC348" s="296">
        <v>5871</v>
      </c>
    </row>
    <row r="349" spans="98:107" x14ac:dyDescent="0.25">
      <c r="CT349" s="293" t="str">
        <f t="shared" si="244"/>
        <v>237EPS003</v>
      </c>
      <c r="CU349" s="294" t="s">
        <v>348</v>
      </c>
      <c r="CV349" s="295">
        <v>237</v>
      </c>
      <c r="CW349" s="294" t="s">
        <v>226</v>
      </c>
      <c r="CX349" s="296">
        <v>2913</v>
      </c>
      <c r="CY349" s="209" t="str">
        <f t="shared" si="245"/>
        <v>264EPSM03</v>
      </c>
      <c r="CZ349" s="294" t="s">
        <v>348</v>
      </c>
      <c r="DA349" s="295">
        <v>264</v>
      </c>
      <c r="DB349" s="294" t="s">
        <v>202</v>
      </c>
      <c r="DC349" s="296">
        <v>44</v>
      </c>
    </row>
    <row r="350" spans="98:107" x14ac:dyDescent="0.25">
      <c r="CT350" s="293" t="str">
        <f t="shared" si="244"/>
        <v>237EPS010</v>
      </c>
      <c r="CU350" s="294" t="s">
        <v>348</v>
      </c>
      <c r="CV350" s="295">
        <v>237</v>
      </c>
      <c r="CW350" s="294" t="s">
        <v>220</v>
      </c>
      <c r="CX350" s="296">
        <v>5230</v>
      </c>
      <c r="CY350" s="209" t="str">
        <f t="shared" si="245"/>
        <v>264EPSS16</v>
      </c>
      <c r="CZ350" s="294" t="s">
        <v>348</v>
      </c>
      <c r="DA350" s="295">
        <v>264</v>
      </c>
      <c r="DB350" s="294" t="s">
        <v>194</v>
      </c>
      <c r="DC350" s="296">
        <v>173</v>
      </c>
    </row>
    <row r="351" spans="98:107" x14ac:dyDescent="0.25">
      <c r="CT351" s="293" t="str">
        <f t="shared" si="244"/>
        <v>237EPS016</v>
      </c>
      <c r="CU351" s="294" t="s">
        <v>348</v>
      </c>
      <c r="CV351" s="295">
        <v>237</v>
      </c>
      <c r="CW351" s="294" t="s">
        <v>221</v>
      </c>
      <c r="CX351" s="296">
        <v>3258</v>
      </c>
      <c r="CY351" s="209" t="str">
        <f t="shared" si="245"/>
        <v>264EPSS37</v>
      </c>
      <c r="CZ351" s="294" t="s">
        <v>348</v>
      </c>
      <c r="DA351" s="295">
        <v>264</v>
      </c>
      <c r="DB351" s="294" t="s">
        <v>196</v>
      </c>
      <c r="DC351" s="296">
        <v>11</v>
      </c>
    </row>
    <row r="352" spans="98:107" x14ac:dyDescent="0.25">
      <c r="CT352" s="293" t="str">
        <f t="shared" si="244"/>
        <v>237EPS017</v>
      </c>
      <c r="CU352" s="294" t="s">
        <v>348</v>
      </c>
      <c r="CV352" s="295">
        <v>237</v>
      </c>
      <c r="CW352" s="294" t="s">
        <v>234</v>
      </c>
      <c r="CX352" s="296">
        <v>2</v>
      </c>
      <c r="CY352" s="209" t="str">
        <f t="shared" si="245"/>
        <v>264EPSS40</v>
      </c>
      <c r="CZ352" s="294" t="s">
        <v>348</v>
      </c>
      <c r="DA352" s="295">
        <v>264</v>
      </c>
      <c r="DB352" s="294" t="s">
        <v>178</v>
      </c>
      <c r="DC352" s="296">
        <v>2403</v>
      </c>
    </row>
    <row r="353" spans="98:107" x14ac:dyDescent="0.25">
      <c r="CT353" s="293" t="str">
        <f t="shared" si="244"/>
        <v>237EPS037</v>
      </c>
      <c r="CU353" s="294" t="s">
        <v>348</v>
      </c>
      <c r="CV353" s="295">
        <v>237</v>
      </c>
      <c r="CW353" s="294" t="s">
        <v>224</v>
      </c>
      <c r="CX353" s="296">
        <v>153</v>
      </c>
      <c r="CY353" s="209" t="str">
        <f t="shared" si="245"/>
        <v>310EPSM03</v>
      </c>
      <c r="CZ353" s="294" t="s">
        <v>348</v>
      </c>
      <c r="DA353" s="295">
        <v>310</v>
      </c>
      <c r="DB353" s="294" t="s">
        <v>202</v>
      </c>
      <c r="DC353" s="296">
        <v>190</v>
      </c>
    </row>
    <row r="354" spans="98:107" x14ac:dyDescent="0.25">
      <c r="CT354" s="293" t="str">
        <f t="shared" si="244"/>
        <v>237EPS040</v>
      </c>
      <c r="CU354" s="294" t="s">
        <v>348</v>
      </c>
      <c r="CV354" s="295">
        <v>237</v>
      </c>
      <c r="CW354" s="294" t="s">
        <v>240</v>
      </c>
      <c r="CX354" s="296">
        <v>152</v>
      </c>
      <c r="CY354" s="209" t="str">
        <f t="shared" si="245"/>
        <v>310EPSS02</v>
      </c>
      <c r="CZ354" s="294" t="s">
        <v>348</v>
      </c>
      <c r="DA354" s="295">
        <v>310</v>
      </c>
      <c r="DB354" s="294" t="s">
        <v>198</v>
      </c>
      <c r="DC354" s="296">
        <v>2</v>
      </c>
    </row>
    <row r="355" spans="98:107" x14ac:dyDescent="0.25">
      <c r="CT355" s="293" t="str">
        <f t="shared" si="244"/>
        <v>264EPS002</v>
      </c>
      <c r="CU355" s="294" t="s">
        <v>348</v>
      </c>
      <c r="CV355" s="295">
        <v>264</v>
      </c>
      <c r="CW355" s="294" t="s">
        <v>225</v>
      </c>
      <c r="CX355" s="296">
        <v>21</v>
      </c>
      <c r="CY355" s="209" t="str">
        <f t="shared" si="245"/>
        <v>310EPSS16</v>
      </c>
      <c r="CZ355" s="294" t="s">
        <v>348</v>
      </c>
      <c r="DA355" s="295">
        <v>310</v>
      </c>
      <c r="DB355" s="294" t="s">
        <v>194</v>
      </c>
      <c r="DC355" s="296">
        <v>45</v>
      </c>
    </row>
    <row r="356" spans="98:107" x14ac:dyDescent="0.25">
      <c r="CT356" s="293" t="str">
        <f t="shared" si="244"/>
        <v>264EPS003</v>
      </c>
      <c r="CU356" s="294" t="s">
        <v>348</v>
      </c>
      <c r="CV356" s="295">
        <v>264</v>
      </c>
      <c r="CW356" s="294" t="s">
        <v>226</v>
      </c>
      <c r="CX356" s="296">
        <v>824</v>
      </c>
      <c r="CY356" s="209" t="str">
        <f t="shared" si="245"/>
        <v>310EPSS37</v>
      </c>
      <c r="CZ356" s="294" t="s">
        <v>348</v>
      </c>
      <c r="DA356" s="295">
        <v>310</v>
      </c>
      <c r="DB356" s="294" t="s">
        <v>196</v>
      </c>
      <c r="DC356" s="296">
        <v>27</v>
      </c>
    </row>
    <row r="357" spans="98:107" x14ac:dyDescent="0.25">
      <c r="CT357" s="293" t="str">
        <f t="shared" si="244"/>
        <v>264EPS016</v>
      </c>
      <c r="CU357" s="294" t="s">
        <v>348</v>
      </c>
      <c r="CV357" s="295">
        <v>264</v>
      </c>
      <c r="CW357" s="294" t="s">
        <v>221</v>
      </c>
      <c r="CX357" s="296">
        <v>4969</v>
      </c>
      <c r="CY357" s="209" t="str">
        <f t="shared" si="245"/>
        <v>310EPSS40</v>
      </c>
      <c r="CZ357" s="294" t="s">
        <v>348</v>
      </c>
      <c r="DA357" s="295">
        <v>310</v>
      </c>
      <c r="DB357" s="294" t="s">
        <v>178</v>
      </c>
      <c r="DC357" s="296">
        <v>4651</v>
      </c>
    </row>
    <row r="358" spans="98:107" x14ac:dyDescent="0.25">
      <c r="CT358" s="293" t="str">
        <f t="shared" si="244"/>
        <v>264EPS017</v>
      </c>
      <c r="CU358" s="294" t="s">
        <v>348</v>
      </c>
      <c r="CV358" s="295">
        <v>264</v>
      </c>
      <c r="CW358" s="294" t="s">
        <v>234</v>
      </c>
      <c r="CX358" s="296">
        <v>2</v>
      </c>
      <c r="CY358" s="209" t="str">
        <f t="shared" si="245"/>
        <v>315EPS020</v>
      </c>
      <c r="CZ358" s="294" t="s">
        <v>348</v>
      </c>
      <c r="DA358" s="295">
        <v>315</v>
      </c>
      <c r="DB358" s="294" t="s">
        <v>189</v>
      </c>
      <c r="DC358" s="296">
        <v>24</v>
      </c>
    </row>
    <row r="359" spans="98:107" x14ac:dyDescent="0.25">
      <c r="CT359" s="293" t="str">
        <f t="shared" si="244"/>
        <v>264EPS037</v>
      </c>
      <c r="CU359" s="294" t="s">
        <v>348</v>
      </c>
      <c r="CV359" s="295">
        <v>264</v>
      </c>
      <c r="CW359" s="294" t="s">
        <v>224</v>
      </c>
      <c r="CX359" s="296">
        <v>120</v>
      </c>
      <c r="CY359" s="209" t="str">
        <f t="shared" si="245"/>
        <v>315EPSM03</v>
      </c>
      <c r="CZ359" s="294" t="s">
        <v>348</v>
      </c>
      <c r="DA359" s="295">
        <v>315</v>
      </c>
      <c r="DB359" s="294" t="s">
        <v>202</v>
      </c>
      <c r="DC359" s="296">
        <v>229</v>
      </c>
    </row>
    <row r="360" spans="98:107" x14ac:dyDescent="0.25">
      <c r="CT360" s="293" t="str">
        <f t="shared" si="244"/>
        <v>264EPS040</v>
      </c>
      <c r="CU360" s="294" t="s">
        <v>348</v>
      </c>
      <c r="CV360" s="295">
        <v>264</v>
      </c>
      <c r="CW360" s="294" t="s">
        <v>240</v>
      </c>
      <c r="CX360" s="296">
        <v>31</v>
      </c>
      <c r="CY360" s="209" t="str">
        <f t="shared" si="245"/>
        <v>315EPSS02</v>
      </c>
      <c r="CZ360" s="294" t="s">
        <v>348</v>
      </c>
      <c r="DA360" s="295">
        <v>315</v>
      </c>
      <c r="DB360" s="294" t="s">
        <v>198</v>
      </c>
      <c r="DC360" s="296">
        <v>1</v>
      </c>
    </row>
    <row r="361" spans="98:107" x14ac:dyDescent="0.25">
      <c r="CT361" s="293" t="str">
        <f t="shared" si="244"/>
        <v>310EAS016</v>
      </c>
      <c r="CU361" s="294" t="s">
        <v>348</v>
      </c>
      <c r="CV361" s="295">
        <v>310</v>
      </c>
      <c r="CW361" s="294" t="s">
        <v>230</v>
      </c>
      <c r="CX361" s="296">
        <v>95</v>
      </c>
      <c r="CY361" s="209" t="str">
        <f t="shared" si="245"/>
        <v>315EPSS37</v>
      </c>
      <c r="CZ361" s="294" t="s">
        <v>348</v>
      </c>
      <c r="DA361" s="295">
        <v>315</v>
      </c>
      <c r="DB361" s="294" t="s">
        <v>196</v>
      </c>
      <c r="DC361" s="296">
        <v>28</v>
      </c>
    </row>
    <row r="362" spans="98:107" x14ac:dyDescent="0.25">
      <c r="CT362" s="293" t="str">
        <f t="shared" si="244"/>
        <v>310EPS003</v>
      </c>
      <c r="CU362" s="294" t="s">
        <v>348</v>
      </c>
      <c r="CV362" s="295">
        <v>310</v>
      </c>
      <c r="CW362" s="294" t="s">
        <v>226</v>
      </c>
      <c r="CX362" s="296">
        <v>1690</v>
      </c>
      <c r="CY362" s="209" t="str">
        <f t="shared" si="245"/>
        <v>315EPSS40</v>
      </c>
      <c r="CZ362" s="294" t="s">
        <v>348</v>
      </c>
      <c r="DA362" s="295">
        <v>315</v>
      </c>
      <c r="DB362" s="294" t="s">
        <v>178</v>
      </c>
      <c r="DC362" s="296">
        <v>3716</v>
      </c>
    </row>
    <row r="363" spans="98:107" x14ac:dyDescent="0.25">
      <c r="CT363" s="293" t="str">
        <f t="shared" si="244"/>
        <v>310EPS016</v>
      </c>
      <c r="CU363" s="294" t="s">
        <v>348</v>
      </c>
      <c r="CV363" s="295">
        <v>310</v>
      </c>
      <c r="CW363" s="294" t="s">
        <v>221</v>
      </c>
      <c r="CX363" s="296">
        <v>539</v>
      </c>
      <c r="CY363" s="209" t="str">
        <f t="shared" si="245"/>
        <v>361EPS020</v>
      </c>
      <c r="CZ363" s="294" t="s">
        <v>348</v>
      </c>
      <c r="DA363" s="295">
        <v>361</v>
      </c>
      <c r="DB363" s="294" t="s">
        <v>189</v>
      </c>
      <c r="DC363" s="296">
        <v>2</v>
      </c>
    </row>
    <row r="364" spans="98:107" x14ac:dyDescent="0.25">
      <c r="CT364" s="293" t="str">
        <f t="shared" si="244"/>
        <v>310EPS018</v>
      </c>
      <c r="CU364" s="294" t="s">
        <v>348</v>
      </c>
      <c r="CV364" s="295">
        <v>310</v>
      </c>
      <c r="CW364" s="294" t="s">
        <v>229</v>
      </c>
      <c r="CX364" s="296">
        <v>2</v>
      </c>
      <c r="CY364" s="209" t="str">
        <f t="shared" si="245"/>
        <v>361EPSM03</v>
      </c>
      <c r="CZ364" s="294" t="s">
        <v>348</v>
      </c>
      <c r="DA364" s="295">
        <v>361</v>
      </c>
      <c r="DB364" s="294" t="s">
        <v>202</v>
      </c>
      <c r="DC364" s="296">
        <v>390</v>
      </c>
    </row>
    <row r="365" spans="98:107" x14ac:dyDescent="0.25">
      <c r="CT365" s="293" t="str">
        <f t="shared" si="244"/>
        <v>310EPS023</v>
      </c>
      <c r="CU365" s="294" t="s">
        <v>348</v>
      </c>
      <c r="CV365" s="295">
        <v>310</v>
      </c>
      <c r="CW365" s="294" t="s">
        <v>227</v>
      </c>
      <c r="CX365" s="296">
        <v>8</v>
      </c>
      <c r="CY365" s="209" t="str">
        <f t="shared" si="245"/>
        <v>361EPSS37</v>
      </c>
      <c r="CZ365" s="294" t="s">
        <v>348</v>
      </c>
      <c r="DA365" s="295">
        <v>361</v>
      </c>
      <c r="DB365" s="294" t="s">
        <v>196</v>
      </c>
      <c r="DC365" s="296">
        <v>117</v>
      </c>
    </row>
    <row r="366" spans="98:107" x14ac:dyDescent="0.25">
      <c r="CT366" s="293" t="str">
        <f t="shared" si="244"/>
        <v>310EPS037</v>
      </c>
      <c r="CU366" s="294" t="s">
        <v>348</v>
      </c>
      <c r="CV366" s="295">
        <v>310</v>
      </c>
      <c r="CW366" s="294" t="s">
        <v>224</v>
      </c>
      <c r="CX366" s="296">
        <v>230</v>
      </c>
      <c r="CY366" s="209" t="str">
        <f t="shared" si="245"/>
        <v>361EPSS40</v>
      </c>
      <c r="CZ366" s="294" t="s">
        <v>348</v>
      </c>
      <c r="DA366" s="295">
        <v>361</v>
      </c>
      <c r="DB366" s="294" t="s">
        <v>178</v>
      </c>
      <c r="DC366" s="296">
        <v>18780</v>
      </c>
    </row>
    <row r="367" spans="98:107" x14ac:dyDescent="0.25">
      <c r="CT367" s="293" t="str">
        <f t="shared" si="244"/>
        <v>310EPS040</v>
      </c>
      <c r="CU367" s="294" t="s">
        <v>348</v>
      </c>
      <c r="CV367" s="295">
        <v>310</v>
      </c>
      <c r="CW367" s="294" t="s">
        <v>240</v>
      </c>
      <c r="CX367" s="296">
        <v>35</v>
      </c>
      <c r="CY367" s="209" t="str">
        <f t="shared" si="245"/>
        <v>647EPS020</v>
      </c>
      <c r="CZ367" s="294" t="s">
        <v>348</v>
      </c>
      <c r="DA367" s="295">
        <v>647</v>
      </c>
      <c r="DB367" s="294" t="s">
        <v>189</v>
      </c>
      <c r="DC367" s="296">
        <v>35</v>
      </c>
    </row>
    <row r="368" spans="98:107" x14ac:dyDescent="0.25">
      <c r="CT368" s="293" t="str">
        <f t="shared" si="244"/>
        <v>315EAS016</v>
      </c>
      <c r="CU368" s="294" t="s">
        <v>348</v>
      </c>
      <c r="CV368" s="295">
        <v>315</v>
      </c>
      <c r="CW368" s="294" t="s">
        <v>230</v>
      </c>
      <c r="CX368" s="296">
        <v>30</v>
      </c>
      <c r="CY368" s="209" t="str">
        <f t="shared" si="245"/>
        <v>647EPSM03</v>
      </c>
      <c r="CZ368" s="294" t="s">
        <v>348</v>
      </c>
      <c r="DA368" s="295">
        <v>647</v>
      </c>
      <c r="DB368" s="294" t="s">
        <v>202</v>
      </c>
      <c r="DC368" s="296">
        <v>167</v>
      </c>
    </row>
    <row r="369" spans="98:107" x14ac:dyDescent="0.25">
      <c r="CT369" s="293" t="str">
        <f t="shared" si="244"/>
        <v>315EPS002</v>
      </c>
      <c r="CU369" s="294" t="s">
        <v>348</v>
      </c>
      <c r="CV369" s="295">
        <v>315</v>
      </c>
      <c r="CW369" s="294" t="s">
        <v>225</v>
      </c>
      <c r="CX369" s="296">
        <v>2</v>
      </c>
      <c r="CY369" s="209" t="str">
        <f t="shared" si="245"/>
        <v>647EPSS37</v>
      </c>
      <c r="CZ369" s="294" t="s">
        <v>348</v>
      </c>
      <c r="DA369" s="295">
        <v>647</v>
      </c>
      <c r="DB369" s="294" t="s">
        <v>196</v>
      </c>
      <c r="DC369" s="296">
        <v>87</v>
      </c>
    </row>
    <row r="370" spans="98:107" x14ac:dyDescent="0.25">
      <c r="CT370" s="293" t="str">
        <f t="shared" si="244"/>
        <v>315EPS003</v>
      </c>
      <c r="CU370" s="294" t="s">
        <v>348</v>
      </c>
      <c r="CV370" s="295">
        <v>315</v>
      </c>
      <c r="CW370" s="294" t="s">
        <v>226</v>
      </c>
      <c r="CX370" s="296">
        <v>1150</v>
      </c>
      <c r="CY370" s="209" t="str">
        <f t="shared" si="245"/>
        <v>647EPSS40</v>
      </c>
      <c r="CZ370" s="294" t="s">
        <v>348</v>
      </c>
      <c r="DA370" s="295">
        <v>647</v>
      </c>
      <c r="DB370" s="294" t="s">
        <v>178</v>
      </c>
      <c r="DC370" s="296">
        <v>4299</v>
      </c>
    </row>
    <row r="371" spans="98:107" x14ac:dyDescent="0.25">
      <c r="CT371" s="293" t="str">
        <f t="shared" si="244"/>
        <v>315EPS037</v>
      </c>
      <c r="CU371" s="294" t="s">
        <v>348</v>
      </c>
      <c r="CV371" s="295">
        <v>315</v>
      </c>
      <c r="CW371" s="294" t="s">
        <v>224</v>
      </c>
      <c r="CX371" s="296">
        <v>154</v>
      </c>
      <c r="CY371" s="209" t="str">
        <f t="shared" si="245"/>
        <v>658EPS020</v>
      </c>
      <c r="CZ371" s="294" t="s">
        <v>348</v>
      </c>
      <c r="DA371" s="295">
        <v>658</v>
      </c>
      <c r="DB371" s="294" t="s">
        <v>189</v>
      </c>
      <c r="DC371" s="296">
        <v>16</v>
      </c>
    </row>
    <row r="372" spans="98:107" x14ac:dyDescent="0.25">
      <c r="CT372" s="293" t="str">
        <f t="shared" si="244"/>
        <v>315EPS040</v>
      </c>
      <c r="CU372" s="294" t="s">
        <v>348</v>
      </c>
      <c r="CV372" s="295">
        <v>315</v>
      </c>
      <c r="CW372" s="294" t="s">
        <v>240</v>
      </c>
      <c r="CX372" s="296">
        <v>21</v>
      </c>
      <c r="CY372" s="209" t="str">
        <f t="shared" si="245"/>
        <v>658EPSM03</v>
      </c>
      <c r="CZ372" s="294" t="s">
        <v>348</v>
      </c>
      <c r="DA372" s="295">
        <v>658</v>
      </c>
      <c r="DB372" s="294" t="s">
        <v>202</v>
      </c>
      <c r="DC372" s="296">
        <v>114</v>
      </c>
    </row>
    <row r="373" spans="98:107" x14ac:dyDescent="0.25">
      <c r="CT373" s="293" t="str">
        <f t="shared" si="244"/>
        <v>361EAS016</v>
      </c>
      <c r="CU373" s="294" t="s">
        <v>348</v>
      </c>
      <c r="CV373" s="295">
        <v>361</v>
      </c>
      <c r="CW373" s="294" t="s">
        <v>230</v>
      </c>
      <c r="CX373" s="296">
        <v>1</v>
      </c>
      <c r="CY373" s="209" t="str">
        <f t="shared" si="245"/>
        <v>658EPSS37</v>
      </c>
      <c r="CZ373" s="294" t="s">
        <v>348</v>
      </c>
      <c r="DA373" s="295">
        <v>658</v>
      </c>
      <c r="DB373" s="294" t="s">
        <v>196</v>
      </c>
      <c r="DC373" s="296">
        <v>22</v>
      </c>
    </row>
    <row r="374" spans="98:107" x14ac:dyDescent="0.25">
      <c r="CT374" s="293" t="str">
        <f t="shared" si="244"/>
        <v>361EPS003</v>
      </c>
      <c r="CU374" s="294" t="s">
        <v>348</v>
      </c>
      <c r="CV374" s="295">
        <v>361</v>
      </c>
      <c r="CW374" s="294" t="s">
        <v>226</v>
      </c>
      <c r="CX374" s="296">
        <v>2339</v>
      </c>
      <c r="CY374" s="209" t="str">
        <f t="shared" si="245"/>
        <v>658EPSS40</v>
      </c>
      <c r="CZ374" s="294" t="s">
        <v>348</v>
      </c>
      <c r="DA374" s="295">
        <v>658</v>
      </c>
      <c r="DB374" s="294" t="s">
        <v>178</v>
      </c>
      <c r="DC374" s="296">
        <v>1852</v>
      </c>
    </row>
    <row r="375" spans="98:107" x14ac:dyDescent="0.25">
      <c r="CT375" s="293" t="str">
        <f t="shared" si="244"/>
        <v>361EPS005</v>
      </c>
      <c r="CU375" s="294" t="s">
        <v>348</v>
      </c>
      <c r="CV375" s="295">
        <v>361</v>
      </c>
      <c r="CW375" s="294" t="s">
        <v>228</v>
      </c>
      <c r="CX375" s="296">
        <v>1</v>
      </c>
      <c r="CY375" s="209" t="str">
        <f t="shared" si="245"/>
        <v>664EPSM03</v>
      </c>
      <c r="CZ375" s="294" t="s">
        <v>348</v>
      </c>
      <c r="DA375" s="295">
        <v>664</v>
      </c>
      <c r="DB375" s="294" t="s">
        <v>202</v>
      </c>
      <c r="DC375" s="296">
        <v>138</v>
      </c>
    </row>
    <row r="376" spans="98:107" x14ac:dyDescent="0.25">
      <c r="CT376" s="293" t="str">
        <f t="shared" si="244"/>
        <v>361EPS018</v>
      </c>
      <c r="CU376" s="294" t="s">
        <v>348</v>
      </c>
      <c r="CV376" s="295">
        <v>361</v>
      </c>
      <c r="CW376" s="294" t="s">
        <v>229</v>
      </c>
      <c r="CX376" s="296">
        <v>1</v>
      </c>
      <c r="CY376" s="209" t="str">
        <f t="shared" si="245"/>
        <v>664EPSS02</v>
      </c>
      <c r="CZ376" s="294" t="s">
        <v>348</v>
      </c>
      <c r="DA376" s="295">
        <v>664</v>
      </c>
      <c r="DB376" s="294" t="s">
        <v>198</v>
      </c>
      <c r="DC376" s="296">
        <v>18</v>
      </c>
    </row>
    <row r="377" spans="98:107" x14ac:dyDescent="0.25">
      <c r="CT377" s="293" t="str">
        <f t="shared" si="244"/>
        <v>361EPS037</v>
      </c>
      <c r="CU377" s="294" t="s">
        <v>348</v>
      </c>
      <c r="CV377" s="295">
        <v>361</v>
      </c>
      <c r="CW377" s="294" t="s">
        <v>224</v>
      </c>
      <c r="CX377" s="296">
        <v>228</v>
      </c>
      <c r="CY377" s="209" t="str">
        <f t="shared" si="245"/>
        <v>664EPSS16</v>
      </c>
      <c r="CZ377" s="294" t="s">
        <v>348</v>
      </c>
      <c r="DA377" s="295">
        <v>664</v>
      </c>
      <c r="DB377" s="294" t="s">
        <v>194</v>
      </c>
      <c r="DC377" s="296">
        <v>599</v>
      </c>
    </row>
    <row r="378" spans="98:107" x14ac:dyDescent="0.25">
      <c r="CT378" s="293" t="str">
        <f t="shared" si="244"/>
        <v>361EPS040</v>
      </c>
      <c r="CU378" s="294" t="s">
        <v>348</v>
      </c>
      <c r="CV378" s="295">
        <v>361</v>
      </c>
      <c r="CW378" s="294" t="s">
        <v>240</v>
      </c>
      <c r="CX378" s="296">
        <v>49</v>
      </c>
      <c r="CY378" s="209" t="str">
        <f t="shared" si="245"/>
        <v>664EPSS37</v>
      </c>
      <c r="CZ378" s="294" t="s">
        <v>348</v>
      </c>
      <c r="DA378" s="295">
        <v>664</v>
      </c>
      <c r="DB378" s="294" t="s">
        <v>196</v>
      </c>
      <c r="DC378" s="296">
        <v>123</v>
      </c>
    </row>
    <row r="379" spans="98:107" x14ac:dyDescent="0.25">
      <c r="CT379" s="293" t="str">
        <f t="shared" si="244"/>
        <v>647EPS003</v>
      </c>
      <c r="CU379" s="294" t="s">
        <v>348</v>
      </c>
      <c r="CV379" s="295">
        <v>647</v>
      </c>
      <c r="CW379" s="294" t="s">
        <v>226</v>
      </c>
      <c r="CX379" s="296">
        <v>1041</v>
      </c>
      <c r="CY379" s="209" t="str">
        <f t="shared" si="245"/>
        <v>664EPSS40</v>
      </c>
      <c r="CZ379" s="294" t="s">
        <v>348</v>
      </c>
      <c r="DA379" s="295">
        <v>664</v>
      </c>
      <c r="DB379" s="294" t="s">
        <v>178</v>
      </c>
      <c r="DC379" s="296">
        <v>8812</v>
      </c>
    </row>
    <row r="380" spans="98:107" x14ac:dyDescent="0.25">
      <c r="CT380" s="293" t="str">
        <f t="shared" si="244"/>
        <v>647EPS017</v>
      </c>
      <c r="CU380" s="294" t="s">
        <v>348</v>
      </c>
      <c r="CV380" s="295">
        <v>647</v>
      </c>
      <c r="CW380" s="294" t="s">
        <v>234</v>
      </c>
      <c r="CX380" s="296">
        <v>1</v>
      </c>
      <c r="CY380" s="209" t="str">
        <f t="shared" si="245"/>
        <v>686EPSM03</v>
      </c>
      <c r="CZ380" s="294" t="s">
        <v>348</v>
      </c>
      <c r="DA380" s="295">
        <v>686</v>
      </c>
      <c r="DB380" s="294" t="s">
        <v>202</v>
      </c>
      <c r="DC380" s="296">
        <v>358</v>
      </c>
    </row>
    <row r="381" spans="98:107" x14ac:dyDescent="0.25">
      <c r="CT381" s="293" t="str">
        <f t="shared" si="244"/>
        <v>647EPS037</v>
      </c>
      <c r="CU381" s="294" t="s">
        <v>348</v>
      </c>
      <c r="CV381" s="295">
        <v>647</v>
      </c>
      <c r="CW381" s="294" t="s">
        <v>224</v>
      </c>
      <c r="CX381" s="296">
        <v>292</v>
      </c>
      <c r="CY381" s="209" t="str">
        <f t="shared" si="245"/>
        <v>686EPSS02</v>
      </c>
      <c r="CZ381" s="294" t="s">
        <v>348</v>
      </c>
      <c r="DA381" s="295">
        <v>686</v>
      </c>
      <c r="DB381" s="294" t="s">
        <v>198</v>
      </c>
      <c r="DC381" s="296">
        <v>32</v>
      </c>
    </row>
    <row r="382" spans="98:107" x14ac:dyDescent="0.25">
      <c r="CT382" s="293" t="str">
        <f t="shared" si="244"/>
        <v>647EPS040</v>
      </c>
      <c r="CU382" s="294" t="s">
        <v>348</v>
      </c>
      <c r="CV382" s="295">
        <v>647</v>
      </c>
      <c r="CW382" s="294" t="s">
        <v>240</v>
      </c>
      <c r="CX382" s="296">
        <v>31</v>
      </c>
      <c r="CY382" s="209" t="str">
        <f t="shared" si="245"/>
        <v>686EPSS10</v>
      </c>
      <c r="CZ382" s="294" t="s">
        <v>348</v>
      </c>
      <c r="DA382" s="295">
        <v>686</v>
      </c>
      <c r="DB382" s="294" t="s">
        <v>192</v>
      </c>
      <c r="DC382" s="296">
        <v>248</v>
      </c>
    </row>
    <row r="383" spans="98:107" x14ac:dyDescent="0.25">
      <c r="CT383" s="293" t="str">
        <f t="shared" si="244"/>
        <v>658EAS016</v>
      </c>
      <c r="CU383" s="294" t="s">
        <v>348</v>
      </c>
      <c r="CV383" s="295">
        <v>658</v>
      </c>
      <c r="CW383" s="294" t="s">
        <v>230</v>
      </c>
      <c r="CX383" s="296">
        <v>1</v>
      </c>
      <c r="CY383" s="209" t="str">
        <f t="shared" si="245"/>
        <v>686EPSS16</v>
      </c>
      <c r="CZ383" s="294" t="s">
        <v>348</v>
      </c>
      <c r="DA383" s="295">
        <v>686</v>
      </c>
      <c r="DB383" s="294" t="s">
        <v>194</v>
      </c>
      <c r="DC383" s="296">
        <v>730</v>
      </c>
    </row>
    <row r="384" spans="98:107" x14ac:dyDescent="0.25">
      <c r="CT384" s="293" t="str">
        <f t="shared" si="244"/>
        <v>658EPS002</v>
      </c>
      <c r="CU384" s="294" t="s">
        <v>348</v>
      </c>
      <c r="CV384" s="295">
        <v>658</v>
      </c>
      <c r="CW384" s="294" t="s">
        <v>225</v>
      </c>
      <c r="CX384" s="296">
        <v>1</v>
      </c>
      <c r="CY384" s="209" t="str">
        <f t="shared" si="245"/>
        <v>686EPSS37</v>
      </c>
      <c r="CZ384" s="294" t="s">
        <v>348</v>
      </c>
      <c r="DA384" s="295">
        <v>686</v>
      </c>
      <c r="DB384" s="294" t="s">
        <v>196</v>
      </c>
      <c r="DC384" s="296">
        <v>76</v>
      </c>
    </row>
    <row r="385" spans="98:107" x14ac:dyDescent="0.25">
      <c r="CT385" s="293" t="str">
        <f t="shared" si="244"/>
        <v>658EPS003</v>
      </c>
      <c r="CU385" s="294" t="s">
        <v>348</v>
      </c>
      <c r="CV385" s="295">
        <v>658</v>
      </c>
      <c r="CW385" s="294" t="s">
        <v>226</v>
      </c>
      <c r="CX385" s="296">
        <v>812</v>
      </c>
      <c r="CY385" s="209" t="str">
        <f t="shared" si="245"/>
        <v>686EPSS40</v>
      </c>
      <c r="CZ385" s="294" t="s">
        <v>348</v>
      </c>
      <c r="DA385" s="295">
        <v>686</v>
      </c>
      <c r="DB385" s="294" t="s">
        <v>178</v>
      </c>
      <c r="DC385" s="296">
        <v>15067</v>
      </c>
    </row>
    <row r="386" spans="98:107" x14ac:dyDescent="0.25">
      <c r="CT386" s="293" t="str">
        <f t="shared" si="244"/>
        <v>658EPS037</v>
      </c>
      <c r="CU386" s="294" t="s">
        <v>348</v>
      </c>
      <c r="CV386" s="295">
        <v>658</v>
      </c>
      <c r="CW386" s="294" t="s">
        <v>224</v>
      </c>
      <c r="CX386" s="296">
        <v>107</v>
      </c>
      <c r="CY386" s="209" t="str">
        <f t="shared" si="245"/>
        <v>819EPS020</v>
      </c>
      <c r="CZ386" s="294" t="s">
        <v>348</v>
      </c>
      <c r="DA386" s="295">
        <v>819</v>
      </c>
      <c r="DB386" s="294" t="s">
        <v>189</v>
      </c>
      <c r="DC386" s="296">
        <v>5</v>
      </c>
    </row>
    <row r="387" spans="98:107" x14ac:dyDescent="0.25">
      <c r="CT387" s="293" t="str">
        <f t="shared" si="244"/>
        <v>658EPS040</v>
      </c>
      <c r="CU387" s="294" t="s">
        <v>348</v>
      </c>
      <c r="CV387" s="295">
        <v>658</v>
      </c>
      <c r="CW387" s="294" t="s">
        <v>240</v>
      </c>
      <c r="CX387" s="296">
        <v>8</v>
      </c>
      <c r="CY387" s="209" t="str">
        <f t="shared" si="245"/>
        <v>819EPSM03</v>
      </c>
      <c r="CZ387" s="294" t="s">
        <v>348</v>
      </c>
      <c r="DA387" s="295">
        <v>819</v>
      </c>
      <c r="DB387" s="294" t="s">
        <v>202</v>
      </c>
      <c r="DC387" s="296">
        <v>156</v>
      </c>
    </row>
    <row r="388" spans="98:107" x14ac:dyDescent="0.25">
      <c r="CT388" s="293" t="str">
        <f t="shared" si="244"/>
        <v>664EAS016</v>
      </c>
      <c r="CU388" s="294" t="s">
        <v>348</v>
      </c>
      <c r="CV388" s="295">
        <v>664</v>
      </c>
      <c r="CW388" s="294" t="s">
        <v>230</v>
      </c>
      <c r="CX388" s="296">
        <v>1</v>
      </c>
      <c r="CY388" s="209" t="str">
        <f t="shared" si="245"/>
        <v>819EPSS37</v>
      </c>
      <c r="CZ388" s="294" t="s">
        <v>348</v>
      </c>
      <c r="DA388" s="295">
        <v>819</v>
      </c>
      <c r="DB388" s="294" t="s">
        <v>196</v>
      </c>
      <c r="DC388" s="296">
        <v>130</v>
      </c>
    </row>
    <row r="389" spans="98:107" x14ac:dyDescent="0.25">
      <c r="CT389" s="293" t="str">
        <f t="shared" si="244"/>
        <v>664EPS002</v>
      </c>
      <c r="CU389" s="294" t="s">
        <v>348</v>
      </c>
      <c r="CV389" s="295">
        <v>664</v>
      </c>
      <c r="CW389" s="294" t="s">
        <v>225</v>
      </c>
      <c r="CX389" s="296">
        <v>332</v>
      </c>
      <c r="CY389" s="209" t="str">
        <f t="shared" si="245"/>
        <v>819EPSS40</v>
      </c>
      <c r="CZ389" s="294" t="s">
        <v>348</v>
      </c>
      <c r="DA389" s="295">
        <v>819</v>
      </c>
      <c r="DB389" s="294" t="s">
        <v>178</v>
      </c>
      <c r="DC389" s="296">
        <v>4014</v>
      </c>
    </row>
    <row r="390" spans="98:107" x14ac:dyDescent="0.25">
      <c r="CT390" s="293" t="str">
        <f t="shared" si="244"/>
        <v>664EPS003</v>
      </c>
      <c r="CU390" s="294" t="s">
        <v>348</v>
      </c>
      <c r="CV390" s="295">
        <v>664</v>
      </c>
      <c r="CW390" s="294" t="s">
        <v>226</v>
      </c>
      <c r="CX390" s="296">
        <v>1759</v>
      </c>
      <c r="CY390" s="209" t="str">
        <f t="shared" si="245"/>
        <v>854EPS020</v>
      </c>
      <c r="CZ390" s="294" t="s">
        <v>348</v>
      </c>
      <c r="DA390" s="295">
        <v>854</v>
      </c>
      <c r="DB390" s="294" t="s">
        <v>189</v>
      </c>
      <c r="DC390" s="296">
        <v>17</v>
      </c>
    </row>
    <row r="391" spans="98:107" x14ac:dyDescent="0.25">
      <c r="CT391" s="293" t="str">
        <f t="shared" si="244"/>
        <v>664EPS016</v>
      </c>
      <c r="CU391" s="294" t="s">
        <v>348</v>
      </c>
      <c r="CV391" s="295">
        <v>664</v>
      </c>
      <c r="CW391" s="294" t="s">
        <v>221</v>
      </c>
      <c r="CX391" s="296">
        <v>9255</v>
      </c>
      <c r="CY391" s="209" t="str">
        <f t="shared" si="245"/>
        <v>854EPSM03</v>
      </c>
      <c r="CZ391" s="294" t="s">
        <v>348</v>
      </c>
      <c r="DA391" s="295">
        <v>854</v>
      </c>
      <c r="DB391" s="294" t="s">
        <v>202</v>
      </c>
      <c r="DC391" s="296">
        <v>187</v>
      </c>
    </row>
    <row r="392" spans="98:107" x14ac:dyDescent="0.25">
      <c r="CT392" s="293" t="str">
        <f t="shared" si="244"/>
        <v>664EPS037</v>
      </c>
      <c r="CU392" s="294" t="s">
        <v>348</v>
      </c>
      <c r="CV392" s="295">
        <v>664</v>
      </c>
      <c r="CW392" s="294" t="s">
        <v>224</v>
      </c>
      <c r="CX392" s="296">
        <v>1572</v>
      </c>
      <c r="CY392" s="209" t="str">
        <f t="shared" si="245"/>
        <v>854EPSS23</v>
      </c>
      <c r="CZ392" s="294" t="s">
        <v>348</v>
      </c>
      <c r="DA392" s="295">
        <v>854</v>
      </c>
      <c r="DB392" s="294" t="s">
        <v>200</v>
      </c>
      <c r="DC392" s="296">
        <v>1</v>
      </c>
    </row>
    <row r="393" spans="98:107" x14ac:dyDescent="0.25">
      <c r="CT393" s="293" t="str">
        <f t="shared" si="244"/>
        <v>664EPS040</v>
      </c>
      <c r="CU393" s="294" t="s">
        <v>348</v>
      </c>
      <c r="CV393" s="295">
        <v>664</v>
      </c>
      <c r="CW393" s="294" t="s">
        <v>240</v>
      </c>
      <c r="CX393" s="296">
        <v>178</v>
      </c>
      <c r="CY393" s="209" t="str">
        <f t="shared" si="245"/>
        <v>854EPSS37</v>
      </c>
      <c r="CZ393" s="294" t="s">
        <v>348</v>
      </c>
      <c r="DA393" s="295">
        <v>854</v>
      </c>
      <c r="DB393" s="294" t="s">
        <v>196</v>
      </c>
      <c r="DC393" s="296">
        <v>29</v>
      </c>
    </row>
    <row r="394" spans="98:107" x14ac:dyDescent="0.25">
      <c r="CT394" s="293" t="str">
        <f t="shared" ref="CT394:CT457" si="246">CONCATENATE(CV394,CW394)</f>
        <v>686EAS016</v>
      </c>
      <c r="CU394" s="294" t="s">
        <v>348</v>
      </c>
      <c r="CV394" s="295">
        <v>686</v>
      </c>
      <c r="CW394" s="294" t="s">
        <v>230</v>
      </c>
      <c r="CX394" s="296">
        <v>21</v>
      </c>
      <c r="CY394" s="209" t="str">
        <f t="shared" ref="CY394:CY457" si="247">CONCATENATE(DA394,DB394)</f>
        <v>854ESS002</v>
      </c>
      <c r="CZ394" s="294" t="s">
        <v>348</v>
      </c>
      <c r="DA394" s="295">
        <v>854</v>
      </c>
      <c r="DB394" s="294" t="s">
        <v>182</v>
      </c>
      <c r="DC394" s="296">
        <v>199</v>
      </c>
    </row>
    <row r="395" spans="98:107" x14ac:dyDescent="0.25">
      <c r="CT395" s="293" t="str">
        <f t="shared" si="246"/>
        <v>686EPS002</v>
      </c>
      <c r="CU395" s="294" t="s">
        <v>348</v>
      </c>
      <c r="CV395" s="295">
        <v>686</v>
      </c>
      <c r="CW395" s="294" t="s">
        <v>225</v>
      </c>
      <c r="CX395" s="296">
        <v>165</v>
      </c>
      <c r="CY395" s="209" t="str">
        <f t="shared" si="247"/>
        <v>854ESS024</v>
      </c>
      <c r="CZ395" s="294" t="s">
        <v>348</v>
      </c>
      <c r="DA395" s="295">
        <v>854</v>
      </c>
      <c r="DB395" s="294" t="s">
        <v>180</v>
      </c>
      <c r="DC395" s="296">
        <v>13140</v>
      </c>
    </row>
    <row r="396" spans="98:107" x14ac:dyDescent="0.25">
      <c r="CT396" s="293" t="str">
        <f t="shared" si="246"/>
        <v>686EPS003</v>
      </c>
      <c r="CU396" s="294" t="s">
        <v>348</v>
      </c>
      <c r="CV396" s="295">
        <v>686</v>
      </c>
      <c r="CW396" s="294" t="s">
        <v>226</v>
      </c>
      <c r="CX396" s="296">
        <v>3543</v>
      </c>
      <c r="CY396" s="209" t="str">
        <f t="shared" si="247"/>
        <v>887EPS020</v>
      </c>
      <c r="CZ396" s="294" t="s">
        <v>348</v>
      </c>
      <c r="DA396" s="295">
        <v>887</v>
      </c>
      <c r="DB396" s="294" t="s">
        <v>189</v>
      </c>
      <c r="DC396" s="296">
        <v>91</v>
      </c>
    </row>
    <row r="397" spans="98:107" x14ac:dyDescent="0.25">
      <c r="CT397" s="293" t="str">
        <f t="shared" si="246"/>
        <v>686EPS010</v>
      </c>
      <c r="CU397" s="294" t="s">
        <v>348</v>
      </c>
      <c r="CV397" s="295">
        <v>686</v>
      </c>
      <c r="CW397" s="294" t="s">
        <v>220</v>
      </c>
      <c r="CX397" s="296">
        <v>3414</v>
      </c>
      <c r="CY397" s="209" t="str">
        <f t="shared" si="247"/>
        <v>887EPSM03</v>
      </c>
      <c r="CZ397" s="294" t="s">
        <v>348</v>
      </c>
      <c r="DA397" s="295">
        <v>887</v>
      </c>
      <c r="DB397" s="294" t="s">
        <v>202</v>
      </c>
      <c r="DC397" s="296">
        <v>602</v>
      </c>
    </row>
    <row r="398" spans="98:107" x14ac:dyDescent="0.25">
      <c r="CT398" s="293" t="str">
        <f t="shared" si="246"/>
        <v>686EPS016</v>
      </c>
      <c r="CU398" s="294" t="s">
        <v>348</v>
      </c>
      <c r="CV398" s="295">
        <v>686</v>
      </c>
      <c r="CW398" s="294" t="s">
        <v>221</v>
      </c>
      <c r="CX398" s="296">
        <v>8690</v>
      </c>
      <c r="CY398" s="209" t="str">
        <f t="shared" si="247"/>
        <v>887EPSS02</v>
      </c>
      <c r="CZ398" s="294" t="s">
        <v>348</v>
      </c>
      <c r="DA398" s="295">
        <v>887</v>
      </c>
      <c r="DB398" s="294" t="s">
        <v>198</v>
      </c>
      <c r="DC398" s="296">
        <v>11</v>
      </c>
    </row>
    <row r="399" spans="98:107" x14ac:dyDescent="0.25">
      <c r="CT399" s="293" t="str">
        <f t="shared" si="246"/>
        <v>686EPS017</v>
      </c>
      <c r="CU399" s="294" t="s">
        <v>348</v>
      </c>
      <c r="CV399" s="295">
        <v>686</v>
      </c>
      <c r="CW399" s="294" t="s">
        <v>234</v>
      </c>
      <c r="CX399" s="296">
        <v>6</v>
      </c>
      <c r="CY399" s="209" t="str">
        <f t="shared" si="247"/>
        <v>887EPSS05</v>
      </c>
      <c r="CZ399" s="294" t="s">
        <v>348</v>
      </c>
      <c r="DA399" s="295">
        <v>887</v>
      </c>
      <c r="DB399" s="294" t="s">
        <v>206</v>
      </c>
      <c r="DC399" s="296">
        <v>1</v>
      </c>
    </row>
    <row r="400" spans="98:107" x14ac:dyDescent="0.25">
      <c r="CT400" s="293" t="str">
        <f t="shared" si="246"/>
        <v>686EPS018</v>
      </c>
      <c r="CU400" s="294" t="s">
        <v>348</v>
      </c>
      <c r="CV400" s="295">
        <v>686</v>
      </c>
      <c r="CW400" s="294" t="s">
        <v>229</v>
      </c>
      <c r="CX400" s="296">
        <v>1</v>
      </c>
      <c r="CY400" s="209" t="str">
        <f t="shared" si="247"/>
        <v>887EPSS10</v>
      </c>
      <c r="CZ400" s="294" t="s">
        <v>348</v>
      </c>
      <c r="DA400" s="295">
        <v>887</v>
      </c>
      <c r="DB400" s="294" t="s">
        <v>192</v>
      </c>
      <c r="DC400" s="296">
        <v>254</v>
      </c>
    </row>
    <row r="401" spans="98:107" x14ac:dyDescent="0.25">
      <c r="CT401" s="293" t="str">
        <f t="shared" si="246"/>
        <v>686EPS037</v>
      </c>
      <c r="CU401" s="294" t="s">
        <v>348</v>
      </c>
      <c r="CV401" s="295">
        <v>686</v>
      </c>
      <c r="CW401" s="294" t="s">
        <v>224</v>
      </c>
      <c r="CX401" s="296">
        <v>434</v>
      </c>
      <c r="CY401" s="209" t="str">
        <f t="shared" si="247"/>
        <v>887EPSS16</v>
      </c>
      <c r="CZ401" s="294" t="s">
        <v>348</v>
      </c>
      <c r="DA401" s="295">
        <v>887</v>
      </c>
      <c r="DB401" s="294" t="s">
        <v>194</v>
      </c>
      <c r="DC401" s="296">
        <v>794</v>
      </c>
    </row>
    <row r="402" spans="98:107" x14ac:dyDescent="0.25">
      <c r="CT402" s="293" t="str">
        <f t="shared" si="246"/>
        <v>686EPS040</v>
      </c>
      <c r="CU402" s="294" t="s">
        <v>348</v>
      </c>
      <c r="CV402" s="295">
        <v>686</v>
      </c>
      <c r="CW402" s="294" t="s">
        <v>240</v>
      </c>
      <c r="CX402" s="296">
        <v>268</v>
      </c>
      <c r="CY402" s="209" t="str">
        <f t="shared" si="247"/>
        <v>887EPSS23</v>
      </c>
      <c r="CZ402" s="294" t="s">
        <v>348</v>
      </c>
      <c r="DA402" s="295">
        <v>887</v>
      </c>
      <c r="DB402" s="294" t="s">
        <v>200</v>
      </c>
      <c r="DC402" s="296">
        <v>1</v>
      </c>
    </row>
    <row r="403" spans="98:107" x14ac:dyDescent="0.25">
      <c r="CT403" s="293" t="str">
        <f t="shared" si="246"/>
        <v>686ESSC02</v>
      </c>
      <c r="CU403" s="294" t="s">
        <v>348</v>
      </c>
      <c r="CV403" s="295">
        <v>686</v>
      </c>
      <c r="CW403" s="294" t="s">
        <v>242</v>
      </c>
      <c r="CX403" s="296">
        <v>2</v>
      </c>
      <c r="CY403" s="209" t="str">
        <f t="shared" si="247"/>
        <v>887EPSS37</v>
      </c>
      <c r="CZ403" s="294" t="s">
        <v>348</v>
      </c>
      <c r="DA403" s="295">
        <v>887</v>
      </c>
      <c r="DB403" s="294" t="s">
        <v>196</v>
      </c>
      <c r="DC403" s="296">
        <v>90</v>
      </c>
    </row>
    <row r="404" spans="98:107" x14ac:dyDescent="0.25">
      <c r="CT404" s="293" t="str">
        <f t="shared" si="246"/>
        <v>819EPS003</v>
      </c>
      <c r="CU404" s="294" t="s">
        <v>348</v>
      </c>
      <c r="CV404" s="295">
        <v>819</v>
      </c>
      <c r="CW404" s="294" t="s">
        <v>226</v>
      </c>
      <c r="CX404" s="296">
        <v>638</v>
      </c>
      <c r="CY404" s="209" t="str">
        <f t="shared" si="247"/>
        <v>887EPSS40</v>
      </c>
      <c r="CZ404" s="294" t="s">
        <v>348</v>
      </c>
      <c r="DA404" s="295">
        <v>887</v>
      </c>
      <c r="DB404" s="294" t="s">
        <v>178</v>
      </c>
      <c r="DC404" s="296">
        <v>21452</v>
      </c>
    </row>
    <row r="405" spans="98:107" x14ac:dyDescent="0.25">
      <c r="CT405" s="293" t="str">
        <f t="shared" si="246"/>
        <v>819EPS023</v>
      </c>
      <c r="CU405" s="294" t="s">
        <v>348</v>
      </c>
      <c r="CV405" s="295">
        <v>819</v>
      </c>
      <c r="CW405" s="294" t="s">
        <v>227</v>
      </c>
      <c r="CX405" s="296">
        <v>1</v>
      </c>
      <c r="CY405" s="209" t="str">
        <f t="shared" si="247"/>
        <v>887ESS024</v>
      </c>
      <c r="CZ405" s="294" t="s">
        <v>348</v>
      </c>
      <c r="DA405" s="295">
        <v>887</v>
      </c>
      <c r="DB405" s="294" t="s">
        <v>180</v>
      </c>
      <c r="DC405" s="296">
        <v>6670</v>
      </c>
    </row>
    <row r="406" spans="98:107" x14ac:dyDescent="0.25">
      <c r="CT406" s="293" t="str">
        <f t="shared" si="246"/>
        <v>819EPS037</v>
      </c>
      <c r="CU406" s="294" t="s">
        <v>348</v>
      </c>
      <c r="CV406" s="295">
        <v>819</v>
      </c>
      <c r="CW406" s="294" t="s">
        <v>224</v>
      </c>
      <c r="CX406" s="296">
        <v>450</v>
      </c>
      <c r="CY406" s="209" t="str">
        <f t="shared" si="247"/>
        <v>2EPS020</v>
      </c>
      <c r="CZ406" s="294" t="s">
        <v>349</v>
      </c>
      <c r="DA406" s="295">
        <v>2</v>
      </c>
      <c r="DB406" s="294" t="s">
        <v>189</v>
      </c>
      <c r="DC406" s="296">
        <v>9</v>
      </c>
    </row>
    <row r="407" spans="98:107" x14ac:dyDescent="0.25">
      <c r="CT407" s="293" t="str">
        <f t="shared" si="246"/>
        <v>819EPS040</v>
      </c>
      <c r="CU407" s="294" t="s">
        <v>348</v>
      </c>
      <c r="CV407" s="295">
        <v>819</v>
      </c>
      <c r="CW407" s="294" t="s">
        <v>240</v>
      </c>
      <c r="CX407" s="296">
        <v>8</v>
      </c>
      <c r="CY407" s="209" t="str">
        <f t="shared" si="247"/>
        <v>2EPSM03</v>
      </c>
      <c r="CZ407" s="294" t="s">
        <v>349</v>
      </c>
      <c r="DA407" s="295">
        <v>2</v>
      </c>
      <c r="DB407" s="294" t="s">
        <v>202</v>
      </c>
      <c r="DC407" s="296">
        <v>64</v>
      </c>
    </row>
    <row r="408" spans="98:107" x14ac:dyDescent="0.25">
      <c r="CT408" s="293" t="str">
        <f t="shared" si="246"/>
        <v>854EPS003</v>
      </c>
      <c r="CU408" s="294" t="s">
        <v>348</v>
      </c>
      <c r="CV408" s="295">
        <v>854</v>
      </c>
      <c r="CW408" s="294" t="s">
        <v>226</v>
      </c>
      <c r="CX408" s="296">
        <v>1040</v>
      </c>
      <c r="CY408" s="209" t="str">
        <f t="shared" si="247"/>
        <v>2EPSS16</v>
      </c>
      <c r="CZ408" s="294" t="s">
        <v>349</v>
      </c>
      <c r="DA408" s="295">
        <v>2</v>
      </c>
      <c r="DB408" s="294" t="s">
        <v>194</v>
      </c>
      <c r="DC408" s="296">
        <v>154</v>
      </c>
    </row>
    <row r="409" spans="98:107" x14ac:dyDescent="0.25">
      <c r="CT409" s="293" t="str">
        <f t="shared" si="246"/>
        <v>854EPS023</v>
      </c>
      <c r="CU409" s="294" t="s">
        <v>348</v>
      </c>
      <c r="CV409" s="295">
        <v>854</v>
      </c>
      <c r="CW409" s="294" t="s">
        <v>227</v>
      </c>
      <c r="CX409" s="296">
        <v>1</v>
      </c>
      <c r="CY409" s="209" t="str">
        <f t="shared" si="247"/>
        <v>2EPSS23</v>
      </c>
      <c r="CZ409" s="294" t="s">
        <v>349</v>
      </c>
      <c r="DA409" s="295">
        <v>2</v>
      </c>
      <c r="DB409" s="294" t="s">
        <v>200</v>
      </c>
      <c r="DC409" s="296">
        <v>21</v>
      </c>
    </row>
    <row r="410" spans="98:107" x14ac:dyDescent="0.25">
      <c r="CT410" s="293" t="str">
        <f t="shared" si="246"/>
        <v>854EPS037</v>
      </c>
      <c r="CU410" s="294" t="s">
        <v>348</v>
      </c>
      <c r="CV410" s="295">
        <v>854</v>
      </c>
      <c r="CW410" s="294" t="s">
        <v>224</v>
      </c>
      <c r="CX410" s="296">
        <v>98</v>
      </c>
      <c r="CY410" s="209" t="str">
        <f t="shared" si="247"/>
        <v>2EPSS37</v>
      </c>
      <c r="CZ410" s="294" t="s">
        <v>349</v>
      </c>
      <c r="DA410" s="295">
        <v>2</v>
      </c>
      <c r="DB410" s="294" t="s">
        <v>196</v>
      </c>
      <c r="DC410" s="296">
        <v>53</v>
      </c>
    </row>
    <row r="411" spans="98:107" x14ac:dyDescent="0.25">
      <c r="CT411" s="293" t="str">
        <f t="shared" si="246"/>
        <v>854ESSC24</v>
      </c>
      <c r="CU411" s="294" t="s">
        <v>348</v>
      </c>
      <c r="CV411" s="295">
        <v>854</v>
      </c>
      <c r="CW411" s="294" t="s">
        <v>241</v>
      </c>
      <c r="CX411" s="296">
        <v>80</v>
      </c>
      <c r="CY411" s="209" t="str">
        <f t="shared" si="247"/>
        <v>2EPSS40</v>
      </c>
      <c r="CZ411" s="294" t="s">
        <v>349</v>
      </c>
      <c r="DA411" s="295">
        <v>2</v>
      </c>
      <c r="DB411" s="294" t="s">
        <v>178</v>
      </c>
      <c r="DC411" s="296">
        <v>10147</v>
      </c>
    </row>
    <row r="412" spans="98:107" x14ac:dyDescent="0.25">
      <c r="CT412" s="293" t="str">
        <f t="shared" si="246"/>
        <v>887EAS016</v>
      </c>
      <c r="CU412" s="294" t="s">
        <v>348</v>
      </c>
      <c r="CV412" s="295">
        <v>887</v>
      </c>
      <c r="CW412" s="294" t="s">
        <v>230</v>
      </c>
      <c r="CX412" s="296">
        <v>2</v>
      </c>
      <c r="CY412" s="209" t="str">
        <f t="shared" si="247"/>
        <v>2ESS024</v>
      </c>
      <c r="CZ412" s="294" t="s">
        <v>349</v>
      </c>
      <c r="DA412" s="295">
        <v>2</v>
      </c>
      <c r="DB412" s="294" t="s">
        <v>180</v>
      </c>
      <c r="DC412" s="296">
        <v>3418</v>
      </c>
    </row>
    <row r="413" spans="98:107" x14ac:dyDescent="0.25">
      <c r="CT413" s="293" t="str">
        <f t="shared" si="246"/>
        <v>887EPS002</v>
      </c>
      <c r="CU413" s="294" t="s">
        <v>348</v>
      </c>
      <c r="CV413" s="295">
        <v>887</v>
      </c>
      <c r="CW413" s="294" t="s">
        <v>225</v>
      </c>
      <c r="CX413" s="296">
        <v>118</v>
      </c>
      <c r="CY413" s="209" t="str">
        <f t="shared" si="247"/>
        <v>21EPSM03</v>
      </c>
      <c r="CZ413" s="294" t="s">
        <v>349</v>
      </c>
      <c r="DA413" s="295">
        <v>21</v>
      </c>
      <c r="DB413" s="294" t="s">
        <v>202</v>
      </c>
      <c r="DC413" s="296">
        <v>88</v>
      </c>
    </row>
    <row r="414" spans="98:107" x14ac:dyDescent="0.25">
      <c r="CT414" s="293" t="str">
        <f t="shared" si="246"/>
        <v>887EPS003</v>
      </c>
      <c r="CU414" s="294" t="s">
        <v>348</v>
      </c>
      <c r="CV414" s="295">
        <v>887</v>
      </c>
      <c r="CW414" s="294" t="s">
        <v>226</v>
      </c>
      <c r="CX414" s="296">
        <v>4780</v>
      </c>
      <c r="CY414" s="209" t="str">
        <f t="shared" si="247"/>
        <v>21EPSS37</v>
      </c>
      <c r="CZ414" s="294" t="s">
        <v>349</v>
      </c>
      <c r="DA414" s="295">
        <v>21</v>
      </c>
      <c r="DB414" s="294" t="s">
        <v>196</v>
      </c>
      <c r="DC414" s="296">
        <v>23</v>
      </c>
    </row>
    <row r="415" spans="98:107" x14ac:dyDescent="0.25">
      <c r="CT415" s="293" t="str">
        <f t="shared" si="246"/>
        <v>887EPS005</v>
      </c>
      <c r="CU415" s="294" t="s">
        <v>348</v>
      </c>
      <c r="CV415" s="295">
        <v>887</v>
      </c>
      <c r="CW415" s="294" t="s">
        <v>228</v>
      </c>
      <c r="CX415" s="296">
        <v>11</v>
      </c>
      <c r="CY415" s="209" t="str">
        <f t="shared" si="247"/>
        <v>21EPSS40</v>
      </c>
      <c r="CZ415" s="294" t="s">
        <v>349</v>
      </c>
      <c r="DA415" s="295">
        <v>21</v>
      </c>
      <c r="DB415" s="294" t="s">
        <v>178</v>
      </c>
      <c r="DC415" s="296">
        <v>2726</v>
      </c>
    </row>
    <row r="416" spans="98:107" x14ac:dyDescent="0.25">
      <c r="CT416" s="293" t="str">
        <f t="shared" si="246"/>
        <v>887EPS010</v>
      </c>
      <c r="CU416" s="294" t="s">
        <v>348</v>
      </c>
      <c r="CV416" s="295">
        <v>887</v>
      </c>
      <c r="CW416" s="294" t="s">
        <v>220</v>
      </c>
      <c r="CX416" s="296">
        <v>1804</v>
      </c>
      <c r="CY416" s="209" t="str">
        <f t="shared" si="247"/>
        <v>55EPS020</v>
      </c>
      <c r="CZ416" s="294" t="s">
        <v>349</v>
      </c>
      <c r="DA416" s="295">
        <v>55</v>
      </c>
      <c r="DB416" s="294" t="s">
        <v>189</v>
      </c>
      <c r="DC416" s="296">
        <v>6</v>
      </c>
    </row>
    <row r="417" spans="98:107" x14ac:dyDescent="0.25">
      <c r="CT417" s="293" t="str">
        <f t="shared" si="246"/>
        <v>887EPS016</v>
      </c>
      <c r="CU417" s="294" t="s">
        <v>348</v>
      </c>
      <c r="CV417" s="295">
        <v>887</v>
      </c>
      <c r="CW417" s="294" t="s">
        <v>221</v>
      </c>
      <c r="CX417" s="296">
        <v>6594</v>
      </c>
      <c r="CY417" s="209" t="str">
        <f t="shared" si="247"/>
        <v>55EPSM03</v>
      </c>
      <c r="CZ417" s="294" t="s">
        <v>349</v>
      </c>
      <c r="DA417" s="295">
        <v>55</v>
      </c>
      <c r="DB417" s="294" t="s">
        <v>202</v>
      </c>
      <c r="DC417" s="296">
        <v>118</v>
      </c>
    </row>
    <row r="418" spans="98:107" x14ac:dyDescent="0.25">
      <c r="CT418" s="293" t="str">
        <f t="shared" si="246"/>
        <v>887EPS023</v>
      </c>
      <c r="CU418" s="294" t="s">
        <v>348</v>
      </c>
      <c r="CV418" s="295">
        <v>887</v>
      </c>
      <c r="CW418" s="294" t="s">
        <v>227</v>
      </c>
      <c r="CX418" s="296">
        <v>1</v>
      </c>
      <c r="CY418" s="209" t="str">
        <f t="shared" si="247"/>
        <v>55EPSS02</v>
      </c>
      <c r="CZ418" s="294" t="s">
        <v>349</v>
      </c>
      <c r="DA418" s="295">
        <v>55</v>
      </c>
      <c r="DB418" s="294" t="s">
        <v>198</v>
      </c>
      <c r="DC418" s="296">
        <v>1</v>
      </c>
    </row>
    <row r="419" spans="98:107" x14ac:dyDescent="0.25">
      <c r="CT419" s="293" t="str">
        <f t="shared" si="246"/>
        <v>887EPS037</v>
      </c>
      <c r="CU419" s="294" t="s">
        <v>348</v>
      </c>
      <c r="CV419" s="295">
        <v>887</v>
      </c>
      <c r="CW419" s="294" t="s">
        <v>224</v>
      </c>
      <c r="CX419" s="296">
        <v>522</v>
      </c>
      <c r="CY419" s="209" t="str">
        <f t="shared" si="247"/>
        <v>55EPSS37</v>
      </c>
      <c r="CZ419" s="294" t="s">
        <v>349</v>
      </c>
      <c r="DA419" s="295">
        <v>55</v>
      </c>
      <c r="DB419" s="294" t="s">
        <v>196</v>
      </c>
      <c r="DC419" s="296">
        <v>49</v>
      </c>
    </row>
    <row r="420" spans="98:107" x14ac:dyDescent="0.25">
      <c r="CT420" s="293" t="str">
        <f t="shared" si="246"/>
        <v>887EPS040</v>
      </c>
      <c r="CU420" s="294" t="s">
        <v>348</v>
      </c>
      <c r="CV420" s="295">
        <v>887</v>
      </c>
      <c r="CW420" s="294" t="s">
        <v>240</v>
      </c>
      <c r="CX420" s="296">
        <v>95</v>
      </c>
      <c r="CY420" s="209" t="str">
        <f t="shared" si="247"/>
        <v>55EPSS40</v>
      </c>
      <c r="CZ420" s="294" t="s">
        <v>349</v>
      </c>
      <c r="DA420" s="295">
        <v>55</v>
      </c>
      <c r="DB420" s="294" t="s">
        <v>178</v>
      </c>
      <c r="DC420" s="296">
        <v>6624</v>
      </c>
    </row>
    <row r="421" spans="98:107" x14ac:dyDescent="0.25">
      <c r="CT421" s="293" t="str">
        <f t="shared" si="246"/>
        <v>887ESSC24</v>
      </c>
      <c r="CU421" s="294" t="s">
        <v>348</v>
      </c>
      <c r="CV421" s="295">
        <v>887</v>
      </c>
      <c r="CW421" s="294" t="s">
        <v>241</v>
      </c>
      <c r="CX421" s="296">
        <v>63</v>
      </c>
      <c r="CY421" s="209" t="str">
        <f t="shared" si="247"/>
        <v>148EPSM03</v>
      </c>
      <c r="CZ421" s="294" t="s">
        <v>349</v>
      </c>
      <c r="DA421" s="295">
        <v>148</v>
      </c>
      <c r="DB421" s="294" t="s">
        <v>202</v>
      </c>
      <c r="DC421" s="296">
        <v>158</v>
      </c>
    </row>
    <row r="422" spans="98:107" x14ac:dyDescent="0.25">
      <c r="CT422" s="293" t="str">
        <f t="shared" si="246"/>
        <v>2EAS016</v>
      </c>
      <c r="CU422" s="294" t="s">
        <v>349</v>
      </c>
      <c r="CV422" s="295">
        <v>2</v>
      </c>
      <c r="CW422" s="294" t="s">
        <v>230</v>
      </c>
      <c r="CX422" s="296">
        <v>1</v>
      </c>
      <c r="CY422" s="209" t="str">
        <f t="shared" si="247"/>
        <v>148EPSS10</v>
      </c>
      <c r="CZ422" s="294" t="s">
        <v>349</v>
      </c>
      <c r="DA422" s="295">
        <v>148</v>
      </c>
      <c r="DB422" s="294" t="s">
        <v>192</v>
      </c>
      <c r="DC422" s="296">
        <v>329</v>
      </c>
    </row>
    <row r="423" spans="98:107" x14ac:dyDescent="0.25">
      <c r="CT423" s="293" t="str">
        <f t="shared" si="246"/>
        <v>2EPS002</v>
      </c>
      <c r="CU423" s="294" t="s">
        <v>349</v>
      </c>
      <c r="CV423" s="295">
        <v>2</v>
      </c>
      <c r="CW423" s="294" t="s">
        <v>225</v>
      </c>
      <c r="CX423" s="296">
        <v>2</v>
      </c>
      <c r="CY423" s="209" t="str">
        <f t="shared" si="247"/>
        <v>148EPSS16</v>
      </c>
      <c r="CZ423" s="294" t="s">
        <v>349</v>
      </c>
      <c r="DA423" s="295">
        <v>148</v>
      </c>
      <c r="DB423" s="294" t="s">
        <v>194</v>
      </c>
      <c r="DC423" s="296">
        <v>848</v>
      </c>
    </row>
    <row r="424" spans="98:107" x14ac:dyDescent="0.25">
      <c r="CT424" s="293" t="str">
        <f t="shared" si="246"/>
        <v>2EPS003</v>
      </c>
      <c r="CU424" s="294" t="s">
        <v>349</v>
      </c>
      <c r="CV424" s="295">
        <v>2</v>
      </c>
      <c r="CW424" s="294" t="s">
        <v>226</v>
      </c>
      <c r="CX424" s="296">
        <v>923</v>
      </c>
      <c r="CY424" s="209" t="str">
        <f t="shared" si="247"/>
        <v>148EPSS37</v>
      </c>
      <c r="CZ424" s="294" t="s">
        <v>349</v>
      </c>
      <c r="DA424" s="295">
        <v>148</v>
      </c>
      <c r="DB424" s="294" t="s">
        <v>196</v>
      </c>
      <c r="DC424" s="296">
        <v>228</v>
      </c>
    </row>
    <row r="425" spans="98:107" x14ac:dyDescent="0.25">
      <c r="CT425" s="293" t="str">
        <f t="shared" si="246"/>
        <v>2EPS005</v>
      </c>
      <c r="CU425" s="294" t="s">
        <v>349</v>
      </c>
      <c r="CV425" s="295">
        <v>2</v>
      </c>
      <c r="CW425" s="294" t="s">
        <v>228</v>
      </c>
      <c r="CX425" s="296">
        <v>2</v>
      </c>
      <c r="CY425" s="209" t="str">
        <f t="shared" si="247"/>
        <v>148EPSS40</v>
      </c>
      <c r="CZ425" s="294" t="s">
        <v>349</v>
      </c>
      <c r="DA425" s="295">
        <v>148</v>
      </c>
      <c r="DB425" s="294" t="s">
        <v>178</v>
      </c>
      <c r="DC425" s="296">
        <v>10277</v>
      </c>
    </row>
    <row r="426" spans="98:107" x14ac:dyDescent="0.25">
      <c r="CT426" s="293" t="str">
        <f t="shared" si="246"/>
        <v>2EPS016</v>
      </c>
      <c r="CU426" s="294" t="s">
        <v>349</v>
      </c>
      <c r="CV426" s="295">
        <v>2</v>
      </c>
      <c r="CW426" s="294" t="s">
        <v>221</v>
      </c>
      <c r="CX426" s="296">
        <v>1210</v>
      </c>
      <c r="CY426" s="209" t="str">
        <f t="shared" si="247"/>
        <v>148ESS091</v>
      </c>
      <c r="CZ426" s="294" t="s">
        <v>349</v>
      </c>
      <c r="DA426" s="295">
        <v>148</v>
      </c>
      <c r="DB426" s="294" t="s">
        <v>184</v>
      </c>
      <c r="DC426" s="296">
        <v>2209</v>
      </c>
    </row>
    <row r="427" spans="98:107" x14ac:dyDescent="0.25">
      <c r="CT427" s="293" t="str">
        <f t="shared" si="246"/>
        <v>2EPS017</v>
      </c>
      <c r="CU427" s="294" t="s">
        <v>349</v>
      </c>
      <c r="CV427" s="295">
        <v>2</v>
      </c>
      <c r="CW427" s="294" t="s">
        <v>234</v>
      </c>
      <c r="CX427" s="296">
        <v>2</v>
      </c>
      <c r="CY427" s="209" t="str">
        <f t="shared" si="247"/>
        <v>197EPSM03</v>
      </c>
      <c r="CZ427" s="294" t="s">
        <v>349</v>
      </c>
      <c r="DA427" s="295">
        <v>197</v>
      </c>
      <c r="DB427" s="294" t="s">
        <v>202</v>
      </c>
      <c r="DC427" s="296">
        <v>202</v>
      </c>
    </row>
    <row r="428" spans="98:107" x14ac:dyDescent="0.25">
      <c r="CT428" s="293" t="str">
        <f t="shared" si="246"/>
        <v>2EPS023</v>
      </c>
      <c r="CU428" s="294" t="s">
        <v>349</v>
      </c>
      <c r="CV428" s="295">
        <v>2</v>
      </c>
      <c r="CW428" s="294" t="s">
        <v>227</v>
      </c>
      <c r="CX428" s="296">
        <v>47</v>
      </c>
      <c r="CY428" s="209" t="str">
        <f t="shared" si="247"/>
        <v>197EPSS37</v>
      </c>
      <c r="CZ428" s="294" t="s">
        <v>349</v>
      </c>
      <c r="DA428" s="295">
        <v>197</v>
      </c>
      <c r="DB428" s="294" t="s">
        <v>196</v>
      </c>
      <c r="DC428" s="296">
        <v>161</v>
      </c>
    </row>
    <row r="429" spans="98:107" x14ac:dyDescent="0.25">
      <c r="CT429" s="293" t="str">
        <f t="shared" si="246"/>
        <v>2EPS037</v>
      </c>
      <c r="CU429" s="294" t="s">
        <v>349</v>
      </c>
      <c r="CV429" s="295">
        <v>2</v>
      </c>
      <c r="CW429" s="294" t="s">
        <v>224</v>
      </c>
      <c r="CX429" s="296">
        <v>354</v>
      </c>
      <c r="CY429" s="209" t="str">
        <f t="shared" si="247"/>
        <v>197EPSS40</v>
      </c>
      <c r="CZ429" s="294" t="s">
        <v>349</v>
      </c>
      <c r="DA429" s="295">
        <v>197</v>
      </c>
      <c r="DB429" s="294" t="s">
        <v>178</v>
      </c>
      <c r="DC429" s="296">
        <v>8043</v>
      </c>
    </row>
    <row r="430" spans="98:107" x14ac:dyDescent="0.25">
      <c r="CT430" s="293" t="str">
        <f t="shared" si="246"/>
        <v>2EPS040</v>
      </c>
      <c r="CU430" s="294" t="s">
        <v>349</v>
      </c>
      <c r="CV430" s="295">
        <v>2</v>
      </c>
      <c r="CW430" s="294" t="s">
        <v>240</v>
      </c>
      <c r="CX430" s="296">
        <v>83</v>
      </c>
      <c r="CY430" s="209" t="str">
        <f t="shared" si="247"/>
        <v>197ESS091</v>
      </c>
      <c r="CZ430" s="294" t="s">
        <v>349</v>
      </c>
      <c r="DA430" s="295">
        <v>197</v>
      </c>
      <c r="DB430" s="294" t="s">
        <v>184</v>
      </c>
      <c r="DC430" s="296">
        <v>2382</v>
      </c>
    </row>
    <row r="431" spans="98:107" x14ac:dyDescent="0.25">
      <c r="CT431" s="293" t="str">
        <f t="shared" si="246"/>
        <v>2EPSC20</v>
      </c>
      <c r="CU431" s="294" t="s">
        <v>349</v>
      </c>
      <c r="CV431" s="295">
        <v>2</v>
      </c>
      <c r="CW431" s="294" t="s">
        <v>243</v>
      </c>
      <c r="CX431" s="296">
        <v>1</v>
      </c>
      <c r="CY431" s="209" t="str">
        <f t="shared" si="247"/>
        <v>206EPSM03</v>
      </c>
      <c r="CZ431" s="294" t="s">
        <v>349</v>
      </c>
      <c r="DA431" s="295">
        <v>206</v>
      </c>
      <c r="DB431" s="294" t="s">
        <v>202</v>
      </c>
      <c r="DC431" s="296">
        <v>54</v>
      </c>
    </row>
    <row r="432" spans="98:107" x14ac:dyDescent="0.25">
      <c r="CT432" s="293" t="str">
        <f t="shared" si="246"/>
        <v>2ESSC24</v>
      </c>
      <c r="CU432" s="294" t="s">
        <v>349</v>
      </c>
      <c r="CV432" s="295">
        <v>2</v>
      </c>
      <c r="CW432" s="294" t="s">
        <v>241</v>
      </c>
      <c r="CX432" s="296">
        <v>29</v>
      </c>
      <c r="CY432" s="209" t="str">
        <f t="shared" si="247"/>
        <v>206EPSS37</v>
      </c>
      <c r="CZ432" s="294" t="s">
        <v>349</v>
      </c>
      <c r="DA432" s="295">
        <v>206</v>
      </c>
      <c r="DB432" s="294" t="s">
        <v>196</v>
      </c>
      <c r="DC432" s="296">
        <v>8</v>
      </c>
    </row>
    <row r="433" spans="98:107" x14ac:dyDescent="0.25">
      <c r="CT433" s="293" t="str">
        <f t="shared" si="246"/>
        <v>21EPS003</v>
      </c>
      <c r="CU433" s="294" t="s">
        <v>349</v>
      </c>
      <c r="CV433" s="295">
        <v>21</v>
      </c>
      <c r="CW433" s="294" t="s">
        <v>226</v>
      </c>
      <c r="CX433" s="296">
        <v>567</v>
      </c>
      <c r="CY433" s="209" t="str">
        <f t="shared" si="247"/>
        <v>206EPSS40</v>
      </c>
      <c r="CZ433" s="294" t="s">
        <v>349</v>
      </c>
      <c r="DA433" s="295">
        <v>206</v>
      </c>
      <c r="DB433" s="294" t="s">
        <v>178</v>
      </c>
      <c r="DC433" s="296">
        <v>2308</v>
      </c>
    </row>
    <row r="434" spans="98:107" x14ac:dyDescent="0.25">
      <c r="CT434" s="293" t="str">
        <f t="shared" si="246"/>
        <v>21EPS037</v>
      </c>
      <c r="CU434" s="294" t="s">
        <v>349</v>
      </c>
      <c r="CV434" s="295">
        <v>21</v>
      </c>
      <c r="CW434" s="294" t="s">
        <v>224</v>
      </c>
      <c r="CX434" s="296">
        <v>104</v>
      </c>
      <c r="CY434" s="209" t="str">
        <f t="shared" si="247"/>
        <v>206ESS091</v>
      </c>
      <c r="CZ434" s="294" t="s">
        <v>349</v>
      </c>
      <c r="DA434" s="295">
        <v>206</v>
      </c>
      <c r="DB434" s="294" t="s">
        <v>184</v>
      </c>
      <c r="DC434" s="296">
        <v>611</v>
      </c>
    </row>
    <row r="435" spans="98:107" x14ac:dyDescent="0.25">
      <c r="CT435" s="293" t="str">
        <f t="shared" si="246"/>
        <v>21EPS040</v>
      </c>
      <c r="CU435" s="294" t="s">
        <v>349</v>
      </c>
      <c r="CV435" s="295">
        <v>21</v>
      </c>
      <c r="CW435" s="294" t="s">
        <v>240</v>
      </c>
      <c r="CX435" s="296">
        <v>68</v>
      </c>
      <c r="CY435" s="209" t="str">
        <f t="shared" si="247"/>
        <v>313EPSM03</v>
      </c>
      <c r="CZ435" s="294" t="s">
        <v>349</v>
      </c>
      <c r="DA435" s="295">
        <v>313</v>
      </c>
      <c r="DB435" s="294" t="s">
        <v>202</v>
      </c>
      <c r="DC435" s="296">
        <v>172</v>
      </c>
    </row>
    <row r="436" spans="98:107" x14ac:dyDescent="0.25">
      <c r="CT436" s="293" t="str">
        <f t="shared" si="246"/>
        <v>21EPSC20</v>
      </c>
      <c r="CU436" s="294" t="s">
        <v>349</v>
      </c>
      <c r="CV436" s="295">
        <v>21</v>
      </c>
      <c r="CW436" s="294" t="s">
        <v>243</v>
      </c>
      <c r="CX436" s="296">
        <v>2</v>
      </c>
      <c r="CY436" s="209" t="str">
        <f t="shared" si="247"/>
        <v>313EPSS02</v>
      </c>
      <c r="CZ436" s="294" t="s">
        <v>349</v>
      </c>
      <c r="DA436" s="295">
        <v>313</v>
      </c>
      <c r="DB436" s="294" t="s">
        <v>198</v>
      </c>
      <c r="DC436" s="296">
        <v>1</v>
      </c>
    </row>
    <row r="437" spans="98:107" x14ac:dyDescent="0.25">
      <c r="CT437" s="293" t="str">
        <f t="shared" si="246"/>
        <v>55EPS003</v>
      </c>
      <c r="CU437" s="294" t="s">
        <v>349</v>
      </c>
      <c r="CV437" s="295">
        <v>55</v>
      </c>
      <c r="CW437" s="294" t="s">
        <v>226</v>
      </c>
      <c r="CX437" s="296">
        <v>503</v>
      </c>
      <c r="CY437" s="209" t="str">
        <f t="shared" si="247"/>
        <v>313EPSS17</v>
      </c>
      <c r="CZ437" s="294" t="s">
        <v>349</v>
      </c>
      <c r="DA437" s="295">
        <v>313</v>
      </c>
      <c r="DB437" s="294" t="s">
        <v>208</v>
      </c>
      <c r="DC437" s="296">
        <v>2</v>
      </c>
    </row>
    <row r="438" spans="98:107" x14ac:dyDescent="0.25">
      <c r="CT438" s="293" t="str">
        <f t="shared" si="246"/>
        <v>55EPS017</v>
      </c>
      <c r="CU438" s="294" t="s">
        <v>349</v>
      </c>
      <c r="CV438" s="295">
        <v>55</v>
      </c>
      <c r="CW438" s="294" t="s">
        <v>234</v>
      </c>
      <c r="CX438" s="296">
        <v>6</v>
      </c>
      <c r="CY438" s="209" t="str">
        <f t="shared" si="247"/>
        <v>313EPSS37</v>
      </c>
      <c r="CZ438" s="294" t="s">
        <v>349</v>
      </c>
      <c r="DA438" s="295">
        <v>313</v>
      </c>
      <c r="DB438" s="294" t="s">
        <v>196</v>
      </c>
      <c r="DC438" s="296">
        <v>61</v>
      </c>
    </row>
    <row r="439" spans="98:107" x14ac:dyDescent="0.25">
      <c r="CT439" s="293" t="str">
        <f t="shared" si="246"/>
        <v>55EPS037</v>
      </c>
      <c r="CU439" s="294" t="s">
        <v>349</v>
      </c>
      <c r="CV439" s="295">
        <v>55</v>
      </c>
      <c r="CW439" s="294" t="s">
        <v>224</v>
      </c>
      <c r="CX439" s="296">
        <v>71</v>
      </c>
      <c r="CY439" s="209" t="str">
        <f t="shared" si="247"/>
        <v>313EPSS40</v>
      </c>
      <c r="CZ439" s="294" t="s">
        <v>349</v>
      </c>
      <c r="DA439" s="295">
        <v>313</v>
      </c>
      <c r="DB439" s="294" t="s">
        <v>178</v>
      </c>
      <c r="DC439" s="296">
        <v>4312</v>
      </c>
    </row>
    <row r="440" spans="98:107" x14ac:dyDescent="0.25">
      <c r="CT440" s="293" t="str">
        <f t="shared" si="246"/>
        <v>55EPS040</v>
      </c>
      <c r="CU440" s="294" t="s">
        <v>349</v>
      </c>
      <c r="CV440" s="295">
        <v>55</v>
      </c>
      <c r="CW440" s="294" t="s">
        <v>240</v>
      </c>
      <c r="CX440" s="296">
        <v>12</v>
      </c>
      <c r="CY440" s="209" t="str">
        <f t="shared" si="247"/>
        <v>313ESS091</v>
      </c>
      <c r="CZ440" s="294" t="s">
        <v>349</v>
      </c>
      <c r="DA440" s="295">
        <v>313</v>
      </c>
      <c r="DB440" s="294" t="s">
        <v>184</v>
      </c>
      <c r="DC440" s="296">
        <v>2092</v>
      </c>
    </row>
    <row r="441" spans="98:107" x14ac:dyDescent="0.25">
      <c r="CT441" s="293" t="str">
        <f t="shared" si="246"/>
        <v>148EAS016</v>
      </c>
      <c r="CU441" s="294" t="s">
        <v>349</v>
      </c>
      <c r="CV441" s="295">
        <v>148</v>
      </c>
      <c r="CW441" s="294" t="s">
        <v>230</v>
      </c>
      <c r="CX441" s="296">
        <v>15</v>
      </c>
      <c r="CY441" s="209" t="str">
        <f t="shared" si="247"/>
        <v>318EPS020</v>
      </c>
      <c r="CZ441" s="294" t="s">
        <v>349</v>
      </c>
      <c r="DA441" s="295">
        <v>318</v>
      </c>
      <c r="DB441" s="294" t="s">
        <v>189</v>
      </c>
      <c r="DC441" s="296">
        <v>31</v>
      </c>
    </row>
    <row r="442" spans="98:107" x14ac:dyDescent="0.25">
      <c r="CT442" s="293" t="str">
        <f t="shared" si="246"/>
        <v>148EPS002</v>
      </c>
      <c r="CU442" s="294" t="s">
        <v>349</v>
      </c>
      <c r="CV442" s="295">
        <v>148</v>
      </c>
      <c r="CW442" s="294" t="s">
        <v>225</v>
      </c>
      <c r="CX442" s="296">
        <v>1</v>
      </c>
      <c r="CY442" s="209" t="str">
        <f t="shared" si="247"/>
        <v>318EPSM03</v>
      </c>
      <c r="CZ442" s="294" t="s">
        <v>349</v>
      </c>
      <c r="DA442" s="295">
        <v>318</v>
      </c>
      <c r="DB442" s="294" t="s">
        <v>202</v>
      </c>
      <c r="DC442" s="296">
        <v>143</v>
      </c>
    </row>
    <row r="443" spans="98:107" x14ac:dyDescent="0.25">
      <c r="CT443" s="293" t="str">
        <f t="shared" si="246"/>
        <v>148EPS003</v>
      </c>
      <c r="CU443" s="294" t="s">
        <v>349</v>
      </c>
      <c r="CV443" s="295">
        <v>148</v>
      </c>
      <c r="CW443" s="294" t="s">
        <v>226</v>
      </c>
      <c r="CX443" s="296">
        <v>3449</v>
      </c>
      <c r="CY443" s="209" t="str">
        <f t="shared" si="247"/>
        <v>318EPSS02</v>
      </c>
      <c r="CZ443" s="294" t="s">
        <v>349</v>
      </c>
      <c r="DA443" s="295">
        <v>318</v>
      </c>
      <c r="DB443" s="294" t="s">
        <v>198</v>
      </c>
      <c r="DC443" s="296">
        <v>27</v>
      </c>
    </row>
    <row r="444" spans="98:107" x14ac:dyDescent="0.25">
      <c r="CT444" s="293" t="str">
        <f t="shared" si="246"/>
        <v>148EPS005</v>
      </c>
      <c r="CU444" s="294" t="s">
        <v>349</v>
      </c>
      <c r="CV444" s="295">
        <v>148</v>
      </c>
      <c r="CW444" s="294" t="s">
        <v>228</v>
      </c>
      <c r="CX444" s="296">
        <v>2</v>
      </c>
      <c r="CY444" s="209" t="str">
        <f t="shared" si="247"/>
        <v>318EPSS10</v>
      </c>
      <c r="CZ444" s="294" t="s">
        <v>349</v>
      </c>
      <c r="DA444" s="295">
        <v>318</v>
      </c>
      <c r="DB444" s="294" t="s">
        <v>192</v>
      </c>
      <c r="DC444" s="296">
        <v>426</v>
      </c>
    </row>
    <row r="445" spans="98:107" x14ac:dyDescent="0.25">
      <c r="CT445" s="293" t="str">
        <f t="shared" si="246"/>
        <v>148EPS016</v>
      </c>
      <c r="CU445" s="294" t="s">
        <v>349</v>
      </c>
      <c r="CV445" s="295">
        <v>148</v>
      </c>
      <c r="CW445" s="294" t="s">
        <v>221</v>
      </c>
      <c r="CX445" s="296">
        <v>13000</v>
      </c>
      <c r="CY445" s="209" t="str">
        <f t="shared" si="247"/>
        <v>318EPSS16</v>
      </c>
      <c r="CZ445" s="294" t="s">
        <v>349</v>
      </c>
      <c r="DA445" s="295">
        <v>318</v>
      </c>
      <c r="DB445" s="294" t="s">
        <v>194</v>
      </c>
      <c r="DC445" s="296">
        <v>462</v>
      </c>
    </row>
    <row r="446" spans="98:107" x14ac:dyDescent="0.25">
      <c r="CT446" s="293" t="str">
        <f t="shared" si="246"/>
        <v>148EPS018</v>
      </c>
      <c r="CU446" s="294" t="s">
        <v>349</v>
      </c>
      <c r="CV446" s="295">
        <v>148</v>
      </c>
      <c r="CW446" s="294" t="s">
        <v>229</v>
      </c>
      <c r="CX446" s="296">
        <v>1</v>
      </c>
      <c r="CY446" s="209" t="str">
        <f t="shared" si="247"/>
        <v>318EPSS17</v>
      </c>
      <c r="CZ446" s="294" t="s">
        <v>349</v>
      </c>
      <c r="DA446" s="295">
        <v>318</v>
      </c>
      <c r="DB446" s="294" t="s">
        <v>208</v>
      </c>
      <c r="DC446" s="296">
        <v>2</v>
      </c>
    </row>
    <row r="447" spans="98:107" x14ac:dyDescent="0.25">
      <c r="CT447" s="293" t="str">
        <f t="shared" si="246"/>
        <v>148EPS023</v>
      </c>
      <c r="CU447" s="294" t="s">
        <v>349</v>
      </c>
      <c r="CV447" s="295">
        <v>148</v>
      </c>
      <c r="CW447" s="294" t="s">
        <v>227</v>
      </c>
      <c r="CX447" s="296">
        <v>1</v>
      </c>
      <c r="CY447" s="209" t="str">
        <f t="shared" si="247"/>
        <v>318EPSS37</v>
      </c>
      <c r="CZ447" s="294" t="s">
        <v>349</v>
      </c>
      <c r="DA447" s="295">
        <v>318</v>
      </c>
      <c r="DB447" s="294" t="s">
        <v>196</v>
      </c>
      <c r="DC447" s="296">
        <v>155</v>
      </c>
    </row>
    <row r="448" spans="98:107" x14ac:dyDescent="0.25">
      <c r="CT448" s="293" t="str">
        <f t="shared" si="246"/>
        <v>148EPS033</v>
      </c>
      <c r="CU448" s="294" t="s">
        <v>349</v>
      </c>
      <c r="CV448" s="295">
        <v>148</v>
      </c>
      <c r="CW448" s="294" t="s">
        <v>235</v>
      </c>
      <c r="CX448" s="296">
        <v>1</v>
      </c>
      <c r="CY448" s="209" t="str">
        <f t="shared" si="247"/>
        <v>318EPSS40</v>
      </c>
      <c r="CZ448" s="294" t="s">
        <v>349</v>
      </c>
      <c r="DA448" s="295">
        <v>318</v>
      </c>
      <c r="DB448" s="294" t="s">
        <v>178</v>
      </c>
      <c r="DC448" s="296">
        <v>10826</v>
      </c>
    </row>
    <row r="449" spans="98:107" x14ac:dyDescent="0.25">
      <c r="CT449" s="293" t="str">
        <f t="shared" si="246"/>
        <v>148EPS037</v>
      </c>
      <c r="CU449" s="294" t="s">
        <v>349</v>
      </c>
      <c r="CV449" s="295">
        <v>148</v>
      </c>
      <c r="CW449" s="294" t="s">
        <v>224</v>
      </c>
      <c r="CX449" s="296">
        <v>5268</v>
      </c>
      <c r="CY449" s="209" t="str">
        <f t="shared" si="247"/>
        <v>321EPSM03</v>
      </c>
      <c r="CZ449" s="294" t="s">
        <v>349</v>
      </c>
      <c r="DA449" s="295">
        <v>321</v>
      </c>
      <c r="DB449" s="294" t="s">
        <v>202</v>
      </c>
      <c r="DC449" s="296">
        <v>120</v>
      </c>
    </row>
    <row r="450" spans="98:107" x14ac:dyDescent="0.25">
      <c r="CT450" s="293" t="str">
        <f t="shared" si="246"/>
        <v>148EPS040</v>
      </c>
      <c r="CU450" s="294" t="s">
        <v>349</v>
      </c>
      <c r="CV450" s="295">
        <v>148</v>
      </c>
      <c r="CW450" s="294" t="s">
        <v>240</v>
      </c>
      <c r="CX450" s="296">
        <v>156</v>
      </c>
      <c r="CY450" s="209" t="str">
        <f t="shared" si="247"/>
        <v>321EPSS37</v>
      </c>
      <c r="CZ450" s="294" t="s">
        <v>349</v>
      </c>
      <c r="DA450" s="295">
        <v>321</v>
      </c>
      <c r="DB450" s="294" t="s">
        <v>196</v>
      </c>
      <c r="DC450" s="296">
        <v>37</v>
      </c>
    </row>
    <row r="451" spans="98:107" x14ac:dyDescent="0.25">
      <c r="CT451" s="293" t="str">
        <f t="shared" si="246"/>
        <v>197EAS016</v>
      </c>
      <c r="CU451" s="294" t="s">
        <v>349</v>
      </c>
      <c r="CV451" s="295">
        <v>197</v>
      </c>
      <c r="CW451" s="294" t="s">
        <v>230</v>
      </c>
      <c r="CX451" s="296">
        <v>1</v>
      </c>
      <c r="CY451" s="209" t="str">
        <f t="shared" si="247"/>
        <v>321EPSS40</v>
      </c>
      <c r="CZ451" s="294" t="s">
        <v>349</v>
      </c>
      <c r="DA451" s="295">
        <v>321</v>
      </c>
      <c r="DB451" s="294" t="s">
        <v>178</v>
      </c>
      <c r="DC451" s="296">
        <v>2601</v>
      </c>
    </row>
    <row r="452" spans="98:107" x14ac:dyDescent="0.25">
      <c r="CT452" s="293" t="str">
        <f t="shared" si="246"/>
        <v>197EPS003</v>
      </c>
      <c r="CU452" s="294" t="s">
        <v>349</v>
      </c>
      <c r="CV452" s="295">
        <v>197</v>
      </c>
      <c r="CW452" s="294" t="s">
        <v>226</v>
      </c>
      <c r="CX452" s="296">
        <v>1569</v>
      </c>
      <c r="CY452" s="209" t="str">
        <f t="shared" si="247"/>
        <v>376EPS020</v>
      </c>
      <c r="CZ452" s="294" t="s">
        <v>349</v>
      </c>
      <c r="DA452" s="295">
        <v>376</v>
      </c>
      <c r="DB452" s="294" t="s">
        <v>189</v>
      </c>
      <c r="DC452" s="296">
        <v>6</v>
      </c>
    </row>
    <row r="453" spans="98:107" x14ac:dyDescent="0.25">
      <c r="CT453" s="293" t="str">
        <f t="shared" si="246"/>
        <v>197EPS037</v>
      </c>
      <c r="CU453" s="294" t="s">
        <v>349</v>
      </c>
      <c r="CV453" s="295">
        <v>197</v>
      </c>
      <c r="CW453" s="294" t="s">
        <v>224</v>
      </c>
      <c r="CX453" s="296">
        <v>1024</v>
      </c>
      <c r="CY453" s="209" t="str">
        <f t="shared" si="247"/>
        <v>376EPSM03</v>
      </c>
      <c r="CZ453" s="294" t="s">
        <v>349</v>
      </c>
      <c r="DA453" s="295">
        <v>376</v>
      </c>
      <c r="DB453" s="294" t="s">
        <v>202</v>
      </c>
      <c r="DC453" s="296">
        <v>132</v>
      </c>
    </row>
    <row r="454" spans="98:107" x14ac:dyDescent="0.25">
      <c r="CT454" s="293" t="str">
        <f t="shared" si="246"/>
        <v>197EPS040</v>
      </c>
      <c r="CU454" s="294" t="s">
        <v>349</v>
      </c>
      <c r="CV454" s="295">
        <v>197</v>
      </c>
      <c r="CW454" s="294" t="s">
        <v>240</v>
      </c>
      <c r="CX454" s="296">
        <v>19</v>
      </c>
      <c r="CY454" s="209" t="str">
        <f t="shared" si="247"/>
        <v>376EPSS02</v>
      </c>
      <c r="CZ454" s="294" t="s">
        <v>349</v>
      </c>
      <c r="DA454" s="295">
        <v>376</v>
      </c>
      <c r="DB454" s="294" t="s">
        <v>198</v>
      </c>
      <c r="DC454" s="296">
        <v>4</v>
      </c>
    </row>
    <row r="455" spans="98:107" x14ac:dyDescent="0.25">
      <c r="CT455" s="293" t="str">
        <f t="shared" si="246"/>
        <v>206EAS016</v>
      </c>
      <c r="CU455" s="294" t="s">
        <v>349</v>
      </c>
      <c r="CV455" s="295">
        <v>206</v>
      </c>
      <c r="CW455" s="294" t="s">
        <v>230</v>
      </c>
      <c r="CX455" s="296">
        <v>2</v>
      </c>
      <c r="CY455" s="209" t="str">
        <f t="shared" si="247"/>
        <v>376EPSS05</v>
      </c>
      <c r="CZ455" s="294" t="s">
        <v>349</v>
      </c>
      <c r="DA455" s="295">
        <v>376</v>
      </c>
      <c r="DB455" s="294" t="s">
        <v>206</v>
      </c>
      <c r="DC455" s="296">
        <v>4</v>
      </c>
    </row>
    <row r="456" spans="98:107" x14ac:dyDescent="0.25">
      <c r="CT456" s="293" t="str">
        <f t="shared" si="246"/>
        <v>206EPS003</v>
      </c>
      <c r="CU456" s="294" t="s">
        <v>349</v>
      </c>
      <c r="CV456" s="295">
        <v>206</v>
      </c>
      <c r="CW456" s="294" t="s">
        <v>226</v>
      </c>
      <c r="CX456" s="296">
        <v>608</v>
      </c>
      <c r="CY456" s="209" t="str">
        <f t="shared" si="247"/>
        <v>376EPSS10</v>
      </c>
      <c r="CZ456" s="294" t="s">
        <v>349</v>
      </c>
      <c r="DA456" s="295">
        <v>376</v>
      </c>
      <c r="DB456" s="294" t="s">
        <v>192</v>
      </c>
      <c r="DC456" s="296">
        <v>728</v>
      </c>
    </row>
    <row r="457" spans="98:107" x14ac:dyDescent="0.25">
      <c r="CT457" s="293" t="str">
        <f t="shared" si="246"/>
        <v>206EPS037</v>
      </c>
      <c r="CU457" s="294" t="s">
        <v>349</v>
      </c>
      <c r="CV457" s="295">
        <v>206</v>
      </c>
      <c r="CW457" s="294" t="s">
        <v>224</v>
      </c>
      <c r="CX457" s="296">
        <v>95</v>
      </c>
      <c r="CY457" s="209" t="str">
        <f t="shared" si="247"/>
        <v>376EPSS16</v>
      </c>
      <c r="CZ457" s="294" t="s">
        <v>349</v>
      </c>
      <c r="DA457" s="295">
        <v>376</v>
      </c>
      <c r="DB457" s="294" t="s">
        <v>194</v>
      </c>
      <c r="DC457" s="296">
        <v>833</v>
      </c>
    </row>
    <row r="458" spans="98:107" x14ac:dyDescent="0.25">
      <c r="CT458" s="293" t="str">
        <f t="shared" ref="CT458:CT521" si="248">CONCATENATE(CV458,CW458)</f>
        <v>206EPS040</v>
      </c>
      <c r="CU458" s="294" t="s">
        <v>349</v>
      </c>
      <c r="CV458" s="295">
        <v>206</v>
      </c>
      <c r="CW458" s="294" t="s">
        <v>240</v>
      </c>
      <c r="CX458" s="296">
        <v>17</v>
      </c>
      <c r="CY458" s="209" t="str">
        <f t="shared" ref="CY458:CY521" si="249">CONCATENATE(DA458,DB458)</f>
        <v>376EPSS37</v>
      </c>
      <c r="CZ458" s="294" t="s">
        <v>349</v>
      </c>
      <c r="DA458" s="295">
        <v>376</v>
      </c>
      <c r="DB458" s="294" t="s">
        <v>196</v>
      </c>
      <c r="DC458" s="296">
        <v>125</v>
      </c>
    </row>
    <row r="459" spans="98:107" x14ac:dyDescent="0.25">
      <c r="CT459" s="293" t="str">
        <f t="shared" si="248"/>
        <v>313EPS003</v>
      </c>
      <c r="CU459" s="294" t="s">
        <v>349</v>
      </c>
      <c r="CV459" s="295">
        <v>313</v>
      </c>
      <c r="CW459" s="294" t="s">
        <v>226</v>
      </c>
      <c r="CX459" s="296">
        <v>1313</v>
      </c>
      <c r="CY459" s="209" t="str">
        <f t="shared" si="249"/>
        <v>376EPSS40</v>
      </c>
      <c r="CZ459" s="294" t="s">
        <v>349</v>
      </c>
      <c r="DA459" s="295">
        <v>376</v>
      </c>
      <c r="DB459" s="294" t="s">
        <v>178</v>
      </c>
      <c r="DC459" s="296">
        <v>4390</v>
      </c>
    </row>
    <row r="460" spans="98:107" x14ac:dyDescent="0.25">
      <c r="CT460" s="293" t="str">
        <f t="shared" si="248"/>
        <v>313EPS005</v>
      </c>
      <c r="CU460" s="294" t="s">
        <v>349</v>
      </c>
      <c r="CV460" s="295">
        <v>313</v>
      </c>
      <c r="CW460" s="294" t="s">
        <v>228</v>
      </c>
      <c r="CX460" s="296">
        <v>2</v>
      </c>
      <c r="CY460" s="209" t="str">
        <f t="shared" si="249"/>
        <v>376ESS091</v>
      </c>
      <c r="CZ460" s="294" t="s">
        <v>349</v>
      </c>
      <c r="DA460" s="295">
        <v>376</v>
      </c>
      <c r="DB460" s="294" t="s">
        <v>184</v>
      </c>
      <c r="DC460" s="296">
        <v>4579</v>
      </c>
    </row>
    <row r="461" spans="98:107" x14ac:dyDescent="0.25">
      <c r="CT461" s="293" t="str">
        <f t="shared" si="248"/>
        <v>313EPS017</v>
      </c>
      <c r="CU461" s="294" t="s">
        <v>349</v>
      </c>
      <c r="CV461" s="295">
        <v>313</v>
      </c>
      <c r="CW461" s="294" t="s">
        <v>234</v>
      </c>
      <c r="CX461" s="296">
        <v>3</v>
      </c>
      <c r="CY461" s="209" t="str">
        <f t="shared" si="249"/>
        <v>400EPS020</v>
      </c>
      <c r="CZ461" s="294" t="s">
        <v>349</v>
      </c>
      <c r="DA461" s="295">
        <v>400</v>
      </c>
      <c r="DB461" s="294" t="s">
        <v>189</v>
      </c>
      <c r="DC461" s="296">
        <v>21</v>
      </c>
    </row>
    <row r="462" spans="98:107" x14ac:dyDescent="0.25">
      <c r="CT462" s="293" t="str">
        <f t="shared" si="248"/>
        <v>313EPS023</v>
      </c>
      <c r="CU462" s="294" t="s">
        <v>349</v>
      </c>
      <c r="CV462" s="295">
        <v>313</v>
      </c>
      <c r="CW462" s="294" t="s">
        <v>227</v>
      </c>
      <c r="CX462" s="296">
        <v>3</v>
      </c>
      <c r="CY462" s="209" t="str">
        <f t="shared" si="249"/>
        <v>400EPSM03</v>
      </c>
      <c r="CZ462" s="294" t="s">
        <v>349</v>
      </c>
      <c r="DA462" s="295">
        <v>400</v>
      </c>
      <c r="DB462" s="294" t="s">
        <v>202</v>
      </c>
      <c r="DC462" s="296">
        <v>145</v>
      </c>
    </row>
    <row r="463" spans="98:107" x14ac:dyDescent="0.25">
      <c r="CT463" s="293" t="str">
        <f t="shared" si="248"/>
        <v>313EPS037</v>
      </c>
      <c r="CU463" s="294" t="s">
        <v>349</v>
      </c>
      <c r="CV463" s="295">
        <v>313</v>
      </c>
      <c r="CW463" s="294" t="s">
        <v>224</v>
      </c>
      <c r="CX463" s="296">
        <v>194</v>
      </c>
      <c r="CY463" s="209" t="str">
        <f t="shared" si="249"/>
        <v>400EPSS02</v>
      </c>
      <c r="CZ463" s="294" t="s">
        <v>349</v>
      </c>
      <c r="DA463" s="295">
        <v>400</v>
      </c>
      <c r="DB463" s="294" t="s">
        <v>198</v>
      </c>
      <c r="DC463" s="296">
        <v>16</v>
      </c>
    </row>
    <row r="464" spans="98:107" x14ac:dyDescent="0.25">
      <c r="CT464" s="293" t="str">
        <f t="shared" si="248"/>
        <v>313EPS040</v>
      </c>
      <c r="CU464" s="294" t="s">
        <v>349</v>
      </c>
      <c r="CV464" s="295">
        <v>313</v>
      </c>
      <c r="CW464" s="294" t="s">
        <v>240</v>
      </c>
      <c r="CX464" s="296">
        <v>117</v>
      </c>
      <c r="CY464" s="209" t="str">
        <f t="shared" si="249"/>
        <v>400EPSS10</v>
      </c>
      <c r="CZ464" s="294" t="s">
        <v>349</v>
      </c>
      <c r="DA464" s="295">
        <v>400</v>
      </c>
      <c r="DB464" s="294" t="s">
        <v>192</v>
      </c>
      <c r="DC464" s="296">
        <v>62</v>
      </c>
    </row>
    <row r="465" spans="98:107" x14ac:dyDescent="0.25">
      <c r="CT465" s="293" t="str">
        <f t="shared" si="248"/>
        <v>313ESSC91</v>
      </c>
      <c r="CU465" s="294" t="s">
        <v>349</v>
      </c>
      <c r="CV465" s="295">
        <v>313</v>
      </c>
      <c r="CW465" s="294" t="s">
        <v>244</v>
      </c>
      <c r="CX465" s="296">
        <v>17</v>
      </c>
      <c r="CY465" s="209" t="str">
        <f t="shared" si="249"/>
        <v>400EPSS16</v>
      </c>
      <c r="CZ465" s="294" t="s">
        <v>349</v>
      </c>
      <c r="DA465" s="295">
        <v>400</v>
      </c>
      <c r="DB465" s="294" t="s">
        <v>194</v>
      </c>
      <c r="DC465" s="296">
        <v>548</v>
      </c>
    </row>
    <row r="466" spans="98:107" x14ac:dyDescent="0.25">
      <c r="CT466" s="293" t="str">
        <f t="shared" si="248"/>
        <v>318EAS016</v>
      </c>
      <c r="CU466" s="294" t="s">
        <v>349</v>
      </c>
      <c r="CV466" s="295">
        <v>318</v>
      </c>
      <c r="CW466" s="294" t="s">
        <v>230</v>
      </c>
      <c r="CX466" s="296">
        <v>56</v>
      </c>
      <c r="CY466" s="209" t="str">
        <f t="shared" si="249"/>
        <v>400EPSS37</v>
      </c>
      <c r="CZ466" s="294" t="s">
        <v>349</v>
      </c>
      <c r="DA466" s="295">
        <v>400</v>
      </c>
      <c r="DB466" s="294" t="s">
        <v>196</v>
      </c>
      <c r="DC466" s="296">
        <v>59</v>
      </c>
    </row>
    <row r="467" spans="98:107" x14ac:dyDescent="0.25">
      <c r="CT467" s="293" t="str">
        <f t="shared" si="248"/>
        <v>318EPS002</v>
      </c>
      <c r="CU467" s="294" t="s">
        <v>349</v>
      </c>
      <c r="CV467" s="295">
        <v>318</v>
      </c>
      <c r="CW467" s="294" t="s">
        <v>225</v>
      </c>
      <c r="CX467" s="296">
        <v>345</v>
      </c>
      <c r="CY467" s="209" t="str">
        <f t="shared" si="249"/>
        <v>400EPSS40</v>
      </c>
      <c r="CZ467" s="294" t="s">
        <v>349</v>
      </c>
      <c r="DA467" s="295">
        <v>400</v>
      </c>
      <c r="DB467" s="294" t="s">
        <v>178</v>
      </c>
      <c r="DC467" s="296">
        <v>8239</v>
      </c>
    </row>
    <row r="468" spans="98:107" x14ac:dyDescent="0.25">
      <c r="CT468" s="293" t="str">
        <f t="shared" si="248"/>
        <v>318EPS003</v>
      </c>
      <c r="CU468" s="294" t="s">
        <v>349</v>
      </c>
      <c r="CV468" s="295">
        <v>318</v>
      </c>
      <c r="CW468" s="294" t="s">
        <v>226</v>
      </c>
      <c r="CX468" s="296">
        <v>2263</v>
      </c>
      <c r="CY468" s="209" t="str">
        <f t="shared" si="249"/>
        <v>440EPS020</v>
      </c>
      <c r="CZ468" s="294" t="s">
        <v>349</v>
      </c>
      <c r="DA468" s="295">
        <v>440</v>
      </c>
      <c r="DB468" s="294" t="s">
        <v>189</v>
      </c>
      <c r="DC468" s="296">
        <v>277</v>
      </c>
    </row>
    <row r="469" spans="98:107" x14ac:dyDescent="0.25">
      <c r="CT469" s="293" t="str">
        <f t="shared" si="248"/>
        <v>318EPS005</v>
      </c>
      <c r="CU469" s="294" t="s">
        <v>349</v>
      </c>
      <c r="CV469" s="295">
        <v>318</v>
      </c>
      <c r="CW469" s="294" t="s">
        <v>228</v>
      </c>
      <c r="CX469" s="296">
        <v>9</v>
      </c>
      <c r="CY469" s="209" t="str">
        <f t="shared" si="249"/>
        <v>440EPSM03</v>
      </c>
      <c r="CZ469" s="294" t="s">
        <v>349</v>
      </c>
      <c r="DA469" s="295">
        <v>440</v>
      </c>
      <c r="DB469" s="294" t="s">
        <v>202</v>
      </c>
      <c r="DC469" s="296">
        <v>197</v>
      </c>
    </row>
    <row r="470" spans="98:107" x14ac:dyDescent="0.25">
      <c r="CT470" s="293" t="str">
        <f t="shared" si="248"/>
        <v>318EPS010</v>
      </c>
      <c r="CU470" s="294" t="s">
        <v>349</v>
      </c>
      <c r="CV470" s="295">
        <v>318</v>
      </c>
      <c r="CW470" s="294" t="s">
        <v>220</v>
      </c>
      <c r="CX470" s="296">
        <v>5367</v>
      </c>
      <c r="CY470" s="209" t="str">
        <f t="shared" si="249"/>
        <v>440EPSS02</v>
      </c>
      <c r="CZ470" s="294" t="s">
        <v>349</v>
      </c>
      <c r="DA470" s="295">
        <v>440</v>
      </c>
      <c r="DB470" s="294" t="s">
        <v>198</v>
      </c>
      <c r="DC470" s="296">
        <v>38</v>
      </c>
    </row>
    <row r="471" spans="98:107" x14ac:dyDescent="0.25">
      <c r="CT471" s="293" t="str">
        <f t="shared" si="248"/>
        <v>318EPS016</v>
      </c>
      <c r="CU471" s="294" t="s">
        <v>349</v>
      </c>
      <c r="CV471" s="295">
        <v>318</v>
      </c>
      <c r="CW471" s="294" t="s">
        <v>221</v>
      </c>
      <c r="CX471" s="296">
        <v>9226</v>
      </c>
      <c r="CY471" s="209" t="str">
        <f t="shared" si="249"/>
        <v>440EPSS10</v>
      </c>
      <c r="CZ471" s="294" t="s">
        <v>349</v>
      </c>
      <c r="DA471" s="295">
        <v>440</v>
      </c>
      <c r="DB471" s="294" t="s">
        <v>192</v>
      </c>
      <c r="DC471" s="296">
        <v>329</v>
      </c>
    </row>
    <row r="472" spans="98:107" x14ac:dyDescent="0.25">
      <c r="CT472" s="293" t="str">
        <f t="shared" si="248"/>
        <v>318EPS017</v>
      </c>
      <c r="CU472" s="294" t="s">
        <v>349</v>
      </c>
      <c r="CV472" s="295">
        <v>318</v>
      </c>
      <c r="CW472" s="294" t="s">
        <v>234</v>
      </c>
      <c r="CX472" s="296">
        <v>6</v>
      </c>
      <c r="CY472" s="209" t="str">
        <f t="shared" si="249"/>
        <v>440EPSS16</v>
      </c>
      <c r="CZ472" s="294" t="s">
        <v>349</v>
      </c>
      <c r="DA472" s="295">
        <v>440</v>
      </c>
      <c r="DB472" s="294" t="s">
        <v>194</v>
      </c>
      <c r="DC472" s="296">
        <v>496</v>
      </c>
    </row>
    <row r="473" spans="98:107" x14ac:dyDescent="0.25">
      <c r="CT473" s="293" t="str">
        <f t="shared" si="248"/>
        <v>318EPS018</v>
      </c>
      <c r="CU473" s="294" t="s">
        <v>349</v>
      </c>
      <c r="CV473" s="295">
        <v>318</v>
      </c>
      <c r="CW473" s="294" t="s">
        <v>229</v>
      </c>
      <c r="CX473" s="296">
        <v>4</v>
      </c>
      <c r="CY473" s="209" t="str">
        <f t="shared" si="249"/>
        <v>440EPSS37</v>
      </c>
      <c r="CZ473" s="294" t="s">
        <v>349</v>
      </c>
      <c r="DA473" s="295">
        <v>440</v>
      </c>
      <c r="DB473" s="294" t="s">
        <v>196</v>
      </c>
      <c r="DC473" s="296">
        <v>155</v>
      </c>
    </row>
    <row r="474" spans="98:107" x14ac:dyDescent="0.25">
      <c r="CT474" s="293" t="str">
        <f t="shared" si="248"/>
        <v>318EPS023</v>
      </c>
      <c r="CU474" s="294" t="s">
        <v>349</v>
      </c>
      <c r="CV474" s="295">
        <v>318</v>
      </c>
      <c r="CW474" s="294" t="s">
        <v>227</v>
      </c>
      <c r="CX474" s="296">
        <v>4</v>
      </c>
      <c r="CY474" s="209" t="str">
        <f t="shared" si="249"/>
        <v>440EPSS40</v>
      </c>
      <c r="CZ474" s="294" t="s">
        <v>349</v>
      </c>
      <c r="DA474" s="295">
        <v>440</v>
      </c>
      <c r="DB474" s="294" t="s">
        <v>178</v>
      </c>
      <c r="DC474" s="296">
        <v>14535</v>
      </c>
    </row>
    <row r="475" spans="98:107" x14ac:dyDescent="0.25">
      <c r="CT475" s="293" t="str">
        <f t="shared" si="248"/>
        <v>318EPS037</v>
      </c>
      <c r="CU475" s="294" t="s">
        <v>349</v>
      </c>
      <c r="CV475" s="295">
        <v>318</v>
      </c>
      <c r="CW475" s="294" t="s">
        <v>224</v>
      </c>
      <c r="CX475" s="296">
        <v>3426</v>
      </c>
      <c r="CY475" s="209" t="str">
        <f t="shared" si="249"/>
        <v>483EPSM03</v>
      </c>
      <c r="CZ475" s="294" t="s">
        <v>349</v>
      </c>
      <c r="DA475" s="295">
        <v>483</v>
      </c>
      <c r="DB475" s="294" t="s">
        <v>202</v>
      </c>
      <c r="DC475" s="296">
        <v>155</v>
      </c>
    </row>
    <row r="476" spans="98:107" x14ac:dyDescent="0.25">
      <c r="CT476" s="293" t="str">
        <f t="shared" si="248"/>
        <v>318EPS040</v>
      </c>
      <c r="CU476" s="294" t="s">
        <v>349</v>
      </c>
      <c r="CV476" s="295">
        <v>318</v>
      </c>
      <c r="CW476" s="294" t="s">
        <v>240</v>
      </c>
      <c r="CX476" s="296">
        <v>300</v>
      </c>
      <c r="CY476" s="209" t="str">
        <f t="shared" si="249"/>
        <v>483EPSS23</v>
      </c>
      <c r="CZ476" s="294" t="s">
        <v>349</v>
      </c>
      <c r="DA476" s="295">
        <v>483</v>
      </c>
      <c r="DB476" s="294" t="s">
        <v>200</v>
      </c>
      <c r="DC476" s="296">
        <v>1</v>
      </c>
    </row>
    <row r="477" spans="98:107" x14ac:dyDescent="0.25">
      <c r="CT477" s="293" t="str">
        <f t="shared" si="248"/>
        <v>318EPSC20</v>
      </c>
      <c r="CU477" s="294" t="s">
        <v>349</v>
      </c>
      <c r="CV477" s="295">
        <v>318</v>
      </c>
      <c r="CW477" s="294" t="s">
        <v>243</v>
      </c>
      <c r="CX477" s="296">
        <v>6</v>
      </c>
      <c r="CY477" s="209" t="str">
        <f t="shared" si="249"/>
        <v>483EPSS37</v>
      </c>
      <c r="CZ477" s="294" t="s">
        <v>349</v>
      </c>
      <c r="DA477" s="295">
        <v>483</v>
      </c>
      <c r="DB477" s="294" t="s">
        <v>196</v>
      </c>
      <c r="DC477" s="296">
        <v>93</v>
      </c>
    </row>
    <row r="478" spans="98:107" x14ac:dyDescent="0.25">
      <c r="CT478" s="293" t="str">
        <f t="shared" si="248"/>
        <v>321EAS016</v>
      </c>
      <c r="CU478" s="294" t="s">
        <v>349</v>
      </c>
      <c r="CV478" s="295">
        <v>321</v>
      </c>
      <c r="CW478" s="294" t="s">
        <v>230</v>
      </c>
      <c r="CX478" s="296">
        <v>141</v>
      </c>
      <c r="CY478" s="209" t="str">
        <f t="shared" si="249"/>
        <v>483EPSS40</v>
      </c>
      <c r="CZ478" s="294" t="s">
        <v>349</v>
      </c>
      <c r="DA478" s="295">
        <v>483</v>
      </c>
      <c r="DB478" s="294" t="s">
        <v>178</v>
      </c>
      <c r="DC478" s="296">
        <v>8288</v>
      </c>
    </row>
    <row r="479" spans="98:107" x14ac:dyDescent="0.25">
      <c r="CT479" s="293" t="str">
        <f t="shared" si="248"/>
        <v>321EPS003</v>
      </c>
      <c r="CU479" s="294" t="s">
        <v>349</v>
      </c>
      <c r="CV479" s="295">
        <v>321</v>
      </c>
      <c r="CW479" s="294" t="s">
        <v>226</v>
      </c>
      <c r="CX479" s="296">
        <v>1566</v>
      </c>
      <c r="CY479" s="209" t="str">
        <f t="shared" si="249"/>
        <v>483ESS091</v>
      </c>
      <c r="CZ479" s="294" t="s">
        <v>349</v>
      </c>
      <c r="DA479" s="295">
        <v>483</v>
      </c>
      <c r="DB479" s="294" t="s">
        <v>184</v>
      </c>
      <c r="DC479" s="296">
        <v>336</v>
      </c>
    </row>
    <row r="480" spans="98:107" x14ac:dyDescent="0.25">
      <c r="CT480" s="293" t="str">
        <f t="shared" si="248"/>
        <v>321EPS023</v>
      </c>
      <c r="CU480" s="294" t="s">
        <v>349</v>
      </c>
      <c r="CV480" s="295">
        <v>321</v>
      </c>
      <c r="CW480" s="294" t="s">
        <v>227</v>
      </c>
      <c r="CX480" s="296">
        <v>1</v>
      </c>
      <c r="CY480" s="209" t="str">
        <f t="shared" si="249"/>
        <v>541EPSM03</v>
      </c>
      <c r="CZ480" s="294" t="s">
        <v>349</v>
      </c>
      <c r="DA480" s="295">
        <v>541</v>
      </c>
      <c r="DB480" s="294" t="s">
        <v>202</v>
      </c>
      <c r="DC480" s="296">
        <v>138</v>
      </c>
    </row>
    <row r="481" spans="98:107" x14ac:dyDescent="0.25">
      <c r="CT481" s="293" t="str">
        <f t="shared" si="248"/>
        <v>321EPS037</v>
      </c>
      <c r="CU481" s="294" t="s">
        <v>349</v>
      </c>
      <c r="CV481" s="295">
        <v>321</v>
      </c>
      <c r="CW481" s="294" t="s">
        <v>224</v>
      </c>
      <c r="CX481" s="296">
        <v>625</v>
      </c>
      <c r="CY481" s="209" t="str">
        <f t="shared" si="249"/>
        <v>541EPSS02</v>
      </c>
      <c r="CZ481" s="294" t="s">
        <v>349</v>
      </c>
      <c r="DA481" s="295">
        <v>541</v>
      </c>
      <c r="DB481" s="294" t="s">
        <v>198</v>
      </c>
      <c r="DC481" s="296">
        <v>9</v>
      </c>
    </row>
    <row r="482" spans="98:107" x14ac:dyDescent="0.25">
      <c r="CT482" s="293" t="str">
        <f t="shared" si="248"/>
        <v>321EPS040</v>
      </c>
      <c r="CU482" s="294" t="s">
        <v>349</v>
      </c>
      <c r="CV482" s="295">
        <v>321</v>
      </c>
      <c r="CW482" s="294" t="s">
        <v>240</v>
      </c>
      <c r="CX482" s="296">
        <v>38</v>
      </c>
      <c r="CY482" s="209" t="str">
        <f t="shared" si="249"/>
        <v>541EPSS16</v>
      </c>
      <c r="CZ482" s="294" t="s">
        <v>349</v>
      </c>
      <c r="DA482" s="295">
        <v>541</v>
      </c>
      <c r="DB482" s="294" t="s">
        <v>194</v>
      </c>
      <c r="DC482" s="296">
        <v>74</v>
      </c>
    </row>
    <row r="483" spans="98:107" x14ac:dyDescent="0.25">
      <c r="CT483" s="293" t="str">
        <f t="shared" si="248"/>
        <v>376EAS016</v>
      </c>
      <c r="CU483" s="294" t="s">
        <v>349</v>
      </c>
      <c r="CV483" s="295">
        <v>376</v>
      </c>
      <c r="CW483" s="294" t="s">
        <v>230</v>
      </c>
      <c r="CX483" s="296">
        <v>52</v>
      </c>
      <c r="CY483" s="209" t="str">
        <f t="shared" si="249"/>
        <v>541EPSS37</v>
      </c>
      <c r="CZ483" s="294" t="s">
        <v>349</v>
      </c>
      <c r="DA483" s="295">
        <v>541</v>
      </c>
      <c r="DB483" s="294" t="s">
        <v>196</v>
      </c>
      <c r="DC483" s="296">
        <v>99</v>
      </c>
    </row>
    <row r="484" spans="98:107" x14ac:dyDescent="0.25">
      <c r="CT484" s="293" t="str">
        <f t="shared" si="248"/>
        <v>376EPS002</v>
      </c>
      <c r="CU484" s="294" t="s">
        <v>349</v>
      </c>
      <c r="CV484" s="295">
        <v>376</v>
      </c>
      <c r="CW484" s="294" t="s">
        <v>225</v>
      </c>
      <c r="CX484" s="296">
        <v>10</v>
      </c>
      <c r="CY484" s="209" t="str">
        <f t="shared" si="249"/>
        <v>541EPSS40</v>
      </c>
      <c r="CZ484" s="294" t="s">
        <v>349</v>
      </c>
      <c r="DA484" s="295">
        <v>541</v>
      </c>
      <c r="DB484" s="294" t="s">
        <v>178</v>
      </c>
      <c r="DC484" s="296">
        <v>7224</v>
      </c>
    </row>
    <row r="485" spans="98:107" x14ac:dyDescent="0.25">
      <c r="CT485" s="293" t="str">
        <f t="shared" si="248"/>
        <v>376EPS003</v>
      </c>
      <c r="CU485" s="294" t="s">
        <v>349</v>
      </c>
      <c r="CV485" s="295">
        <v>376</v>
      </c>
      <c r="CW485" s="294" t="s">
        <v>226</v>
      </c>
      <c r="CX485" s="296">
        <v>2518</v>
      </c>
      <c r="CY485" s="209" t="str">
        <f t="shared" si="249"/>
        <v>541ESS091</v>
      </c>
      <c r="CZ485" s="294" t="s">
        <v>349</v>
      </c>
      <c r="DA485" s="295">
        <v>541</v>
      </c>
      <c r="DB485" s="294" t="s">
        <v>184</v>
      </c>
      <c r="DC485" s="296">
        <v>3567</v>
      </c>
    </row>
    <row r="486" spans="98:107" x14ac:dyDescent="0.25">
      <c r="CT486" s="293" t="str">
        <f t="shared" si="248"/>
        <v>376EPS005</v>
      </c>
      <c r="CU486" s="294" t="s">
        <v>349</v>
      </c>
      <c r="CV486" s="295">
        <v>376</v>
      </c>
      <c r="CW486" s="294" t="s">
        <v>228</v>
      </c>
      <c r="CX486" s="296">
        <v>178</v>
      </c>
      <c r="CY486" s="209" t="str">
        <f t="shared" si="249"/>
        <v>607EPSM03</v>
      </c>
      <c r="CZ486" s="294" t="s">
        <v>349</v>
      </c>
      <c r="DA486" s="295">
        <v>607</v>
      </c>
      <c r="DB486" s="294" t="s">
        <v>202</v>
      </c>
      <c r="DC486" s="296">
        <v>71</v>
      </c>
    </row>
    <row r="487" spans="98:107" x14ac:dyDescent="0.25">
      <c r="CT487" s="293" t="str">
        <f t="shared" si="248"/>
        <v>376EPS010</v>
      </c>
      <c r="CU487" s="294" t="s">
        <v>349</v>
      </c>
      <c r="CV487" s="295">
        <v>376</v>
      </c>
      <c r="CW487" s="294" t="s">
        <v>220</v>
      </c>
      <c r="CX487" s="296">
        <v>21043</v>
      </c>
      <c r="CY487" s="209" t="str">
        <f t="shared" si="249"/>
        <v>607EPSS10</v>
      </c>
      <c r="CZ487" s="294" t="s">
        <v>349</v>
      </c>
      <c r="DA487" s="295">
        <v>607</v>
      </c>
      <c r="DB487" s="294" t="s">
        <v>192</v>
      </c>
      <c r="DC487" s="296">
        <v>126</v>
      </c>
    </row>
    <row r="488" spans="98:107" x14ac:dyDescent="0.25">
      <c r="CT488" s="293" t="str">
        <f t="shared" si="248"/>
        <v>376EPS016</v>
      </c>
      <c r="CU488" s="294" t="s">
        <v>349</v>
      </c>
      <c r="CV488" s="295">
        <v>376</v>
      </c>
      <c r="CW488" s="294" t="s">
        <v>221</v>
      </c>
      <c r="CX488" s="296">
        <v>21999</v>
      </c>
      <c r="CY488" s="209" t="str">
        <f t="shared" si="249"/>
        <v>607EPSS16</v>
      </c>
      <c r="CZ488" s="294" t="s">
        <v>349</v>
      </c>
      <c r="DA488" s="295">
        <v>607</v>
      </c>
      <c r="DB488" s="294" t="s">
        <v>194</v>
      </c>
      <c r="DC488" s="296">
        <v>111</v>
      </c>
    </row>
    <row r="489" spans="98:107" x14ac:dyDescent="0.25">
      <c r="CT489" s="293" t="str">
        <f t="shared" si="248"/>
        <v>376EPS023</v>
      </c>
      <c r="CU489" s="294" t="s">
        <v>349</v>
      </c>
      <c r="CV489" s="295">
        <v>376</v>
      </c>
      <c r="CW489" s="294" t="s">
        <v>227</v>
      </c>
      <c r="CX489" s="296">
        <v>3</v>
      </c>
      <c r="CY489" s="209" t="str">
        <f t="shared" si="249"/>
        <v>607EPSS37</v>
      </c>
      <c r="CZ489" s="294" t="s">
        <v>349</v>
      </c>
      <c r="DA489" s="295">
        <v>607</v>
      </c>
      <c r="DB489" s="294" t="s">
        <v>196</v>
      </c>
      <c r="DC489" s="296">
        <v>113</v>
      </c>
    </row>
    <row r="490" spans="98:107" x14ac:dyDescent="0.25">
      <c r="CT490" s="293" t="str">
        <f t="shared" si="248"/>
        <v>376EPS037</v>
      </c>
      <c r="CU490" s="294" t="s">
        <v>349</v>
      </c>
      <c r="CV490" s="295">
        <v>376</v>
      </c>
      <c r="CW490" s="294" t="s">
        <v>224</v>
      </c>
      <c r="CX490" s="296">
        <v>3474</v>
      </c>
      <c r="CY490" s="209" t="str">
        <f t="shared" si="249"/>
        <v>607EPSS40</v>
      </c>
      <c r="CZ490" s="294" t="s">
        <v>349</v>
      </c>
      <c r="DA490" s="295">
        <v>607</v>
      </c>
      <c r="DB490" s="294" t="s">
        <v>178</v>
      </c>
      <c r="DC490" s="296">
        <v>3344</v>
      </c>
    </row>
    <row r="491" spans="98:107" x14ac:dyDescent="0.25">
      <c r="CT491" s="293" t="str">
        <f t="shared" si="248"/>
        <v>376EPS040</v>
      </c>
      <c r="CU491" s="294" t="s">
        <v>349</v>
      </c>
      <c r="CV491" s="295">
        <v>376</v>
      </c>
      <c r="CW491" s="294" t="s">
        <v>240</v>
      </c>
      <c r="CX491" s="296">
        <v>201</v>
      </c>
      <c r="CY491" s="209" t="str">
        <f t="shared" si="249"/>
        <v>607ESS091</v>
      </c>
      <c r="CZ491" s="294" t="s">
        <v>349</v>
      </c>
      <c r="DA491" s="295">
        <v>607</v>
      </c>
      <c r="DB491" s="294" t="s">
        <v>184</v>
      </c>
      <c r="DC491" s="296">
        <v>314</v>
      </c>
    </row>
    <row r="492" spans="98:107" x14ac:dyDescent="0.25">
      <c r="CT492" s="293" t="str">
        <f t="shared" si="248"/>
        <v>376EPSC20</v>
      </c>
      <c r="CU492" s="294" t="s">
        <v>349</v>
      </c>
      <c r="CV492" s="295">
        <v>376</v>
      </c>
      <c r="CW492" s="294" t="s">
        <v>243</v>
      </c>
      <c r="CX492" s="296">
        <v>7</v>
      </c>
      <c r="CY492" s="209" t="str">
        <f t="shared" si="249"/>
        <v>615EPSM03</v>
      </c>
      <c r="CZ492" s="294" t="s">
        <v>349</v>
      </c>
      <c r="DA492" s="295">
        <v>615</v>
      </c>
      <c r="DB492" s="294" t="s">
        <v>202</v>
      </c>
      <c r="DC492" s="296">
        <v>529</v>
      </c>
    </row>
    <row r="493" spans="98:107" x14ac:dyDescent="0.25">
      <c r="CT493" s="293" t="str">
        <f t="shared" si="248"/>
        <v>376ESSC91</v>
      </c>
      <c r="CU493" s="294" t="s">
        <v>349</v>
      </c>
      <c r="CV493" s="295">
        <v>376</v>
      </c>
      <c r="CW493" s="294" t="s">
        <v>244</v>
      </c>
      <c r="CX493" s="296">
        <v>7</v>
      </c>
      <c r="CY493" s="209" t="str">
        <f t="shared" si="249"/>
        <v>615EPSS02</v>
      </c>
      <c r="CZ493" s="294" t="s">
        <v>349</v>
      </c>
      <c r="DA493" s="295">
        <v>615</v>
      </c>
      <c r="DB493" s="294" t="s">
        <v>198</v>
      </c>
      <c r="DC493" s="296">
        <v>182</v>
      </c>
    </row>
    <row r="494" spans="98:107" x14ac:dyDescent="0.25">
      <c r="CT494" s="293" t="str">
        <f t="shared" si="248"/>
        <v>400EAS016</v>
      </c>
      <c r="CU494" s="294" t="s">
        <v>349</v>
      </c>
      <c r="CV494" s="295">
        <v>400</v>
      </c>
      <c r="CW494" s="294" t="s">
        <v>230</v>
      </c>
      <c r="CX494" s="296">
        <v>2</v>
      </c>
      <c r="CY494" s="209" t="str">
        <f t="shared" si="249"/>
        <v>615EPSS05</v>
      </c>
      <c r="CZ494" s="294" t="s">
        <v>349</v>
      </c>
      <c r="DA494" s="295">
        <v>615</v>
      </c>
      <c r="DB494" s="294" t="s">
        <v>206</v>
      </c>
      <c r="DC494" s="296">
        <v>22</v>
      </c>
    </row>
    <row r="495" spans="98:107" x14ac:dyDescent="0.25">
      <c r="CT495" s="293" t="str">
        <f t="shared" si="248"/>
        <v>400EPS002</v>
      </c>
      <c r="CU495" s="294" t="s">
        <v>349</v>
      </c>
      <c r="CV495" s="295">
        <v>400</v>
      </c>
      <c r="CW495" s="294" t="s">
        <v>225</v>
      </c>
      <c r="CX495" s="296">
        <v>442</v>
      </c>
      <c r="CY495" s="209" t="str">
        <f t="shared" si="249"/>
        <v>615EPSS10</v>
      </c>
      <c r="CZ495" s="294" t="s">
        <v>349</v>
      </c>
      <c r="DA495" s="295">
        <v>615</v>
      </c>
      <c r="DB495" s="294" t="s">
        <v>192</v>
      </c>
      <c r="DC495" s="296">
        <v>1176</v>
      </c>
    </row>
    <row r="496" spans="98:107" x14ac:dyDescent="0.25">
      <c r="CT496" s="293" t="str">
        <f t="shared" si="248"/>
        <v>400EPS003</v>
      </c>
      <c r="CU496" s="294" t="s">
        <v>349</v>
      </c>
      <c r="CV496" s="295">
        <v>400</v>
      </c>
      <c r="CW496" s="294" t="s">
        <v>226</v>
      </c>
      <c r="CX496" s="296">
        <v>2437</v>
      </c>
      <c r="CY496" s="209" t="str">
        <f t="shared" si="249"/>
        <v>615EPSS16</v>
      </c>
      <c r="CZ496" s="294" t="s">
        <v>349</v>
      </c>
      <c r="DA496" s="295">
        <v>615</v>
      </c>
      <c r="DB496" s="294" t="s">
        <v>194</v>
      </c>
      <c r="DC496" s="296">
        <v>1026</v>
      </c>
    </row>
    <row r="497" spans="98:107" x14ac:dyDescent="0.25">
      <c r="CT497" s="293" t="str">
        <f t="shared" si="248"/>
        <v>400EPS016</v>
      </c>
      <c r="CU497" s="294" t="s">
        <v>349</v>
      </c>
      <c r="CV497" s="295">
        <v>400</v>
      </c>
      <c r="CW497" s="294" t="s">
        <v>221</v>
      </c>
      <c r="CX497" s="296">
        <v>6263</v>
      </c>
      <c r="CY497" s="209" t="str">
        <f t="shared" si="249"/>
        <v>615EPSS18</v>
      </c>
      <c r="CZ497" s="294" t="s">
        <v>349</v>
      </c>
      <c r="DA497" s="295">
        <v>615</v>
      </c>
      <c r="DB497" s="294" t="s">
        <v>204</v>
      </c>
      <c r="DC497" s="296">
        <v>17</v>
      </c>
    </row>
    <row r="498" spans="98:107" x14ac:dyDescent="0.25">
      <c r="CT498" s="293" t="str">
        <f t="shared" si="248"/>
        <v>400EPS023</v>
      </c>
      <c r="CU498" s="294" t="s">
        <v>349</v>
      </c>
      <c r="CV498" s="295">
        <v>400</v>
      </c>
      <c r="CW498" s="294" t="s">
        <v>227</v>
      </c>
      <c r="CX498" s="296">
        <v>2</v>
      </c>
      <c r="CY498" s="209" t="str">
        <f t="shared" si="249"/>
        <v>615EPSS37</v>
      </c>
      <c r="CZ498" s="294" t="s">
        <v>349</v>
      </c>
      <c r="DA498" s="295">
        <v>615</v>
      </c>
      <c r="DB498" s="294" t="s">
        <v>196</v>
      </c>
      <c r="DC498" s="296">
        <v>425</v>
      </c>
    </row>
    <row r="499" spans="98:107" x14ac:dyDescent="0.25">
      <c r="CT499" s="293" t="str">
        <f t="shared" si="248"/>
        <v>400EPS037</v>
      </c>
      <c r="CU499" s="294" t="s">
        <v>349</v>
      </c>
      <c r="CV499" s="295">
        <v>400</v>
      </c>
      <c r="CW499" s="294" t="s">
        <v>224</v>
      </c>
      <c r="CX499" s="296">
        <v>454</v>
      </c>
      <c r="CY499" s="209" t="str">
        <f t="shared" si="249"/>
        <v>615EPSS40</v>
      </c>
      <c r="CZ499" s="294" t="s">
        <v>349</v>
      </c>
      <c r="DA499" s="295">
        <v>615</v>
      </c>
      <c r="DB499" s="294" t="s">
        <v>178</v>
      </c>
      <c r="DC499" s="296">
        <v>14625</v>
      </c>
    </row>
    <row r="500" spans="98:107" x14ac:dyDescent="0.25">
      <c r="CT500" s="293" t="str">
        <f t="shared" si="248"/>
        <v>400EPS040</v>
      </c>
      <c r="CU500" s="294" t="s">
        <v>349</v>
      </c>
      <c r="CV500" s="295">
        <v>400</v>
      </c>
      <c r="CW500" s="294" t="s">
        <v>240</v>
      </c>
      <c r="CX500" s="296">
        <v>84</v>
      </c>
      <c r="CY500" s="209" t="str">
        <f t="shared" si="249"/>
        <v>615ESS091</v>
      </c>
      <c r="CZ500" s="294" t="s">
        <v>349</v>
      </c>
      <c r="DA500" s="295">
        <v>615</v>
      </c>
      <c r="DB500" s="294" t="s">
        <v>184</v>
      </c>
      <c r="DC500" s="296">
        <v>1780</v>
      </c>
    </row>
    <row r="501" spans="98:107" x14ac:dyDescent="0.25">
      <c r="CT501" s="293" t="str">
        <f t="shared" si="248"/>
        <v>400EPSC20</v>
      </c>
      <c r="CU501" s="294" t="s">
        <v>349</v>
      </c>
      <c r="CV501" s="295">
        <v>400</v>
      </c>
      <c r="CW501" s="294" t="s">
        <v>243</v>
      </c>
      <c r="CX501" s="296">
        <v>1</v>
      </c>
      <c r="CY501" s="209" t="str">
        <f t="shared" si="249"/>
        <v>649EPSM03</v>
      </c>
      <c r="CZ501" s="294" t="s">
        <v>349</v>
      </c>
      <c r="DA501" s="295">
        <v>649</v>
      </c>
      <c r="DB501" s="294" t="s">
        <v>202</v>
      </c>
      <c r="DC501" s="296">
        <v>190</v>
      </c>
    </row>
    <row r="502" spans="98:107" x14ac:dyDescent="0.25">
      <c r="CT502" s="293" t="str">
        <f t="shared" si="248"/>
        <v>440EAS016</v>
      </c>
      <c r="CU502" s="294" t="s">
        <v>349</v>
      </c>
      <c r="CV502" s="295">
        <v>440</v>
      </c>
      <c r="CW502" s="294" t="s">
        <v>230</v>
      </c>
      <c r="CX502" s="296">
        <v>23</v>
      </c>
      <c r="CY502" s="209" t="str">
        <f t="shared" si="249"/>
        <v>649EPSS16</v>
      </c>
      <c r="CZ502" s="294" t="s">
        <v>349</v>
      </c>
      <c r="DA502" s="295">
        <v>649</v>
      </c>
      <c r="DB502" s="294" t="s">
        <v>194</v>
      </c>
      <c r="DC502" s="296">
        <v>128</v>
      </c>
    </row>
    <row r="503" spans="98:107" x14ac:dyDescent="0.25">
      <c r="CT503" s="293" t="str">
        <f t="shared" si="248"/>
        <v>440EPS002</v>
      </c>
      <c r="CU503" s="294" t="s">
        <v>349</v>
      </c>
      <c r="CV503" s="295">
        <v>440</v>
      </c>
      <c r="CW503" s="294" t="s">
        <v>225</v>
      </c>
      <c r="CX503" s="296">
        <v>908</v>
      </c>
      <c r="CY503" s="209" t="str">
        <f t="shared" si="249"/>
        <v>649EPSS37</v>
      </c>
      <c r="CZ503" s="294" t="s">
        <v>349</v>
      </c>
      <c r="DA503" s="295">
        <v>649</v>
      </c>
      <c r="DB503" s="294" t="s">
        <v>196</v>
      </c>
      <c r="DC503" s="296">
        <v>50</v>
      </c>
    </row>
    <row r="504" spans="98:107" x14ac:dyDescent="0.25">
      <c r="CT504" s="293" t="str">
        <f t="shared" si="248"/>
        <v>440EPS003</v>
      </c>
      <c r="CU504" s="294" t="s">
        <v>349</v>
      </c>
      <c r="CV504" s="295">
        <v>440</v>
      </c>
      <c r="CW504" s="294" t="s">
        <v>226</v>
      </c>
      <c r="CX504" s="296">
        <v>3637</v>
      </c>
      <c r="CY504" s="209" t="str">
        <f t="shared" si="249"/>
        <v>649EPSS40</v>
      </c>
      <c r="CZ504" s="294" t="s">
        <v>349</v>
      </c>
      <c r="DA504" s="295">
        <v>649</v>
      </c>
      <c r="DB504" s="294" t="s">
        <v>178</v>
      </c>
      <c r="DC504" s="296">
        <v>6209</v>
      </c>
    </row>
    <row r="505" spans="98:107" x14ac:dyDescent="0.25">
      <c r="CT505" s="293" t="str">
        <f t="shared" si="248"/>
        <v>440EPS005</v>
      </c>
      <c r="CU505" s="294" t="s">
        <v>349</v>
      </c>
      <c r="CV505" s="295">
        <v>440</v>
      </c>
      <c r="CW505" s="294" t="s">
        <v>228</v>
      </c>
      <c r="CX505" s="296">
        <v>6</v>
      </c>
      <c r="CY505" s="209" t="str">
        <f t="shared" si="249"/>
        <v>649ESS091</v>
      </c>
      <c r="CZ505" s="294" t="s">
        <v>349</v>
      </c>
      <c r="DA505" s="295">
        <v>649</v>
      </c>
      <c r="DB505" s="294" t="s">
        <v>184</v>
      </c>
      <c r="DC505" s="296">
        <v>3396</v>
      </c>
    </row>
    <row r="506" spans="98:107" x14ac:dyDescent="0.25">
      <c r="CT506" s="293" t="str">
        <f t="shared" si="248"/>
        <v>440EPS010</v>
      </c>
      <c r="CU506" s="294" t="s">
        <v>349</v>
      </c>
      <c r="CV506" s="295">
        <v>440</v>
      </c>
      <c r="CW506" s="294" t="s">
        <v>220</v>
      </c>
      <c r="CX506" s="296">
        <v>6724</v>
      </c>
      <c r="CY506" s="209" t="str">
        <f t="shared" si="249"/>
        <v>652EPS020</v>
      </c>
      <c r="CZ506" s="294" t="s">
        <v>349</v>
      </c>
      <c r="DA506" s="295">
        <v>652</v>
      </c>
      <c r="DB506" s="294" t="s">
        <v>189</v>
      </c>
      <c r="DC506" s="296">
        <v>4</v>
      </c>
    </row>
    <row r="507" spans="98:107" x14ac:dyDescent="0.25">
      <c r="CT507" s="293" t="str">
        <f t="shared" si="248"/>
        <v>440EPS016</v>
      </c>
      <c r="CU507" s="294" t="s">
        <v>349</v>
      </c>
      <c r="CV507" s="295">
        <v>440</v>
      </c>
      <c r="CW507" s="294" t="s">
        <v>221</v>
      </c>
      <c r="CX507" s="296">
        <v>13302</v>
      </c>
      <c r="CY507" s="209" t="str">
        <f t="shared" si="249"/>
        <v>652EPSM03</v>
      </c>
      <c r="CZ507" s="294" t="s">
        <v>349</v>
      </c>
      <c r="DA507" s="295">
        <v>652</v>
      </c>
      <c r="DB507" s="294" t="s">
        <v>202</v>
      </c>
      <c r="DC507" s="296">
        <v>80</v>
      </c>
    </row>
    <row r="508" spans="98:107" x14ac:dyDescent="0.25">
      <c r="CT508" s="293" t="str">
        <f t="shared" si="248"/>
        <v>440EPS017</v>
      </c>
      <c r="CU508" s="294" t="s">
        <v>349</v>
      </c>
      <c r="CV508" s="295">
        <v>440</v>
      </c>
      <c r="CW508" s="294" t="s">
        <v>234</v>
      </c>
      <c r="CX508" s="296">
        <v>1</v>
      </c>
      <c r="CY508" s="209" t="str">
        <f t="shared" si="249"/>
        <v>652EPSS37</v>
      </c>
      <c r="CZ508" s="294" t="s">
        <v>349</v>
      </c>
      <c r="DA508" s="295">
        <v>652</v>
      </c>
      <c r="DB508" s="294" t="s">
        <v>196</v>
      </c>
      <c r="DC508" s="296">
        <v>45</v>
      </c>
    </row>
    <row r="509" spans="98:107" x14ac:dyDescent="0.25">
      <c r="CT509" s="293" t="str">
        <f t="shared" si="248"/>
        <v>440EPS018</v>
      </c>
      <c r="CU509" s="294" t="s">
        <v>349</v>
      </c>
      <c r="CV509" s="295">
        <v>440</v>
      </c>
      <c r="CW509" s="294" t="s">
        <v>229</v>
      </c>
      <c r="CX509" s="296">
        <v>2</v>
      </c>
      <c r="CY509" s="209" t="str">
        <f t="shared" si="249"/>
        <v>652EPSS40</v>
      </c>
      <c r="CZ509" s="294" t="s">
        <v>349</v>
      </c>
      <c r="DA509" s="295">
        <v>652</v>
      </c>
      <c r="DB509" s="294" t="s">
        <v>178</v>
      </c>
      <c r="DC509" s="296">
        <v>4845</v>
      </c>
    </row>
    <row r="510" spans="98:107" x14ac:dyDescent="0.25">
      <c r="CT510" s="293" t="str">
        <f t="shared" si="248"/>
        <v>440EPS023</v>
      </c>
      <c r="CU510" s="294" t="s">
        <v>349</v>
      </c>
      <c r="CV510" s="295">
        <v>440</v>
      </c>
      <c r="CW510" s="294" t="s">
        <v>227</v>
      </c>
      <c r="CX510" s="296">
        <v>2</v>
      </c>
      <c r="CY510" s="209" t="str">
        <f t="shared" si="249"/>
        <v>660EPS020</v>
      </c>
      <c r="CZ510" s="294" t="s">
        <v>349</v>
      </c>
      <c r="DA510" s="295">
        <v>660</v>
      </c>
      <c r="DB510" s="294" t="s">
        <v>189</v>
      </c>
      <c r="DC510" s="296">
        <v>3</v>
      </c>
    </row>
    <row r="511" spans="98:107" x14ac:dyDescent="0.25">
      <c r="CT511" s="293" t="str">
        <f t="shared" si="248"/>
        <v>440EPS037</v>
      </c>
      <c r="CU511" s="294" t="s">
        <v>349</v>
      </c>
      <c r="CV511" s="295">
        <v>440</v>
      </c>
      <c r="CW511" s="294" t="s">
        <v>224</v>
      </c>
      <c r="CX511" s="296">
        <v>4314</v>
      </c>
      <c r="CY511" s="209" t="str">
        <f t="shared" si="249"/>
        <v>660EPSM03</v>
      </c>
      <c r="CZ511" s="294" t="s">
        <v>349</v>
      </c>
      <c r="DA511" s="295">
        <v>660</v>
      </c>
      <c r="DB511" s="294" t="s">
        <v>202</v>
      </c>
      <c r="DC511" s="296">
        <v>373</v>
      </c>
    </row>
    <row r="512" spans="98:107" x14ac:dyDescent="0.25">
      <c r="CT512" s="293" t="str">
        <f t="shared" si="248"/>
        <v>440EPS040</v>
      </c>
      <c r="CU512" s="294" t="s">
        <v>349</v>
      </c>
      <c r="CV512" s="295">
        <v>440</v>
      </c>
      <c r="CW512" s="294" t="s">
        <v>240</v>
      </c>
      <c r="CX512" s="296">
        <v>75</v>
      </c>
      <c r="CY512" s="209" t="str">
        <f t="shared" si="249"/>
        <v>660EPSS33</v>
      </c>
      <c r="CZ512" s="294" t="s">
        <v>349</v>
      </c>
      <c r="DA512" s="295">
        <v>660</v>
      </c>
      <c r="DB512" s="294" t="s">
        <v>210</v>
      </c>
      <c r="DC512" s="296">
        <v>1</v>
      </c>
    </row>
    <row r="513" spans="98:107" x14ac:dyDescent="0.25">
      <c r="CT513" s="293" t="str">
        <f t="shared" si="248"/>
        <v>440EPSC20</v>
      </c>
      <c r="CU513" s="294" t="s">
        <v>349</v>
      </c>
      <c r="CV513" s="295">
        <v>440</v>
      </c>
      <c r="CW513" s="294" t="s">
        <v>243</v>
      </c>
      <c r="CX513" s="296">
        <v>21</v>
      </c>
      <c r="CY513" s="209" t="str">
        <f t="shared" si="249"/>
        <v>660EPSS37</v>
      </c>
      <c r="CZ513" s="294" t="s">
        <v>349</v>
      </c>
      <c r="DA513" s="295">
        <v>660</v>
      </c>
      <c r="DB513" s="294" t="s">
        <v>196</v>
      </c>
      <c r="DC513" s="296">
        <v>142</v>
      </c>
    </row>
    <row r="514" spans="98:107" x14ac:dyDescent="0.25">
      <c r="CT514" s="293" t="str">
        <f t="shared" si="248"/>
        <v>483EPS002</v>
      </c>
      <c r="CU514" s="294" t="s">
        <v>349</v>
      </c>
      <c r="CV514" s="295">
        <v>483</v>
      </c>
      <c r="CW514" s="294" t="s">
        <v>225</v>
      </c>
      <c r="CX514" s="296">
        <v>1</v>
      </c>
      <c r="CY514" s="209" t="str">
        <f t="shared" si="249"/>
        <v>660EPSS40</v>
      </c>
      <c r="CZ514" s="294" t="s">
        <v>349</v>
      </c>
      <c r="DA514" s="295">
        <v>660</v>
      </c>
      <c r="DB514" s="294" t="s">
        <v>178</v>
      </c>
      <c r="DC514" s="296">
        <v>9257</v>
      </c>
    </row>
    <row r="515" spans="98:107" x14ac:dyDescent="0.25">
      <c r="CT515" s="293" t="str">
        <f t="shared" si="248"/>
        <v>483EPS003</v>
      </c>
      <c r="CU515" s="294" t="s">
        <v>349</v>
      </c>
      <c r="CV515" s="295">
        <v>483</v>
      </c>
      <c r="CW515" s="294" t="s">
        <v>226</v>
      </c>
      <c r="CX515" s="296">
        <v>701</v>
      </c>
      <c r="CY515" s="209" t="str">
        <f t="shared" si="249"/>
        <v>667EPSM03</v>
      </c>
      <c r="CZ515" s="294" t="s">
        <v>349</v>
      </c>
      <c r="DA515" s="295">
        <v>667</v>
      </c>
      <c r="DB515" s="294" t="s">
        <v>202</v>
      </c>
      <c r="DC515" s="296">
        <v>104</v>
      </c>
    </row>
    <row r="516" spans="98:107" x14ac:dyDescent="0.25">
      <c r="CT516" s="293" t="str">
        <f t="shared" si="248"/>
        <v>483EPS017</v>
      </c>
      <c r="CU516" s="294" t="s">
        <v>349</v>
      </c>
      <c r="CV516" s="295">
        <v>483</v>
      </c>
      <c r="CW516" s="294" t="s">
        <v>234</v>
      </c>
      <c r="CX516" s="296">
        <v>1</v>
      </c>
      <c r="CY516" s="209" t="str">
        <f t="shared" si="249"/>
        <v>667EPSS02</v>
      </c>
      <c r="CZ516" s="294" t="s">
        <v>349</v>
      </c>
      <c r="DA516" s="295">
        <v>667</v>
      </c>
      <c r="DB516" s="294" t="s">
        <v>198</v>
      </c>
      <c r="DC516" s="296">
        <v>1</v>
      </c>
    </row>
    <row r="517" spans="98:107" x14ac:dyDescent="0.25">
      <c r="CT517" s="293" t="str">
        <f t="shared" si="248"/>
        <v>483EPS023</v>
      </c>
      <c r="CU517" s="294" t="s">
        <v>349</v>
      </c>
      <c r="CV517" s="295">
        <v>483</v>
      </c>
      <c r="CW517" s="294" t="s">
        <v>227</v>
      </c>
      <c r="CX517" s="296">
        <v>11</v>
      </c>
      <c r="CY517" s="209" t="str">
        <f t="shared" si="249"/>
        <v>667EPSS16</v>
      </c>
      <c r="CZ517" s="294" t="s">
        <v>349</v>
      </c>
      <c r="DA517" s="295">
        <v>667</v>
      </c>
      <c r="DB517" s="294" t="s">
        <v>194</v>
      </c>
      <c r="DC517" s="296">
        <v>239</v>
      </c>
    </row>
    <row r="518" spans="98:107" x14ac:dyDescent="0.25">
      <c r="CT518" s="293" t="str">
        <f t="shared" si="248"/>
        <v>483EPS037</v>
      </c>
      <c r="CU518" s="294" t="s">
        <v>349</v>
      </c>
      <c r="CV518" s="295">
        <v>483</v>
      </c>
      <c r="CW518" s="294" t="s">
        <v>224</v>
      </c>
      <c r="CX518" s="296">
        <v>175</v>
      </c>
      <c r="CY518" s="209" t="str">
        <f t="shared" si="249"/>
        <v>667EPSS37</v>
      </c>
      <c r="CZ518" s="294" t="s">
        <v>349</v>
      </c>
      <c r="DA518" s="295">
        <v>667</v>
      </c>
      <c r="DB518" s="294" t="s">
        <v>196</v>
      </c>
      <c r="DC518" s="296">
        <v>42</v>
      </c>
    </row>
    <row r="519" spans="98:107" x14ac:dyDescent="0.25">
      <c r="CT519" s="293" t="str">
        <f t="shared" si="248"/>
        <v>483EPS040</v>
      </c>
      <c r="CU519" s="294" t="s">
        <v>349</v>
      </c>
      <c r="CV519" s="295">
        <v>483</v>
      </c>
      <c r="CW519" s="294" t="s">
        <v>240</v>
      </c>
      <c r="CX519" s="296">
        <v>4</v>
      </c>
      <c r="CY519" s="209" t="str">
        <f t="shared" si="249"/>
        <v>667EPSS40</v>
      </c>
      <c r="CZ519" s="294" t="s">
        <v>349</v>
      </c>
      <c r="DA519" s="295">
        <v>667</v>
      </c>
      <c r="DB519" s="294" t="s">
        <v>178</v>
      </c>
      <c r="DC519" s="296">
        <v>8227</v>
      </c>
    </row>
    <row r="520" spans="98:107" x14ac:dyDescent="0.25">
      <c r="CT520" s="293" t="str">
        <f t="shared" si="248"/>
        <v>541EAS016</v>
      </c>
      <c r="CU520" s="294" t="s">
        <v>349</v>
      </c>
      <c r="CV520" s="295">
        <v>541</v>
      </c>
      <c r="CW520" s="294" t="s">
        <v>230</v>
      </c>
      <c r="CX520" s="296">
        <v>54</v>
      </c>
      <c r="CY520" s="209" t="str">
        <f t="shared" si="249"/>
        <v>667ESS091</v>
      </c>
      <c r="CZ520" s="294" t="s">
        <v>349</v>
      </c>
      <c r="DA520" s="295">
        <v>667</v>
      </c>
      <c r="DB520" s="294" t="s">
        <v>184</v>
      </c>
      <c r="DC520" s="296">
        <v>616</v>
      </c>
    </row>
    <row r="521" spans="98:107" x14ac:dyDescent="0.25">
      <c r="CT521" s="293" t="str">
        <f t="shared" si="248"/>
        <v>541EPS002</v>
      </c>
      <c r="CU521" s="294" t="s">
        <v>349</v>
      </c>
      <c r="CV521" s="295">
        <v>541</v>
      </c>
      <c r="CW521" s="294" t="s">
        <v>225</v>
      </c>
      <c r="CX521" s="296">
        <v>203</v>
      </c>
      <c r="CY521" s="209" t="str">
        <f t="shared" si="249"/>
        <v>674EPS020</v>
      </c>
      <c r="CZ521" s="294" t="s">
        <v>349</v>
      </c>
      <c r="DA521" s="295">
        <v>674</v>
      </c>
      <c r="DB521" s="294" t="s">
        <v>189</v>
      </c>
      <c r="DC521" s="296">
        <v>37</v>
      </c>
    </row>
    <row r="522" spans="98:107" x14ac:dyDescent="0.25">
      <c r="CT522" s="293" t="str">
        <f t="shared" ref="CT522:CT585" si="250">CONCATENATE(CV522,CW522)</f>
        <v>541EPS003</v>
      </c>
      <c r="CU522" s="294" t="s">
        <v>349</v>
      </c>
      <c r="CV522" s="295">
        <v>541</v>
      </c>
      <c r="CW522" s="294" t="s">
        <v>226</v>
      </c>
      <c r="CX522" s="296">
        <v>2465</v>
      </c>
      <c r="CY522" s="209" t="str">
        <f t="shared" ref="CY522:CY585" si="251">CONCATENATE(DA522,DB522)</f>
        <v>674EPSM03</v>
      </c>
      <c r="CZ522" s="294" t="s">
        <v>349</v>
      </c>
      <c r="DA522" s="295">
        <v>674</v>
      </c>
      <c r="DB522" s="294" t="s">
        <v>202</v>
      </c>
      <c r="DC522" s="296">
        <v>113</v>
      </c>
    </row>
    <row r="523" spans="98:107" x14ac:dyDescent="0.25">
      <c r="CT523" s="293" t="str">
        <f t="shared" si="250"/>
        <v>541EPS005</v>
      </c>
      <c r="CU523" s="294" t="s">
        <v>349</v>
      </c>
      <c r="CV523" s="295">
        <v>541</v>
      </c>
      <c r="CW523" s="294" t="s">
        <v>228</v>
      </c>
      <c r="CX523" s="296">
        <v>2</v>
      </c>
      <c r="CY523" s="209" t="str">
        <f t="shared" si="251"/>
        <v>674EPSS37</v>
      </c>
      <c r="CZ523" s="294" t="s">
        <v>349</v>
      </c>
      <c r="DA523" s="295">
        <v>674</v>
      </c>
      <c r="DB523" s="294" t="s">
        <v>196</v>
      </c>
      <c r="DC523" s="296">
        <v>73</v>
      </c>
    </row>
    <row r="524" spans="98:107" x14ac:dyDescent="0.25">
      <c r="CT524" s="293" t="str">
        <f t="shared" si="250"/>
        <v>541EPS016</v>
      </c>
      <c r="CU524" s="294" t="s">
        <v>349</v>
      </c>
      <c r="CV524" s="295">
        <v>541</v>
      </c>
      <c r="CW524" s="294" t="s">
        <v>221</v>
      </c>
      <c r="CX524" s="296">
        <v>1095</v>
      </c>
      <c r="CY524" s="209" t="str">
        <f t="shared" si="251"/>
        <v>674EPSS40</v>
      </c>
      <c r="CZ524" s="294" t="s">
        <v>349</v>
      </c>
      <c r="DA524" s="295">
        <v>674</v>
      </c>
      <c r="DB524" s="294" t="s">
        <v>178</v>
      </c>
      <c r="DC524" s="296">
        <v>12480</v>
      </c>
    </row>
    <row r="525" spans="98:107" x14ac:dyDescent="0.25">
      <c r="CT525" s="293" t="str">
        <f t="shared" si="250"/>
        <v>541EPS018</v>
      </c>
      <c r="CU525" s="294" t="s">
        <v>349</v>
      </c>
      <c r="CV525" s="295">
        <v>541</v>
      </c>
      <c r="CW525" s="294" t="s">
        <v>229</v>
      </c>
      <c r="CX525" s="296">
        <v>2</v>
      </c>
      <c r="CY525" s="209" t="str">
        <f t="shared" si="251"/>
        <v>697EPS020</v>
      </c>
      <c r="CZ525" s="294" t="s">
        <v>349</v>
      </c>
      <c r="DA525" s="295">
        <v>697</v>
      </c>
      <c r="DB525" s="294" t="s">
        <v>189</v>
      </c>
      <c r="DC525" s="296">
        <v>82</v>
      </c>
    </row>
    <row r="526" spans="98:107" x14ac:dyDescent="0.25">
      <c r="CT526" s="293" t="str">
        <f t="shared" si="250"/>
        <v>541EPS037</v>
      </c>
      <c r="CU526" s="294" t="s">
        <v>349</v>
      </c>
      <c r="CV526" s="295">
        <v>541</v>
      </c>
      <c r="CW526" s="294" t="s">
        <v>224</v>
      </c>
      <c r="CX526" s="296">
        <v>1322</v>
      </c>
      <c r="CY526" s="209" t="str">
        <f t="shared" si="251"/>
        <v>697EPSM03</v>
      </c>
      <c r="CZ526" s="294" t="s">
        <v>349</v>
      </c>
      <c r="DA526" s="295">
        <v>697</v>
      </c>
      <c r="DB526" s="294" t="s">
        <v>202</v>
      </c>
      <c r="DC526" s="296">
        <v>148</v>
      </c>
    </row>
    <row r="527" spans="98:107" x14ac:dyDescent="0.25">
      <c r="CT527" s="293" t="str">
        <f t="shared" si="250"/>
        <v>541EPS040</v>
      </c>
      <c r="CU527" s="294" t="s">
        <v>349</v>
      </c>
      <c r="CV527" s="295">
        <v>541</v>
      </c>
      <c r="CW527" s="294" t="s">
        <v>240</v>
      </c>
      <c r="CX527" s="296">
        <v>20</v>
      </c>
      <c r="CY527" s="209" t="str">
        <f t="shared" si="251"/>
        <v>697EPSS10</v>
      </c>
      <c r="CZ527" s="294" t="s">
        <v>349</v>
      </c>
      <c r="DA527" s="295">
        <v>697</v>
      </c>
      <c r="DB527" s="294" t="s">
        <v>192</v>
      </c>
      <c r="DC527" s="296">
        <v>50</v>
      </c>
    </row>
    <row r="528" spans="98:107" x14ac:dyDescent="0.25">
      <c r="CT528" s="293" t="str">
        <f t="shared" si="250"/>
        <v>541ESSC91</v>
      </c>
      <c r="CU528" s="294" t="s">
        <v>349</v>
      </c>
      <c r="CV528" s="295">
        <v>541</v>
      </c>
      <c r="CW528" s="294" t="s">
        <v>244</v>
      </c>
      <c r="CX528" s="296">
        <v>8</v>
      </c>
      <c r="CY528" s="209" t="str">
        <f t="shared" si="251"/>
        <v>697EPSS16</v>
      </c>
      <c r="CZ528" s="294" t="s">
        <v>349</v>
      </c>
      <c r="DA528" s="295">
        <v>697</v>
      </c>
      <c r="DB528" s="294" t="s">
        <v>194</v>
      </c>
      <c r="DC528" s="296">
        <v>393</v>
      </c>
    </row>
    <row r="529" spans="98:107" x14ac:dyDescent="0.25">
      <c r="CT529" s="293" t="str">
        <f t="shared" si="250"/>
        <v>607EAS016</v>
      </c>
      <c r="CU529" s="294" t="s">
        <v>349</v>
      </c>
      <c r="CV529" s="295">
        <v>607</v>
      </c>
      <c r="CW529" s="294" t="s">
        <v>230</v>
      </c>
      <c r="CX529" s="296">
        <v>30</v>
      </c>
      <c r="CY529" s="209" t="str">
        <f t="shared" si="251"/>
        <v>697EPSS17</v>
      </c>
      <c r="CZ529" s="294" t="s">
        <v>349</v>
      </c>
      <c r="DA529" s="295">
        <v>697</v>
      </c>
      <c r="DB529" s="294" t="s">
        <v>208</v>
      </c>
      <c r="DC529" s="296">
        <v>1</v>
      </c>
    </row>
    <row r="530" spans="98:107" x14ac:dyDescent="0.25">
      <c r="CT530" s="293" t="str">
        <f t="shared" si="250"/>
        <v>607EPS003</v>
      </c>
      <c r="CU530" s="294" t="s">
        <v>349</v>
      </c>
      <c r="CV530" s="295">
        <v>607</v>
      </c>
      <c r="CW530" s="294" t="s">
        <v>226</v>
      </c>
      <c r="CX530" s="296">
        <v>1610</v>
      </c>
      <c r="CY530" s="209" t="str">
        <f t="shared" si="251"/>
        <v>697EPSS37</v>
      </c>
      <c r="CZ530" s="294" t="s">
        <v>349</v>
      </c>
      <c r="DA530" s="295">
        <v>697</v>
      </c>
      <c r="DB530" s="294" t="s">
        <v>196</v>
      </c>
      <c r="DC530" s="296">
        <v>163</v>
      </c>
    </row>
    <row r="531" spans="98:107" x14ac:dyDescent="0.25">
      <c r="CT531" s="293" t="str">
        <f t="shared" si="250"/>
        <v>607EPS005</v>
      </c>
      <c r="CU531" s="294" t="s">
        <v>349</v>
      </c>
      <c r="CV531" s="295">
        <v>607</v>
      </c>
      <c r="CW531" s="294" t="s">
        <v>228</v>
      </c>
      <c r="CX531" s="296">
        <v>26</v>
      </c>
      <c r="CY531" s="209" t="str">
        <f t="shared" si="251"/>
        <v>697EPSS40</v>
      </c>
      <c r="CZ531" s="294" t="s">
        <v>349</v>
      </c>
      <c r="DA531" s="295">
        <v>697</v>
      </c>
      <c r="DB531" s="294" t="s">
        <v>178</v>
      </c>
      <c r="DC531" s="296">
        <v>13976</v>
      </c>
    </row>
    <row r="532" spans="98:107" x14ac:dyDescent="0.25">
      <c r="CT532" s="293" t="str">
        <f t="shared" si="250"/>
        <v>607EPS016</v>
      </c>
      <c r="CU532" s="294" t="s">
        <v>349</v>
      </c>
      <c r="CV532" s="295">
        <v>607</v>
      </c>
      <c r="CW532" s="294" t="s">
        <v>221</v>
      </c>
      <c r="CX532" s="296">
        <v>3294</v>
      </c>
      <c r="CY532" s="209" t="str">
        <f t="shared" si="251"/>
        <v>756EPS020</v>
      </c>
      <c r="CZ532" s="294" t="s">
        <v>349</v>
      </c>
      <c r="DA532" s="295">
        <v>756</v>
      </c>
      <c r="DB532" s="294" t="s">
        <v>189</v>
      </c>
      <c r="DC532" s="296">
        <v>67</v>
      </c>
    </row>
    <row r="533" spans="98:107" x14ac:dyDescent="0.25">
      <c r="CT533" s="293" t="str">
        <f t="shared" si="250"/>
        <v>607EPS023</v>
      </c>
      <c r="CU533" s="294" t="s">
        <v>349</v>
      </c>
      <c r="CV533" s="295">
        <v>607</v>
      </c>
      <c r="CW533" s="294" t="s">
        <v>227</v>
      </c>
      <c r="CX533" s="296">
        <v>1</v>
      </c>
      <c r="CY533" s="209" t="str">
        <f t="shared" si="251"/>
        <v>756EPSM03</v>
      </c>
      <c r="CZ533" s="294" t="s">
        <v>349</v>
      </c>
      <c r="DA533" s="295">
        <v>756</v>
      </c>
      <c r="DB533" s="294" t="s">
        <v>202</v>
      </c>
      <c r="DC533" s="296">
        <v>222</v>
      </c>
    </row>
    <row r="534" spans="98:107" x14ac:dyDescent="0.25">
      <c r="CT534" s="293" t="str">
        <f t="shared" si="250"/>
        <v>607EPS037</v>
      </c>
      <c r="CU534" s="294" t="s">
        <v>349</v>
      </c>
      <c r="CV534" s="295">
        <v>607</v>
      </c>
      <c r="CW534" s="294" t="s">
        <v>224</v>
      </c>
      <c r="CX534" s="296">
        <v>2676</v>
      </c>
      <c r="CY534" s="209" t="str">
        <f t="shared" si="251"/>
        <v>756EPSS02</v>
      </c>
      <c r="CZ534" s="294" t="s">
        <v>349</v>
      </c>
      <c r="DA534" s="295">
        <v>756</v>
      </c>
      <c r="DB534" s="294" t="s">
        <v>198</v>
      </c>
      <c r="DC534" s="296">
        <v>1</v>
      </c>
    </row>
    <row r="535" spans="98:107" x14ac:dyDescent="0.25">
      <c r="CT535" s="293" t="str">
        <f t="shared" si="250"/>
        <v>607EPS040</v>
      </c>
      <c r="CU535" s="294" t="s">
        <v>349</v>
      </c>
      <c r="CV535" s="295">
        <v>607</v>
      </c>
      <c r="CW535" s="294" t="s">
        <v>240</v>
      </c>
      <c r="CX535" s="296">
        <v>102</v>
      </c>
      <c r="CY535" s="209" t="str">
        <f t="shared" si="251"/>
        <v>756EPSS16</v>
      </c>
      <c r="CZ535" s="294" t="s">
        <v>349</v>
      </c>
      <c r="DA535" s="295">
        <v>756</v>
      </c>
      <c r="DB535" s="294" t="s">
        <v>194</v>
      </c>
      <c r="DC535" s="296">
        <v>412</v>
      </c>
    </row>
    <row r="536" spans="98:107" x14ac:dyDescent="0.25">
      <c r="CT536" s="293" t="str">
        <f t="shared" si="250"/>
        <v>607ESSC91</v>
      </c>
      <c r="CU536" s="294" t="s">
        <v>349</v>
      </c>
      <c r="CV536" s="295">
        <v>607</v>
      </c>
      <c r="CW536" s="294" t="s">
        <v>244</v>
      </c>
      <c r="CX536" s="296">
        <v>1</v>
      </c>
      <c r="CY536" s="209" t="str">
        <f t="shared" si="251"/>
        <v>756EPSS23</v>
      </c>
      <c r="CZ536" s="294" t="s">
        <v>349</v>
      </c>
      <c r="DA536" s="295">
        <v>756</v>
      </c>
      <c r="DB536" s="294" t="s">
        <v>200</v>
      </c>
      <c r="DC536" s="296">
        <v>1</v>
      </c>
    </row>
    <row r="537" spans="98:107" x14ac:dyDescent="0.25">
      <c r="CT537" s="293" t="str">
        <f t="shared" si="250"/>
        <v>615EAS016</v>
      </c>
      <c r="CU537" s="294" t="s">
        <v>349</v>
      </c>
      <c r="CV537" s="295">
        <v>615</v>
      </c>
      <c r="CW537" s="294" t="s">
        <v>230</v>
      </c>
      <c r="CX537" s="296">
        <v>103</v>
      </c>
      <c r="CY537" s="209" t="str">
        <f t="shared" si="251"/>
        <v>756EPSS37</v>
      </c>
      <c r="CZ537" s="294" t="s">
        <v>349</v>
      </c>
      <c r="DA537" s="295">
        <v>756</v>
      </c>
      <c r="DB537" s="294" t="s">
        <v>196</v>
      </c>
      <c r="DC537" s="296">
        <v>101</v>
      </c>
    </row>
    <row r="538" spans="98:107" x14ac:dyDescent="0.25">
      <c r="CT538" s="293" t="str">
        <f t="shared" si="250"/>
        <v>615EPS002</v>
      </c>
      <c r="CU538" s="294" t="s">
        <v>349</v>
      </c>
      <c r="CV538" s="295">
        <v>615</v>
      </c>
      <c r="CW538" s="294" t="s">
        <v>225</v>
      </c>
      <c r="CX538" s="296">
        <v>3509</v>
      </c>
      <c r="CY538" s="209" t="str">
        <f t="shared" si="251"/>
        <v>756EPSS40</v>
      </c>
      <c r="CZ538" s="294" t="s">
        <v>349</v>
      </c>
      <c r="DA538" s="295">
        <v>756</v>
      </c>
      <c r="DB538" s="294" t="s">
        <v>178</v>
      </c>
      <c r="DC538" s="296">
        <v>22141</v>
      </c>
    </row>
    <row r="539" spans="98:107" x14ac:dyDescent="0.25">
      <c r="CT539" s="293" t="str">
        <f t="shared" si="250"/>
        <v>615EPS003</v>
      </c>
      <c r="CU539" s="294" t="s">
        <v>349</v>
      </c>
      <c r="CV539" s="295">
        <v>615</v>
      </c>
      <c r="CW539" s="294" t="s">
        <v>226</v>
      </c>
      <c r="CX539" s="296">
        <v>12813</v>
      </c>
      <c r="CY539" s="209" t="str">
        <f t="shared" si="251"/>
        <v>756ESS091</v>
      </c>
      <c r="CZ539" s="294" t="s">
        <v>349</v>
      </c>
      <c r="DA539" s="295">
        <v>756</v>
      </c>
      <c r="DB539" s="294" t="s">
        <v>184</v>
      </c>
      <c r="DC539" s="296">
        <v>1126</v>
      </c>
    </row>
    <row r="540" spans="98:107" x14ac:dyDescent="0.25">
      <c r="CT540" s="293" t="str">
        <f t="shared" si="250"/>
        <v>615EPS005</v>
      </c>
      <c r="CU540" s="294" t="s">
        <v>349</v>
      </c>
      <c r="CV540" s="295">
        <v>615</v>
      </c>
      <c r="CW540" s="294" t="s">
        <v>228</v>
      </c>
      <c r="CX540" s="296">
        <v>2046</v>
      </c>
      <c r="CY540" s="209" t="str">
        <f t="shared" si="251"/>
        <v>30EPSM03</v>
      </c>
      <c r="CZ540" s="294" t="s">
        <v>350</v>
      </c>
      <c r="DA540" s="295">
        <v>30</v>
      </c>
      <c r="DB540" s="294" t="s">
        <v>202</v>
      </c>
      <c r="DC540" s="296">
        <v>215</v>
      </c>
    </row>
    <row r="541" spans="98:107" x14ac:dyDescent="0.25">
      <c r="CT541" s="293" t="str">
        <f t="shared" si="250"/>
        <v>615EPS010</v>
      </c>
      <c r="CU541" s="294" t="s">
        <v>349</v>
      </c>
      <c r="CV541" s="295">
        <v>615</v>
      </c>
      <c r="CW541" s="294" t="s">
        <v>220</v>
      </c>
      <c r="CX541" s="296">
        <v>56305</v>
      </c>
      <c r="CY541" s="209" t="str">
        <f t="shared" si="251"/>
        <v>30EPSS02</v>
      </c>
      <c r="CZ541" s="294" t="s">
        <v>350</v>
      </c>
      <c r="DA541" s="295">
        <v>30</v>
      </c>
      <c r="DB541" s="294" t="s">
        <v>198</v>
      </c>
      <c r="DC541" s="296">
        <v>87</v>
      </c>
    </row>
    <row r="542" spans="98:107" x14ac:dyDescent="0.25">
      <c r="CT542" s="293" t="str">
        <f t="shared" si="250"/>
        <v>615EPS016</v>
      </c>
      <c r="CU542" s="294" t="s">
        <v>349</v>
      </c>
      <c r="CV542" s="295">
        <v>615</v>
      </c>
      <c r="CW542" s="294" t="s">
        <v>221</v>
      </c>
      <c r="CX542" s="296">
        <v>29770</v>
      </c>
      <c r="CY542" s="209" t="str">
        <f t="shared" si="251"/>
        <v>30EPSS16</v>
      </c>
      <c r="CZ542" s="294" t="s">
        <v>350</v>
      </c>
      <c r="DA542" s="295">
        <v>30</v>
      </c>
      <c r="DB542" s="294" t="s">
        <v>194</v>
      </c>
      <c r="DC542" s="296">
        <v>542</v>
      </c>
    </row>
    <row r="543" spans="98:107" x14ac:dyDescent="0.25">
      <c r="CT543" s="293" t="str">
        <f t="shared" si="250"/>
        <v>615EPS017</v>
      </c>
      <c r="CU543" s="294" t="s">
        <v>349</v>
      </c>
      <c r="CV543" s="295">
        <v>615</v>
      </c>
      <c r="CW543" s="294" t="s">
        <v>234</v>
      </c>
      <c r="CX543" s="296">
        <v>4</v>
      </c>
      <c r="CY543" s="209" t="str">
        <f t="shared" si="251"/>
        <v>30EPSS23</v>
      </c>
      <c r="CZ543" s="294" t="s">
        <v>350</v>
      </c>
      <c r="DA543" s="295">
        <v>30</v>
      </c>
      <c r="DB543" s="294" t="s">
        <v>200</v>
      </c>
      <c r="DC543" s="296">
        <v>1</v>
      </c>
    </row>
    <row r="544" spans="98:107" x14ac:dyDescent="0.25">
      <c r="CT544" s="293" t="str">
        <f t="shared" si="250"/>
        <v>615EPS018</v>
      </c>
      <c r="CU544" s="294" t="s">
        <v>349</v>
      </c>
      <c r="CV544" s="295">
        <v>615</v>
      </c>
      <c r="CW544" s="294" t="s">
        <v>229</v>
      </c>
      <c r="CX544" s="296">
        <v>259</v>
      </c>
      <c r="CY544" s="209" t="str">
        <f t="shared" si="251"/>
        <v>30EPSS37</v>
      </c>
      <c r="CZ544" s="294" t="s">
        <v>350</v>
      </c>
      <c r="DA544" s="295">
        <v>30</v>
      </c>
      <c r="DB544" s="294" t="s">
        <v>196</v>
      </c>
      <c r="DC544" s="296">
        <v>89</v>
      </c>
    </row>
    <row r="545" spans="98:107" x14ac:dyDescent="0.25">
      <c r="CT545" s="293" t="str">
        <f t="shared" si="250"/>
        <v>615EPS023</v>
      </c>
      <c r="CU545" s="294" t="s">
        <v>349</v>
      </c>
      <c r="CV545" s="295">
        <v>615</v>
      </c>
      <c r="CW545" s="294" t="s">
        <v>227</v>
      </c>
      <c r="CX545" s="296">
        <v>2</v>
      </c>
      <c r="CY545" s="209" t="str">
        <f t="shared" si="251"/>
        <v>30EPSS40</v>
      </c>
      <c r="CZ545" s="294" t="s">
        <v>350</v>
      </c>
      <c r="DA545" s="295">
        <v>30</v>
      </c>
      <c r="DB545" s="294" t="s">
        <v>178</v>
      </c>
      <c r="DC545" s="296">
        <v>3409</v>
      </c>
    </row>
    <row r="546" spans="98:107" x14ac:dyDescent="0.25">
      <c r="CT546" s="293" t="str">
        <f t="shared" si="250"/>
        <v>615EPS037</v>
      </c>
      <c r="CU546" s="294" t="s">
        <v>349</v>
      </c>
      <c r="CV546" s="295">
        <v>615</v>
      </c>
      <c r="CW546" s="294" t="s">
        <v>224</v>
      </c>
      <c r="CX546" s="296">
        <v>12035</v>
      </c>
      <c r="CY546" s="209" t="str">
        <f t="shared" si="251"/>
        <v>30ESS024</v>
      </c>
      <c r="CZ546" s="294" t="s">
        <v>350</v>
      </c>
      <c r="DA546" s="295">
        <v>30</v>
      </c>
      <c r="DB546" s="294" t="s">
        <v>180</v>
      </c>
      <c r="DC546" s="296">
        <v>6668</v>
      </c>
    </row>
    <row r="547" spans="98:107" x14ac:dyDescent="0.25">
      <c r="CT547" s="293" t="str">
        <f t="shared" si="250"/>
        <v>615EPS040</v>
      </c>
      <c r="CU547" s="294" t="s">
        <v>349</v>
      </c>
      <c r="CV547" s="295">
        <v>615</v>
      </c>
      <c r="CW547" s="294" t="s">
        <v>240</v>
      </c>
      <c r="CX547" s="296">
        <v>677</v>
      </c>
      <c r="CY547" s="209" t="str">
        <f t="shared" si="251"/>
        <v>34EPS020</v>
      </c>
      <c r="CZ547" s="294" t="s">
        <v>350</v>
      </c>
      <c r="DA547" s="295">
        <v>34</v>
      </c>
      <c r="DB547" s="294" t="s">
        <v>189</v>
      </c>
      <c r="DC547" s="296">
        <v>54</v>
      </c>
    </row>
    <row r="548" spans="98:107" x14ac:dyDescent="0.25">
      <c r="CT548" s="293" t="str">
        <f t="shared" si="250"/>
        <v>615ESSC62</v>
      </c>
      <c r="CU548" s="294" t="s">
        <v>349</v>
      </c>
      <c r="CV548" s="295">
        <v>615</v>
      </c>
      <c r="CW548" s="294" t="s">
        <v>245</v>
      </c>
      <c r="CX548" s="296">
        <v>1</v>
      </c>
      <c r="CY548" s="209" t="str">
        <f t="shared" si="251"/>
        <v>34EPSM03</v>
      </c>
      <c r="CZ548" s="294" t="s">
        <v>350</v>
      </c>
      <c r="DA548" s="295">
        <v>34</v>
      </c>
      <c r="DB548" s="294" t="s">
        <v>202</v>
      </c>
      <c r="DC548" s="296">
        <v>422</v>
      </c>
    </row>
    <row r="549" spans="98:107" x14ac:dyDescent="0.25">
      <c r="CT549" s="293" t="str">
        <f t="shared" si="250"/>
        <v>615ESSC91</v>
      </c>
      <c r="CU549" s="294" t="s">
        <v>349</v>
      </c>
      <c r="CV549" s="295">
        <v>615</v>
      </c>
      <c r="CW549" s="294" t="s">
        <v>244</v>
      </c>
      <c r="CX549" s="296">
        <v>2</v>
      </c>
      <c r="CY549" s="209" t="str">
        <f t="shared" si="251"/>
        <v>34EPSS02</v>
      </c>
      <c r="CZ549" s="294" t="s">
        <v>350</v>
      </c>
      <c r="DA549" s="295">
        <v>34</v>
      </c>
      <c r="DB549" s="294" t="s">
        <v>198</v>
      </c>
      <c r="DC549" s="296">
        <v>4</v>
      </c>
    </row>
    <row r="550" spans="98:107" x14ac:dyDescent="0.25">
      <c r="CT550" s="293" t="str">
        <f t="shared" si="250"/>
        <v>649EAS016</v>
      </c>
      <c r="CU550" s="294" t="s">
        <v>349</v>
      </c>
      <c r="CV550" s="295">
        <v>649</v>
      </c>
      <c r="CW550" s="294" t="s">
        <v>230</v>
      </c>
      <c r="CX550" s="296">
        <v>2</v>
      </c>
      <c r="CY550" s="209" t="str">
        <f t="shared" si="251"/>
        <v>34EPSS16</v>
      </c>
      <c r="CZ550" s="294" t="s">
        <v>350</v>
      </c>
      <c r="DA550" s="295">
        <v>34</v>
      </c>
      <c r="DB550" s="294" t="s">
        <v>194</v>
      </c>
      <c r="DC550" s="296">
        <v>352</v>
      </c>
    </row>
    <row r="551" spans="98:107" x14ac:dyDescent="0.25">
      <c r="CT551" s="293" t="str">
        <f t="shared" si="250"/>
        <v>649EPS003</v>
      </c>
      <c r="CU551" s="294" t="s">
        <v>349</v>
      </c>
      <c r="CV551" s="295">
        <v>649</v>
      </c>
      <c r="CW551" s="294" t="s">
        <v>226</v>
      </c>
      <c r="CX551" s="296">
        <v>1715</v>
      </c>
      <c r="CY551" s="209" t="str">
        <f t="shared" si="251"/>
        <v>34EPSS17</v>
      </c>
      <c r="CZ551" s="294" t="s">
        <v>350</v>
      </c>
      <c r="DA551" s="295">
        <v>34</v>
      </c>
      <c r="DB551" s="294" t="s">
        <v>208</v>
      </c>
      <c r="DC551" s="296">
        <v>1</v>
      </c>
    </row>
    <row r="552" spans="98:107" x14ac:dyDescent="0.25">
      <c r="CT552" s="293" t="str">
        <f t="shared" si="250"/>
        <v>649EPS005</v>
      </c>
      <c r="CU552" s="294" t="s">
        <v>349</v>
      </c>
      <c r="CV552" s="295">
        <v>649</v>
      </c>
      <c r="CW552" s="294" t="s">
        <v>228</v>
      </c>
      <c r="CX552" s="296">
        <v>1</v>
      </c>
      <c r="CY552" s="209" t="str">
        <f t="shared" si="251"/>
        <v>34EPSS37</v>
      </c>
      <c r="CZ552" s="294" t="s">
        <v>350</v>
      </c>
      <c r="DA552" s="295">
        <v>34</v>
      </c>
      <c r="DB552" s="294" t="s">
        <v>196</v>
      </c>
      <c r="DC552" s="296">
        <v>174</v>
      </c>
    </row>
    <row r="553" spans="98:107" x14ac:dyDescent="0.25">
      <c r="CT553" s="293" t="str">
        <f t="shared" si="250"/>
        <v>649EPS016</v>
      </c>
      <c r="CU553" s="294" t="s">
        <v>349</v>
      </c>
      <c r="CV553" s="295">
        <v>649</v>
      </c>
      <c r="CW553" s="294" t="s">
        <v>221</v>
      </c>
      <c r="CX553" s="296">
        <v>634</v>
      </c>
      <c r="CY553" s="209" t="str">
        <f t="shared" si="251"/>
        <v>34EPSS40</v>
      </c>
      <c r="CZ553" s="294" t="s">
        <v>350</v>
      </c>
      <c r="DA553" s="295">
        <v>34</v>
      </c>
      <c r="DB553" s="294" t="s">
        <v>178</v>
      </c>
      <c r="DC553" s="296">
        <v>24564</v>
      </c>
    </row>
    <row r="554" spans="98:107" x14ac:dyDescent="0.25">
      <c r="CT554" s="293" t="str">
        <f t="shared" si="250"/>
        <v>649EPS018</v>
      </c>
      <c r="CU554" s="294" t="s">
        <v>349</v>
      </c>
      <c r="CV554" s="295">
        <v>649</v>
      </c>
      <c r="CW554" s="294" t="s">
        <v>229</v>
      </c>
      <c r="CX554" s="296">
        <v>3</v>
      </c>
      <c r="CY554" s="209" t="str">
        <f t="shared" si="251"/>
        <v>34ESS091</v>
      </c>
      <c r="CZ554" s="294" t="s">
        <v>350</v>
      </c>
      <c r="DA554" s="295">
        <v>34</v>
      </c>
      <c r="DB554" s="294" t="s">
        <v>184</v>
      </c>
      <c r="DC554" s="296">
        <v>3990</v>
      </c>
    </row>
    <row r="555" spans="98:107" x14ac:dyDescent="0.25">
      <c r="CT555" s="293" t="str">
        <f t="shared" si="250"/>
        <v>649EPS037</v>
      </c>
      <c r="CU555" s="294" t="s">
        <v>349</v>
      </c>
      <c r="CV555" s="295">
        <v>649</v>
      </c>
      <c r="CW555" s="294" t="s">
        <v>224</v>
      </c>
      <c r="CX555" s="296">
        <v>272</v>
      </c>
      <c r="CY555" s="209" t="str">
        <f t="shared" si="251"/>
        <v>36EPSM03</v>
      </c>
      <c r="CZ555" s="294" t="s">
        <v>350</v>
      </c>
      <c r="DA555" s="295">
        <v>36</v>
      </c>
      <c r="DB555" s="294" t="s">
        <v>202</v>
      </c>
      <c r="DC555" s="296">
        <v>53</v>
      </c>
    </row>
    <row r="556" spans="98:107" x14ac:dyDescent="0.25">
      <c r="CT556" s="293" t="str">
        <f t="shared" si="250"/>
        <v>649EPS040</v>
      </c>
      <c r="CU556" s="294" t="s">
        <v>349</v>
      </c>
      <c r="CV556" s="295">
        <v>649</v>
      </c>
      <c r="CW556" s="294" t="s">
        <v>240</v>
      </c>
      <c r="CX556" s="296">
        <v>15</v>
      </c>
      <c r="CY556" s="209" t="str">
        <f t="shared" si="251"/>
        <v>36EPSS16</v>
      </c>
      <c r="CZ556" s="294" t="s">
        <v>350</v>
      </c>
      <c r="DA556" s="295">
        <v>36</v>
      </c>
      <c r="DB556" s="294" t="s">
        <v>194</v>
      </c>
      <c r="DC556" s="296">
        <v>154</v>
      </c>
    </row>
    <row r="557" spans="98:107" x14ac:dyDescent="0.25">
      <c r="CT557" s="293" t="str">
        <f t="shared" si="250"/>
        <v>649ESSC91</v>
      </c>
      <c r="CU557" s="294" t="s">
        <v>349</v>
      </c>
      <c r="CV557" s="295">
        <v>649</v>
      </c>
      <c r="CW557" s="294" t="s">
        <v>244</v>
      </c>
      <c r="CX557" s="296">
        <v>2</v>
      </c>
      <c r="CY557" s="209" t="str">
        <f t="shared" si="251"/>
        <v>36EPSS37</v>
      </c>
      <c r="CZ557" s="294" t="s">
        <v>350</v>
      </c>
      <c r="DA557" s="295">
        <v>36</v>
      </c>
      <c r="DB557" s="294" t="s">
        <v>196</v>
      </c>
      <c r="DC557" s="296">
        <v>23</v>
      </c>
    </row>
    <row r="558" spans="98:107" x14ac:dyDescent="0.25">
      <c r="CT558" s="293" t="str">
        <f t="shared" si="250"/>
        <v>652EPS003</v>
      </c>
      <c r="CU558" s="294" t="s">
        <v>349</v>
      </c>
      <c r="CV558" s="295">
        <v>652</v>
      </c>
      <c r="CW558" s="294" t="s">
        <v>226</v>
      </c>
      <c r="CX558" s="296">
        <v>395</v>
      </c>
      <c r="CY558" s="209" t="str">
        <f t="shared" si="251"/>
        <v>36ESS091</v>
      </c>
      <c r="CZ558" s="294" t="s">
        <v>350</v>
      </c>
      <c r="DA558" s="295">
        <v>36</v>
      </c>
      <c r="DB558" s="294" t="s">
        <v>184</v>
      </c>
      <c r="DC558" s="296">
        <v>2891</v>
      </c>
    </row>
    <row r="559" spans="98:107" x14ac:dyDescent="0.25">
      <c r="CT559" s="293" t="str">
        <f t="shared" si="250"/>
        <v>652EPS037</v>
      </c>
      <c r="CU559" s="294" t="s">
        <v>349</v>
      </c>
      <c r="CV559" s="295">
        <v>652</v>
      </c>
      <c r="CW559" s="294" t="s">
        <v>224</v>
      </c>
      <c r="CX559" s="296">
        <v>80</v>
      </c>
      <c r="CY559" s="209" t="str">
        <f t="shared" si="251"/>
        <v>91EPSM03</v>
      </c>
      <c r="CZ559" s="294" t="s">
        <v>350</v>
      </c>
      <c r="DA559" s="295">
        <v>91</v>
      </c>
      <c r="DB559" s="294" t="s">
        <v>202</v>
      </c>
      <c r="DC559" s="296">
        <v>135</v>
      </c>
    </row>
    <row r="560" spans="98:107" x14ac:dyDescent="0.25">
      <c r="CT560" s="293" t="str">
        <f t="shared" si="250"/>
        <v>652EPS040</v>
      </c>
      <c r="CU560" s="294" t="s">
        <v>349</v>
      </c>
      <c r="CV560" s="295">
        <v>652</v>
      </c>
      <c r="CW560" s="294" t="s">
        <v>240</v>
      </c>
      <c r="CX560" s="296">
        <v>30</v>
      </c>
      <c r="CY560" s="209" t="str">
        <f t="shared" si="251"/>
        <v>91EPSS02</v>
      </c>
      <c r="CZ560" s="294" t="s">
        <v>350</v>
      </c>
      <c r="DA560" s="295">
        <v>91</v>
      </c>
      <c r="DB560" s="294" t="s">
        <v>198</v>
      </c>
      <c r="DC560" s="296">
        <v>1</v>
      </c>
    </row>
    <row r="561" spans="98:107" x14ac:dyDescent="0.25">
      <c r="CT561" s="293" t="str">
        <f t="shared" si="250"/>
        <v>660EPS002</v>
      </c>
      <c r="CU561" s="294" t="s">
        <v>349</v>
      </c>
      <c r="CV561" s="295">
        <v>660</v>
      </c>
      <c r="CW561" s="294" t="s">
        <v>225</v>
      </c>
      <c r="CX561" s="296">
        <v>6</v>
      </c>
      <c r="CY561" s="209" t="str">
        <f t="shared" si="251"/>
        <v>91EPSS37</v>
      </c>
      <c r="CZ561" s="294" t="s">
        <v>350</v>
      </c>
      <c r="DA561" s="295">
        <v>91</v>
      </c>
      <c r="DB561" s="294" t="s">
        <v>196</v>
      </c>
      <c r="DC561" s="296">
        <v>12</v>
      </c>
    </row>
    <row r="562" spans="98:107" x14ac:dyDescent="0.25">
      <c r="CT562" s="293" t="str">
        <f t="shared" si="250"/>
        <v>660EPS003</v>
      </c>
      <c r="CU562" s="294" t="s">
        <v>349</v>
      </c>
      <c r="CV562" s="295">
        <v>660</v>
      </c>
      <c r="CW562" s="294" t="s">
        <v>226</v>
      </c>
      <c r="CX562" s="296">
        <v>2710</v>
      </c>
      <c r="CY562" s="209" t="str">
        <f t="shared" si="251"/>
        <v>91EPSS40</v>
      </c>
      <c r="CZ562" s="294" t="s">
        <v>350</v>
      </c>
      <c r="DA562" s="295">
        <v>91</v>
      </c>
      <c r="DB562" s="294" t="s">
        <v>178</v>
      </c>
      <c r="DC562" s="296">
        <v>3837</v>
      </c>
    </row>
    <row r="563" spans="98:107" x14ac:dyDescent="0.25">
      <c r="CT563" s="293" t="str">
        <f t="shared" si="250"/>
        <v>660EPS018</v>
      </c>
      <c r="CU563" s="294" t="s">
        <v>349</v>
      </c>
      <c r="CV563" s="295">
        <v>660</v>
      </c>
      <c r="CW563" s="294" t="s">
        <v>229</v>
      </c>
      <c r="CX563" s="296">
        <v>1</v>
      </c>
      <c r="CY563" s="209" t="str">
        <f t="shared" si="251"/>
        <v>91ESS091</v>
      </c>
      <c r="CZ563" s="294" t="s">
        <v>350</v>
      </c>
      <c r="DA563" s="295">
        <v>91</v>
      </c>
      <c r="DB563" s="294" t="s">
        <v>184</v>
      </c>
      <c r="DC563" s="296">
        <v>2985</v>
      </c>
    </row>
    <row r="564" spans="98:107" x14ac:dyDescent="0.25">
      <c r="CT564" s="293" t="str">
        <f t="shared" si="250"/>
        <v>660EPS037</v>
      </c>
      <c r="CU564" s="294" t="s">
        <v>349</v>
      </c>
      <c r="CV564" s="295">
        <v>660</v>
      </c>
      <c r="CW564" s="294" t="s">
        <v>224</v>
      </c>
      <c r="CX564" s="296">
        <v>654</v>
      </c>
      <c r="CY564" s="209" t="str">
        <f t="shared" si="251"/>
        <v>93EPS020</v>
      </c>
      <c r="CZ564" s="294" t="s">
        <v>350</v>
      </c>
      <c r="DA564" s="295">
        <v>93</v>
      </c>
      <c r="DB564" s="294" t="s">
        <v>189</v>
      </c>
      <c r="DC564" s="296">
        <v>10</v>
      </c>
    </row>
    <row r="565" spans="98:107" x14ac:dyDescent="0.25">
      <c r="CT565" s="293" t="str">
        <f t="shared" si="250"/>
        <v>660EPS040</v>
      </c>
      <c r="CU565" s="294" t="s">
        <v>349</v>
      </c>
      <c r="CV565" s="295">
        <v>660</v>
      </c>
      <c r="CW565" s="294" t="s">
        <v>240</v>
      </c>
      <c r="CX565" s="296">
        <v>41</v>
      </c>
      <c r="CY565" s="209" t="str">
        <f t="shared" si="251"/>
        <v>93EPSM03</v>
      </c>
      <c r="CZ565" s="294" t="s">
        <v>350</v>
      </c>
      <c r="DA565" s="295">
        <v>93</v>
      </c>
      <c r="DB565" s="294" t="s">
        <v>202</v>
      </c>
      <c r="DC565" s="296">
        <v>197</v>
      </c>
    </row>
    <row r="566" spans="98:107" x14ac:dyDescent="0.25">
      <c r="CT566" s="293" t="str">
        <f t="shared" si="250"/>
        <v>667EAS016</v>
      </c>
      <c r="CU566" s="294" t="s">
        <v>349</v>
      </c>
      <c r="CV566" s="295">
        <v>667</v>
      </c>
      <c r="CW566" s="294" t="s">
        <v>230</v>
      </c>
      <c r="CX566" s="296">
        <v>58</v>
      </c>
      <c r="CY566" s="209" t="str">
        <f t="shared" si="251"/>
        <v>93EPSS02</v>
      </c>
      <c r="CZ566" s="294" t="s">
        <v>350</v>
      </c>
      <c r="DA566" s="295">
        <v>93</v>
      </c>
      <c r="DB566" s="294" t="s">
        <v>198</v>
      </c>
      <c r="DC566" s="296">
        <v>3</v>
      </c>
    </row>
    <row r="567" spans="98:107" x14ac:dyDescent="0.25">
      <c r="CT567" s="293" t="str">
        <f t="shared" si="250"/>
        <v>667EPS002</v>
      </c>
      <c r="CU567" s="294" t="s">
        <v>349</v>
      </c>
      <c r="CV567" s="295">
        <v>667</v>
      </c>
      <c r="CW567" s="294" t="s">
        <v>225</v>
      </c>
      <c r="CX567" s="296">
        <v>5</v>
      </c>
      <c r="CY567" s="209" t="str">
        <f t="shared" si="251"/>
        <v>93EPSS37</v>
      </c>
      <c r="CZ567" s="294" t="s">
        <v>350</v>
      </c>
      <c r="DA567" s="295">
        <v>93</v>
      </c>
      <c r="DB567" s="294" t="s">
        <v>196</v>
      </c>
      <c r="DC567" s="296">
        <v>53</v>
      </c>
    </row>
    <row r="568" spans="98:107" x14ac:dyDescent="0.25">
      <c r="CT568" s="293" t="str">
        <f t="shared" si="250"/>
        <v>667EPS003</v>
      </c>
      <c r="CU568" s="294" t="s">
        <v>349</v>
      </c>
      <c r="CV568" s="295">
        <v>667</v>
      </c>
      <c r="CW568" s="294" t="s">
        <v>226</v>
      </c>
      <c r="CX568" s="296">
        <v>760</v>
      </c>
      <c r="CY568" s="209" t="str">
        <f t="shared" si="251"/>
        <v>93EPSS40</v>
      </c>
      <c r="CZ568" s="294" t="s">
        <v>350</v>
      </c>
      <c r="DA568" s="295">
        <v>93</v>
      </c>
      <c r="DB568" s="294" t="s">
        <v>178</v>
      </c>
      <c r="DC568" s="296">
        <v>14117</v>
      </c>
    </row>
    <row r="569" spans="98:107" x14ac:dyDescent="0.25">
      <c r="CT569" s="293" t="str">
        <f t="shared" si="250"/>
        <v>667EPS016</v>
      </c>
      <c r="CU569" s="294" t="s">
        <v>349</v>
      </c>
      <c r="CV569" s="295">
        <v>667</v>
      </c>
      <c r="CW569" s="294" t="s">
        <v>221</v>
      </c>
      <c r="CX569" s="296">
        <v>2177</v>
      </c>
      <c r="CY569" s="209" t="str">
        <f t="shared" si="251"/>
        <v>101EPS020</v>
      </c>
      <c r="CZ569" s="294" t="s">
        <v>350</v>
      </c>
      <c r="DA569" s="295">
        <v>101</v>
      </c>
      <c r="DB569" s="294" t="s">
        <v>189</v>
      </c>
      <c r="DC569" s="296">
        <v>16</v>
      </c>
    </row>
    <row r="570" spans="98:107" x14ac:dyDescent="0.25">
      <c r="CT570" s="293" t="str">
        <f t="shared" si="250"/>
        <v>667EPS023</v>
      </c>
      <c r="CU570" s="294" t="s">
        <v>349</v>
      </c>
      <c r="CV570" s="295">
        <v>667</v>
      </c>
      <c r="CW570" s="294" t="s">
        <v>227</v>
      </c>
      <c r="CX570" s="296">
        <v>1</v>
      </c>
      <c r="CY570" s="209" t="str">
        <f t="shared" si="251"/>
        <v>101EPSM03</v>
      </c>
      <c r="CZ570" s="294" t="s">
        <v>350</v>
      </c>
      <c r="DA570" s="295">
        <v>101</v>
      </c>
      <c r="DB570" s="294" t="s">
        <v>202</v>
      </c>
      <c r="DC570" s="296">
        <v>290</v>
      </c>
    </row>
    <row r="571" spans="98:107" x14ac:dyDescent="0.25">
      <c r="CT571" s="293" t="str">
        <f t="shared" si="250"/>
        <v>667EPS037</v>
      </c>
      <c r="CU571" s="294" t="s">
        <v>349</v>
      </c>
      <c r="CV571" s="295">
        <v>667</v>
      </c>
      <c r="CW571" s="294" t="s">
        <v>224</v>
      </c>
      <c r="CX571" s="296">
        <v>245</v>
      </c>
      <c r="CY571" s="209" t="str">
        <f t="shared" si="251"/>
        <v>101EPSS16</v>
      </c>
      <c r="CZ571" s="294" t="s">
        <v>350</v>
      </c>
      <c r="DA571" s="295">
        <v>101</v>
      </c>
      <c r="DB571" s="294" t="s">
        <v>194</v>
      </c>
      <c r="DC571" s="296">
        <v>577</v>
      </c>
    </row>
    <row r="572" spans="98:107" x14ac:dyDescent="0.25">
      <c r="CT572" s="293" t="str">
        <f t="shared" si="250"/>
        <v>667EPS040</v>
      </c>
      <c r="CU572" s="294" t="s">
        <v>349</v>
      </c>
      <c r="CV572" s="295">
        <v>667</v>
      </c>
      <c r="CW572" s="294" t="s">
        <v>240</v>
      </c>
      <c r="CX572" s="296">
        <v>105</v>
      </c>
      <c r="CY572" s="209" t="str">
        <f t="shared" si="251"/>
        <v>101EPSS37</v>
      </c>
      <c r="CZ572" s="294" t="s">
        <v>350</v>
      </c>
      <c r="DA572" s="295">
        <v>101</v>
      </c>
      <c r="DB572" s="294" t="s">
        <v>196</v>
      </c>
      <c r="DC572" s="296">
        <v>100</v>
      </c>
    </row>
    <row r="573" spans="98:107" x14ac:dyDescent="0.25">
      <c r="CT573" s="293" t="str">
        <f t="shared" si="250"/>
        <v>674EAS016</v>
      </c>
      <c r="CU573" s="294" t="s">
        <v>349</v>
      </c>
      <c r="CV573" s="295">
        <v>674</v>
      </c>
      <c r="CW573" s="294" t="s">
        <v>230</v>
      </c>
      <c r="CX573" s="296">
        <v>1</v>
      </c>
      <c r="CY573" s="209" t="str">
        <f t="shared" si="251"/>
        <v>101EPSS40</v>
      </c>
      <c r="CZ573" s="294" t="s">
        <v>350</v>
      </c>
      <c r="DA573" s="295">
        <v>101</v>
      </c>
      <c r="DB573" s="294" t="s">
        <v>178</v>
      </c>
      <c r="DC573" s="296">
        <v>8818</v>
      </c>
    </row>
    <row r="574" spans="98:107" x14ac:dyDescent="0.25">
      <c r="CT574" s="293" t="str">
        <f t="shared" si="250"/>
        <v>674EPS003</v>
      </c>
      <c r="CU574" s="294" t="s">
        <v>349</v>
      </c>
      <c r="CV574" s="295">
        <v>674</v>
      </c>
      <c r="CW574" s="294" t="s">
        <v>226</v>
      </c>
      <c r="CX574" s="296">
        <v>725</v>
      </c>
      <c r="CY574" s="209" t="str">
        <f t="shared" si="251"/>
        <v>101ESS024</v>
      </c>
      <c r="CZ574" s="294" t="s">
        <v>350</v>
      </c>
      <c r="DA574" s="295">
        <v>101</v>
      </c>
      <c r="DB574" s="294" t="s">
        <v>180</v>
      </c>
      <c r="DC574" s="296">
        <v>10481</v>
      </c>
    </row>
    <row r="575" spans="98:107" x14ac:dyDescent="0.25">
      <c r="CT575" s="293" t="str">
        <f t="shared" si="250"/>
        <v>674EPS005</v>
      </c>
      <c r="CU575" s="294" t="s">
        <v>349</v>
      </c>
      <c r="CV575" s="295">
        <v>674</v>
      </c>
      <c r="CW575" s="294" t="s">
        <v>228</v>
      </c>
      <c r="CX575" s="296">
        <v>1</v>
      </c>
      <c r="CY575" s="209" t="str">
        <f t="shared" si="251"/>
        <v>145EPSM03</v>
      </c>
      <c r="CZ575" s="294" t="s">
        <v>350</v>
      </c>
      <c r="DA575" s="295">
        <v>145</v>
      </c>
      <c r="DB575" s="294" t="s">
        <v>202</v>
      </c>
      <c r="DC575" s="296">
        <v>83</v>
      </c>
    </row>
    <row r="576" spans="98:107" x14ac:dyDescent="0.25">
      <c r="CT576" s="293" t="str">
        <f t="shared" si="250"/>
        <v>674EPS037</v>
      </c>
      <c r="CU576" s="294" t="s">
        <v>349</v>
      </c>
      <c r="CV576" s="295">
        <v>674</v>
      </c>
      <c r="CW576" s="294" t="s">
        <v>224</v>
      </c>
      <c r="CX576" s="296">
        <v>697</v>
      </c>
      <c r="CY576" s="209" t="str">
        <f t="shared" si="251"/>
        <v>145EPSS02</v>
      </c>
      <c r="CZ576" s="294" t="s">
        <v>350</v>
      </c>
      <c r="DA576" s="295">
        <v>145</v>
      </c>
      <c r="DB576" s="294" t="s">
        <v>198</v>
      </c>
      <c r="DC576" s="296">
        <v>1</v>
      </c>
    </row>
    <row r="577" spans="98:107" x14ac:dyDescent="0.25">
      <c r="CT577" s="293" t="str">
        <f t="shared" si="250"/>
        <v>674EPS040</v>
      </c>
      <c r="CU577" s="294" t="s">
        <v>349</v>
      </c>
      <c r="CV577" s="295">
        <v>674</v>
      </c>
      <c r="CW577" s="294" t="s">
        <v>240</v>
      </c>
      <c r="CX577" s="296">
        <v>99</v>
      </c>
      <c r="CY577" s="209" t="str">
        <f t="shared" si="251"/>
        <v>145EPSS37</v>
      </c>
      <c r="CZ577" s="294" t="s">
        <v>350</v>
      </c>
      <c r="DA577" s="295">
        <v>145</v>
      </c>
      <c r="DB577" s="294" t="s">
        <v>196</v>
      </c>
      <c r="DC577" s="296">
        <v>65</v>
      </c>
    </row>
    <row r="578" spans="98:107" x14ac:dyDescent="0.25">
      <c r="CT578" s="293" t="str">
        <f t="shared" si="250"/>
        <v>697EAS016</v>
      </c>
      <c r="CU578" s="294" t="s">
        <v>349</v>
      </c>
      <c r="CV578" s="295">
        <v>697</v>
      </c>
      <c r="CW578" s="294" t="s">
        <v>230</v>
      </c>
      <c r="CX578" s="296">
        <v>8</v>
      </c>
      <c r="CY578" s="209" t="str">
        <f t="shared" si="251"/>
        <v>145EPSS40</v>
      </c>
      <c r="CZ578" s="294" t="s">
        <v>350</v>
      </c>
      <c r="DA578" s="295">
        <v>145</v>
      </c>
      <c r="DB578" s="294" t="s">
        <v>178</v>
      </c>
      <c r="DC578" s="296">
        <v>3527</v>
      </c>
    </row>
    <row r="579" spans="98:107" x14ac:dyDescent="0.25">
      <c r="CT579" s="293" t="str">
        <f t="shared" si="250"/>
        <v>697EPS002</v>
      </c>
      <c r="CU579" s="294" t="s">
        <v>349</v>
      </c>
      <c r="CV579" s="295">
        <v>697</v>
      </c>
      <c r="CW579" s="294" t="s">
        <v>225</v>
      </c>
      <c r="CX579" s="296">
        <v>11</v>
      </c>
      <c r="CY579" s="209" t="str">
        <f t="shared" si="251"/>
        <v>209EPS020</v>
      </c>
      <c r="CZ579" s="294" t="s">
        <v>350</v>
      </c>
      <c r="DA579" s="295">
        <v>209</v>
      </c>
      <c r="DB579" s="294" t="s">
        <v>189</v>
      </c>
      <c r="DC579" s="296">
        <v>1</v>
      </c>
    </row>
    <row r="580" spans="98:107" x14ac:dyDescent="0.25">
      <c r="CT580" s="293" t="str">
        <f t="shared" si="250"/>
        <v>697EPS003</v>
      </c>
      <c r="CU580" s="294" t="s">
        <v>349</v>
      </c>
      <c r="CV580" s="295">
        <v>697</v>
      </c>
      <c r="CW580" s="294" t="s">
        <v>226</v>
      </c>
      <c r="CX580" s="296">
        <v>2647</v>
      </c>
      <c r="CY580" s="209" t="str">
        <f t="shared" si="251"/>
        <v>209EPSM03</v>
      </c>
      <c r="CZ580" s="294" t="s">
        <v>350</v>
      </c>
      <c r="DA580" s="295">
        <v>209</v>
      </c>
      <c r="DB580" s="294" t="s">
        <v>202</v>
      </c>
      <c r="DC580" s="296">
        <v>393</v>
      </c>
    </row>
    <row r="581" spans="98:107" x14ac:dyDescent="0.25">
      <c r="CT581" s="293" t="str">
        <f t="shared" si="250"/>
        <v>697EPS005</v>
      </c>
      <c r="CU581" s="294" t="s">
        <v>349</v>
      </c>
      <c r="CV581" s="295">
        <v>697</v>
      </c>
      <c r="CW581" s="294" t="s">
        <v>228</v>
      </c>
      <c r="CX581" s="296">
        <v>7</v>
      </c>
      <c r="CY581" s="209" t="str">
        <f t="shared" si="251"/>
        <v>209EPSS02</v>
      </c>
      <c r="CZ581" s="294" t="s">
        <v>350</v>
      </c>
      <c r="DA581" s="295">
        <v>209</v>
      </c>
      <c r="DB581" s="294" t="s">
        <v>198</v>
      </c>
      <c r="DC581" s="296">
        <v>7</v>
      </c>
    </row>
    <row r="582" spans="98:107" x14ac:dyDescent="0.25">
      <c r="CT582" s="293" t="str">
        <f t="shared" si="250"/>
        <v>697EPS016</v>
      </c>
      <c r="CU582" s="294" t="s">
        <v>349</v>
      </c>
      <c r="CV582" s="295">
        <v>697</v>
      </c>
      <c r="CW582" s="294" t="s">
        <v>221</v>
      </c>
      <c r="CX582" s="296">
        <v>6115</v>
      </c>
      <c r="CY582" s="209" t="str">
        <f t="shared" si="251"/>
        <v>209EPSS37</v>
      </c>
      <c r="CZ582" s="294" t="s">
        <v>350</v>
      </c>
      <c r="DA582" s="295">
        <v>209</v>
      </c>
      <c r="DB582" s="294" t="s">
        <v>196</v>
      </c>
      <c r="DC582" s="296">
        <v>99</v>
      </c>
    </row>
    <row r="583" spans="98:107" x14ac:dyDescent="0.25">
      <c r="CT583" s="293" t="str">
        <f t="shared" si="250"/>
        <v>697EPS017</v>
      </c>
      <c r="CU583" s="294" t="s">
        <v>349</v>
      </c>
      <c r="CV583" s="295">
        <v>697</v>
      </c>
      <c r="CW583" s="294" t="s">
        <v>234</v>
      </c>
      <c r="CX583" s="296">
        <v>1</v>
      </c>
      <c r="CY583" s="209" t="str">
        <f t="shared" si="251"/>
        <v>209EPSS40</v>
      </c>
      <c r="CZ583" s="294" t="s">
        <v>350</v>
      </c>
      <c r="DA583" s="295">
        <v>209</v>
      </c>
      <c r="DB583" s="294" t="s">
        <v>178</v>
      </c>
      <c r="DC583" s="296">
        <v>11901</v>
      </c>
    </row>
    <row r="584" spans="98:107" x14ac:dyDescent="0.25">
      <c r="CT584" s="293" t="str">
        <f t="shared" si="250"/>
        <v>697EPS037</v>
      </c>
      <c r="CU584" s="294" t="s">
        <v>349</v>
      </c>
      <c r="CV584" s="295">
        <v>697</v>
      </c>
      <c r="CW584" s="294" t="s">
        <v>224</v>
      </c>
      <c r="CX584" s="296">
        <v>2541</v>
      </c>
      <c r="CY584" s="209" t="str">
        <f t="shared" si="251"/>
        <v>209ESS091</v>
      </c>
      <c r="CZ584" s="294" t="s">
        <v>350</v>
      </c>
      <c r="DA584" s="295">
        <v>209</v>
      </c>
      <c r="DB584" s="294" t="s">
        <v>184</v>
      </c>
      <c r="DC584" s="296">
        <v>1580</v>
      </c>
    </row>
    <row r="585" spans="98:107" x14ac:dyDescent="0.25">
      <c r="CT585" s="293" t="str">
        <f t="shared" si="250"/>
        <v>697EPS040</v>
      </c>
      <c r="CU585" s="294" t="s">
        <v>349</v>
      </c>
      <c r="CV585" s="295">
        <v>697</v>
      </c>
      <c r="CW585" s="294" t="s">
        <v>240</v>
      </c>
      <c r="CX585" s="296">
        <v>92</v>
      </c>
      <c r="CY585" s="209" t="str">
        <f t="shared" si="251"/>
        <v>282EPS020</v>
      </c>
      <c r="CZ585" s="294" t="s">
        <v>350</v>
      </c>
      <c r="DA585" s="295">
        <v>282</v>
      </c>
      <c r="DB585" s="294" t="s">
        <v>189</v>
      </c>
      <c r="DC585" s="296">
        <v>26</v>
      </c>
    </row>
    <row r="586" spans="98:107" x14ac:dyDescent="0.25">
      <c r="CT586" s="293" t="str">
        <f t="shared" ref="CT586:CT649" si="252">CONCATENATE(CV586,CW586)</f>
        <v>697EPSC20</v>
      </c>
      <c r="CU586" s="294" t="s">
        <v>349</v>
      </c>
      <c r="CV586" s="295">
        <v>697</v>
      </c>
      <c r="CW586" s="294" t="s">
        <v>243</v>
      </c>
      <c r="CX586" s="296">
        <v>1</v>
      </c>
      <c r="CY586" s="209" t="str">
        <f t="shared" ref="CY586:CY649" si="253">CONCATENATE(DA586,DB586)</f>
        <v>282EPSM03</v>
      </c>
      <c r="CZ586" s="294" t="s">
        <v>350</v>
      </c>
      <c r="DA586" s="295">
        <v>282</v>
      </c>
      <c r="DB586" s="294" t="s">
        <v>202</v>
      </c>
      <c r="DC586" s="296">
        <v>280</v>
      </c>
    </row>
    <row r="587" spans="98:107" x14ac:dyDescent="0.25">
      <c r="CT587" s="293" t="str">
        <f t="shared" si="252"/>
        <v>756EPS002</v>
      </c>
      <c r="CU587" s="294" t="s">
        <v>349</v>
      </c>
      <c r="CV587" s="295">
        <v>756</v>
      </c>
      <c r="CW587" s="294" t="s">
        <v>225</v>
      </c>
      <c r="CX587" s="296">
        <v>2</v>
      </c>
      <c r="CY587" s="209" t="str">
        <f t="shared" si="253"/>
        <v>282EPSS16</v>
      </c>
      <c r="CZ587" s="294" t="s">
        <v>350</v>
      </c>
      <c r="DA587" s="295">
        <v>282</v>
      </c>
      <c r="DB587" s="294" t="s">
        <v>194</v>
      </c>
      <c r="DC587" s="296">
        <v>193</v>
      </c>
    </row>
    <row r="588" spans="98:107" x14ac:dyDescent="0.25">
      <c r="CT588" s="293" t="str">
        <f t="shared" si="252"/>
        <v>756EPS003</v>
      </c>
      <c r="CU588" s="294" t="s">
        <v>349</v>
      </c>
      <c r="CV588" s="295">
        <v>756</v>
      </c>
      <c r="CW588" s="294" t="s">
        <v>226</v>
      </c>
      <c r="CX588" s="296">
        <v>1938</v>
      </c>
      <c r="CY588" s="209" t="str">
        <f t="shared" si="253"/>
        <v>282EPSS37</v>
      </c>
      <c r="CZ588" s="294" t="s">
        <v>350</v>
      </c>
      <c r="DA588" s="295">
        <v>282</v>
      </c>
      <c r="DB588" s="294" t="s">
        <v>196</v>
      </c>
      <c r="DC588" s="296">
        <v>89</v>
      </c>
    </row>
    <row r="589" spans="98:107" x14ac:dyDescent="0.25">
      <c r="CT589" s="293" t="str">
        <f t="shared" si="252"/>
        <v>756EPS005</v>
      </c>
      <c r="CU589" s="294" t="s">
        <v>349</v>
      </c>
      <c r="CV589" s="295">
        <v>756</v>
      </c>
      <c r="CW589" s="294" t="s">
        <v>228</v>
      </c>
      <c r="CX589" s="296">
        <v>2</v>
      </c>
      <c r="CY589" s="209" t="str">
        <f t="shared" si="253"/>
        <v>282EPSS40</v>
      </c>
      <c r="CZ589" s="294" t="s">
        <v>350</v>
      </c>
      <c r="DA589" s="295">
        <v>282</v>
      </c>
      <c r="DB589" s="294" t="s">
        <v>178</v>
      </c>
      <c r="DC589" s="296">
        <v>7780</v>
      </c>
    </row>
    <row r="590" spans="98:107" x14ac:dyDescent="0.25">
      <c r="CT590" s="293" t="str">
        <f t="shared" si="252"/>
        <v>756EPS016</v>
      </c>
      <c r="CU590" s="294" t="s">
        <v>349</v>
      </c>
      <c r="CV590" s="295">
        <v>756</v>
      </c>
      <c r="CW590" s="294" t="s">
        <v>221</v>
      </c>
      <c r="CX590" s="296">
        <v>2737</v>
      </c>
      <c r="CY590" s="209" t="str">
        <f t="shared" si="253"/>
        <v>353EPSM03</v>
      </c>
      <c r="CZ590" s="294" t="s">
        <v>350</v>
      </c>
      <c r="DA590" s="295">
        <v>353</v>
      </c>
      <c r="DB590" s="294" t="s">
        <v>202</v>
      </c>
      <c r="DC590" s="296">
        <v>106</v>
      </c>
    </row>
    <row r="591" spans="98:107" x14ac:dyDescent="0.25">
      <c r="CT591" s="293" t="str">
        <f t="shared" si="252"/>
        <v>756EPS017</v>
      </c>
      <c r="CU591" s="294" t="s">
        <v>349</v>
      </c>
      <c r="CV591" s="295">
        <v>756</v>
      </c>
      <c r="CW591" s="294" t="s">
        <v>234</v>
      </c>
      <c r="CX591" s="296">
        <v>3</v>
      </c>
      <c r="CY591" s="209" t="str">
        <f t="shared" si="253"/>
        <v>353EPSS37</v>
      </c>
      <c r="CZ591" s="294" t="s">
        <v>350</v>
      </c>
      <c r="DA591" s="295">
        <v>353</v>
      </c>
      <c r="DB591" s="294" t="s">
        <v>196</v>
      </c>
      <c r="DC591" s="296">
        <v>36</v>
      </c>
    </row>
    <row r="592" spans="98:107" x14ac:dyDescent="0.25">
      <c r="CT592" s="293" t="str">
        <f t="shared" si="252"/>
        <v>756EPS037</v>
      </c>
      <c r="CU592" s="294" t="s">
        <v>349</v>
      </c>
      <c r="CV592" s="295">
        <v>756</v>
      </c>
      <c r="CW592" s="294" t="s">
        <v>224</v>
      </c>
      <c r="CX592" s="296">
        <v>504</v>
      </c>
      <c r="CY592" s="209" t="str">
        <f t="shared" si="253"/>
        <v>353EPSS40</v>
      </c>
      <c r="CZ592" s="294" t="s">
        <v>350</v>
      </c>
      <c r="DA592" s="295">
        <v>353</v>
      </c>
      <c r="DB592" s="294" t="s">
        <v>178</v>
      </c>
      <c r="DC592" s="296">
        <v>343</v>
      </c>
    </row>
    <row r="593" spans="98:107" x14ac:dyDescent="0.25">
      <c r="CT593" s="293" t="str">
        <f t="shared" si="252"/>
        <v>756EPS040</v>
      </c>
      <c r="CU593" s="294" t="s">
        <v>349</v>
      </c>
      <c r="CV593" s="295">
        <v>756</v>
      </c>
      <c r="CW593" s="294" t="s">
        <v>240</v>
      </c>
      <c r="CX593" s="296">
        <v>108</v>
      </c>
      <c r="CY593" s="209" t="str">
        <f t="shared" si="253"/>
        <v>353ESS024</v>
      </c>
      <c r="CZ593" s="294" t="s">
        <v>350</v>
      </c>
      <c r="DA593" s="295">
        <v>353</v>
      </c>
      <c r="DB593" s="294" t="s">
        <v>180</v>
      </c>
      <c r="DC593" s="296">
        <v>2656</v>
      </c>
    </row>
    <row r="594" spans="98:107" x14ac:dyDescent="0.25">
      <c r="CT594" s="293" t="str">
        <f t="shared" si="252"/>
        <v>30EAS027</v>
      </c>
      <c r="CU594" s="294" t="s">
        <v>350</v>
      </c>
      <c r="CV594" s="295">
        <v>30</v>
      </c>
      <c r="CW594" s="294" t="s">
        <v>232</v>
      </c>
      <c r="CX594" s="296">
        <v>44</v>
      </c>
      <c r="CY594" s="209" t="str">
        <f t="shared" si="253"/>
        <v>364EPS020</v>
      </c>
      <c r="CZ594" s="294" t="s">
        <v>350</v>
      </c>
      <c r="DA594" s="295">
        <v>364</v>
      </c>
      <c r="DB594" s="294" t="s">
        <v>189</v>
      </c>
      <c r="DC594" s="296">
        <v>7</v>
      </c>
    </row>
    <row r="595" spans="98:107" x14ac:dyDescent="0.25">
      <c r="CT595" s="293" t="str">
        <f t="shared" si="252"/>
        <v>30EPS002</v>
      </c>
      <c r="CU595" s="294" t="s">
        <v>350</v>
      </c>
      <c r="CV595" s="295">
        <v>30</v>
      </c>
      <c r="CW595" s="294" t="s">
        <v>225</v>
      </c>
      <c r="CX595" s="296">
        <v>2222</v>
      </c>
      <c r="CY595" s="209" t="str">
        <f t="shared" si="253"/>
        <v>364EPSI03</v>
      </c>
      <c r="CZ595" s="294" t="s">
        <v>350</v>
      </c>
      <c r="DA595" s="295">
        <v>364</v>
      </c>
      <c r="DB595" s="294" t="s">
        <v>186</v>
      </c>
      <c r="DC595" s="296">
        <v>1584</v>
      </c>
    </row>
    <row r="596" spans="98:107" x14ac:dyDescent="0.25">
      <c r="CT596" s="293" t="str">
        <f t="shared" si="252"/>
        <v>30EPS003</v>
      </c>
      <c r="CU596" s="294" t="s">
        <v>350</v>
      </c>
      <c r="CV596" s="295">
        <v>30</v>
      </c>
      <c r="CW596" s="294" t="s">
        <v>226</v>
      </c>
      <c r="CX596" s="296">
        <v>2718</v>
      </c>
      <c r="CY596" s="209" t="str">
        <f t="shared" si="253"/>
        <v>364EPSM03</v>
      </c>
      <c r="CZ596" s="294" t="s">
        <v>350</v>
      </c>
      <c r="DA596" s="295">
        <v>364</v>
      </c>
      <c r="DB596" s="294" t="s">
        <v>202</v>
      </c>
      <c r="DC596" s="296">
        <v>191</v>
      </c>
    </row>
    <row r="597" spans="98:107" x14ac:dyDescent="0.25">
      <c r="CT597" s="293" t="str">
        <f t="shared" si="252"/>
        <v>30EPS005</v>
      </c>
      <c r="CU597" s="294" t="s">
        <v>350</v>
      </c>
      <c r="CV597" s="295">
        <v>30</v>
      </c>
      <c r="CW597" s="294" t="s">
        <v>228</v>
      </c>
      <c r="CX597" s="296">
        <v>2</v>
      </c>
      <c r="CY597" s="209" t="str">
        <f t="shared" si="253"/>
        <v>364EPSS02</v>
      </c>
      <c r="CZ597" s="294" t="s">
        <v>350</v>
      </c>
      <c r="DA597" s="295">
        <v>364</v>
      </c>
      <c r="DB597" s="294" t="s">
        <v>198</v>
      </c>
      <c r="DC597" s="296">
        <v>3</v>
      </c>
    </row>
    <row r="598" spans="98:107" x14ac:dyDescent="0.25">
      <c r="CT598" s="293" t="str">
        <f t="shared" si="252"/>
        <v>30EPS016</v>
      </c>
      <c r="CU598" s="294" t="s">
        <v>350</v>
      </c>
      <c r="CV598" s="295">
        <v>30</v>
      </c>
      <c r="CW598" s="294" t="s">
        <v>221</v>
      </c>
      <c r="CX598" s="296">
        <v>5626</v>
      </c>
      <c r="CY598" s="209" t="str">
        <f t="shared" si="253"/>
        <v>364EPSS37</v>
      </c>
      <c r="CZ598" s="294" t="s">
        <v>350</v>
      </c>
      <c r="DA598" s="295">
        <v>364</v>
      </c>
      <c r="DB598" s="294" t="s">
        <v>196</v>
      </c>
      <c r="DC598" s="296">
        <v>92</v>
      </c>
    </row>
    <row r="599" spans="98:107" x14ac:dyDescent="0.25">
      <c r="CT599" s="293" t="str">
        <f t="shared" si="252"/>
        <v>30EPS017</v>
      </c>
      <c r="CU599" s="294" t="s">
        <v>350</v>
      </c>
      <c r="CV599" s="295">
        <v>30</v>
      </c>
      <c r="CW599" s="294" t="s">
        <v>234</v>
      </c>
      <c r="CX599" s="296">
        <v>1</v>
      </c>
      <c r="CY599" s="209" t="str">
        <f t="shared" si="253"/>
        <v>364EPSS40</v>
      </c>
      <c r="CZ599" s="294" t="s">
        <v>350</v>
      </c>
      <c r="DA599" s="295">
        <v>364</v>
      </c>
      <c r="DB599" s="294" t="s">
        <v>178</v>
      </c>
      <c r="DC599" s="296">
        <v>7982</v>
      </c>
    </row>
    <row r="600" spans="98:107" x14ac:dyDescent="0.25">
      <c r="CT600" s="293" t="str">
        <f t="shared" si="252"/>
        <v>30EPS018</v>
      </c>
      <c r="CU600" s="294" t="s">
        <v>350</v>
      </c>
      <c r="CV600" s="295">
        <v>30</v>
      </c>
      <c r="CW600" s="294" t="s">
        <v>229</v>
      </c>
      <c r="CX600" s="296">
        <v>2</v>
      </c>
      <c r="CY600" s="209" t="str">
        <f t="shared" si="253"/>
        <v>368EPSM03</v>
      </c>
      <c r="CZ600" s="294" t="s">
        <v>350</v>
      </c>
      <c r="DA600" s="295">
        <v>368</v>
      </c>
      <c r="DB600" s="294" t="s">
        <v>202</v>
      </c>
      <c r="DC600" s="296">
        <v>61</v>
      </c>
    </row>
    <row r="601" spans="98:107" x14ac:dyDescent="0.25">
      <c r="CT601" s="293" t="str">
        <f t="shared" si="252"/>
        <v>30EPS037</v>
      </c>
      <c r="CU601" s="294" t="s">
        <v>350</v>
      </c>
      <c r="CV601" s="295">
        <v>30</v>
      </c>
      <c r="CW601" s="294" t="s">
        <v>224</v>
      </c>
      <c r="CX601" s="296">
        <v>1751</v>
      </c>
      <c r="CY601" s="209" t="str">
        <f t="shared" si="253"/>
        <v>368EPSS02</v>
      </c>
      <c r="CZ601" s="294" t="s">
        <v>350</v>
      </c>
      <c r="DA601" s="295">
        <v>368</v>
      </c>
      <c r="DB601" s="294" t="s">
        <v>198</v>
      </c>
      <c r="DC601" s="296">
        <v>3</v>
      </c>
    </row>
    <row r="602" spans="98:107" x14ac:dyDescent="0.25">
      <c r="CT602" s="293" t="str">
        <f t="shared" si="252"/>
        <v>30EPS040</v>
      </c>
      <c r="CU602" s="294" t="s">
        <v>350</v>
      </c>
      <c r="CV602" s="295">
        <v>30</v>
      </c>
      <c r="CW602" s="294" t="s">
        <v>240</v>
      </c>
      <c r="CX602" s="296">
        <v>41</v>
      </c>
      <c r="CY602" s="209" t="str">
        <f t="shared" si="253"/>
        <v>368EPSS16</v>
      </c>
      <c r="CZ602" s="294" t="s">
        <v>350</v>
      </c>
      <c r="DA602" s="295">
        <v>368</v>
      </c>
      <c r="DB602" s="294" t="s">
        <v>194</v>
      </c>
      <c r="DC602" s="296">
        <v>157</v>
      </c>
    </row>
    <row r="603" spans="98:107" x14ac:dyDescent="0.25">
      <c r="CT603" s="293" t="str">
        <f t="shared" si="252"/>
        <v>30ESSC24</v>
      </c>
      <c r="CU603" s="294" t="s">
        <v>350</v>
      </c>
      <c r="CV603" s="295">
        <v>30</v>
      </c>
      <c r="CW603" s="294" t="s">
        <v>241</v>
      </c>
      <c r="CX603" s="296">
        <v>96</v>
      </c>
      <c r="CY603" s="209" t="str">
        <f t="shared" si="253"/>
        <v>368EPSS37</v>
      </c>
      <c r="CZ603" s="294" t="s">
        <v>350</v>
      </c>
      <c r="DA603" s="295">
        <v>368</v>
      </c>
      <c r="DB603" s="294" t="s">
        <v>196</v>
      </c>
      <c r="DC603" s="296">
        <v>61</v>
      </c>
    </row>
    <row r="604" spans="98:107" x14ac:dyDescent="0.25">
      <c r="CT604" s="293" t="str">
        <f t="shared" si="252"/>
        <v>34EPS002</v>
      </c>
      <c r="CU604" s="294" t="s">
        <v>350</v>
      </c>
      <c r="CV604" s="295">
        <v>34</v>
      </c>
      <c r="CW604" s="294" t="s">
        <v>225</v>
      </c>
      <c r="CX604" s="296">
        <v>1</v>
      </c>
      <c r="CY604" s="209" t="str">
        <f t="shared" si="253"/>
        <v>368ESS024</v>
      </c>
      <c r="CZ604" s="294" t="s">
        <v>350</v>
      </c>
      <c r="DA604" s="295">
        <v>368</v>
      </c>
      <c r="DB604" s="294" t="s">
        <v>180</v>
      </c>
      <c r="DC604" s="296">
        <v>6788</v>
      </c>
    </row>
    <row r="605" spans="98:107" x14ac:dyDescent="0.25">
      <c r="CT605" s="293" t="str">
        <f t="shared" si="252"/>
        <v>34EPS003</v>
      </c>
      <c r="CU605" s="294" t="s">
        <v>350</v>
      </c>
      <c r="CV605" s="295">
        <v>34</v>
      </c>
      <c r="CW605" s="294" t="s">
        <v>226</v>
      </c>
      <c r="CX605" s="296">
        <v>5061</v>
      </c>
      <c r="CY605" s="209" t="str">
        <f t="shared" si="253"/>
        <v>390EPSM03</v>
      </c>
      <c r="CZ605" s="294" t="s">
        <v>350</v>
      </c>
      <c r="DA605" s="295">
        <v>390</v>
      </c>
      <c r="DB605" s="294" t="s">
        <v>202</v>
      </c>
      <c r="DC605" s="296">
        <v>134</v>
      </c>
    </row>
    <row r="606" spans="98:107" x14ac:dyDescent="0.25">
      <c r="CT606" s="293" t="str">
        <f t="shared" si="252"/>
        <v>34EPS005</v>
      </c>
      <c r="CU606" s="294" t="s">
        <v>350</v>
      </c>
      <c r="CV606" s="295">
        <v>34</v>
      </c>
      <c r="CW606" s="294" t="s">
        <v>228</v>
      </c>
      <c r="CX606" s="296">
        <v>1</v>
      </c>
      <c r="CY606" s="209" t="str">
        <f t="shared" si="253"/>
        <v>390EPSS16</v>
      </c>
      <c r="CZ606" s="294" t="s">
        <v>350</v>
      </c>
      <c r="DA606" s="295">
        <v>390</v>
      </c>
      <c r="DB606" s="294" t="s">
        <v>194</v>
      </c>
      <c r="DC606" s="296">
        <v>123</v>
      </c>
    </row>
    <row r="607" spans="98:107" x14ac:dyDescent="0.25">
      <c r="CT607" s="293" t="str">
        <f t="shared" si="252"/>
        <v>34EPS016</v>
      </c>
      <c r="CU607" s="294" t="s">
        <v>350</v>
      </c>
      <c r="CV607" s="295">
        <v>34</v>
      </c>
      <c r="CW607" s="294" t="s">
        <v>221</v>
      </c>
      <c r="CX607" s="296">
        <v>2141</v>
      </c>
      <c r="CY607" s="209" t="str">
        <f t="shared" si="253"/>
        <v>390EPSS37</v>
      </c>
      <c r="CZ607" s="294" t="s">
        <v>350</v>
      </c>
      <c r="DA607" s="295">
        <v>390</v>
      </c>
      <c r="DB607" s="294" t="s">
        <v>196</v>
      </c>
      <c r="DC607" s="296">
        <v>88</v>
      </c>
    </row>
    <row r="608" spans="98:107" x14ac:dyDescent="0.25">
      <c r="CT608" s="293" t="str">
        <f t="shared" si="252"/>
        <v>34EPS018</v>
      </c>
      <c r="CU608" s="294" t="s">
        <v>350</v>
      </c>
      <c r="CV608" s="295">
        <v>34</v>
      </c>
      <c r="CW608" s="294" t="s">
        <v>229</v>
      </c>
      <c r="CX608" s="296">
        <v>1</v>
      </c>
      <c r="CY608" s="209" t="str">
        <f t="shared" si="253"/>
        <v>390EPSS40</v>
      </c>
      <c r="CZ608" s="294" t="s">
        <v>350</v>
      </c>
      <c r="DA608" s="295">
        <v>390</v>
      </c>
      <c r="DB608" s="294" t="s">
        <v>178</v>
      </c>
      <c r="DC608" s="296">
        <v>4040</v>
      </c>
    </row>
    <row r="609" spans="98:107" x14ac:dyDescent="0.25">
      <c r="CT609" s="293" t="str">
        <f t="shared" si="252"/>
        <v>34EPS023</v>
      </c>
      <c r="CU609" s="294" t="s">
        <v>350</v>
      </c>
      <c r="CV609" s="295">
        <v>34</v>
      </c>
      <c r="CW609" s="294" t="s">
        <v>227</v>
      </c>
      <c r="CX609" s="296">
        <v>1</v>
      </c>
      <c r="CY609" s="209" t="str">
        <f t="shared" si="253"/>
        <v>467EPS020</v>
      </c>
      <c r="CZ609" s="294" t="s">
        <v>350</v>
      </c>
      <c r="DA609" s="295">
        <v>467</v>
      </c>
      <c r="DB609" s="294" t="s">
        <v>189</v>
      </c>
      <c r="DC609" s="296">
        <v>36</v>
      </c>
    </row>
    <row r="610" spans="98:107" x14ac:dyDescent="0.25">
      <c r="CT610" s="293" t="str">
        <f t="shared" si="252"/>
        <v>34EPS037</v>
      </c>
      <c r="CU610" s="294" t="s">
        <v>350</v>
      </c>
      <c r="CV610" s="295">
        <v>34</v>
      </c>
      <c r="CW610" s="294" t="s">
        <v>224</v>
      </c>
      <c r="CX610" s="296">
        <v>1134</v>
      </c>
      <c r="CY610" s="209" t="str">
        <f t="shared" si="253"/>
        <v>467EPSM03</v>
      </c>
      <c r="CZ610" s="294" t="s">
        <v>350</v>
      </c>
      <c r="DA610" s="295">
        <v>467</v>
      </c>
      <c r="DB610" s="294" t="s">
        <v>202</v>
      </c>
      <c r="DC610" s="296">
        <v>105</v>
      </c>
    </row>
    <row r="611" spans="98:107" x14ac:dyDescent="0.25">
      <c r="CT611" s="293" t="str">
        <f t="shared" si="252"/>
        <v>34EPS040</v>
      </c>
      <c r="CU611" s="294" t="s">
        <v>350</v>
      </c>
      <c r="CV611" s="295">
        <v>34</v>
      </c>
      <c r="CW611" s="294" t="s">
        <v>240</v>
      </c>
      <c r="CX611" s="296">
        <v>50</v>
      </c>
      <c r="CY611" s="209" t="str">
        <f t="shared" si="253"/>
        <v>467EPSS18</v>
      </c>
      <c r="CZ611" s="294" t="s">
        <v>350</v>
      </c>
      <c r="DA611" s="295">
        <v>467</v>
      </c>
      <c r="DB611" s="294" t="s">
        <v>204</v>
      </c>
      <c r="DC611" s="296">
        <v>1</v>
      </c>
    </row>
    <row r="612" spans="98:107" x14ac:dyDescent="0.25">
      <c r="CT612" s="293" t="str">
        <f t="shared" si="252"/>
        <v>36EPS003</v>
      </c>
      <c r="CU612" s="294" t="s">
        <v>350</v>
      </c>
      <c r="CV612" s="295">
        <v>36</v>
      </c>
      <c r="CW612" s="294" t="s">
        <v>226</v>
      </c>
      <c r="CX612" s="296">
        <v>402</v>
      </c>
      <c r="CY612" s="209" t="str">
        <f t="shared" si="253"/>
        <v>467EPSS37</v>
      </c>
      <c r="CZ612" s="294" t="s">
        <v>350</v>
      </c>
      <c r="DA612" s="295">
        <v>467</v>
      </c>
      <c r="DB612" s="294" t="s">
        <v>196</v>
      </c>
      <c r="DC612" s="296">
        <v>51</v>
      </c>
    </row>
    <row r="613" spans="98:107" x14ac:dyDescent="0.25">
      <c r="CT613" s="293" t="str">
        <f t="shared" si="252"/>
        <v>36EPS016</v>
      </c>
      <c r="CU613" s="294" t="s">
        <v>350</v>
      </c>
      <c r="CV613" s="295">
        <v>36</v>
      </c>
      <c r="CW613" s="294" t="s">
        <v>221</v>
      </c>
      <c r="CX613" s="296">
        <v>957</v>
      </c>
      <c r="CY613" s="209" t="str">
        <f t="shared" si="253"/>
        <v>467EPSS40</v>
      </c>
      <c r="CZ613" s="294" t="s">
        <v>350</v>
      </c>
      <c r="DA613" s="295">
        <v>467</v>
      </c>
      <c r="DB613" s="294" t="s">
        <v>178</v>
      </c>
      <c r="DC613" s="296">
        <v>4308</v>
      </c>
    </row>
    <row r="614" spans="98:107" x14ac:dyDescent="0.25">
      <c r="CT614" s="293" t="str">
        <f t="shared" si="252"/>
        <v>36EPS037</v>
      </c>
      <c r="CU614" s="294" t="s">
        <v>350</v>
      </c>
      <c r="CV614" s="295">
        <v>36</v>
      </c>
      <c r="CW614" s="294" t="s">
        <v>224</v>
      </c>
      <c r="CX614" s="296">
        <v>120</v>
      </c>
      <c r="CY614" s="209" t="str">
        <f t="shared" si="253"/>
        <v>576EPS020</v>
      </c>
      <c r="CZ614" s="294" t="s">
        <v>350</v>
      </c>
      <c r="DA614" s="295">
        <v>576</v>
      </c>
      <c r="DB614" s="294" t="s">
        <v>189</v>
      </c>
      <c r="DC614" s="296">
        <v>12</v>
      </c>
    </row>
    <row r="615" spans="98:107" x14ac:dyDescent="0.25">
      <c r="CT615" s="293" t="str">
        <f t="shared" si="252"/>
        <v>91EPS002</v>
      </c>
      <c r="CU615" s="294" t="s">
        <v>350</v>
      </c>
      <c r="CV615" s="295">
        <v>91</v>
      </c>
      <c r="CW615" s="294" t="s">
        <v>225</v>
      </c>
      <c r="CX615" s="296">
        <v>2</v>
      </c>
      <c r="CY615" s="209" t="str">
        <f t="shared" si="253"/>
        <v>576EPSM03</v>
      </c>
      <c r="CZ615" s="294" t="s">
        <v>350</v>
      </c>
      <c r="DA615" s="295">
        <v>576</v>
      </c>
      <c r="DB615" s="294" t="s">
        <v>202</v>
      </c>
      <c r="DC615" s="296">
        <v>41</v>
      </c>
    </row>
    <row r="616" spans="98:107" x14ac:dyDescent="0.25">
      <c r="CT616" s="293" t="str">
        <f t="shared" si="252"/>
        <v>91EPS003</v>
      </c>
      <c r="CU616" s="294" t="s">
        <v>350</v>
      </c>
      <c r="CV616" s="295">
        <v>91</v>
      </c>
      <c r="CW616" s="294" t="s">
        <v>226</v>
      </c>
      <c r="CX616" s="296">
        <v>681</v>
      </c>
      <c r="CY616" s="209" t="str">
        <f t="shared" si="253"/>
        <v>576EPSS16</v>
      </c>
      <c r="CZ616" s="294" t="s">
        <v>350</v>
      </c>
      <c r="DA616" s="295">
        <v>576</v>
      </c>
      <c r="DB616" s="294" t="s">
        <v>194</v>
      </c>
      <c r="DC616" s="296">
        <v>25</v>
      </c>
    </row>
    <row r="617" spans="98:107" x14ac:dyDescent="0.25">
      <c r="CT617" s="293" t="str">
        <f t="shared" si="252"/>
        <v>91EPS005</v>
      </c>
      <c r="CU617" s="294" t="s">
        <v>350</v>
      </c>
      <c r="CV617" s="295">
        <v>91</v>
      </c>
      <c r="CW617" s="294" t="s">
        <v>228</v>
      </c>
      <c r="CX617" s="296">
        <v>2</v>
      </c>
      <c r="CY617" s="209" t="str">
        <f t="shared" si="253"/>
        <v>576EPSS37</v>
      </c>
      <c r="CZ617" s="294" t="s">
        <v>350</v>
      </c>
      <c r="DA617" s="295">
        <v>576</v>
      </c>
      <c r="DB617" s="294" t="s">
        <v>196</v>
      </c>
      <c r="DC617" s="296">
        <v>29</v>
      </c>
    </row>
    <row r="618" spans="98:107" x14ac:dyDescent="0.25">
      <c r="CT618" s="293" t="str">
        <f t="shared" si="252"/>
        <v>91EPS037</v>
      </c>
      <c r="CU618" s="294" t="s">
        <v>350</v>
      </c>
      <c r="CV618" s="295">
        <v>91</v>
      </c>
      <c r="CW618" s="294" t="s">
        <v>224</v>
      </c>
      <c r="CX618" s="296">
        <v>57</v>
      </c>
      <c r="CY618" s="209" t="str">
        <f t="shared" si="253"/>
        <v>576EPSS40</v>
      </c>
      <c r="CZ618" s="294" t="s">
        <v>350</v>
      </c>
      <c r="DA618" s="295">
        <v>576</v>
      </c>
      <c r="DB618" s="294" t="s">
        <v>178</v>
      </c>
      <c r="DC618" s="296">
        <v>1317</v>
      </c>
    </row>
    <row r="619" spans="98:107" x14ac:dyDescent="0.25">
      <c r="CT619" s="293" t="str">
        <f t="shared" si="252"/>
        <v>91EPS040</v>
      </c>
      <c r="CU619" s="294" t="s">
        <v>350</v>
      </c>
      <c r="CV619" s="295">
        <v>91</v>
      </c>
      <c r="CW619" s="294" t="s">
        <v>240</v>
      </c>
      <c r="CX619" s="296">
        <v>22</v>
      </c>
      <c r="CY619" s="209" t="str">
        <f t="shared" si="253"/>
        <v>576ESS024</v>
      </c>
      <c r="CZ619" s="294" t="s">
        <v>350</v>
      </c>
      <c r="DA619" s="295">
        <v>576</v>
      </c>
      <c r="DB619" s="294" t="s">
        <v>180</v>
      </c>
      <c r="DC619" s="296">
        <v>4177</v>
      </c>
    </row>
    <row r="620" spans="98:107" x14ac:dyDescent="0.25">
      <c r="CT620" s="293" t="str">
        <f t="shared" si="252"/>
        <v>93EPS002</v>
      </c>
      <c r="CU620" s="294" t="s">
        <v>350</v>
      </c>
      <c r="CV620" s="295">
        <v>93</v>
      </c>
      <c r="CW620" s="294" t="s">
        <v>225</v>
      </c>
      <c r="CX620" s="296">
        <v>3</v>
      </c>
      <c r="CY620" s="209" t="str">
        <f t="shared" si="253"/>
        <v>576ESS091</v>
      </c>
      <c r="CZ620" s="294" t="s">
        <v>350</v>
      </c>
      <c r="DA620" s="295">
        <v>576</v>
      </c>
      <c r="DB620" s="294" t="s">
        <v>184</v>
      </c>
      <c r="DC620" s="296">
        <v>503</v>
      </c>
    </row>
    <row r="621" spans="98:107" x14ac:dyDescent="0.25">
      <c r="CT621" s="293" t="str">
        <f t="shared" si="252"/>
        <v>93EPS003</v>
      </c>
      <c r="CU621" s="294" t="s">
        <v>350</v>
      </c>
      <c r="CV621" s="295">
        <v>93</v>
      </c>
      <c r="CW621" s="294" t="s">
        <v>226</v>
      </c>
      <c r="CX621" s="296">
        <v>1044</v>
      </c>
      <c r="CY621" s="209" t="str">
        <f t="shared" si="253"/>
        <v>642EPSM03</v>
      </c>
      <c r="CZ621" s="294" t="s">
        <v>350</v>
      </c>
      <c r="DA621" s="295">
        <v>642</v>
      </c>
      <c r="DB621" s="294" t="s">
        <v>202</v>
      </c>
      <c r="DC621" s="296">
        <v>148</v>
      </c>
    </row>
    <row r="622" spans="98:107" x14ac:dyDescent="0.25">
      <c r="CT622" s="293" t="str">
        <f t="shared" si="252"/>
        <v>93EPS037</v>
      </c>
      <c r="CU622" s="294" t="s">
        <v>350</v>
      </c>
      <c r="CV622" s="295">
        <v>93</v>
      </c>
      <c r="CW622" s="294" t="s">
        <v>224</v>
      </c>
      <c r="CX622" s="296">
        <v>175</v>
      </c>
      <c r="CY622" s="209" t="str">
        <f t="shared" si="253"/>
        <v>642EPSS02</v>
      </c>
      <c r="CZ622" s="294" t="s">
        <v>350</v>
      </c>
      <c r="DA622" s="295">
        <v>642</v>
      </c>
      <c r="DB622" s="294" t="s">
        <v>198</v>
      </c>
      <c r="DC622" s="296">
        <v>8</v>
      </c>
    </row>
    <row r="623" spans="98:107" x14ac:dyDescent="0.25">
      <c r="CT623" s="293" t="str">
        <f t="shared" si="252"/>
        <v>93EPS040</v>
      </c>
      <c r="CU623" s="294" t="s">
        <v>350</v>
      </c>
      <c r="CV623" s="295">
        <v>93</v>
      </c>
      <c r="CW623" s="294" t="s">
        <v>240</v>
      </c>
      <c r="CX623" s="296">
        <v>33</v>
      </c>
      <c r="CY623" s="209" t="str">
        <f t="shared" si="253"/>
        <v>642EPSS16</v>
      </c>
      <c r="CZ623" s="294" t="s">
        <v>350</v>
      </c>
      <c r="DA623" s="295">
        <v>642</v>
      </c>
      <c r="DB623" s="294" t="s">
        <v>194</v>
      </c>
      <c r="DC623" s="296">
        <v>85</v>
      </c>
    </row>
    <row r="624" spans="98:107" x14ac:dyDescent="0.25">
      <c r="CT624" s="293" t="str">
        <f t="shared" si="252"/>
        <v>101EAS016</v>
      </c>
      <c r="CU624" s="294" t="s">
        <v>350</v>
      </c>
      <c r="CV624" s="295">
        <v>101</v>
      </c>
      <c r="CW624" s="294" t="s">
        <v>230</v>
      </c>
      <c r="CX624" s="296">
        <v>1</v>
      </c>
      <c r="CY624" s="209" t="str">
        <f t="shared" si="253"/>
        <v>642EPSS37</v>
      </c>
      <c r="CZ624" s="294" t="s">
        <v>350</v>
      </c>
      <c r="DA624" s="295">
        <v>642</v>
      </c>
      <c r="DB624" s="294" t="s">
        <v>196</v>
      </c>
      <c r="DC624" s="296">
        <v>78</v>
      </c>
    </row>
    <row r="625" spans="98:107" x14ac:dyDescent="0.25">
      <c r="CT625" s="293" t="str">
        <f t="shared" si="252"/>
        <v>101EPS002</v>
      </c>
      <c r="CU625" s="294" t="s">
        <v>350</v>
      </c>
      <c r="CV625" s="295">
        <v>101</v>
      </c>
      <c r="CW625" s="294" t="s">
        <v>225</v>
      </c>
      <c r="CX625" s="296">
        <v>1</v>
      </c>
      <c r="CY625" s="209" t="str">
        <f t="shared" si="253"/>
        <v>642EPSS40</v>
      </c>
      <c r="CZ625" s="294" t="s">
        <v>350</v>
      </c>
      <c r="DA625" s="295">
        <v>642</v>
      </c>
      <c r="DB625" s="294" t="s">
        <v>178</v>
      </c>
      <c r="DC625" s="296">
        <v>6541</v>
      </c>
    </row>
    <row r="626" spans="98:107" x14ac:dyDescent="0.25">
      <c r="CT626" s="293" t="str">
        <f t="shared" si="252"/>
        <v>101EPS003</v>
      </c>
      <c r="CU626" s="294" t="s">
        <v>350</v>
      </c>
      <c r="CV626" s="295">
        <v>101</v>
      </c>
      <c r="CW626" s="294" t="s">
        <v>226</v>
      </c>
      <c r="CX626" s="296">
        <v>3695</v>
      </c>
      <c r="CY626" s="209" t="str">
        <f t="shared" si="253"/>
        <v>642ESS091</v>
      </c>
      <c r="CZ626" s="294" t="s">
        <v>350</v>
      </c>
      <c r="DA626" s="295">
        <v>642</v>
      </c>
      <c r="DB626" s="294" t="s">
        <v>184</v>
      </c>
      <c r="DC626" s="296">
        <v>6529</v>
      </c>
    </row>
    <row r="627" spans="98:107" x14ac:dyDescent="0.25">
      <c r="CT627" s="293" t="str">
        <f t="shared" si="252"/>
        <v>101EPS016</v>
      </c>
      <c r="CU627" s="294" t="s">
        <v>350</v>
      </c>
      <c r="CV627" s="295">
        <v>101</v>
      </c>
      <c r="CW627" s="294" t="s">
        <v>221</v>
      </c>
      <c r="CX627" s="296">
        <v>3275</v>
      </c>
      <c r="CY627" s="209" t="str">
        <f t="shared" si="253"/>
        <v>679EPSM03</v>
      </c>
      <c r="CZ627" s="294" t="s">
        <v>350</v>
      </c>
      <c r="DA627" s="295">
        <v>679</v>
      </c>
      <c r="DB627" s="294" t="s">
        <v>202</v>
      </c>
      <c r="DC627" s="296">
        <v>285</v>
      </c>
    </row>
    <row r="628" spans="98:107" x14ac:dyDescent="0.25">
      <c r="CT628" s="293" t="str">
        <f t="shared" si="252"/>
        <v>101EPS023</v>
      </c>
      <c r="CU628" s="294" t="s">
        <v>350</v>
      </c>
      <c r="CV628" s="295">
        <v>101</v>
      </c>
      <c r="CW628" s="294" t="s">
        <v>227</v>
      </c>
      <c r="CX628" s="296">
        <v>1</v>
      </c>
      <c r="CY628" s="209" t="str">
        <f t="shared" si="253"/>
        <v>679EPSS02</v>
      </c>
      <c r="CZ628" s="294" t="s">
        <v>350</v>
      </c>
      <c r="DA628" s="295">
        <v>679</v>
      </c>
      <c r="DB628" s="294" t="s">
        <v>198</v>
      </c>
      <c r="DC628" s="296">
        <v>1</v>
      </c>
    </row>
    <row r="629" spans="98:107" x14ac:dyDescent="0.25">
      <c r="CT629" s="293" t="str">
        <f t="shared" si="252"/>
        <v>101EPS037</v>
      </c>
      <c r="CU629" s="294" t="s">
        <v>350</v>
      </c>
      <c r="CV629" s="295">
        <v>101</v>
      </c>
      <c r="CW629" s="294" t="s">
        <v>224</v>
      </c>
      <c r="CX629" s="296">
        <v>403</v>
      </c>
      <c r="CY629" s="209" t="str">
        <f t="shared" si="253"/>
        <v>679EPSS16</v>
      </c>
      <c r="CZ629" s="294" t="s">
        <v>350</v>
      </c>
      <c r="DA629" s="295">
        <v>679</v>
      </c>
      <c r="DB629" s="294" t="s">
        <v>194</v>
      </c>
      <c r="DC629" s="296">
        <v>106</v>
      </c>
    </row>
    <row r="630" spans="98:107" x14ac:dyDescent="0.25">
      <c r="CT630" s="293" t="str">
        <f t="shared" si="252"/>
        <v>101EPS040</v>
      </c>
      <c r="CU630" s="294" t="s">
        <v>350</v>
      </c>
      <c r="CV630" s="295">
        <v>101</v>
      </c>
      <c r="CW630" s="294" t="s">
        <v>240</v>
      </c>
      <c r="CX630" s="296">
        <v>29</v>
      </c>
      <c r="CY630" s="209" t="str">
        <f t="shared" si="253"/>
        <v>679EPSS37</v>
      </c>
      <c r="CZ630" s="294" t="s">
        <v>350</v>
      </c>
      <c r="DA630" s="295">
        <v>679</v>
      </c>
      <c r="DB630" s="294" t="s">
        <v>196</v>
      </c>
      <c r="DC630" s="296">
        <v>82</v>
      </c>
    </row>
    <row r="631" spans="98:107" x14ac:dyDescent="0.25">
      <c r="CT631" s="293" t="str">
        <f t="shared" si="252"/>
        <v>101ESSC24</v>
      </c>
      <c r="CU631" s="294" t="s">
        <v>350</v>
      </c>
      <c r="CV631" s="295">
        <v>101</v>
      </c>
      <c r="CW631" s="294" t="s">
        <v>241</v>
      </c>
      <c r="CX631" s="296">
        <v>95</v>
      </c>
      <c r="CY631" s="209" t="str">
        <f t="shared" si="253"/>
        <v>679EPSS40</v>
      </c>
      <c r="CZ631" s="294" t="s">
        <v>350</v>
      </c>
      <c r="DA631" s="295">
        <v>679</v>
      </c>
      <c r="DB631" s="294" t="s">
        <v>178</v>
      </c>
      <c r="DC631" s="296">
        <v>8093</v>
      </c>
    </row>
    <row r="632" spans="98:107" x14ac:dyDescent="0.25">
      <c r="CT632" s="293" t="str">
        <f t="shared" si="252"/>
        <v>145EPS002</v>
      </c>
      <c r="CU632" s="294" t="s">
        <v>350</v>
      </c>
      <c r="CV632" s="295">
        <v>145</v>
      </c>
      <c r="CW632" s="294" t="s">
        <v>225</v>
      </c>
      <c r="CX632" s="296">
        <v>5</v>
      </c>
      <c r="CY632" s="209" t="str">
        <f t="shared" si="253"/>
        <v>679ESS024</v>
      </c>
      <c r="CZ632" s="294" t="s">
        <v>350</v>
      </c>
      <c r="DA632" s="295">
        <v>679</v>
      </c>
      <c r="DB632" s="294" t="s">
        <v>180</v>
      </c>
      <c r="DC632" s="296">
        <v>4603</v>
      </c>
    </row>
    <row r="633" spans="98:107" x14ac:dyDescent="0.25">
      <c r="CT633" s="293" t="str">
        <f t="shared" si="252"/>
        <v>145EPS003</v>
      </c>
      <c r="CU633" s="294" t="s">
        <v>350</v>
      </c>
      <c r="CV633" s="295">
        <v>145</v>
      </c>
      <c r="CW633" s="294" t="s">
        <v>226</v>
      </c>
      <c r="CX633" s="296">
        <v>543</v>
      </c>
      <c r="CY633" s="209" t="str">
        <f t="shared" si="253"/>
        <v>679ESS091</v>
      </c>
      <c r="CZ633" s="294" t="s">
        <v>350</v>
      </c>
      <c r="DA633" s="295">
        <v>679</v>
      </c>
      <c r="DB633" s="294" t="s">
        <v>184</v>
      </c>
      <c r="DC633" s="296">
        <v>941</v>
      </c>
    </row>
    <row r="634" spans="98:107" x14ac:dyDescent="0.25">
      <c r="CT634" s="293" t="str">
        <f t="shared" si="252"/>
        <v>145EPS037</v>
      </c>
      <c r="CU634" s="294" t="s">
        <v>350</v>
      </c>
      <c r="CV634" s="295">
        <v>145</v>
      </c>
      <c r="CW634" s="294" t="s">
        <v>224</v>
      </c>
      <c r="CX634" s="296">
        <v>132</v>
      </c>
      <c r="CY634" s="209" t="str">
        <f t="shared" si="253"/>
        <v>789EPSM03</v>
      </c>
      <c r="CZ634" s="294" t="s">
        <v>350</v>
      </c>
      <c r="DA634" s="295">
        <v>789</v>
      </c>
      <c r="DB634" s="294" t="s">
        <v>202</v>
      </c>
      <c r="DC634" s="296">
        <v>50</v>
      </c>
    </row>
    <row r="635" spans="98:107" x14ac:dyDescent="0.25">
      <c r="CT635" s="293" t="str">
        <f t="shared" si="252"/>
        <v>145EPS040</v>
      </c>
      <c r="CU635" s="294" t="s">
        <v>350</v>
      </c>
      <c r="CV635" s="295">
        <v>145</v>
      </c>
      <c r="CW635" s="294" t="s">
        <v>240</v>
      </c>
      <c r="CX635" s="296">
        <v>19</v>
      </c>
      <c r="CY635" s="209" t="str">
        <f t="shared" si="253"/>
        <v>789EPSS02</v>
      </c>
      <c r="CZ635" s="294" t="s">
        <v>350</v>
      </c>
      <c r="DA635" s="295">
        <v>789</v>
      </c>
      <c r="DB635" s="294" t="s">
        <v>198</v>
      </c>
      <c r="DC635" s="296">
        <v>1</v>
      </c>
    </row>
    <row r="636" spans="98:107" x14ac:dyDescent="0.25">
      <c r="CT636" s="293" t="str">
        <f t="shared" si="252"/>
        <v>209EPS002</v>
      </c>
      <c r="CU636" s="294" t="s">
        <v>350</v>
      </c>
      <c r="CV636" s="295">
        <v>209</v>
      </c>
      <c r="CW636" s="294" t="s">
        <v>225</v>
      </c>
      <c r="CX636" s="296">
        <v>2</v>
      </c>
      <c r="CY636" s="209" t="str">
        <f t="shared" si="253"/>
        <v>789EPSS16</v>
      </c>
      <c r="CZ636" s="294" t="s">
        <v>350</v>
      </c>
      <c r="DA636" s="295">
        <v>789</v>
      </c>
      <c r="DB636" s="294" t="s">
        <v>194</v>
      </c>
      <c r="DC636" s="296">
        <v>205</v>
      </c>
    </row>
    <row r="637" spans="98:107" x14ac:dyDescent="0.25">
      <c r="CT637" s="293" t="str">
        <f t="shared" si="252"/>
        <v>209EPS003</v>
      </c>
      <c r="CU637" s="294" t="s">
        <v>350</v>
      </c>
      <c r="CV637" s="295">
        <v>209</v>
      </c>
      <c r="CW637" s="294" t="s">
        <v>226</v>
      </c>
      <c r="CX637" s="296">
        <v>2924</v>
      </c>
      <c r="CY637" s="209" t="str">
        <f t="shared" si="253"/>
        <v>789EPSS37</v>
      </c>
      <c r="CZ637" s="294" t="s">
        <v>350</v>
      </c>
      <c r="DA637" s="295">
        <v>789</v>
      </c>
      <c r="DB637" s="294" t="s">
        <v>196</v>
      </c>
      <c r="DC637" s="296">
        <v>29</v>
      </c>
    </row>
    <row r="638" spans="98:107" x14ac:dyDescent="0.25">
      <c r="CT638" s="293" t="str">
        <f t="shared" si="252"/>
        <v>209EPS037</v>
      </c>
      <c r="CU638" s="294" t="s">
        <v>350</v>
      </c>
      <c r="CV638" s="295">
        <v>209</v>
      </c>
      <c r="CW638" s="294" t="s">
        <v>224</v>
      </c>
      <c r="CX638" s="296">
        <v>507</v>
      </c>
      <c r="CY638" s="209" t="str">
        <f t="shared" si="253"/>
        <v>789EPSS40</v>
      </c>
      <c r="CZ638" s="294" t="s">
        <v>350</v>
      </c>
      <c r="DA638" s="295">
        <v>789</v>
      </c>
      <c r="DB638" s="294" t="s">
        <v>178</v>
      </c>
      <c r="DC638" s="296">
        <v>1088</v>
      </c>
    </row>
    <row r="639" spans="98:107" x14ac:dyDescent="0.25">
      <c r="CT639" s="293" t="str">
        <f t="shared" si="252"/>
        <v>209EPS040</v>
      </c>
      <c r="CU639" s="294" t="s">
        <v>350</v>
      </c>
      <c r="CV639" s="295">
        <v>209</v>
      </c>
      <c r="CW639" s="294" t="s">
        <v>240</v>
      </c>
      <c r="CX639" s="296">
        <v>30</v>
      </c>
      <c r="CY639" s="209" t="str">
        <f t="shared" si="253"/>
        <v>789ESS024</v>
      </c>
      <c r="CZ639" s="294" t="s">
        <v>350</v>
      </c>
      <c r="DA639" s="295">
        <v>789</v>
      </c>
      <c r="DB639" s="294" t="s">
        <v>180</v>
      </c>
      <c r="DC639" s="296">
        <v>8333</v>
      </c>
    </row>
    <row r="640" spans="98:107" x14ac:dyDescent="0.25">
      <c r="CT640" s="293" t="str">
        <f t="shared" si="252"/>
        <v>282EAS016</v>
      </c>
      <c r="CU640" s="294" t="s">
        <v>350</v>
      </c>
      <c r="CV640" s="295">
        <v>282</v>
      </c>
      <c r="CW640" s="294" t="s">
        <v>230</v>
      </c>
      <c r="CX640" s="296">
        <v>2</v>
      </c>
      <c r="CY640" s="209" t="str">
        <f t="shared" si="253"/>
        <v>792EPSM03</v>
      </c>
      <c r="CZ640" s="294" t="s">
        <v>350</v>
      </c>
      <c r="DA640" s="295">
        <v>792</v>
      </c>
      <c r="DB640" s="294" t="s">
        <v>202</v>
      </c>
      <c r="DC640" s="296">
        <v>172</v>
      </c>
    </row>
    <row r="641" spans="98:107" x14ac:dyDescent="0.25">
      <c r="CT641" s="293" t="str">
        <f t="shared" si="252"/>
        <v>282EAS027</v>
      </c>
      <c r="CU641" s="294" t="s">
        <v>350</v>
      </c>
      <c r="CV641" s="295">
        <v>282</v>
      </c>
      <c r="CW641" s="294" t="s">
        <v>232</v>
      </c>
      <c r="CX641" s="296">
        <v>17</v>
      </c>
      <c r="CY641" s="209" t="str">
        <f t="shared" si="253"/>
        <v>792EPSS37</v>
      </c>
      <c r="CZ641" s="294" t="s">
        <v>350</v>
      </c>
      <c r="DA641" s="295">
        <v>792</v>
      </c>
      <c r="DB641" s="294" t="s">
        <v>196</v>
      </c>
      <c r="DC641" s="296">
        <v>28</v>
      </c>
    </row>
    <row r="642" spans="98:107" x14ac:dyDescent="0.25">
      <c r="CT642" s="293" t="str">
        <f t="shared" si="252"/>
        <v>282EPS003</v>
      </c>
      <c r="CU642" s="294" t="s">
        <v>350</v>
      </c>
      <c r="CV642" s="295">
        <v>282</v>
      </c>
      <c r="CW642" s="294" t="s">
        <v>226</v>
      </c>
      <c r="CX642" s="296">
        <v>4227</v>
      </c>
      <c r="CY642" s="209" t="str">
        <f t="shared" si="253"/>
        <v>792EPSS40</v>
      </c>
      <c r="CZ642" s="294" t="s">
        <v>350</v>
      </c>
      <c r="DA642" s="295">
        <v>792</v>
      </c>
      <c r="DB642" s="294" t="s">
        <v>178</v>
      </c>
      <c r="DC642" s="296">
        <v>3088</v>
      </c>
    </row>
    <row r="643" spans="98:107" x14ac:dyDescent="0.25">
      <c r="CT643" s="293" t="str">
        <f t="shared" si="252"/>
        <v>282EPS016</v>
      </c>
      <c r="CU643" s="294" t="s">
        <v>350</v>
      </c>
      <c r="CV643" s="295">
        <v>282</v>
      </c>
      <c r="CW643" s="294" t="s">
        <v>221</v>
      </c>
      <c r="CX643" s="296">
        <v>2026</v>
      </c>
      <c r="CY643" s="209" t="str">
        <f t="shared" si="253"/>
        <v>809EPS020</v>
      </c>
      <c r="CZ643" s="294" t="s">
        <v>350</v>
      </c>
      <c r="DA643" s="295">
        <v>809</v>
      </c>
      <c r="DB643" s="294" t="s">
        <v>189</v>
      </c>
      <c r="DC643" s="296">
        <v>1</v>
      </c>
    </row>
    <row r="644" spans="98:107" x14ac:dyDescent="0.25">
      <c r="CT644" s="293" t="str">
        <f t="shared" si="252"/>
        <v>282EPS018</v>
      </c>
      <c r="CU644" s="294" t="s">
        <v>350</v>
      </c>
      <c r="CV644" s="295">
        <v>282</v>
      </c>
      <c r="CW644" s="294" t="s">
        <v>229</v>
      </c>
      <c r="CX644" s="296">
        <v>1</v>
      </c>
      <c r="CY644" s="209" t="str">
        <f t="shared" si="253"/>
        <v>809EPSM03</v>
      </c>
      <c r="CZ644" s="294" t="s">
        <v>350</v>
      </c>
      <c r="DA644" s="295">
        <v>809</v>
      </c>
      <c r="DB644" s="294" t="s">
        <v>202</v>
      </c>
      <c r="DC644" s="296">
        <v>141</v>
      </c>
    </row>
    <row r="645" spans="98:107" x14ac:dyDescent="0.25">
      <c r="CT645" s="293" t="str">
        <f t="shared" si="252"/>
        <v>282EPS037</v>
      </c>
      <c r="CU645" s="294" t="s">
        <v>350</v>
      </c>
      <c r="CV645" s="295">
        <v>282</v>
      </c>
      <c r="CW645" s="294" t="s">
        <v>224</v>
      </c>
      <c r="CX645" s="296">
        <v>959</v>
      </c>
      <c r="CY645" s="209" t="str">
        <f t="shared" si="253"/>
        <v>809EPSS16</v>
      </c>
      <c r="CZ645" s="294" t="s">
        <v>350</v>
      </c>
      <c r="DA645" s="295">
        <v>809</v>
      </c>
      <c r="DB645" s="294" t="s">
        <v>194</v>
      </c>
      <c r="DC645" s="296">
        <v>59</v>
      </c>
    </row>
    <row r="646" spans="98:107" x14ac:dyDescent="0.25">
      <c r="CT646" s="293" t="str">
        <f t="shared" si="252"/>
        <v>282EPS040</v>
      </c>
      <c r="CU646" s="294" t="s">
        <v>350</v>
      </c>
      <c r="CV646" s="295">
        <v>282</v>
      </c>
      <c r="CW646" s="294" t="s">
        <v>240</v>
      </c>
      <c r="CX646" s="296">
        <v>48</v>
      </c>
      <c r="CY646" s="209" t="str">
        <f t="shared" si="253"/>
        <v>809EPSS37</v>
      </c>
      <c r="CZ646" s="294" t="s">
        <v>350</v>
      </c>
      <c r="DA646" s="295">
        <v>809</v>
      </c>
      <c r="DB646" s="294" t="s">
        <v>196</v>
      </c>
      <c r="DC646" s="296">
        <v>80</v>
      </c>
    </row>
    <row r="647" spans="98:107" x14ac:dyDescent="0.25">
      <c r="CT647" s="293" t="str">
        <f t="shared" si="252"/>
        <v>353EAS016</v>
      </c>
      <c r="CU647" s="294" t="s">
        <v>350</v>
      </c>
      <c r="CV647" s="295">
        <v>353</v>
      </c>
      <c r="CW647" s="294" t="s">
        <v>230</v>
      </c>
      <c r="CX647" s="296">
        <v>1</v>
      </c>
      <c r="CY647" s="209" t="str">
        <f t="shared" si="253"/>
        <v>809EPSS40</v>
      </c>
      <c r="CZ647" s="294" t="s">
        <v>350</v>
      </c>
      <c r="DA647" s="295">
        <v>809</v>
      </c>
      <c r="DB647" s="294" t="s">
        <v>178</v>
      </c>
      <c r="DC647" s="296">
        <v>3528</v>
      </c>
    </row>
    <row r="648" spans="98:107" x14ac:dyDescent="0.25">
      <c r="CT648" s="293" t="str">
        <f t="shared" si="252"/>
        <v>353EPS003</v>
      </c>
      <c r="CU648" s="294" t="s">
        <v>350</v>
      </c>
      <c r="CV648" s="295">
        <v>353</v>
      </c>
      <c r="CW648" s="294" t="s">
        <v>226</v>
      </c>
      <c r="CX648" s="296">
        <v>567</v>
      </c>
      <c r="CY648" s="209" t="str">
        <f t="shared" si="253"/>
        <v>847EPS020</v>
      </c>
      <c r="CZ648" s="294" t="s">
        <v>350</v>
      </c>
      <c r="DA648" s="295">
        <v>847</v>
      </c>
      <c r="DB648" s="294" t="s">
        <v>189</v>
      </c>
      <c r="DC648" s="296">
        <v>101</v>
      </c>
    </row>
    <row r="649" spans="98:107" x14ac:dyDescent="0.25">
      <c r="CT649" s="293" t="str">
        <f t="shared" si="252"/>
        <v>353EPS037</v>
      </c>
      <c r="CU649" s="294" t="s">
        <v>350</v>
      </c>
      <c r="CV649" s="295">
        <v>353</v>
      </c>
      <c r="CW649" s="294" t="s">
        <v>224</v>
      </c>
      <c r="CX649" s="296">
        <v>172</v>
      </c>
      <c r="CY649" s="209" t="str">
        <f t="shared" si="253"/>
        <v>847EPSM03</v>
      </c>
      <c r="CZ649" s="294" t="s">
        <v>350</v>
      </c>
      <c r="DA649" s="295">
        <v>847</v>
      </c>
      <c r="DB649" s="294" t="s">
        <v>202</v>
      </c>
      <c r="DC649" s="296">
        <v>145</v>
      </c>
    </row>
    <row r="650" spans="98:107" x14ac:dyDescent="0.25">
      <c r="CT650" s="293" t="str">
        <f t="shared" ref="CT650:CT713" si="254">CONCATENATE(CV650,CW650)</f>
        <v>353EPS040</v>
      </c>
      <c r="CU650" s="294" t="s">
        <v>350</v>
      </c>
      <c r="CV650" s="295">
        <v>353</v>
      </c>
      <c r="CW650" s="294" t="s">
        <v>240</v>
      </c>
      <c r="CX650" s="296">
        <v>6</v>
      </c>
      <c r="CY650" s="209" t="str">
        <f t="shared" ref="CY650:CY713" si="255">CONCATENATE(DA650,DB650)</f>
        <v>847EPSS16</v>
      </c>
      <c r="CZ650" s="294" t="s">
        <v>350</v>
      </c>
      <c r="DA650" s="295">
        <v>847</v>
      </c>
      <c r="DB650" s="294" t="s">
        <v>194</v>
      </c>
      <c r="DC650" s="296">
        <v>230</v>
      </c>
    </row>
    <row r="651" spans="98:107" x14ac:dyDescent="0.25">
      <c r="CT651" s="293" t="str">
        <f t="shared" si="254"/>
        <v>353ESSC24</v>
      </c>
      <c r="CU651" s="294" t="s">
        <v>350</v>
      </c>
      <c r="CV651" s="295">
        <v>353</v>
      </c>
      <c r="CW651" s="294" t="s">
        <v>241</v>
      </c>
      <c r="CX651" s="296">
        <v>50</v>
      </c>
      <c r="CY651" s="209" t="str">
        <f t="shared" si="255"/>
        <v>847EPSS37</v>
      </c>
      <c r="CZ651" s="294" t="s">
        <v>350</v>
      </c>
      <c r="DA651" s="295">
        <v>847</v>
      </c>
      <c r="DB651" s="294" t="s">
        <v>196</v>
      </c>
      <c r="DC651" s="296">
        <v>92</v>
      </c>
    </row>
    <row r="652" spans="98:107" x14ac:dyDescent="0.25">
      <c r="CT652" s="293" t="str">
        <f t="shared" si="254"/>
        <v>364EPS003</v>
      </c>
      <c r="CU652" s="294" t="s">
        <v>350</v>
      </c>
      <c r="CV652" s="295">
        <v>364</v>
      </c>
      <c r="CW652" s="294" t="s">
        <v>226</v>
      </c>
      <c r="CX652" s="296">
        <v>2300</v>
      </c>
      <c r="CY652" s="209" t="str">
        <f t="shared" si="255"/>
        <v>847EPSS40</v>
      </c>
      <c r="CZ652" s="294" t="s">
        <v>350</v>
      </c>
      <c r="DA652" s="295">
        <v>847</v>
      </c>
      <c r="DB652" s="294" t="s">
        <v>178</v>
      </c>
      <c r="DC652" s="296">
        <v>24394</v>
      </c>
    </row>
    <row r="653" spans="98:107" x14ac:dyDescent="0.25">
      <c r="CT653" s="293" t="str">
        <f t="shared" si="254"/>
        <v>364EPS016</v>
      </c>
      <c r="CU653" s="294" t="s">
        <v>350</v>
      </c>
      <c r="CV653" s="295">
        <v>364</v>
      </c>
      <c r="CW653" s="294" t="s">
        <v>221</v>
      </c>
      <c r="CX653" s="296">
        <v>1</v>
      </c>
      <c r="CY653" s="209" t="str">
        <f t="shared" si="255"/>
        <v>856EPS020</v>
      </c>
      <c r="CZ653" s="294" t="s">
        <v>350</v>
      </c>
      <c r="DA653" s="295">
        <v>856</v>
      </c>
      <c r="DB653" s="294" t="s">
        <v>189</v>
      </c>
      <c r="DC653" s="296">
        <v>3</v>
      </c>
    </row>
    <row r="654" spans="98:107" x14ac:dyDescent="0.25">
      <c r="CT654" s="293" t="str">
        <f t="shared" si="254"/>
        <v>364EPS037</v>
      </c>
      <c r="CU654" s="294" t="s">
        <v>350</v>
      </c>
      <c r="CV654" s="295">
        <v>364</v>
      </c>
      <c r="CW654" s="294" t="s">
        <v>224</v>
      </c>
      <c r="CX654" s="296">
        <v>733</v>
      </c>
      <c r="CY654" s="209" t="str">
        <f t="shared" si="255"/>
        <v>856EPSI03</v>
      </c>
      <c r="CZ654" s="294" t="s">
        <v>350</v>
      </c>
      <c r="DA654" s="295">
        <v>856</v>
      </c>
      <c r="DB654" s="294" t="s">
        <v>186</v>
      </c>
      <c r="DC654" s="296">
        <v>377</v>
      </c>
    </row>
    <row r="655" spans="98:107" x14ac:dyDescent="0.25">
      <c r="CT655" s="293" t="str">
        <f t="shared" si="254"/>
        <v>364EPS040</v>
      </c>
      <c r="CU655" s="294" t="s">
        <v>350</v>
      </c>
      <c r="CV655" s="295">
        <v>364</v>
      </c>
      <c r="CW655" s="294" t="s">
        <v>240</v>
      </c>
      <c r="CX655" s="296">
        <v>38</v>
      </c>
      <c r="CY655" s="209" t="str">
        <f t="shared" si="255"/>
        <v>856EPSM03</v>
      </c>
      <c r="CZ655" s="294" t="s">
        <v>350</v>
      </c>
      <c r="DA655" s="295">
        <v>856</v>
      </c>
      <c r="DB655" s="294" t="s">
        <v>202</v>
      </c>
      <c r="DC655" s="296">
        <v>172</v>
      </c>
    </row>
    <row r="656" spans="98:107" x14ac:dyDescent="0.25">
      <c r="CT656" s="293" t="str">
        <f t="shared" si="254"/>
        <v>368EAS016</v>
      </c>
      <c r="CU656" s="294" t="s">
        <v>350</v>
      </c>
      <c r="CV656" s="295">
        <v>368</v>
      </c>
      <c r="CW656" s="294" t="s">
        <v>230</v>
      </c>
      <c r="CX656" s="296">
        <v>1</v>
      </c>
      <c r="CY656" s="209" t="str">
        <f t="shared" si="255"/>
        <v>856EPSS02</v>
      </c>
      <c r="CZ656" s="294" t="s">
        <v>350</v>
      </c>
      <c r="DA656" s="295">
        <v>856</v>
      </c>
      <c r="DB656" s="294" t="s">
        <v>198</v>
      </c>
      <c r="DC656" s="296">
        <v>2</v>
      </c>
    </row>
    <row r="657" spans="98:107" x14ac:dyDescent="0.25">
      <c r="CT657" s="293" t="str">
        <f t="shared" si="254"/>
        <v>368EPS002</v>
      </c>
      <c r="CU657" s="294" t="s">
        <v>350</v>
      </c>
      <c r="CV657" s="295">
        <v>368</v>
      </c>
      <c r="CW657" s="294" t="s">
        <v>225</v>
      </c>
      <c r="CX657" s="296">
        <v>14</v>
      </c>
      <c r="CY657" s="209" t="str">
        <f t="shared" si="255"/>
        <v>856EPSS23</v>
      </c>
      <c r="CZ657" s="294" t="s">
        <v>350</v>
      </c>
      <c r="DA657" s="295">
        <v>856</v>
      </c>
      <c r="DB657" s="294" t="s">
        <v>200</v>
      </c>
      <c r="DC657" s="296">
        <v>1</v>
      </c>
    </row>
    <row r="658" spans="98:107" x14ac:dyDescent="0.25">
      <c r="CT658" s="293" t="str">
        <f t="shared" si="254"/>
        <v>368EPS003</v>
      </c>
      <c r="CU658" s="294" t="s">
        <v>350</v>
      </c>
      <c r="CV658" s="295">
        <v>368</v>
      </c>
      <c r="CW658" s="294" t="s">
        <v>226</v>
      </c>
      <c r="CX658" s="296">
        <v>1057</v>
      </c>
      <c r="CY658" s="209" t="str">
        <f t="shared" si="255"/>
        <v>856EPSS37</v>
      </c>
      <c r="CZ658" s="294" t="s">
        <v>350</v>
      </c>
      <c r="DA658" s="295">
        <v>856</v>
      </c>
      <c r="DB658" s="294" t="s">
        <v>196</v>
      </c>
      <c r="DC658" s="296">
        <v>31</v>
      </c>
    </row>
    <row r="659" spans="98:107" x14ac:dyDescent="0.25">
      <c r="CT659" s="293" t="str">
        <f t="shared" si="254"/>
        <v>368EPS016</v>
      </c>
      <c r="CU659" s="294" t="s">
        <v>350</v>
      </c>
      <c r="CV659" s="295">
        <v>368</v>
      </c>
      <c r="CW659" s="294" t="s">
        <v>221</v>
      </c>
      <c r="CX659" s="296">
        <v>2077</v>
      </c>
      <c r="CY659" s="209" t="str">
        <f t="shared" si="255"/>
        <v>856EPSS40</v>
      </c>
      <c r="CZ659" s="294" t="s">
        <v>350</v>
      </c>
      <c r="DA659" s="295">
        <v>856</v>
      </c>
      <c r="DB659" s="294" t="s">
        <v>178</v>
      </c>
      <c r="DC659" s="296">
        <v>2866</v>
      </c>
    </row>
    <row r="660" spans="98:107" x14ac:dyDescent="0.25">
      <c r="CT660" s="293" t="str">
        <f t="shared" si="254"/>
        <v>368EPS018</v>
      </c>
      <c r="CU660" s="294" t="s">
        <v>350</v>
      </c>
      <c r="CV660" s="295">
        <v>368</v>
      </c>
      <c r="CW660" s="294" t="s">
        <v>229</v>
      </c>
      <c r="CX660" s="296">
        <v>1</v>
      </c>
      <c r="CY660" s="209" t="str">
        <f t="shared" si="255"/>
        <v>861EPSM03</v>
      </c>
      <c r="CZ660" s="294" t="s">
        <v>350</v>
      </c>
      <c r="DA660" s="295">
        <v>861</v>
      </c>
      <c r="DB660" s="294" t="s">
        <v>202</v>
      </c>
      <c r="DC660" s="296">
        <v>238</v>
      </c>
    </row>
    <row r="661" spans="98:107" x14ac:dyDescent="0.25">
      <c r="CT661" s="293" t="str">
        <f t="shared" si="254"/>
        <v>368EPS023</v>
      </c>
      <c r="CU661" s="294" t="s">
        <v>350</v>
      </c>
      <c r="CV661" s="295">
        <v>368</v>
      </c>
      <c r="CW661" s="294" t="s">
        <v>227</v>
      </c>
      <c r="CX661" s="296">
        <v>1</v>
      </c>
      <c r="CY661" s="209" t="str">
        <f t="shared" si="255"/>
        <v>861EPSS02</v>
      </c>
      <c r="CZ661" s="294" t="s">
        <v>350</v>
      </c>
      <c r="DA661" s="295">
        <v>861</v>
      </c>
      <c r="DB661" s="294" t="s">
        <v>198</v>
      </c>
      <c r="DC661" s="296">
        <v>1</v>
      </c>
    </row>
    <row r="662" spans="98:107" x14ac:dyDescent="0.25">
      <c r="CT662" s="293" t="str">
        <f t="shared" si="254"/>
        <v>368EPS037</v>
      </c>
      <c r="CU662" s="294" t="s">
        <v>350</v>
      </c>
      <c r="CV662" s="295">
        <v>368</v>
      </c>
      <c r="CW662" s="294" t="s">
        <v>224</v>
      </c>
      <c r="CX662" s="296">
        <v>466</v>
      </c>
      <c r="CY662" s="209" t="str">
        <f t="shared" si="255"/>
        <v>861EPSS16</v>
      </c>
      <c r="CZ662" s="294" t="s">
        <v>350</v>
      </c>
      <c r="DA662" s="295">
        <v>861</v>
      </c>
      <c r="DB662" s="294" t="s">
        <v>194</v>
      </c>
      <c r="DC662" s="296">
        <v>73</v>
      </c>
    </row>
    <row r="663" spans="98:107" x14ac:dyDescent="0.25">
      <c r="CT663" s="293" t="str">
        <f t="shared" si="254"/>
        <v>368ESSC24</v>
      </c>
      <c r="CU663" s="294" t="s">
        <v>350</v>
      </c>
      <c r="CV663" s="295">
        <v>368</v>
      </c>
      <c r="CW663" s="294" t="s">
        <v>241</v>
      </c>
      <c r="CX663" s="296">
        <v>102</v>
      </c>
      <c r="CY663" s="209" t="str">
        <f t="shared" si="255"/>
        <v>861EPSS23</v>
      </c>
      <c r="CZ663" s="294" t="s">
        <v>350</v>
      </c>
      <c r="DA663" s="295">
        <v>861</v>
      </c>
      <c r="DB663" s="294" t="s">
        <v>200</v>
      </c>
      <c r="DC663" s="296">
        <v>3</v>
      </c>
    </row>
    <row r="664" spans="98:107" x14ac:dyDescent="0.25">
      <c r="CT664" s="293" t="str">
        <f t="shared" si="254"/>
        <v>390EPS002</v>
      </c>
      <c r="CU664" s="294" t="s">
        <v>350</v>
      </c>
      <c r="CV664" s="295">
        <v>390</v>
      </c>
      <c r="CW664" s="294" t="s">
        <v>225</v>
      </c>
      <c r="CX664" s="296">
        <v>2</v>
      </c>
      <c r="CY664" s="209" t="str">
        <f t="shared" si="255"/>
        <v>861EPSS37</v>
      </c>
      <c r="CZ664" s="294" t="s">
        <v>350</v>
      </c>
      <c r="DA664" s="295">
        <v>861</v>
      </c>
      <c r="DB664" s="294" t="s">
        <v>196</v>
      </c>
      <c r="DC664" s="296">
        <v>109</v>
      </c>
    </row>
    <row r="665" spans="98:107" x14ac:dyDescent="0.25">
      <c r="CT665" s="293" t="str">
        <f t="shared" si="254"/>
        <v>390EPS003</v>
      </c>
      <c r="CU665" s="294" t="s">
        <v>350</v>
      </c>
      <c r="CV665" s="295">
        <v>390</v>
      </c>
      <c r="CW665" s="294" t="s">
        <v>226</v>
      </c>
      <c r="CX665" s="296">
        <v>1304</v>
      </c>
      <c r="CY665" s="209" t="str">
        <f t="shared" si="255"/>
        <v>861EPSS40</v>
      </c>
      <c r="CZ665" s="294" t="s">
        <v>350</v>
      </c>
      <c r="DA665" s="295">
        <v>861</v>
      </c>
      <c r="DB665" s="294" t="s">
        <v>178</v>
      </c>
      <c r="DC665" s="296">
        <v>5724</v>
      </c>
    </row>
    <row r="666" spans="98:107" x14ac:dyDescent="0.25">
      <c r="CT666" s="293" t="str">
        <f t="shared" si="254"/>
        <v>390EPS005</v>
      </c>
      <c r="CU666" s="294" t="s">
        <v>350</v>
      </c>
      <c r="CV666" s="295">
        <v>390</v>
      </c>
      <c r="CW666" s="294" t="s">
        <v>228</v>
      </c>
      <c r="CX666" s="296">
        <v>1</v>
      </c>
      <c r="CY666" s="209" t="str">
        <f t="shared" si="255"/>
        <v>1EPSM03</v>
      </c>
      <c r="CZ666" s="294" t="s">
        <v>351</v>
      </c>
      <c r="DA666" s="295">
        <v>1</v>
      </c>
      <c r="DB666" s="294" t="s">
        <v>202</v>
      </c>
      <c r="DC666" s="296">
        <v>15251</v>
      </c>
    </row>
    <row r="667" spans="98:107" x14ac:dyDescent="0.25">
      <c r="CT667" s="293" t="str">
        <f t="shared" si="254"/>
        <v>390EPS016</v>
      </c>
      <c r="CU667" s="294" t="s">
        <v>350</v>
      </c>
      <c r="CV667" s="295">
        <v>390</v>
      </c>
      <c r="CW667" s="294" t="s">
        <v>221</v>
      </c>
      <c r="CX667" s="296">
        <v>714</v>
      </c>
      <c r="CY667" s="209" t="str">
        <f t="shared" si="255"/>
        <v>1EPSS02</v>
      </c>
      <c r="CZ667" s="294" t="s">
        <v>351</v>
      </c>
      <c r="DA667" s="295">
        <v>1</v>
      </c>
      <c r="DB667" s="294" t="s">
        <v>198</v>
      </c>
      <c r="DC667" s="296">
        <v>15944</v>
      </c>
    </row>
    <row r="668" spans="98:107" x14ac:dyDescent="0.25">
      <c r="CT668" s="293" t="str">
        <f t="shared" si="254"/>
        <v>390EPS018</v>
      </c>
      <c r="CU668" s="294" t="s">
        <v>350</v>
      </c>
      <c r="CV668" s="295">
        <v>390</v>
      </c>
      <c r="CW668" s="294" t="s">
        <v>229</v>
      </c>
      <c r="CX668" s="296">
        <v>3</v>
      </c>
      <c r="CY668" s="209" t="str">
        <f t="shared" si="255"/>
        <v>1EPSS05</v>
      </c>
      <c r="CZ668" s="294" t="s">
        <v>351</v>
      </c>
      <c r="DA668" s="295">
        <v>1</v>
      </c>
      <c r="DB668" s="294" t="s">
        <v>206</v>
      </c>
      <c r="DC668" s="296">
        <v>753</v>
      </c>
    </row>
    <row r="669" spans="98:107" x14ac:dyDescent="0.25">
      <c r="CT669" s="293" t="str">
        <f t="shared" si="254"/>
        <v>390EPS023</v>
      </c>
      <c r="CU669" s="294" t="s">
        <v>350</v>
      </c>
      <c r="CV669" s="295">
        <v>390</v>
      </c>
      <c r="CW669" s="294" t="s">
        <v>227</v>
      </c>
      <c r="CX669" s="296">
        <v>1</v>
      </c>
      <c r="CY669" s="209" t="str">
        <f t="shared" si="255"/>
        <v>1EPSS10</v>
      </c>
      <c r="CZ669" s="294" t="s">
        <v>351</v>
      </c>
      <c r="DA669" s="295">
        <v>1</v>
      </c>
      <c r="DB669" s="294" t="s">
        <v>192</v>
      </c>
      <c r="DC669" s="296">
        <v>41949</v>
      </c>
    </row>
    <row r="670" spans="98:107" x14ac:dyDescent="0.25">
      <c r="CT670" s="293" t="str">
        <f t="shared" si="254"/>
        <v>390EPS037</v>
      </c>
      <c r="CU670" s="294" t="s">
        <v>350</v>
      </c>
      <c r="CV670" s="295">
        <v>390</v>
      </c>
      <c r="CW670" s="294" t="s">
        <v>224</v>
      </c>
      <c r="CX670" s="296">
        <v>780</v>
      </c>
      <c r="CY670" s="209" t="str">
        <f t="shared" si="255"/>
        <v>1EPSS16</v>
      </c>
      <c r="CZ670" s="294" t="s">
        <v>351</v>
      </c>
      <c r="DA670" s="295">
        <v>1</v>
      </c>
      <c r="DB670" s="294" t="s">
        <v>194</v>
      </c>
      <c r="DC670" s="296">
        <v>11082</v>
      </c>
    </row>
    <row r="671" spans="98:107" x14ac:dyDescent="0.25">
      <c r="CT671" s="293" t="str">
        <f t="shared" si="254"/>
        <v>390EPS040</v>
      </c>
      <c r="CU671" s="294" t="s">
        <v>350</v>
      </c>
      <c r="CV671" s="295">
        <v>390</v>
      </c>
      <c r="CW671" s="294" t="s">
        <v>240</v>
      </c>
      <c r="CX671" s="296">
        <v>119</v>
      </c>
      <c r="CY671" s="209" t="str">
        <f t="shared" si="255"/>
        <v>1EPSS17</v>
      </c>
      <c r="CZ671" s="294" t="s">
        <v>351</v>
      </c>
      <c r="DA671" s="295">
        <v>1</v>
      </c>
      <c r="DB671" s="294" t="s">
        <v>208</v>
      </c>
      <c r="DC671" s="296">
        <v>58</v>
      </c>
    </row>
    <row r="672" spans="98:107" x14ac:dyDescent="0.25">
      <c r="CT672" s="293" t="str">
        <f t="shared" si="254"/>
        <v>467EPS002</v>
      </c>
      <c r="CU672" s="294" t="s">
        <v>350</v>
      </c>
      <c r="CV672" s="295">
        <v>467</v>
      </c>
      <c r="CW672" s="294" t="s">
        <v>225</v>
      </c>
      <c r="CX672" s="296">
        <v>4</v>
      </c>
      <c r="CY672" s="209" t="str">
        <f t="shared" si="255"/>
        <v>1EPSS18</v>
      </c>
      <c r="CZ672" s="294" t="s">
        <v>351</v>
      </c>
      <c r="DA672" s="295">
        <v>1</v>
      </c>
      <c r="DB672" s="294" t="s">
        <v>204</v>
      </c>
      <c r="DC672" s="296">
        <v>445</v>
      </c>
    </row>
    <row r="673" spans="98:107" x14ac:dyDescent="0.25">
      <c r="CT673" s="293" t="str">
        <f t="shared" si="254"/>
        <v>467EPS003</v>
      </c>
      <c r="CU673" s="294" t="s">
        <v>350</v>
      </c>
      <c r="CV673" s="295">
        <v>467</v>
      </c>
      <c r="CW673" s="294" t="s">
        <v>226</v>
      </c>
      <c r="CX673" s="296">
        <v>765</v>
      </c>
      <c r="CY673" s="209" t="str">
        <f t="shared" si="255"/>
        <v>1EPSS23</v>
      </c>
      <c r="CZ673" s="294" t="s">
        <v>351</v>
      </c>
      <c r="DA673" s="295">
        <v>1</v>
      </c>
      <c r="DB673" s="294" t="s">
        <v>200</v>
      </c>
      <c r="DC673" s="296">
        <v>3869</v>
      </c>
    </row>
    <row r="674" spans="98:107" x14ac:dyDescent="0.25">
      <c r="CT674" s="293" t="str">
        <f t="shared" si="254"/>
        <v>467EPS018</v>
      </c>
      <c r="CU674" s="294" t="s">
        <v>350</v>
      </c>
      <c r="CV674" s="295">
        <v>467</v>
      </c>
      <c r="CW674" s="294" t="s">
        <v>229</v>
      </c>
      <c r="CX674" s="296">
        <v>3</v>
      </c>
      <c r="CY674" s="209" t="str">
        <f t="shared" si="255"/>
        <v>1EPSS33</v>
      </c>
      <c r="CZ674" s="294" t="s">
        <v>351</v>
      </c>
      <c r="DA674" s="295">
        <v>1</v>
      </c>
      <c r="DB674" s="294" t="s">
        <v>210</v>
      </c>
      <c r="DC674" s="296">
        <v>1</v>
      </c>
    </row>
    <row r="675" spans="98:107" x14ac:dyDescent="0.25">
      <c r="CT675" s="293" t="str">
        <f t="shared" si="254"/>
        <v>467EPS023</v>
      </c>
      <c r="CU675" s="294" t="s">
        <v>350</v>
      </c>
      <c r="CV675" s="295">
        <v>467</v>
      </c>
      <c r="CW675" s="294" t="s">
        <v>227</v>
      </c>
      <c r="CX675" s="296">
        <v>1</v>
      </c>
      <c r="CY675" s="209" t="str">
        <f t="shared" si="255"/>
        <v>1EPSS37</v>
      </c>
      <c r="CZ675" s="294" t="s">
        <v>351</v>
      </c>
      <c r="DA675" s="295">
        <v>1</v>
      </c>
      <c r="DB675" s="294" t="s">
        <v>196</v>
      </c>
      <c r="DC675" s="296">
        <v>9005</v>
      </c>
    </row>
    <row r="676" spans="98:107" x14ac:dyDescent="0.25">
      <c r="CT676" s="293" t="str">
        <f t="shared" si="254"/>
        <v>467EPS037</v>
      </c>
      <c r="CU676" s="294" t="s">
        <v>350</v>
      </c>
      <c r="CV676" s="295">
        <v>467</v>
      </c>
      <c r="CW676" s="294" t="s">
        <v>224</v>
      </c>
      <c r="CX676" s="296">
        <v>174</v>
      </c>
      <c r="CY676" s="209" t="str">
        <f t="shared" si="255"/>
        <v>1EPSS40</v>
      </c>
      <c r="CZ676" s="294" t="s">
        <v>351</v>
      </c>
      <c r="DA676" s="295">
        <v>1</v>
      </c>
      <c r="DB676" s="294" t="s">
        <v>178</v>
      </c>
      <c r="DC676" s="296">
        <v>517032</v>
      </c>
    </row>
    <row r="677" spans="98:107" x14ac:dyDescent="0.25">
      <c r="CT677" s="293" t="str">
        <f t="shared" si="254"/>
        <v>467EPS040</v>
      </c>
      <c r="CU677" s="294" t="s">
        <v>350</v>
      </c>
      <c r="CV677" s="295">
        <v>467</v>
      </c>
      <c r="CW677" s="294" t="s">
        <v>240</v>
      </c>
      <c r="CX677" s="296">
        <v>13</v>
      </c>
      <c r="CY677" s="209" t="str">
        <f t="shared" si="255"/>
        <v>79EPSM03</v>
      </c>
      <c r="CZ677" s="294" t="s">
        <v>351</v>
      </c>
      <c r="DA677" s="295">
        <v>79</v>
      </c>
      <c r="DB677" s="294" t="s">
        <v>202</v>
      </c>
      <c r="DC677" s="296">
        <v>328</v>
      </c>
    </row>
    <row r="678" spans="98:107" x14ac:dyDescent="0.25">
      <c r="CT678" s="293" t="str">
        <f t="shared" si="254"/>
        <v>467EPSC20</v>
      </c>
      <c r="CU678" s="294" t="s">
        <v>350</v>
      </c>
      <c r="CV678" s="295">
        <v>467</v>
      </c>
      <c r="CW678" s="294" t="s">
        <v>243</v>
      </c>
      <c r="CX678" s="296">
        <v>1</v>
      </c>
      <c r="CY678" s="209" t="str">
        <f t="shared" si="255"/>
        <v>79EPSS02</v>
      </c>
      <c r="CZ678" s="294" t="s">
        <v>351</v>
      </c>
      <c r="DA678" s="295">
        <v>79</v>
      </c>
      <c r="DB678" s="294" t="s">
        <v>198</v>
      </c>
      <c r="DC678" s="296">
        <v>14</v>
      </c>
    </row>
    <row r="679" spans="98:107" x14ac:dyDescent="0.25">
      <c r="CT679" s="293" t="str">
        <f t="shared" si="254"/>
        <v>576EAS016</v>
      </c>
      <c r="CU679" s="294" t="s">
        <v>350</v>
      </c>
      <c r="CV679" s="295">
        <v>576</v>
      </c>
      <c r="CW679" s="294" t="s">
        <v>230</v>
      </c>
      <c r="CX679" s="296">
        <v>1</v>
      </c>
      <c r="CY679" s="209" t="str">
        <f t="shared" si="255"/>
        <v>79EPSS10</v>
      </c>
      <c r="CZ679" s="294" t="s">
        <v>351</v>
      </c>
      <c r="DA679" s="295">
        <v>79</v>
      </c>
      <c r="DB679" s="294" t="s">
        <v>192</v>
      </c>
      <c r="DC679" s="296">
        <v>410</v>
      </c>
    </row>
    <row r="680" spans="98:107" x14ac:dyDescent="0.25">
      <c r="CT680" s="293" t="str">
        <f t="shared" si="254"/>
        <v>576EPS003</v>
      </c>
      <c r="CU680" s="294" t="s">
        <v>350</v>
      </c>
      <c r="CV680" s="295">
        <v>576</v>
      </c>
      <c r="CW680" s="294" t="s">
        <v>226</v>
      </c>
      <c r="CX680" s="296">
        <v>597</v>
      </c>
      <c r="CY680" s="209" t="str">
        <f t="shared" si="255"/>
        <v>79EPSS16</v>
      </c>
      <c r="CZ680" s="294" t="s">
        <v>351</v>
      </c>
      <c r="DA680" s="295">
        <v>79</v>
      </c>
      <c r="DB680" s="294" t="s">
        <v>194</v>
      </c>
      <c r="DC680" s="296">
        <v>329</v>
      </c>
    </row>
    <row r="681" spans="98:107" x14ac:dyDescent="0.25">
      <c r="CT681" s="293" t="str">
        <f t="shared" si="254"/>
        <v>576EPS016</v>
      </c>
      <c r="CU681" s="294" t="s">
        <v>350</v>
      </c>
      <c r="CV681" s="295">
        <v>576</v>
      </c>
      <c r="CW681" s="294" t="s">
        <v>221</v>
      </c>
      <c r="CX681" s="296">
        <v>458</v>
      </c>
      <c r="CY681" s="209" t="str">
        <f t="shared" si="255"/>
        <v>79EPSS18</v>
      </c>
      <c r="CZ681" s="294" t="s">
        <v>351</v>
      </c>
      <c r="DA681" s="295">
        <v>79</v>
      </c>
      <c r="DB681" s="294" t="s">
        <v>204</v>
      </c>
      <c r="DC681" s="296">
        <v>2</v>
      </c>
    </row>
    <row r="682" spans="98:107" x14ac:dyDescent="0.25">
      <c r="CT682" s="293" t="str">
        <f t="shared" si="254"/>
        <v>576EPS037</v>
      </c>
      <c r="CU682" s="294" t="s">
        <v>350</v>
      </c>
      <c r="CV682" s="295">
        <v>576</v>
      </c>
      <c r="CW682" s="294" t="s">
        <v>224</v>
      </c>
      <c r="CX682" s="296">
        <v>78</v>
      </c>
      <c r="CY682" s="209" t="str">
        <f t="shared" si="255"/>
        <v>79EPSS37</v>
      </c>
      <c r="CZ682" s="294" t="s">
        <v>351</v>
      </c>
      <c r="DA682" s="295">
        <v>79</v>
      </c>
      <c r="DB682" s="294" t="s">
        <v>196</v>
      </c>
      <c r="DC682" s="296">
        <v>166</v>
      </c>
    </row>
    <row r="683" spans="98:107" x14ac:dyDescent="0.25">
      <c r="CT683" s="293" t="str">
        <f t="shared" si="254"/>
        <v>576EPS040</v>
      </c>
      <c r="CU683" s="294" t="s">
        <v>350</v>
      </c>
      <c r="CV683" s="295">
        <v>576</v>
      </c>
      <c r="CW683" s="294" t="s">
        <v>240</v>
      </c>
      <c r="CX683" s="296">
        <v>12</v>
      </c>
      <c r="CY683" s="209" t="str">
        <f t="shared" si="255"/>
        <v>79EPSS40</v>
      </c>
      <c r="CZ683" s="294" t="s">
        <v>351</v>
      </c>
      <c r="DA683" s="295">
        <v>79</v>
      </c>
      <c r="DB683" s="294" t="s">
        <v>178</v>
      </c>
      <c r="DC683" s="296">
        <v>16328</v>
      </c>
    </row>
    <row r="684" spans="98:107" x14ac:dyDescent="0.25">
      <c r="CT684" s="293" t="str">
        <f t="shared" si="254"/>
        <v>576ESSC24</v>
      </c>
      <c r="CU684" s="294" t="s">
        <v>350</v>
      </c>
      <c r="CV684" s="295">
        <v>576</v>
      </c>
      <c r="CW684" s="294" t="s">
        <v>241</v>
      </c>
      <c r="CX684" s="296">
        <v>41</v>
      </c>
      <c r="CY684" s="209" t="str">
        <f t="shared" si="255"/>
        <v>88EPS020</v>
      </c>
      <c r="CZ684" s="294" t="s">
        <v>351</v>
      </c>
      <c r="DA684" s="295">
        <v>88</v>
      </c>
      <c r="DB684" s="294" t="s">
        <v>189</v>
      </c>
      <c r="DC684" s="296">
        <v>499</v>
      </c>
    </row>
    <row r="685" spans="98:107" x14ac:dyDescent="0.25">
      <c r="CT685" s="293" t="str">
        <f t="shared" si="254"/>
        <v>576ESSC91</v>
      </c>
      <c r="CU685" s="294" t="s">
        <v>350</v>
      </c>
      <c r="CV685" s="295">
        <v>576</v>
      </c>
      <c r="CW685" s="294" t="s">
        <v>244</v>
      </c>
      <c r="CX685" s="296">
        <v>4</v>
      </c>
      <c r="CY685" s="209" t="str">
        <f t="shared" si="255"/>
        <v>88EPSM03</v>
      </c>
      <c r="CZ685" s="294" t="s">
        <v>351</v>
      </c>
      <c r="DA685" s="295">
        <v>88</v>
      </c>
      <c r="DB685" s="294" t="s">
        <v>202</v>
      </c>
      <c r="DC685" s="296">
        <v>2154</v>
      </c>
    </row>
    <row r="686" spans="98:107" x14ac:dyDescent="0.25">
      <c r="CT686" s="293" t="str">
        <f t="shared" si="254"/>
        <v>642EAS016</v>
      </c>
      <c r="CU686" s="294" t="s">
        <v>350</v>
      </c>
      <c r="CV686" s="295">
        <v>642</v>
      </c>
      <c r="CW686" s="294" t="s">
        <v>230</v>
      </c>
      <c r="CX686" s="296">
        <v>1</v>
      </c>
      <c r="CY686" s="209" t="str">
        <f t="shared" si="255"/>
        <v>88EPSS02</v>
      </c>
      <c r="CZ686" s="294" t="s">
        <v>351</v>
      </c>
      <c r="DA686" s="295">
        <v>88</v>
      </c>
      <c r="DB686" s="294" t="s">
        <v>198</v>
      </c>
      <c r="DC686" s="296">
        <v>1638</v>
      </c>
    </row>
    <row r="687" spans="98:107" x14ac:dyDescent="0.25">
      <c r="CT687" s="293" t="str">
        <f t="shared" si="254"/>
        <v>642EPS002</v>
      </c>
      <c r="CU687" s="294" t="s">
        <v>350</v>
      </c>
      <c r="CV687" s="295">
        <v>642</v>
      </c>
      <c r="CW687" s="294" t="s">
        <v>225</v>
      </c>
      <c r="CX687" s="296">
        <v>7</v>
      </c>
      <c r="CY687" s="209" t="str">
        <f t="shared" si="255"/>
        <v>88EPSS05</v>
      </c>
      <c r="CZ687" s="294" t="s">
        <v>351</v>
      </c>
      <c r="DA687" s="295">
        <v>88</v>
      </c>
      <c r="DB687" s="294" t="s">
        <v>206</v>
      </c>
      <c r="DC687" s="296">
        <v>84</v>
      </c>
    </row>
    <row r="688" spans="98:107" x14ac:dyDescent="0.25">
      <c r="CT688" s="293" t="str">
        <f t="shared" si="254"/>
        <v>642EPS003</v>
      </c>
      <c r="CU688" s="294" t="s">
        <v>350</v>
      </c>
      <c r="CV688" s="295">
        <v>642</v>
      </c>
      <c r="CW688" s="294" t="s">
        <v>226</v>
      </c>
      <c r="CX688" s="296">
        <v>989</v>
      </c>
      <c r="CY688" s="209" t="str">
        <f t="shared" si="255"/>
        <v>88EPSS10</v>
      </c>
      <c r="CZ688" s="294" t="s">
        <v>351</v>
      </c>
      <c r="DA688" s="295">
        <v>88</v>
      </c>
      <c r="DB688" s="294" t="s">
        <v>192</v>
      </c>
      <c r="DC688" s="296">
        <v>4143</v>
      </c>
    </row>
    <row r="689" spans="98:107" x14ac:dyDescent="0.25">
      <c r="CT689" s="293" t="str">
        <f t="shared" si="254"/>
        <v>642EPS016</v>
      </c>
      <c r="CU689" s="294" t="s">
        <v>350</v>
      </c>
      <c r="CV689" s="295">
        <v>642</v>
      </c>
      <c r="CW689" s="294" t="s">
        <v>221</v>
      </c>
      <c r="CX689" s="296">
        <v>782</v>
      </c>
      <c r="CY689" s="209" t="str">
        <f t="shared" si="255"/>
        <v>88EPSS16</v>
      </c>
      <c r="CZ689" s="294" t="s">
        <v>351</v>
      </c>
      <c r="DA689" s="295">
        <v>88</v>
      </c>
      <c r="DB689" s="294" t="s">
        <v>194</v>
      </c>
      <c r="DC689" s="296">
        <v>1197</v>
      </c>
    </row>
    <row r="690" spans="98:107" x14ac:dyDescent="0.25">
      <c r="CT690" s="293" t="str">
        <f t="shared" si="254"/>
        <v>642EPS023</v>
      </c>
      <c r="CU690" s="294" t="s">
        <v>350</v>
      </c>
      <c r="CV690" s="295">
        <v>642</v>
      </c>
      <c r="CW690" s="294" t="s">
        <v>227</v>
      </c>
      <c r="CX690" s="296">
        <v>1</v>
      </c>
      <c r="CY690" s="209" t="str">
        <f t="shared" si="255"/>
        <v>88EPSS17</v>
      </c>
      <c r="CZ690" s="294" t="s">
        <v>351</v>
      </c>
      <c r="DA690" s="295">
        <v>88</v>
      </c>
      <c r="DB690" s="294" t="s">
        <v>208</v>
      </c>
      <c r="DC690" s="296">
        <v>1</v>
      </c>
    </row>
    <row r="691" spans="98:107" x14ac:dyDescent="0.25">
      <c r="CT691" s="293" t="str">
        <f t="shared" si="254"/>
        <v>642EPS037</v>
      </c>
      <c r="CU691" s="294" t="s">
        <v>350</v>
      </c>
      <c r="CV691" s="295">
        <v>642</v>
      </c>
      <c r="CW691" s="294" t="s">
        <v>224</v>
      </c>
      <c r="CX691" s="296">
        <v>254</v>
      </c>
      <c r="CY691" s="209" t="str">
        <f t="shared" si="255"/>
        <v>88EPSS18</v>
      </c>
      <c r="CZ691" s="294" t="s">
        <v>351</v>
      </c>
      <c r="DA691" s="295">
        <v>88</v>
      </c>
      <c r="DB691" s="294" t="s">
        <v>204</v>
      </c>
      <c r="DC691" s="296">
        <v>35</v>
      </c>
    </row>
    <row r="692" spans="98:107" x14ac:dyDescent="0.25">
      <c r="CT692" s="293" t="str">
        <f t="shared" si="254"/>
        <v>642EPS040</v>
      </c>
      <c r="CU692" s="294" t="s">
        <v>350</v>
      </c>
      <c r="CV692" s="295">
        <v>642</v>
      </c>
      <c r="CW692" s="294" t="s">
        <v>240</v>
      </c>
      <c r="CX692" s="296">
        <v>21</v>
      </c>
      <c r="CY692" s="209" t="str">
        <f t="shared" si="255"/>
        <v>88EPSS23</v>
      </c>
      <c r="CZ692" s="294" t="s">
        <v>351</v>
      </c>
      <c r="DA692" s="295">
        <v>88</v>
      </c>
      <c r="DB692" s="294" t="s">
        <v>200</v>
      </c>
      <c r="DC692" s="296">
        <v>277</v>
      </c>
    </row>
    <row r="693" spans="98:107" x14ac:dyDescent="0.25">
      <c r="CT693" s="293" t="str">
        <f t="shared" si="254"/>
        <v>642ESSC91</v>
      </c>
      <c r="CU693" s="294" t="s">
        <v>350</v>
      </c>
      <c r="CV693" s="295">
        <v>642</v>
      </c>
      <c r="CW693" s="294" t="s">
        <v>244</v>
      </c>
      <c r="CX693" s="296">
        <v>1</v>
      </c>
      <c r="CY693" s="209" t="str">
        <f t="shared" si="255"/>
        <v>88EPSS37</v>
      </c>
      <c r="CZ693" s="294" t="s">
        <v>351</v>
      </c>
      <c r="DA693" s="295">
        <v>88</v>
      </c>
      <c r="DB693" s="294" t="s">
        <v>196</v>
      </c>
      <c r="DC693" s="296">
        <v>775</v>
      </c>
    </row>
    <row r="694" spans="98:107" x14ac:dyDescent="0.25">
      <c r="CT694" s="293" t="str">
        <f t="shared" si="254"/>
        <v>679EPS002</v>
      </c>
      <c r="CU694" s="294" t="s">
        <v>350</v>
      </c>
      <c r="CV694" s="295">
        <v>679</v>
      </c>
      <c r="CW694" s="294" t="s">
        <v>225</v>
      </c>
      <c r="CX694" s="296">
        <v>1</v>
      </c>
      <c r="CY694" s="209" t="str">
        <f t="shared" si="255"/>
        <v>88EPSS40</v>
      </c>
      <c r="CZ694" s="294" t="s">
        <v>351</v>
      </c>
      <c r="DA694" s="295">
        <v>88</v>
      </c>
      <c r="DB694" s="294" t="s">
        <v>178</v>
      </c>
      <c r="DC694" s="296">
        <v>80883</v>
      </c>
    </row>
    <row r="695" spans="98:107" x14ac:dyDescent="0.25">
      <c r="CT695" s="293" t="str">
        <f t="shared" si="254"/>
        <v>679EPS003</v>
      </c>
      <c r="CU695" s="294" t="s">
        <v>350</v>
      </c>
      <c r="CV695" s="295">
        <v>679</v>
      </c>
      <c r="CW695" s="294" t="s">
        <v>226</v>
      </c>
      <c r="CX695" s="296">
        <v>4171</v>
      </c>
      <c r="CY695" s="209" t="str">
        <f t="shared" si="255"/>
        <v>129EPS020</v>
      </c>
      <c r="CZ695" s="294" t="s">
        <v>351</v>
      </c>
      <c r="DA695" s="295">
        <v>129</v>
      </c>
      <c r="DB695" s="294" t="s">
        <v>189</v>
      </c>
      <c r="DC695" s="296">
        <v>9</v>
      </c>
    </row>
    <row r="696" spans="98:107" x14ac:dyDescent="0.25">
      <c r="CT696" s="293" t="str">
        <f t="shared" si="254"/>
        <v>679EPS005</v>
      </c>
      <c r="CU696" s="294" t="s">
        <v>350</v>
      </c>
      <c r="CV696" s="295">
        <v>679</v>
      </c>
      <c r="CW696" s="294" t="s">
        <v>228</v>
      </c>
      <c r="CX696" s="296">
        <v>1</v>
      </c>
      <c r="CY696" s="209" t="str">
        <f t="shared" si="255"/>
        <v>129EPSM03</v>
      </c>
      <c r="CZ696" s="294" t="s">
        <v>351</v>
      </c>
      <c r="DA696" s="295">
        <v>129</v>
      </c>
      <c r="DB696" s="294" t="s">
        <v>202</v>
      </c>
      <c r="DC696" s="296">
        <v>326</v>
      </c>
    </row>
    <row r="697" spans="98:107" x14ac:dyDescent="0.25">
      <c r="CT697" s="293" t="str">
        <f t="shared" si="254"/>
        <v>679EPS016</v>
      </c>
      <c r="CU697" s="294" t="s">
        <v>350</v>
      </c>
      <c r="CV697" s="295">
        <v>679</v>
      </c>
      <c r="CW697" s="294" t="s">
        <v>221</v>
      </c>
      <c r="CX697" s="296">
        <v>1304</v>
      </c>
      <c r="CY697" s="209" t="str">
        <f t="shared" si="255"/>
        <v>129EPSS02</v>
      </c>
      <c r="CZ697" s="294" t="s">
        <v>351</v>
      </c>
      <c r="DA697" s="295">
        <v>129</v>
      </c>
      <c r="DB697" s="294" t="s">
        <v>198</v>
      </c>
      <c r="DC697" s="296">
        <v>185</v>
      </c>
    </row>
    <row r="698" spans="98:107" x14ac:dyDescent="0.25">
      <c r="CT698" s="293" t="str">
        <f t="shared" si="254"/>
        <v>679EPS018</v>
      </c>
      <c r="CU698" s="294" t="s">
        <v>350</v>
      </c>
      <c r="CV698" s="295">
        <v>679</v>
      </c>
      <c r="CW698" s="294" t="s">
        <v>229</v>
      </c>
      <c r="CX698" s="296">
        <v>2</v>
      </c>
      <c r="CY698" s="209" t="str">
        <f t="shared" si="255"/>
        <v>129EPSS05</v>
      </c>
      <c r="CZ698" s="294" t="s">
        <v>351</v>
      </c>
      <c r="DA698" s="295">
        <v>129</v>
      </c>
      <c r="DB698" s="294" t="s">
        <v>206</v>
      </c>
      <c r="DC698" s="296">
        <v>1</v>
      </c>
    </row>
    <row r="699" spans="98:107" x14ac:dyDescent="0.25">
      <c r="CT699" s="293" t="str">
        <f t="shared" si="254"/>
        <v>679EPS023</v>
      </c>
      <c r="CU699" s="294" t="s">
        <v>350</v>
      </c>
      <c r="CV699" s="295">
        <v>679</v>
      </c>
      <c r="CW699" s="294" t="s">
        <v>227</v>
      </c>
      <c r="CX699" s="296">
        <v>1</v>
      </c>
      <c r="CY699" s="209" t="str">
        <f t="shared" si="255"/>
        <v>129EPSS10</v>
      </c>
      <c r="CZ699" s="294" t="s">
        <v>351</v>
      </c>
      <c r="DA699" s="295">
        <v>129</v>
      </c>
      <c r="DB699" s="294" t="s">
        <v>192</v>
      </c>
      <c r="DC699" s="296">
        <v>1053</v>
      </c>
    </row>
    <row r="700" spans="98:107" x14ac:dyDescent="0.25">
      <c r="CT700" s="293" t="str">
        <f t="shared" si="254"/>
        <v>679EPS037</v>
      </c>
      <c r="CU700" s="294" t="s">
        <v>350</v>
      </c>
      <c r="CV700" s="295">
        <v>679</v>
      </c>
      <c r="CW700" s="294" t="s">
        <v>224</v>
      </c>
      <c r="CX700" s="296">
        <v>689</v>
      </c>
      <c r="CY700" s="209" t="str">
        <f t="shared" si="255"/>
        <v>129EPSS16</v>
      </c>
      <c r="CZ700" s="294" t="s">
        <v>351</v>
      </c>
      <c r="DA700" s="295">
        <v>129</v>
      </c>
      <c r="DB700" s="294" t="s">
        <v>194</v>
      </c>
      <c r="DC700" s="296">
        <v>174</v>
      </c>
    </row>
    <row r="701" spans="98:107" x14ac:dyDescent="0.25">
      <c r="CT701" s="293" t="str">
        <f t="shared" si="254"/>
        <v>679EPS040</v>
      </c>
      <c r="CU701" s="294" t="s">
        <v>350</v>
      </c>
      <c r="CV701" s="295">
        <v>679</v>
      </c>
      <c r="CW701" s="294" t="s">
        <v>240</v>
      </c>
      <c r="CX701" s="296">
        <v>71</v>
      </c>
      <c r="CY701" s="209" t="str">
        <f t="shared" si="255"/>
        <v>129EPSS18</v>
      </c>
      <c r="CZ701" s="294" t="s">
        <v>351</v>
      </c>
      <c r="DA701" s="295">
        <v>129</v>
      </c>
      <c r="DB701" s="294" t="s">
        <v>204</v>
      </c>
      <c r="DC701" s="296">
        <v>5</v>
      </c>
    </row>
    <row r="702" spans="98:107" x14ac:dyDescent="0.25">
      <c r="CT702" s="293" t="str">
        <f t="shared" si="254"/>
        <v>679ESSC24</v>
      </c>
      <c r="CU702" s="294" t="s">
        <v>350</v>
      </c>
      <c r="CV702" s="295">
        <v>679</v>
      </c>
      <c r="CW702" s="294" t="s">
        <v>241</v>
      </c>
      <c r="CX702" s="296">
        <v>74</v>
      </c>
      <c r="CY702" s="209" t="str">
        <f t="shared" si="255"/>
        <v>129EPSS23</v>
      </c>
      <c r="CZ702" s="294" t="s">
        <v>351</v>
      </c>
      <c r="DA702" s="295">
        <v>129</v>
      </c>
      <c r="DB702" s="294" t="s">
        <v>200</v>
      </c>
      <c r="DC702" s="296">
        <v>5</v>
      </c>
    </row>
    <row r="703" spans="98:107" x14ac:dyDescent="0.25">
      <c r="CT703" s="293" t="str">
        <f t="shared" si="254"/>
        <v>789EAS016</v>
      </c>
      <c r="CU703" s="294" t="s">
        <v>350</v>
      </c>
      <c r="CV703" s="295">
        <v>789</v>
      </c>
      <c r="CW703" s="294" t="s">
        <v>230</v>
      </c>
      <c r="CX703" s="296">
        <v>2</v>
      </c>
      <c r="CY703" s="209" t="str">
        <f t="shared" si="255"/>
        <v>129EPSS37</v>
      </c>
      <c r="CZ703" s="294" t="s">
        <v>351</v>
      </c>
      <c r="DA703" s="295">
        <v>129</v>
      </c>
      <c r="DB703" s="294" t="s">
        <v>196</v>
      </c>
      <c r="DC703" s="296">
        <v>170</v>
      </c>
    </row>
    <row r="704" spans="98:107" x14ac:dyDescent="0.25">
      <c r="CT704" s="293" t="str">
        <f t="shared" si="254"/>
        <v>789EPS002</v>
      </c>
      <c r="CU704" s="294" t="s">
        <v>350</v>
      </c>
      <c r="CV704" s="295">
        <v>789</v>
      </c>
      <c r="CW704" s="294" t="s">
        <v>225</v>
      </c>
      <c r="CX704" s="296">
        <v>3</v>
      </c>
      <c r="CY704" s="209" t="str">
        <f t="shared" si="255"/>
        <v>129EPSS40</v>
      </c>
      <c r="CZ704" s="294" t="s">
        <v>351</v>
      </c>
      <c r="DA704" s="295">
        <v>129</v>
      </c>
      <c r="DB704" s="294" t="s">
        <v>178</v>
      </c>
      <c r="DC704" s="296">
        <v>14899</v>
      </c>
    </row>
    <row r="705" spans="98:107" x14ac:dyDescent="0.25">
      <c r="CT705" s="293" t="str">
        <f t="shared" si="254"/>
        <v>789EPS003</v>
      </c>
      <c r="CU705" s="294" t="s">
        <v>350</v>
      </c>
      <c r="CV705" s="295">
        <v>789</v>
      </c>
      <c r="CW705" s="294" t="s">
        <v>226</v>
      </c>
      <c r="CX705" s="296">
        <v>956</v>
      </c>
      <c r="CY705" s="209" t="str">
        <f t="shared" si="255"/>
        <v>212EPSM03</v>
      </c>
      <c r="CZ705" s="294" t="s">
        <v>351</v>
      </c>
      <c r="DA705" s="295">
        <v>212</v>
      </c>
      <c r="DB705" s="294" t="s">
        <v>202</v>
      </c>
      <c r="DC705" s="296">
        <v>193</v>
      </c>
    </row>
    <row r="706" spans="98:107" x14ac:dyDescent="0.25">
      <c r="CT706" s="293" t="str">
        <f t="shared" si="254"/>
        <v>789EPS005</v>
      </c>
      <c r="CU706" s="294" t="s">
        <v>350</v>
      </c>
      <c r="CV706" s="295">
        <v>789</v>
      </c>
      <c r="CW706" s="294" t="s">
        <v>228</v>
      </c>
      <c r="CX706" s="296">
        <v>1</v>
      </c>
      <c r="CY706" s="209" t="str">
        <f t="shared" si="255"/>
        <v>212EPSS02</v>
      </c>
      <c r="CZ706" s="294" t="s">
        <v>351</v>
      </c>
      <c r="DA706" s="295">
        <v>212</v>
      </c>
      <c r="DB706" s="294" t="s">
        <v>198</v>
      </c>
      <c r="DC706" s="296">
        <v>24</v>
      </c>
    </row>
    <row r="707" spans="98:107" x14ac:dyDescent="0.25">
      <c r="CT707" s="293" t="str">
        <f t="shared" si="254"/>
        <v>789EPS016</v>
      </c>
      <c r="CU707" s="294" t="s">
        <v>350</v>
      </c>
      <c r="CV707" s="295">
        <v>789</v>
      </c>
      <c r="CW707" s="294" t="s">
        <v>221</v>
      </c>
      <c r="CX707" s="296">
        <v>2569</v>
      </c>
      <c r="CY707" s="209" t="str">
        <f t="shared" si="255"/>
        <v>212EPSS05</v>
      </c>
      <c r="CZ707" s="294" t="s">
        <v>351</v>
      </c>
      <c r="DA707" s="295">
        <v>212</v>
      </c>
      <c r="DB707" s="294" t="s">
        <v>206</v>
      </c>
      <c r="DC707" s="296">
        <v>6</v>
      </c>
    </row>
    <row r="708" spans="98:107" x14ac:dyDescent="0.25">
      <c r="CT708" s="293" t="str">
        <f t="shared" si="254"/>
        <v>789EPS017</v>
      </c>
      <c r="CU708" s="294" t="s">
        <v>350</v>
      </c>
      <c r="CV708" s="295">
        <v>789</v>
      </c>
      <c r="CW708" s="294" t="s">
        <v>234</v>
      </c>
      <c r="CX708" s="296">
        <v>1</v>
      </c>
      <c r="CY708" s="209" t="str">
        <f t="shared" si="255"/>
        <v>212EPSS10</v>
      </c>
      <c r="CZ708" s="294" t="s">
        <v>351</v>
      </c>
      <c r="DA708" s="295">
        <v>212</v>
      </c>
      <c r="DB708" s="294" t="s">
        <v>192</v>
      </c>
      <c r="DC708" s="296">
        <v>815</v>
      </c>
    </row>
    <row r="709" spans="98:107" x14ac:dyDescent="0.25">
      <c r="CT709" s="293" t="str">
        <f t="shared" si="254"/>
        <v>789EPS023</v>
      </c>
      <c r="CU709" s="294" t="s">
        <v>350</v>
      </c>
      <c r="CV709" s="295">
        <v>789</v>
      </c>
      <c r="CW709" s="294" t="s">
        <v>227</v>
      </c>
      <c r="CX709" s="296">
        <v>1</v>
      </c>
      <c r="CY709" s="209" t="str">
        <f t="shared" si="255"/>
        <v>212EPSS16</v>
      </c>
      <c r="CZ709" s="294" t="s">
        <v>351</v>
      </c>
      <c r="DA709" s="295">
        <v>212</v>
      </c>
      <c r="DB709" s="294" t="s">
        <v>194</v>
      </c>
      <c r="DC709" s="296">
        <v>154</v>
      </c>
    </row>
    <row r="710" spans="98:107" x14ac:dyDescent="0.25">
      <c r="CT710" s="293" t="str">
        <f t="shared" si="254"/>
        <v>789EPS037</v>
      </c>
      <c r="CU710" s="294" t="s">
        <v>350</v>
      </c>
      <c r="CV710" s="295">
        <v>789</v>
      </c>
      <c r="CW710" s="294" t="s">
        <v>224</v>
      </c>
      <c r="CX710" s="296">
        <v>225</v>
      </c>
      <c r="CY710" s="209" t="str">
        <f t="shared" si="255"/>
        <v>212EPSS23</v>
      </c>
      <c r="CZ710" s="294" t="s">
        <v>351</v>
      </c>
      <c r="DA710" s="295">
        <v>212</v>
      </c>
      <c r="DB710" s="294" t="s">
        <v>200</v>
      </c>
      <c r="DC710" s="296">
        <v>10</v>
      </c>
    </row>
    <row r="711" spans="98:107" x14ac:dyDescent="0.25">
      <c r="CT711" s="293" t="str">
        <f t="shared" si="254"/>
        <v>789EPS040</v>
      </c>
      <c r="CU711" s="294" t="s">
        <v>350</v>
      </c>
      <c r="CV711" s="295">
        <v>789</v>
      </c>
      <c r="CW711" s="294" t="s">
        <v>240</v>
      </c>
      <c r="CX711" s="296">
        <v>23</v>
      </c>
      <c r="CY711" s="209" t="str">
        <f t="shared" si="255"/>
        <v>212EPSS37</v>
      </c>
      <c r="CZ711" s="294" t="s">
        <v>351</v>
      </c>
      <c r="DA711" s="295">
        <v>212</v>
      </c>
      <c r="DB711" s="294" t="s">
        <v>196</v>
      </c>
      <c r="DC711" s="296">
        <v>164</v>
      </c>
    </row>
    <row r="712" spans="98:107" x14ac:dyDescent="0.25">
      <c r="CT712" s="293" t="str">
        <f t="shared" si="254"/>
        <v>789ESSC24</v>
      </c>
      <c r="CU712" s="294" t="s">
        <v>350</v>
      </c>
      <c r="CV712" s="295">
        <v>789</v>
      </c>
      <c r="CW712" s="294" t="s">
        <v>241</v>
      </c>
      <c r="CX712" s="296">
        <v>170</v>
      </c>
      <c r="CY712" s="209" t="str">
        <f t="shared" si="255"/>
        <v>212EPSS40</v>
      </c>
      <c r="CZ712" s="294" t="s">
        <v>351</v>
      </c>
      <c r="DA712" s="295">
        <v>212</v>
      </c>
      <c r="DB712" s="294" t="s">
        <v>178</v>
      </c>
      <c r="DC712" s="296">
        <v>14188</v>
      </c>
    </row>
    <row r="713" spans="98:107" x14ac:dyDescent="0.25">
      <c r="CT713" s="293" t="str">
        <f t="shared" si="254"/>
        <v>792EAS016</v>
      </c>
      <c r="CU713" s="294" t="s">
        <v>350</v>
      </c>
      <c r="CV713" s="295">
        <v>792</v>
      </c>
      <c r="CW713" s="294" t="s">
        <v>230</v>
      </c>
      <c r="CX713" s="296">
        <v>2</v>
      </c>
      <c r="CY713" s="209" t="str">
        <f t="shared" si="255"/>
        <v>266EPS020</v>
      </c>
      <c r="CZ713" s="294" t="s">
        <v>351</v>
      </c>
      <c r="DA713" s="295">
        <v>266</v>
      </c>
      <c r="DB713" s="294" t="s">
        <v>189</v>
      </c>
      <c r="DC713" s="296">
        <v>2</v>
      </c>
    </row>
    <row r="714" spans="98:107" x14ac:dyDescent="0.25">
      <c r="CT714" s="293" t="str">
        <f t="shared" ref="CT714:CT777" si="256">CONCATENATE(CV714,CW714)</f>
        <v>792EPS003</v>
      </c>
      <c r="CU714" s="294" t="s">
        <v>350</v>
      </c>
      <c r="CV714" s="295">
        <v>792</v>
      </c>
      <c r="CW714" s="294" t="s">
        <v>226</v>
      </c>
      <c r="CX714" s="296">
        <v>1440</v>
      </c>
      <c r="CY714" s="209" t="str">
        <f t="shared" ref="CY714:CY777" si="257">CONCATENATE(DA714,DB714)</f>
        <v>266EPSM03</v>
      </c>
      <c r="CZ714" s="294" t="s">
        <v>351</v>
      </c>
      <c r="DA714" s="295">
        <v>266</v>
      </c>
      <c r="DB714" s="294" t="s">
        <v>202</v>
      </c>
      <c r="DC714" s="296">
        <v>277</v>
      </c>
    </row>
    <row r="715" spans="98:107" x14ac:dyDescent="0.25">
      <c r="CT715" s="293" t="str">
        <f t="shared" si="256"/>
        <v>792EPS037</v>
      </c>
      <c r="CU715" s="294" t="s">
        <v>350</v>
      </c>
      <c r="CV715" s="295">
        <v>792</v>
      </c>
      <c r="CW715" s="294" t="s">
        <v>224</v>
      </c>
      <c r="CX715" s="296">
        <v>214</v>
      </c>
      <c r="CY715" s="209" t="str">
        <f t="shared" si="257"/>
        <v>266EPSS02</v>
      </c>
      <c r="CZ715" s="294" t="s">
        <v>351</v>
      </c>
      <c r="DA715" s="295">
        <v>266</v>
      </c>
      <c r="DB715" s="294" t="s">
        <v>198</v>
      </c>
      <c r="DC715" s="296">
        <v>199</v>
      </c>
    </row>
    <row r="716" spans="98:107" x14ac:dyDescent="0.25">
      <c r="CT716" s="293" t="str">
        <f t="shared" si="256"/>
        <v>792EPS040</v>
      </c>
      <c r="CU716" s="294" t="s">
        <v>350</v>
      </c>
      <c r="CV716" s="295">
        <v>792</v>
      </c>
      <c r="CW716" s="294" t="s">
        <v>240</v>
      </c>
      <c r="CX716" s="296">
        <v>21</v>
      </c>
      <c r="CY716" s="209" t="str">
        <f t="shared" si="257"/>
        <v>266EPSS05</v>
      </c>
      <c r="CZ716" s="294" t="s">
        <v>351</v>
      </c>
      <c r="DA716" s="295">
        <v>266</v>
      </c>
      <c r="DB716" s="294" t="s">
        <v>206</v>
      </c>
      <c r="DC716" s="296">
        <v>10</v>
      </c>
    </row>
    <row r="717" spans="98:107" x14ac:dyDescent="0.25">
      <c r="CT717" s="293" t="str">
        <f t="shared" si="256"/>
        <v>809EPS003</v>
      </c>
      <c r="CU717" s="294" t="s">
        <v>350</v>
      </c>
      <c r="CV717" s="295">
        <v>809</v>
      </c>
      <c r="CW717" s="294" t="s">
        <v>226</v>
      </c>
      <c r="CX717" s="296">
        <v>2177</v>
      </c>
      <c r="CY717" s="209" t="str">
        <f t="shared" si="257"/>
        <v>266EPSS10</v>
      </c>
      <c r="CZ717" s="294" t="s">
        <v>351</v>
      </c>
      <c r="DA717" s="295">
        <v>266</v>
      </c>
      <c r="DB717" s="294" t="s">
        <v>192</v>
      </c>
      <c r="DC717" s="296">
        <v>553</v>
      </c>
    </row>
    <row r="718" spans="98:107" x14ac:dyDescent="0.25">
      <c r="CT718" s="293" t="str">
        <f t="shared" si="256"/>
        <v>809EPS005</v>
      </c>
      <c r="CU718" s="294" t="s">
        <v>350</v>
      </c>
      <c r="CV718" s="295">
        <v>809</v>
      </c>
      <c r="CW718" s="294" t="s">
        <v>228</v>
      </c>
      <c r="CX718" s="296">
        <v>1</v>
      </c>
      <c r="CY718" s="209" t="str">
        <f t="shared" si="257"/>
        <v>266EPSS16</v>
      </c>
      <c r="CZ718" s="294" t="s">
        <v>351</v>
      </c>
      <c r="DA718" s="295">
        <v>266</v>
      </c>
      <c r="DB718" s="294" t="s">
        <v>194</v>
      </c>
      <c r="DC718" s="296">
        <v>243</v>
      </c>
    </row>
    <row r="719" spans="98:107" x14ac:dyDescent="0.25">
      <c r="CT719" s="293" t="str">
        <f t="shared" si="256"/>
        <v>809EPS016</v>
      </c>
      <c r="CU719" s="294" t="s">
        <v>350</v>
      </c>
      <c r="CV719" s="295">
        <v>809</v>
      </c>
      <c r="CW719" s="294" t="s">
        <v>221</v>
      </c>
      <c r="CX719" s="296">
        <v>909</v>
      </c>
      <c r="CY719" s="209" t="str">
        <f t="shared" si="257"/>
        <v>266EPSS18</v>
      </c>
      <c r="CZ719" s="294" t="s">
        <v>351</v>
      </c>
      <c r="DA719" s="295">
        <v>266</v>
      </c>
      <c r="DB719" s="294" t="s">
        <v>204</v>
      </c>
      <c r="DC719" s="296">
        <v>3</v>
      </c>
    </row>
    <row r="720" spans="98:107" x14ac:dyDescent="0.25">
      <c r="CT720" s="293" t="str">
        <f t="shared" si="256"/>
        <v>809EPS017</v>
      </c>
      <c r="CU720" s="294" t="s">
        <v>350</v>
      </c>
      <c r="CV720" s="295">
        <v>809</v>
      </c>
      <c r="CW720" s="294" t="s">
        <v>234</v>
      </c>
      <c r="CX720" s="296">
        <v>1</v>
      </c>
      <c r="CY720" s="209" t="str">
        <f t="shared" si="257"/>
        <v>266EPSS23</v>
      </c>
      <c r="CZ720" s="294" t="s">
        <v>351</v>
      </c>
      <c r="DA720" s="295">
        <v>266</v>
      </c>
      <c r="DB720" s="294" t="s">
        <v>200</v>
      </c>
      <c r="DC720" s="296">
        <v>7</v>
      </c>
    </row>
    <row r="721" spans="98:107" x14ac:dyDescent="0.25">
      <c r="CT721" s="293" t="str">
        <f t="shared" si="256"/>
        <v>809EPS037</v>
      </c>
      <c r="CU721" s="294" t="s">
        <v>350</v>
      </c>
      <c r="CV721" s="295">
        <v>809</v>
      </c>
      <c r="CW721" s="294" t="s">
        <v>224</v>
      </c>
      <c r="CX721" s="296">
        <v>619</v>
      </c>
      <c r="CY721" s="209" t="str">
        <f t="shared" si="257"/>
        <v>266EPSS37</v>
      </c>
      <c r="CZ721" s="294" t="s">
        <v>351</v>
      </c>
      <c r="DA721" s="295">
        <v>266</v>
      </c>
      <c r="DB721" s="294" t="s">
        <v>196</v>
      </c>
      <c r="DC721" s="296">
        <v>173</v>
      </c>
    </row>
    <row r="722" spans="98:107" x14ac:dyDescent="0.25">
      <c r="CT722" s="293" t="str">
        <f t="shared" si="256"/>
        <v>809EPS040</v>
      </c>
      <c r="CU722" s="294" t="s">
        <v>350</v>
      </c>
      <c r="CV722" s="295">
        <v>809</v>
      </c>
      <c r="CW722" s="294" t="s">
        <v>240</v>
      </c>
      <c r="CX722" s="296">
        <v>21</v>
      </c>
      <c r="CY722" s="209" t="str">
        <f t="shared" si="257"/>
        <v>266EPSS40</v>
      </c>
      <c r="CZ722" s="294" t="s">
        <v>351</v>
      </c>
      <c r="DA722" s="295">
        <v>266</v>
      </c>
      <c r="DB722" s="294" t="s">
        <v>178</v>
      </c>
      <c r="DC722" s="296">
        <v>15776</v>
      </c>
    </row>
    <row r="723" spans="98:107" x14ac:dyDescent="0.25">
      <c r="CT723" s="293" t="str">
        <f t="shared" si="256"/>
        <v>809EPSC20</v>
      </c>
      <c r="CU723" s="294" t="s">
        <v>350</v>
      </c>
      <c r="CV723" s="295">
        <v>809</v>
      </c>
      <c r="CW723" s="294" t="s">
        <v>243</v>
      </c>
      <c r="CX723" s="296">
        <v>1</v>
      </c>
      <c r="CY723" s="209" t="str">
        <f t="shared" si="257"/>
        <v>308EPS020</v>
      </c>
      <c r="CZ723" s="294" t="s">
        <v>351</v>
      </c>
      <c r="DA723" s="295">
        <v>308</v>
      </c>
      <c r="DB723" s="294" t="s">
        <v>189</v>
      </c>
      <c r="DC723" s="296">
        <v>3</v>
      </c>
    </row>
    <row r="724" spans="98:107" x14ac:dyDescent="0.25">
      <c r="CT724" s="293" t="str">
        <f t="shared" si="256"/>
        <v>847EPS002</v>
      </c>
      <c r="CU724" s="294" t="s">
        <v>350</v>
      </c>
      <c r="CV724" s="295">
        <v>847</v>
      </c>
      <c r="CW724" s="294" t="s">
        <v>225</v>
      </c>
      <c r="CX724" s="296">
        <v>2</v>
      </c>
      <c r="CY724" s="209" t="str">
        <f t="shared" si="257"/>
        <v>308EPSM03</v>
      </c>
      <c r="CZ724" s="294" t="s">
        <v>351</v>
      </c>
      <c r="DA724" s="295">
        <v>308</v>
      </c>
      <c r="DB724" s="294" t="s">
        <v>202</v>
      </c>
      <c r="DC724" s="296">
        <v>191</v>
      </c>
    </row>
    <row r="725" spans="98:107" x14ac:dyDescent="0.25">
      <c r="CT725" s="293" t="str">
        <f t="shared" si="256"/>
        <v>847EPS003</v>
      </c>
      <c r="CU725" s="294" t="s">
        <v>350</v>
      </c>
      <c r="CV725" s="295">
        <v>847</v>
      </c>
      <c r="CW725" s="294" t="s">
        <v>226</v>
      </c>
      <c r="CX725" s="296">
        <v>1043</v>
      </c>
      <c r="CY725" s="209" t="str">
        <f t="shared" si="257"/>
        <v>308EPSS02</v>
      </c>
      <c r="CZ725" s="294" t="s">
        <v>351</v>
      </c>
      <c r="DA725" s="295">
        <v>308</v>
      </c>
      <c r="DB725" s="294" t="s">
        <v>198</v>
      </c>
      <c r="DC725" s="296">
        <v>132</v>
      </c>
    </row>
    <row r="726" spans="98:107" x14ac:dyDescent="0.25">
      <c r="CT726" s="293" t="str">
        <f t="shared" si="256"/>
        <v>847EPS005</v>
      </c>
      <c r="CU726" s="294" t="s">
        <v>350</v>
      </c>
      <c r="CV726" s="295">
        <v>847</v>
      </c>
      <c r="CW726" s="294" t="s">
        <v>228</v>
      </c>
      <c r="CX726" s="296">
        <v>2</v>
      </c>
      <c r="CY726" s="209" t="str">
        <f t="shared" si="257"/>
        <v>308EPSS10</v>
      </c>
      <c r="CZ726" s="294" t="s">
        <v>351</v>
      </c>
      <c r="DA726" s="295">
        <v>308</v>
      </c>
      <c r="DB726" s="294" t="s">
        <v>192</v>
      </c>
      <c r="DC726" s="296">
        <v>814</v>
      </c>
    </row>
    <row r="727" spans="98:107" x14ac:dyDescent="0.25">
      <c r="CT727" s="293" t="str">
        <f t="shared" si="256"/>
        <v>847EPS016</v>
      </c>
      <c r="CU727" s="294" t="s">
        <v>350</v>
      </c>
      <c r="CV727" s="295">
        <v>847</v>
      </c>
      <c r="CW727" s="294" t="s">
        <v>221</v>
      </c>
      <c r="CX727" s="296">
        <v>1629</v>
      </c>
      <c r="CY727" s="209" t="str">
        <f t="shared" si="257"/>
        <v>308EPSS16</v>
      </c>
      <c r="CZ727" s="294" t="s">
        <v>351</v>
      </c>
      <c r="DA727" s="295">
        <v>308</v>
      </c>
      <c r="DB727" s="294" t="s">
        <v>194</v>
      </c>
      <c r="DC727" s="296">
        <v>211</v>
      </c>
    </row>
    <row r="728" spans="98:107" x14ac:dyDescent="0.25">
      <c r="CT728" s="293" t="str">
        <f t="shared" si="256"/>
        <v>847EPS037</v>
      </c>
      <c r="CU728" s="294" t="s">
        <v>350</v>
      </c>
      <c r="CV728" s="295">
        <v>847</v>
      </c>
      <c r="CW728" s="294" t="s">
        <v>224</v>
      </c>
      <c r="CX728" s="296">
        <v>878</v>
      </c>
      <c r="CY728" s="209" t="str">
        <f t="shared" si="257"/>
        <v>308EPSS23</v>
      </c>
      <c r="CZ728" s="294" t="s">
        <v>351</v>
      </c>
      <c r="DA728" s="295">
        <v>308</v>
      </c>
      <c r="DB728" s="294" t="s">
        <v>200</v>
      </c>
      <c r="DC728" s="296">
        <v>4</v>
      </c>
    </row>
    <row r="729" spans="98:107" x14ac:dyDescent="0.25">
      <c r="CT729" s="293" t="str">
        <f t="shared" si="256"/>
        <v>847EPS040</v>
      </c>
      <c r="CU729" s="294" t="s">
        <v>350</v>
      </c>
      <c r="CV729" s="295">
        <v>847</v>
      </c>
      <c r="CW729" s="294" t="s">
        <v>240</v>
      </c>
      <c r="CX729" s="296">
        <v>67</v>
      </c>
      <c r="CY729" s="209" t="str">
        <f t="shared" si="257"/>
        <v>308EPSS37</v>
      </c>
      <c r="CZ729" s="294" t="s">
        <v>351</v>
      </c>
      <c r="DA729" s="295">
        <v>308</v>
      </c>
      <c r="DB729" s="294" t="s">
        <v>196</v>
      </c>
      <c r="DC729" s="296">
        <v>198</v>
      </c>
    </row>
    <row r="730" spans="98:107" x14ac:dyDescent="0.25">
      <c r="CT730" s="293" t="str">
        <f t="shared" si="256"/>
        <v>847EPSC20</v>
      </c>
      <c r="CU730" s="294" t="s">
        <v>350</v>
      </c>
      <c r="CV730" s="295">
        <v>847</v>
      </c>
      <c r="CW730" s="294" t="s">
        <v>243</v>
      </c>
      <c r="CX730" s="296">
        <v>15</v>
      </c>
      <c r="CY730" s="209" t="str">
        <f t="shared" si="257"/>
        <v>308EPSS40</v>
      </c>
      <c r="CZ730" s="294" t="s">
        <v>351</v>
      </c>
      <c r="DA730" s="295">
        <v>308</v>
      </c>
      <c r="DB730" s="294" t="s">
        <v>178</v>
      </c>
      <c r="DC730" s="296">
        <v>11135</v>
      </c>
    </row>
    <row r="731" spans="98:107" x14ac:dyDescent="0.25">
      <c r="CT731" s="293" t="str">
        <f t="shared" si="256"/>
        <v>856EAS016</v>
      </c>
      <c r="CU731" s="294" t="s">
        <v>350</v>
      </c>
      <c r="CV731" s="295">
        <v>856</v>
      </c>
      <c r="CW731" s="294" t="s">
        <v>230</v>
      </c>
      <c r="CX731" s="296">
        <v>1</v>
      </c>
      <c r="CY731" s="209" t="str">
        <f t="shared" si="257"/>
        <v>360EPS020</v>
      </c>
      <c r="CZ731" s="294" t="s">
        <v>351</v>
      </c>
      <c r="DA731" s="295">
        <v>360</v>
      </c>
      <c r="DB731" s="294" t="s">
        <v>189</v>
      </c>
      <c r="DC731" s="296">
        <v>78</v>
      </c>
    </row>
    <row r="732" spans="98:107" x14ac:dyDescent="0.25">
      <c r="CT732" s="293" t="str">
        <f t="shared" si="256"/>
        <v>856EPS002</v>
      </c>
      <c r="CU732" s="294" t="s">
        <v>350</v>
      </c>
      <c r="CV732" s="295">
        <v>856</v>
      </c>
      <c r="CW732" s="294" t="s">
        <v>225</v>
      </c>
      <c r="CX732" s="296">
        <v>3</v>
      </c>
      <c r="CY732" s="209" t="str">
        <f t="shared" si="257"/>
        <v>360EPSM03</v>
      </c>
      <c r="CZ732" s="294" t="s">
        <v>351</v>
      </c>
      <c r="DA732" s="295">
        <v>360</v>
      </c>
      <c r="DB732" s="294" t="s">
        <v>202</v>
      </c>
      <c r="DC732" s="296">
        <v>1018</v>
      </c>
    </row>
    <row r="733" spans="98:107" x14ac:dyDescent="0.25">
      <c r="CT733" s="293" t="str">
        <f t="shared" si="256"/>
        <v>856EPS003</v>
      </c>
      <c r="CU733" s="294" t="s">
        <v>350</v>
      </c>
      <c r="CV733" s="295">
        <v>856</v>
      </c>
      <c r="CW733" s="294" t="s">
        <v>226</v>
      </c>
      <c r="CX733" s="296">
        <v>1215</v>
      </c>
      <c r="CY733" s="209" t="str">
        <f t="shared" si="257"/>
        <v>360EPSS02</v>
      </c>
      <c r="CZ733" s="294" t="s">
        <v>351</v>
      </c>
      <c r="DA733" s="295">
        <v>360</v>
      </c>
      <c r="DB733" s="294" t="s">
        <v>198</v>
      </c>
      <c r="DC733" s="296">
        <v>1027</v>
      </c>
    </row>
    <row r="734" spans="98:107" x14ac:dyDescent="0.25">
      <c r="CT734" s="293" t="str">
        <f t="shared" si="256"/>
        <v>856EPS005</v>
      </c>
      <c r="CU734" s="294" t="s">
        <v>350</v>
      </c>
      <c r="CV734" s="295">
        <v>856</v>
      </c>
      <c r="CW734" s="294" t="s">
        <v>228</v>
      </c>
      <c r="CX734" s="296">
        <v>1</v>
      </c>
      <c r="CY734" s="209" t="str">
        <f t="shared" si="257"/>
        <v>360EPSS05</v>
      </c>
      <c r="CZ734" s="294" t="s">
        <v>351</v>
      </c>
      <c r="DA734" s="295">
        <v>360</v>
      </c>
      <c r="DB734" s="294" t="s">
        <v>206</v>
      </c>
      <c r="DC734" s="296">
        <v>28</v>
      </c>
    </row>
    <row r="735" spans="98:107" x14ac:dyDescent="0.25">
      <c r="CT735" s="293" t="str">
        <f t="shared" si="256"/>
        <v>856EPS037</v>
      </c>
      <c r="CU735" s="294" t="s">
        <v>350</v>
      </c>
      <c r="CV735" s="295">
        <v>856</v>
      </c>
      <c r="CW735" s="294" t="s">
        <v>224</v>
      </c>
      <c r="CX735" s="296">
        <v>258</v>
      </c>
      <c r="CY735" s="209" t="str">
        <f t="shared" si="257"/>
        <v>360EPSS10</v>
      </c>
      <c r="CZ735" s="294" t="s">
        <v>351</v>
      </c>
      <c r="DA735" s="295">
        <v>360</v>
      </c>
      <c r="DB735" s="294" t="s">
        <v>192</v>
      </c>
      <c r="DC735" s="296">
        <v>1589</v>
      </c>
    </row>
    <row r="736" spans="98:107" x14ac:dyDescent="0.25">
      <c r="CT736" s="293" t="str">
        <f t="shared" si="256"/>
        <v>856EPS040</v>
      </c>
      <c r="CU736" s="294" t="s">
        <v>350</v>
      </c>
      <c r="CV736" s="295">
        <v>856</v>
      </c>
      <c r="CW736" s="294" t="s">
        <v>240</v>
      </c>
      <c r="CX736" s="296">
        <v>16</v>
      </c>
      <c r="CY736" s="209" t="str">
        <f t="shared" si="257"/>
        <v>360EPSS16</v>
      </c>
      <c r="CZ736" s="294" t="s">
        <v>351</v>
      </c>
      <c r="DA736" s="295">
        <v>360</v>
      </c>
      <c r="DB736" s="294" t="s">
        <v>194</v>
      </c>
      <c r="DC736" s="296">
        <v>521</v>
      </c>
    </row>
    <row r="737" spans="98:107" x14ac:dyDescent="0.25">
      <c r="CT737" s="293" t="str">
        <f t="shared" si="256"/>
        <v>856EPSC20</v>
      </c>
      <c r="CU737" s="294" t="s">
        <v>350</v>
      </c>
      <c r="CV737" s="295">
        <v>856</v>
      </c>
      <c r="CW737" s="294" t="s">
        <v>243</v>
      </c>
      <c r="CX737" s="296">
        <v>5</v>
      </c>
      <c r="CY737" s="209" t="str">
        <f t="shared" si="257"/>
        <v>360EPSS17</v>
      </c>
      <c r="CZ737" s="294" t="s">
        <v>351</v>
      </c>
      <c r="DA737" s="295">
        <v>360</v>
      </c>
      <c r="DB737" s="294" t="s">
        <v>208</v>
      </c>
      <c r="DC737" s="296">
        <v>3</v>
      </c>
    </row>
    <row r="738" spans="98:107" x14ac:dyDescent="0.25">
      <c r="CT738" s="293" t="str">
        <f t="shared" si="256"/>
        <v>861EAS016</v>
      </c>
      <c r="CU738" s="294" t="s">
        <v>350</v>
      </c>
      <c r="CV738" s="295">
        <v>861</v>
      </c>
      <c r="CW738" s="294" t="s">
        <v>230</v>
      </c>
      <c r="CX738" s="296">
        <v>5</v>
      </c>
      <c r="CY738" s="209" t="str">
        <f t="shared" si="257"/>
        <v>360EPSS18</v>
      </c>
      <c r="CZ738" s="294" t="s">
        <v>351</v>
      </c>
      <c r="DA738" s="295">
        <v>360</v>
      </c>
      <c r="DB738" s="294" t="s">
        <v>204</v>
      </c>
      <c r="DC738" s="296">
        <v>17</v>
      </c>
    </row>
    <row r="739" spans="98:107" x14ac:dyDescent="0.25">
      <c r="CT739" s="293" t="str">
        <f t="shared" si="256"/>
        <v>861EPS002</v>
      </c>
      <c r="CU739" s="294" t="s">
        <v>350</v>
      </c>
      <c r="CV739" s="295">
        <v>861</v>
      </c>
      <c r="CW739" s="294" t="s">
        <v>225</v>
      </c>
      <c r="CX739" s="296">
        <v>3</v>
      </c>
      <c r="CY739" s="209" t="str">
        <f t="shared" si="257"/>
        <v>360EPSS23</v>
      </c>
      <c r="CZ739" s="294" t="s">
        <v>351</v>
      </c>
      <c r="DA739" s="295">
        <v>360</v>
      </c>
      <c r="DB739" s="294" t="s">
        <v>200</v>
      </c>
      <c r="DC739" s="296">
        <v>143</v>
      </c>
    </row>
    <row r="740" spans="98:107" x14ac:dyDescent="0.25">
      <c r="CT740" s="293" t="str">
        <f t="shared" si="256"/>
        <v>861EPS003</v>
      </c>
      <c r="CU740" s="294" t="s">
        <v>350</v>
      </c>
      <c r="CV740" s="295">
        <v>861</v>
      </c>
      <c r="CW740" s="294" t="s">
        <v>226</v>
      </c>
      <c r="CX740" s="296">
        <v>2476</v>
      </c>
      <c r="CY740" s="209" t="str">
        <f t="shared" si="257"/>
        <v>360EPSS37</v>
      </c>
      <c r="CZ740" s="294" t="s">
        <v>351</v>
      </c>
      <c r="DA740" s="295">
        <v>360</v>
      </c>
      <c r="DB740" s="294" t="s">
        <v>196</v>
      </c>
      <c r="DC740" s="296">
        <v>409</v>
      </c>
    </row>
    <row r="741" spans="98:107" x14ac:dyDescent="0.25">
      <c r="CT741" s="293" t="str">
        <f t="shared" si="256"/>
        <v>861EPS005</v>
      </c>
      <c r="CU741" s="294" t="s">
        <v>350</v>
      </c>
      <c r="CV741" s="295">
        <v>861</v>
      </c>
      <c r="CW741" s="294" t="s">
        <v>228</v>
      </c>
      <c r="CX741" s="296">
        <v>5</v>
      </c>
      <c r="CY741" s="209" t="str">
        <f t="shared" si="257"/>
        <v>360EPSS40</v>
      </c>
      <c r="CZ741" s="294" t="s">
        <v>351</v>
      </c>
      <c r="DA741" s="295">
        <v>360</v>
      </c>
      <c r="DB741" s="294" t="s">
        <v>178</v>
      </c>
      <c r="DC741" s="296">
        <v>40106</v>
      </c>
    </row>
    <row r="742" spans="98:107" x14ac:dyDescent="0.25">
      <c r="CT742" s="293" t="str">
        <f t="shared" si="256"/>
        <v>861EPS016</v>
      </c>
      <c r="CU742" s="294" t="s">
        <v>350</v>
      </c>
      <c r="CV742" s="295">
        <v>861</v>
      </c>
      <c r="CW742" s="294" t="s">
        <v>221</v>
      </c>
      <c r="CX742" s="296">
        <v>656</v>
      </c>
      <c r="CY742" s="209" t="str">
        <f t="shared" si="257"/>
        <v>380EPS020</v>
      </c>
      <c r="CZ742" s="294" t="s">
        <v>351</v>
      </c>
      <c r="DA742" s="295">
        <v>380</v>
      </c>
      <c r="DB742" s="294" t="s">
        <v>189</v>
      </c>
      <c r="DC742" s="296">
        <v>67</v>
      </c>
    </row>
    <row r="743" spans="98:107" x14ac:dyDescent="0.25">
      <c r="CT743" s="293" t="str">
        <f t="shared" si="256"/>
        <v>861EPS023</v>
      </c>
      <c r="CU743" s="294" t="s">
        <v>350</v>
      </c>
      <c r="CV743" s="295">
        <v>861</v>
      </c>
      <c r="CW743" s="294" t="s">
        <v>227</v>
      </c>
      <c r="CX743" s="296">
        <v>5</v>
      </c>
      <c r="CY743" s="209" t="str">
        <f t="shared" si="257"/>
        <v>380EPSM03</v>
      </c>
      <c r="CZ743" s="294" t="s">
        <v>351</v>
      </c>
      <c r="DA743" s="295">
        <v>380</v>
      </c>
      <c r="DB743" s="294" t="s">
        <v>202</v>
      </c>
      <c r="DC743" s="296">
        <v>45</v>
      </c>
    </row>
    <row r="744" spans="98:107" x14ac:dyDescent="0.25">
      <c r="CT744" s="293" t="str">
        <f t="shared" si="256"/>
        <v>861EPS037</v>
      </c>
      <c r="CU744" s="294" t="s">
        <v>350</v>
      </c>
      <c r="CV744" s="295">
        <v>861</v>
      </c>
      <c r="CW744" s="294" t="s">
        <v>224</v>
      </c>
      <c r="CX744" s="296">
        <v>964</v>
      </c>
      <c r="CY744" s="209" t="str">
        <f t="shared" si="257"/>
        <v>380EPSS05</v>
      </c>
      <c r="CZ744" s="294" t="s">
        <v>351</v>
      </c>
      <c r="DA744" s="295">
        <v>380</v>
      </c>
      <c r="DB744" s="294" t="s">
        <v>206</v>
      </c>
      <c r="DC744" s="296">
        <v>1</v>
      </c>
    </row>
    <row r="745" spans="98:107" x14ac:dyDescent="0.25">
      <c r="CT745" s="293" t="str">
        <f t="shared" si="256"/>
        <v>861EPS040</v>
      </c>
      <c r="CU745" s="294" t="s">
        <v>350</v>
      </c>
      <c r="CV745" s="295">
        <v>861</v>
      </c>
      <c r="CW745" s="294" t="s">
        <v>240</v>
      </c>
      <c r="CX745" s="296">
        <v>46</v>
      </c>
      <c r="CY745" s="209" t="str">
        <f t="shared" si="257"/>
        <v>380EPSS10</v>
      </c>
      <c r="CZ745" s="294" t="s">
        <v>351</v>
      </c>
      <c r="DA745" s="295">
        <v>380</v>
      </c>
      <c r="DB745" s="294" t="s">
        <v>192</v>
      </c>
      <c r="DC745" s="296">
        <v>531</v>
      </c>
    </row>
    <row r="746" spans="98:107" x14ac:dyDescent="0.25">
      <c r="CT746" s="293" t="str">
        <f t="shared" si="256"/>
        <v>1EAS016</v>
      </c>
      <c r="CU746" s="294" t="s">
        <v>351</v>
      </c>
      <c r="CV746" s="295">
        <v>1</v>
      </c>
      <c r="CW746" s="294" t="s">
        <v>230</v>
      </c>
      <c r="CX746" s="296">
        <v>7078</v>
      </c>
      <c r="CY746" s="209" t="str">
        <f t="shared" si="257"/>
        <v>380EPSS16</v>
      </c>
      <c r="CZ746" s="294" t="s">
        <v>351</v>
      </c>
      <c r="DA746" s="295">
        <v>380</v>
      </c>
      <c r="DB746" s="294" t="s">
        <v>194</v>
      </c>
      <c r="DC746" s="296">
        <v>74</v>
      </c>
    </row>
    <row r="747" spans="98:107" x14ac:dyDescent="0.25">
      <c r="CT747" s="293" t="str">
        <f t="shared" si="256"/>
        <v>1EAS027</v>
      </c>
      <c r="CU747" s="294" t="s">
        <v>351</v>
      </c>
      <c r="CV747" s="295">
        <v>1</v>
      </c>
      <c r="CW747" s="294" t="s">
        <v>232</v>
      </c>
      <c r="CX747" s="296">
        <v>1465</v>
      </c>
      <c r="CY747" s="209" t="str">
        <f t="shared" si="257"/>
        <v>380EPSS23</v>
      </c>
      <c r="CZ747" s="294" t="s">
        <v>351</v>
      </c>
      <c r="DA747" s="295">
        <v>380</v>
      </c>
      <c r="DB747" s="294" t="s">
        <v>200</v>
      </c>
      <c r="DC747" s="296">
        <v>1</v>
      </c>
    </row>
    <row r="748" spans="98:107" x14ac:dyDescent="0.25">
      <c r="CT748" s="293" t="str">
        <f t="shared" si="256"/>
        <v>1EPS002</v>
      </c>
      <c r="CU748" s="294" t="s">
        <v>351</v>
      </c>
      <c r="CV748" s="295">
        <v>1</v>
      </c>
      <c r="CW748" s="294" t="s">
        <v>225</v>
      </c>
      <c r="CX748" s="296">
        <v>164765</v>
      </c>
      <c r="CY748" s="209" t="str">
        <f t="shared" si="257"/>
        <v>380EPSS37</v>
      </c>
      <c r="CZ748" s="294" t="s">
        <v>351</v>
      </c>
      <c r="DA748" s="295">
        <v>380</v>
      </c>
      <c r="DB748" s="294" t="s">
        <v>196</v>
      </c>
      <c r="DC748" s="296">
        <v>97</v>
      </c>
    </row>
    <row r="749" spans="98:107" x14ac:dyDescent="0.25">
      <c r="CT749" s="293" t="str">
        <f t="shared" si="256"/>
        <v>1EPS003</v>
      </c>
      <c r="CU749" s="294" t="s">
        <v>351</v>
      </c>
      <c r="CV749" s="295">
        <v>1</v>
      </c>
      <c r="CW749" s="294" t="s">
        <v>226</v>
      </c>
      <c r="CX749" s="296">
        <v>201994</v>
      </c>
      <c r="CY749" s="209" t="str">
        <f t="shared" si="257"/>
        <v>380EPSS40</v>
      </c>
      <c r="CZ749" s="294" t="s">
        <v>351</v>
      </c>
      <c r="DA749" s="295">
        <v>380</v>
      </c>
      <c r="DB749" s="294" t="s">
        <v>178</v>
      </c>
      <c r="DC749" s="296">
        <v>8790</v>
      </c>
    </row>
    <row r="750" spans="98:107" x14ac:dyDescent="0.25">
      <c r="CT750" s="293" t="str">
        <f t="shared" si="256"/>
        <v>1EPS005</v>
      </c>
      <c r="CU750" s="294" t="s">
        <v>351</v>
      </c>
      <c r="CV750" s="295">
        <v>1</v>
      </c>
      <c r="CW750" s="294" t="s">
        <v>228</v>
      </c>
      <c r="CX750" s="296">
        <v>46457</v>
      </c>
      <c r="CY750" s="209" t="str">
        <f t="shared" si="257"/>
        <v>631EPS020</v>
      </c>
      <c r="CZ750" s="294" t="s">
        <v>351</v>
      </c>
      <c r="DA750" s="295">
        <v>631</v>
      </c>
      <c r="DB750" s="294" t="s">
        <v>189</v>
      </c>
      <c r="DC750" s="296">
        <v>6</v>
      </c>
    </row>
    <row r="751" spans="98:107" x14ac:dyDescent="0.25">
      <c r="CT751" s="293" t="str">
        <f t="shared" si="256"/>
        <v>1EPS010</v>
      </c>
      <c r="CU751" s="294" t="s">
        <v>351</v>
      </c>
      <c r="CV751" s="295">
        <v>1</v>
      </c>
      <c r="CW751" s="294" t="s">
        <v>220</v>
      </c>
      <c r="CX751" s="296">
        <v>823934</v>
      </c>
      <c r="CY751" s="209" t="str">
        <f t="shared" si="257"/>
        <v>631EPSM03</v>
      </c>
      <c r="CZ751" s="294" t="s">
        <v>351</v>
      </c>
      <c r="DA751" s="295">
        <v>631</v>
      </c>
      <c r="DB751" s="294" t="s">
        <v>202</v>
      </c>
      <c r="DC751" s="296">
        <v>78</v>
      </c>
    </row>
    <row r="752" spans="98:107" x14ac:dyDescent="0.25">
      <c r="CT752" s="293" t="str">
        <f t="shared" si="256"/>
        <v>1EPS016</v>
      </c>
      <c r="CU752" s="294" t="s">
        <v>351</v>
      </c>
      <c r="CV752" s="295">
        <v>1</v>
      </c>
      <c r="CW752" s="294" t="s">
        <v>221</v>
      </c>
      <c r="CX752" s="296">
        <v>265673</v>
      </c>
      <c r="CY752" s="209" t="str">
        <f t="shared" si="257"/>
        <v>631EPSS02</v>
      </c>
      <c r="CZ752" s="294" t="s">
        <v>351</v>
      </c>
      <c r="DA752" s="295">
        <v>631</v>
      </c>
      <c r="DB752" s="294" t="s">
        <v>198</v>
      </c>
      <c r="DC752" s="296">
        <v>1</v>
      </c>
    </row>
    <row r="753" spans="98:107" x14ac:dyDescent="0.25">
      <c r="CT753" s="293" t="str">
        <f t="shared" si="256"/>
        <v>1EPS017</v>
      </c>
      <c r="CU753" s="294" t="s">
        <v>351</v>
      </c>
      <c r="CV753" s="295">
        <v>1</v>
      </c>
      <c r="CW753" s="294" t="s">
        <v>234</v>
      </c>
      <c r="CX753" s="296">
        <v>646</v>
      </c>
      <c r="CY753" s="209" t="str">
        <f t="shared" si="257"/>
        <v>631EPSS05</v>
      </c>
      <c r="CZ753" s="294" t="s">
        <v>351</v>
      </c>
      <c r="DA753" s="295">
        <v>631</v>
      </c>
      <c r="DB753" s="294" t="s">
        <v>206</v>
      </c>
      <c r="DC753" s="296">
        <v>5</v>
      </c>
    </row>
    <row r="754" spans="98:107" x14ac:dyDescent="0.25">
      <c r="CT754" s="293" t="str">
        <f t="shared" si="256"/>
        <v>1EPS018</v>
      </c>
      <c r="CU754" s="294" t="s">
        <v>351</v>
      </c>
      <c r="CV754" s="295">
        <v>1</v>
      </c>
      <c r="CW754" s="294" t="s">
        <v>229</v>
      </c>
      <c r="CX754" s="296">
        <v>7805</v>
      </c>
      <c r="CY754" s="209" t="str">
        <f t="shared" si="257"/>
        <v>631EPSS10</v>
      </c>
      <c r="CZ754" s="294" t="s">
        <v>351</v>
      </c>
      <c r="DA754" s="295">
        <v>631</v>
      </c>
      <c r="DB754" s="294" t="s">
        <v>192</v>
      </c>
      <c r="DC754" s="296">
        <v>262</v>
      </c>
    </row>
    <row r="755" spans="98:107" x14ac:dyDescent="0.25">
      <c r="CT755" s="293" t="str">
        <f t="shared" si="256"/>
        <v>1EPS023</v>
      </c>
      <c r="CU755" s="294" t="s">
        <v>351</v>
      </c>
      <c r="CV755" s="295">
        <v>1</v>
      </c>
      <c r="CW755" s="294" t="s">
        <v>227</v>
      </c>
      <c r="CX755" s="296">
        <v>66693</v>
      </c>
      <c r="CY755" s="209" t="str">
        <f t="shared" si="257"/>
        <v>631EPSS16</v>
      </c>
      <c r="CZ755" s="294" t="s">
        <v>351</v>
      </c>
      <c r="DA755" s="295">
        <v>631</v>
      </c>
      <c r="DB755" s="294" t="s">
        <v>194</v>
      </c>
      <c r="DC755" s="296">
        <v>70</v>
      </c>
    </row>
    <row r="756" spans="98:107" x14ac:dyDescent="0.25">
      <c r="CT756" s="293" t="str">
        <f t="shared" si="256"/>
        <v>1EPS033</v>
      </c>
      <c r="CU756" s="294" t="s">
        <v>351</v>
      </c>
      <c r="CV756" s="295">
        <v>1</v>
      </c>
      <c r="CW756" s="294" t="s">
        <v>235</v>
      </c>
      <c r="CX756" s="296">
        <v>3</v>
      </c>
      <c r="CY756" s="209" t="str">
        <f t="shared" si="257"/>
        <v>631EPSS23</v>
      </c>
      <c r="CZ756" s="294" t="s">
        <v>351</v>
      </c>
      <c r="DA756" s="295">
        <v>631</v>
      </c>
      <c r="DB756" s="294" t="s">
        <v>200</v>
      </c>
      <c r="DC756" s="296">
        <v>3</v>
      </c>
    </row>
    <row r="757" spans="98:107" x14ac:dyDescent="0.25">
      <c r="CT757" s="293" t="str">
        <f t="shared" si="256"/>
        <v>1EPS037</v>
      </c>
      <c r="CU757" s="294" t="s">
        <v>351</v>
      </c>
      <c r="CV757" s="295">
        <v>1</v>
      </c>
      <c r="CW757" s="294" t="s">
        <v>224</v>
      </c>
      <c r="CX757" s="296">
        <v>193785</v>
      </c>
      <c r="CY757" s="209" t="str">
        <f t="shared" si="257"/>
        <v>631EPSS37</v>
      </c>
      <c r="CZ757" s="294" t="s">
        <v>351</v>
      </c>
      <c r="DA757" s="295">
        <v>631</v>
      </c>
      <c r="DB757" s="294" t="s">
        <v>196</v>
      </c>
      <c r="DC757" s="296">
        <v>38</v>
      </c>
    </row>
    <row r="758" spans="98:107" x14ac:dyDescent="0.25">
      <c r="CT758" s="293" t="str">
        <f t="shared" si="256"/>
        <v>1EPS040</v>
      </c>
      <c r="CU758" s="294" t="s">
        <v>351</v>
      </c>
      <c r="CV758" s="295">
        <v>1</v>
      </c>
      <c r="CW758" s="294" t="s">
        <v>240</v>
      </c>
      <c r="CX758" s="296">
        <v>16650</v>
      </c>
      <c r="CY758" s="209" t="str">
        <f t="shared" si="257"/>
        <v>631EPSS40</v>
      </c>
      <c r="CZ758" s="294" t="s">
        <v>351</v>
      </c>
      <c r="DA758" s="295">
        <v>631</v>
      </c>
      <c r="DB758" s="294" t="s">
        <v>178</v>
      </c>
      <c r="DC758" s="296">
        <v>4686</v>
      </c>
    </row>
    <row r="759" spans="98:107" x14ac:dyDescent="0.25">
      <c r="CT759" s="293" t="str">
        <f t="shared" si="256"/>
        <v>1ESSC02</v>
      </c>
      <c r="CU759" s="294" t="s">
        <v>351</v>
      </c>
      <c r="CV759" s="295">
        <v>1</v>
      </c>
      <c r="CW759" s="294" t="s">
        <v>242</v>
      </c>
      <c r="CX759" s="296">
        <v>55</v>
      </c>
      <c r="CY759" s="209" t="str">
        <f t="shared" si="257"/>
        <v/>
      </c>
      <c r="CZ759" s="316"/>
      <c r="DA759" s="317"/>
      <c r="DB759" s="316"/>
      <c r="DC759" s="318"/>
    </row>
    <row r="760" spans="98:107" x14ac:dyDescent="0.25">
      <c r="CT760" s="293" t="str">
        <f t="shared" si="256"/>
        <v>1ESSC24</v>
      </c>
      <c r="CU760" s="294" t="s">
        <v>351</v>
      </c>
      <c r="CV760" s="295">
        <v>1</v>
      </c>
      <c r="CW760" s="294" t="s">
        <v>241</v>
      </c>
      <c r="CX760" s="296">
        <v>195</v>
      </c>
      <c r="CY760" s="209" t="str">
        <f t="shared" si="257"/>
        <v/>
      </c>
      <c r="CZ760" s="316"/>
      <c r="DA760" s="317"/>
      <c r="DB760" s="316"/>
      <c r="DC760" s="318"/>
    </row>
    <row r="761" spans="98:107" x14ac:dyDescent="0.25">
      <c r="CT761" s="293" t="str">
        <f t="shared" si="256"/>
        <v>1ESSC62</v>
      </c>
      <c r="CU761" s="294" t="s">
        <v>351</v>
      </c>
      <c r="CV761" s="295">
        <v>1</v>
      </c>
      <c r="CW761" s="294" t="s">
        <v>245</v>
      </c>
      <c r="CX761" s="296">
        <v>17</v>
      </c>
      <c r="CY761" s="209" t="str">
        <f t="shared" si="257"/>
        <v/>
      </c>
      <c r="CZ761" s="316"/>
      <c r="DA761" s="317"/>
      <c r="DB761" s="316"/>
      <c r="DC761" s="318"/>
    </row>
    <row r="762" spans="98:107" x14ac:dyDescent="0.25">
      <c r="CT762" s="293" t="str">
        <f t="shared" si="256"/>
        <v>79EAS016</v>
      </c>
      <c r="CU762" s="294" t="s">
        <v>351</v>
      </c>
      <c r="CV762" s="295">
        <v>79</v>
      </c>
      <c r="CW762" s="294" t="s">
        <v>230</v>
      </c>
      <c r="CX762" s="296">
        <v>25</v>
      </c>
      <c r="CY762" s="209" t="str">
        <f t="shared" si="257"/>
        <v/>
      </c>
      <c r="CZ762" s="316"/>
      <c r="DA762" s="317"/>
      <c r="DB762" s="316"/>
      <c r="DC762" s="318"/>
    </row>
    <row r="763" spans="98:107" x14ac:dyDescent="0.25">
      <c r="CT763" s="293" t="str">
        <f t="shared" si="256"/>
        <v>79EAS027</v>
      </c>
      <c r="CU763" s="294" t="s">
        <v>351</v>
      </c>
      <c r="CV763" s="295">
        <v>79</v>
      </c>
      <c r="CW763" s="294" t="s">
        <v>232</v>
      </c>
      <c r="CX763" s="296">
        <v>97</v>
      </c>
      <c r="CY763" s="209" t="str">
        <f t="shared" si="257"/>
        <v/>
      </c>
      <c r="CZ763" s="316"/>
      <c r="DA763" s="317"/>
      <c r="DB763" s="316"/>
      <c r="DC763" s="318"/>
    </row>
    <row r="764" spans="98:107" x14ac:dyDescent="0.25">
      <c r="CT764" s="293" t="str">
        <f t="shared" si="256"/>
        <v>79EPS002</v>
      </c>
      <c r="CU764" s="294" t="s">
        <v>351</v>
      </c>
      <c r="CV764" s="295">
        <v>79</v>
      </c>
      <c r="CW764" s="294" t="s">
        <v>225</v>
      </c>
      <c r="CX764" s="296">
        <v>276</v>
      </c>
      <c r="CY764" s="209" t="str">
        <f t="shared" si="257"/>
        <v/>
      </c>
      <c r="CZ764" s="316"/>
      <c r="DA764" s="317"/>
      <c r="DB764" s="316"/>
      <c r="DC764" s="318"/>
    </row>
    <row r="765" spans="98:107" x14ac:dyDescent="0.25">
      <c r="CT765" s="293" t="str">
        <f t="shared" si="256"/>
        <v>79EPS003</v>
      </c>
      <c r="CU765" s="294" t="s">
        <v>351</v>
      </c>
      <c r="CV765" s="295">
        <v>79</v>
      </c>
      <c r="CW765" s="294" t="s">
        <v>226</v>
      </c>
      <c r="CX765" s="296">
        <v>4792</v>
      </c>
      <c r="CY765" s="209" t="str">
        <f t="shared" si="257"/>
        <v/>
      </c>
      <c r="CZ765" s="316"/>
      <c r="DA765" s="317"/>
      <c r="DB765" s="316"/>
      <c r="DC765" s="318"/>
    </row>
    <row r="766" spans="98:107" x14ac:dyDescent="0.25">
      <c r="CT766" s="293" t="str">
        <f t="shared" si="256"/>
        <v>79EPS005</v>
      </c>
      <c r="CU766" s="294" t="s">
        <v>351</v>
      </c>
      <c r="CV766" s="295">
        <v>79</v>
      </c>
      <c r="CW766" s="294" t="s">
        <v>228</v>
      </c>
      <c r="CX766" s="296">
        <v>2</v>
      </c>
      <c r="CY766" s="209" t="str">
        <f t="shared" si="257"/>
        <v/>
      </c>
      <c r="CZ766" s="316"/>
      <c r="DA766" s="317"/>
      <c r="DB766" s="316"/>
      <c r="DC766" s="318"/>
    </row>
    <row r="767" spans="98:107" x14ac:dyDescent="0.25">
      <c r="CT767" s="293" t="str">
        <f t="shared" si="256"/>
        <v>79EPS010</v>
      </c>
      <c r="CU767" s="294" t="s">
        <v>351</v>
      </c>
      <c r="CV767" s="295">
        <v>79</v>
      </c>
      <c r="CW767" s="294" t="s">
        <v>220</v>
      </c>
      <c r="CX767" s="296">
        <v>4974</v>
      </c>
      <c r="CY767" s="209" t="str">
        <f t="shared" si="257"/>
        <v/>
      </c>
      <c r="CZ767" s="316"/>
      <c r="DA767" s="317"/>
      <c r="DB767" s="316"/>
      <c r="DC767" s="318"/>
    </row>
    <row r="768" spans="98:107" x14ac:dyDescent="0.25">
      <c r="CT768" s="293" t="str">
        <f t="shared" si="256"/>
        <v>79EPS016</v>
      </c>
      <c r="CU768" s="294" t="s">
        <v>351</v>
      </c>
      <c r="CV768" s="295">
        <v>79</v>
      </c>
      <c r="CW768" s="294" t="s">
        <v>221</v>
      </c>
      <c r="CX768" s="296">
        <v>6010</v>
      </c>
      <c r="CY768" s="209" t="str">
        <f t="shared" si="257"/>
        <v/>
      </c>
      <c r="CZ768" s="316"/>
      <c r="DA768" s="317"/>
      <c r="DB768" s="316"/>
      <c r="DC768" s="318"/>
    </row>
    <row r="769" spans="98:107" x14ac:dyDescent="0.25">
      <c r="CT769" s="293" t="str">
        <f t="shared" si="256"/>
        <v>79EPS017</v>
      </c>
      <c r="CU769" s="294" t="s">
        <v>351</v>
      </c>
      <c r="CV769" s="295">
        <v>79</v>
      </c>
      <c r="CW769" s="294" t="s">
        <v>234</v>
      </c>
      <c r="CX769" s="296">
        <v>5</v>
      </c>
      <c r="CY769" s="209" t="str">
        <f t="shared" si="257"/>
        <v/>
      </c>
      <c r="CZ769" s="316"/>
      <c r="DA769" s="317"/>
      <c r="DB769" s="316"/>
      <c r="DC769" s="318"/>
    </row>
    <row r="770" spans="98:107" x14ac:dyDescent="0.25">
      <c r="CT770" s="293" t="str">
        <f t="shared" si="256"/>
        <v>79EPS018</v>
      </c>
      <c r="CU770" s="294" t="s">
        <v>351</v>
      </c>
      <c r="CV770" s="295">
        <v>79</v>
      </c>
      <c r="CW770" s="294" t="s">
        <v>229</v>
      </c>
      <c r="CX770" s="296">
        <v>4</v>
      </c>
      <c r="CY770" s="209" t="str">
        <f t="shared" si="257"/>
        <v/>
      </c>
      <c r="CZ770" s="316"/>
      <c r="DA770" s="317"/>
      <c r="DB770" s="316"/>
      <c r="DC770" s="318"/>
    </row>
    <row r="771" spans="98:107" x14ac:dyDescent="0.25">
      <c r="CT771" s="293" t="str">
        <f t="shared" si="256"/>
        <v>79EPS023</v>
      </c>
      <c r="CU771" s="294" t="s">
        <v>351</v>
      </c>
      <c r="CV771" s="295">
        <v>79</v>
      </c>
      <c r="CW771" s="294" t="s">
        <v>227</v>
      </c>
      <c r="CX771" s="296">
        <v>5</v>
      </c>
      <c r="CY771" s="209" t="str">
        <f t="shared" si="257"/>
        <v/>
      </c>
      <c r="CZ771" s="316"/>
      <c r="DA771" s="317"/>
      <c r="DB771" s="316"/>
      <c r="DC771" s="318"/>
    </row>
    <row r="772" spans="98:107" x14ac:dyDescent="0.25">
      <c r="CT772" s="293" t="str">
        <f t="shared" si="256"/>
        <v>79EPS037</v>
      </c>
      <c r="CU772" s="294" t="s">
        <v>351</v>
      </c>
      <c r="CV772" s="295">
        <v>79</v>
      </c>
      <c r="CW772" s="294" t="s">
        <v>224</v>
      </c>
      <c r="CX772" s="296">
        <v>4033</v>
      </c>
      <c r="CY772" s="209" t="str">
        <f t="shared" si="257"/>
        <v/>
      </c>
      <c r="CZ772" s="316"/>
      <c r="DA772" s="317"/>
      <c r="DB772" s="316"/>
      <c r="DC772" s="318"/>
    </row>
    <row r="773" spans="98:107" x14ac:dyDescent="0.25">
      <c r="CT773" s="293" t="str">
        <f t="shared" si="256"/>
        <v>79EPS040</v>
      </c>
      <c r="CU773" s="294" t="s">
        <v>351</v>
      </c>
      <c r="CV773" s="295">
        <v>79</v>
      </c>
      <c r="CW773" s="294" t="s">
        <v>240</v>
      </c>
      <c r="CX773" s="296">
        <v>309</v>
      </c>
      <c r="CY773" s="209" t="str">
        <f t="shared" si="257"/>
        <v/>
      </c>
      <c r="CZ773" s="316"/>
      <c r="DA773" s="317"/>
      <c r="DB773" s="316"/>
      <c r="DC773" s="318"/>
    </row>
    <row r="774" spans="98:107" x14ac:dyDescent="0.25">
      <c r="CT774" s="293" t="str">
        <f t="shared" si="256"/>
        <v>88EAS016</v>
      </c>
      <c r="CU774" s="294" t="s">
        <v>351</v>
      </c>
      <c r="CV774" s="295">
        <v>88</v>
      </c>
      <c r="CW774" s="294" t="s">
        <v>230</v>
      </c>
      <c r="CX774" s="296">
        <v>820</v>
      </c>
      <c r="CY774" s="209" t="str">
        <f t="shared" si="257"/>
        <v/>
      </c>
      <c r="CZ774" s="316"/>
      <c r="DA774" s="317"/>
      <c r="DB774" s="316"/>
      <c r="DC774" s="318"/>
    </row>
    <row r="775" spans="98:107" x14ac:dyDescent="0.25">
      <c r="CT775" s="293" t="str">
        <f t="shared" si="256"/>
        <v>88EAS027</v>
      </c>
      <c r="CU775" s="294" t="s">
        <v>351</v>
      </c>
      <c r="CV775" s="295">
        <v>88</v>
      </c>
      <c r="CW775" s="294" t="s">
        <v>232</v>
      </c>
      <c r="CX775" s="296">
        <v>625</v>
      </c>
      <c r="CY775" s="209" t="str">
        <f t="shared" si="257"/>
        <v/>
      </c>
      <c r="CZ775" s="316"/>
      <c r="DA775" s="317"/>
      <c r="DB775" s="316"/>
      <c r="DC775" s="318"/>
    </row>
    <row r="776" spans="98:107" x14ac:dyDescent="0.25">
      <c r="CT776" s="293" t="str">
        <f t="shared" si="256"/>
        <v>88EPS002</v>
      </c>
      <c r="CU776" s="294" t="s">
        <v>351</v>
      </c>
      <c r="CV776" s="295">
        <v>88</v>
      </c>
      <c r="CW776" s="294" t="s">
        <v>225</v>
      </c>
      <c r="CX776" s="296">
        <v>29837</v>
      </c>
      <c r="CY776" s="209" t="str">
        <f t="shared" si="257"/>
        <v/>
      </c>
      <c r="CZ776" s="316"/>
      <c r="DA776" s="317"/>
      <c r="DB776" s="316"/>
      <c r="DC776" s="318"/>
    </row>
    <row r="777" spans="98:107" x14ac:dyDescent="0.25">
      <c r="CT777" s="293" t="str">
        <f t="shared" si="256"/>
        <v>88EPS003</v>
      </c>
      <c r="CU777" s="294" t="s">
        <v>351</v>
      </c>
      <c r="CV777" s="295">
        <v>88</v>
      </c>
      <c r="CW777" s="294" t="s">
        <v>226</v>
      </c>
      <c r="CX777" s="296">
        <v>48416</v>
      </c>
      <c r="CY777" s="209" t="str">
        <f t="shared" si="257"/>
        <v/>
      </c>
      <c r="CZ777" s="316"/>
      <c r="DA777" s="317"/>
      <c r="DB777" s="316"/>
      <c r="DC777" s="318"/>
    </row>
    <row r="778" spans="98:107" x14ac:dyDescent="0.25">
      <c r="CT778" s="293" t="str">
        <f t="shared" ref="CT778:CT841" si="258">CONCATENATE(CV778,CW778)</f>
        <v>88EPS005</v>
      </c>
      <c r="CU778" s="294" t="s">
        <v>351</v>
      </c>
      <c r="CV778" s="295">
        <v>88</v>
      </c>
      <c r="CW778" s="294" t="s">
        <v>228</v>
      </c>
      <c r="CX778" s="296">
        <v>3997</v>
      </c>
      <c r="CY778" s="209" t="str">
        <f t="shared" ref="CY778:CY841" si="259">CONCATENATE(DA778,DB778)</f>
        <v/>
      </c>
      <c r="CZ778" s="316"/>
      <c r="DA778" s="317"/>
      <c r="DB778" s="316"/>
      <c r="DC778" s="318"/>
    </row>
    <row r="779" spans="98:107" x14ac:dyDescent="0.25">
      <c r="CT779" s="293" t="str">
        <f t="shared" si="258"/>
        <v>88EPS010</v>
      </c>
      <c r="CU779" s="294" t="s">
        <v>351</v>
      </c>
      <c r="CV779" s="295">
        <v>88</v>
      </c>
      <c r="CW779" s="294" t="s">
        <v>220</v>
      </c>
      <c r="CX779" s="296">
        <v>124672</v>
      </c>
      <c r="CY779" s="209" t="str">
        <f t="shared" si="259"/>
        <v/>
      </c>
      <c r="CZ779" s="316"/>
      <c r="DA779" s="317"/>
      <c r="DB779" s="316"/>
      <c r="DC779" s="318"/>
    </row>
    <row r="780" spans="98:107" x14ac:dyDescent="0.25">
      <c r="CT780" s="293" t="str">
        <f t="shared" si="258"/>
        <v>88EPS016</v>
      </c>
      <c r="CU780" s="294" t="s">
        <v>351</v>
      </c>
      <c r="CV780" s="295">
        <v>88</v>
      </c>
      <c r="CW780" s="294" t="s">
        <v>221</v>
      </c>
      <c r="CX780" s="296">
        <v>33579</v>
      </c>
      <c r="CY780" s="209" t="str">
        <f t="shared" si="259"/>
        <v/>
      </c>
      <c r="CZ780" s="316"/>
      <c r="DA780" s="317"/>
      <c r="DB780" s="316"/>
      <c r="DC780" s="318"/>
    </row>
    <row r="781" spans="98:107" x14ac:dyDescent="0.25">
      <c r="CT781" s="293" t="str">
        <f t="shared" si="258"/>
        <v>88EPS017</v>
      </c>
      <c r="CU781" s="294" t="s">
        <v>351</v>
      </c>
      <c r="CV781" s="295">
        <v>88</v>
      </c>
      <c r="CW781" s="294" t="s">
        <v>234</v>
      </c>
      <c r="CX781" s="296">
        <v>51</v>
      </c>
      <c r="CY781" s="209" t="str">
        <f t="shared" si="259"/>
        <v/>
      </c>
      <c r="CZ781" s="316"/>
      <c r="DA781" s="317"/>
      <c r="DB781" s="316"/>
      <c r="DC781" s="318"/>
    </row>
    <row r="782" spans="98:107" x14ac:dyDescent="0.25">
      <c r="CT782" s="293" t="str">
        <f t="shared" si="258"/>
        <v>88EPS018</v>
      </c>
      <c r="CU782" s="294" t="s">
        <v>351</v>
      </c>
      <c r="CV782" s="295">
        <v>88</v>
      </c>
      <c r="CW782" s="294" t="s">
        <v>229</v>
      </c>
      <c r="CX782" s="296">
        <v>1629</v>
      </c>
      <c r="CY782" s="209" t="str">
        <f t="shared" si="259"/>
        <v/>
      </c>
      <c r="CZ782" s="316"/>
      <c r="DA782" s="317"/>
      <c r="DB782" s="316"/>
      <c r="DC782" s="318"/>
    </row>
    <row r="783" spans="98:107" x14ac:dyDescent="0.25">
      <c r="CT783" s="293" t="str">
        <f t="shared" si="258"/>
        <v>88EPS023</v>
      </c>
      <c r="CU783" s="294" t="s">
        <v>351</v>
      </c>
      <c r="CV783" s="295">
        <v>88</v>
      </c>
      <c r="CW783" s="294" t="s">
        <v>227</v>
      </c>
      <c r="CX783" s="296">
        <v>6708</v>
      </c>
      <c r="CY783" s="209" t="str">
        <f t="shared" si="259"/>
        <v/>
      </c>
      <c r="CZ783" s="316"/>
      <c r="DA783" s="317"/>
      <c r="DB783" s="316"/>
      <c r="DC783" s="318"/>
    </row>
    <row r="784" spans="98:107" x14ac:dyDescent="0.25">
      <c r="CT784" s="293" t="str">
        <f t="shared" si="258"/>
        <v>88EPS037</v>
      </c>
      <c r="CU784" s="294" t="s">
        <v>351</v>
      </c>
      <c r="CV784" s="295">
        <v>88</v>
      </c>
      <c r="CW784" s="294" t="s">
        <v>224</v>
      </c>
      <c r="CX784" s="296">
        <v>32547</v>
      </c>
      <c r="CY784" s="209" t="str">
        <f t="shared" si="259"/>
        <v/>
      </c>
      <c r="CZ784" s="316"/>
      <c r="DA784" s="317"/>
      <c r="DB784" s="316"/>
      <c r="DC784" s="318"/>
    </row>
    <row r="785" spans="98:107" x14ac:dyDescent="0.25">
      <c r="CT785" s="293" t="str">
        <f t="shared" si="258"/>
        <v>88EPS040</v>
      </c>
      <c r="CU785" s="294" t="s">
        <v>351</v>
      </c>
      <c r="CV785" s="295">
        <v>88</v>
      </c>
      <c r="CW785" s="294" t="s">
        <v>240</v>
      </c>
      <c r="CX785" s="296">
        <v>1949</v>
      </c>
      <c r="CY785" s="209" t="str">
        <f t="shared" si="259"/>
        <v/>
      </c>
      <c r="CZ785" s="316"/>
      <c r="DA785" s="317"/>
      <c r="DB785" s="316"/>
      <c r="DC785" s="318"/>
    </row>
    <row r="786" spans="98:107" x14ac:dyDescent="0.25">
      <c r="CT786" s="293" t="str">
        <f t="shared" si="258"/>
        <v>88EPSC20</v>
      </c>
      <c r="CU786" s="294" t="s">
        <v>351</v>
      </c>
      <c r="CV786" s="295">
        <v>88</v>
      </c>
      <c r="CW786" s="294" t="s">
        <v>243</v>
      </c>
      <c r="CX786" s="296">
        <v>23</v>
      </c>
      <c r="CY786" s="209" t="str">
        <f t="shared" si="259"/>
        <v/>
      </c>
      <c r="CZ786" s="316"/>
      <c r="DA786" s="317"/>
      <c r="DB786" s="316"/>
      <c r="DC786" s="318"/>
    </row>
    <row r="787" spans="98:107" x14ac:dyDescent="0.25">
      <c r="CT787" s="293" t="str">
        <f t="shared" si="258"/>
        <v>88ESSC02</v>
      </c>
      <c r="CU787" s="294" t="s">
        <v>351</v>
      </c>
      <c r="CV787" s="295">
        <v>88</v>
      </c>
      <c r="CW787" s="294" t="s">
        <v>242</v>
      </c>
      <c r="CX787" s="296">
        <v>5</v>
      </c>
      <c r="CY787" s="209" t="str">
        <f t="shared" si="259"/>
        <v/>
      </c>
      <c r="CZ787" s="316"/>
      <c r="DA787" s="317"/>
      <c r="DB787" s="316"/>
      <c r="DC787" s="318"/>
    </row>
    <row r="788" spans="98:107" x14ac:dyDescent="0.25">
      <c r="CT788" s="293" t="str">
        <f t="shared" si="258"/>
        <v>88ESSC62</v>
      </c>
      <c r="CU788" s="294" t="s">
        <v>351</v>
      </c>
      <c r="CV788" s="295">
        <v>88</v>
      </c>
      <c r="CW788" s="294" t="s">
        <v>245</v>
      </c>
      <c r="CX788" s="296">
        <v>2</v>
      </c>
      <c r="CY788" s="209" t="str">
        <f t="shared" si="259"/>
        <v/>
      </c>
      <c r="CZ788" s="316"/>
      <c r="DA788" s="317"/>
      <c r="DB788" s="316"/>
      <c r="DC788" s="318"/>
    </row>
    <row r="789" spans="98:107" x14ac:dyDescent="0.25">
      <c r="CT789" s="293" t="str">
        <f t="shared" si="258"/>
        <v>129EAS016</v>
      </c>
      <c r="CU789" s="294" t="s">
        <v>351</v>
      </c>
      <c r="CV789" s="295">
        <v>129</v>
      </c>
      <c r="CW789" s="294" t="s">
        <v>230</v>
      </c>
      <c r="CX789" s="296">
        <v>92</v>
      </c>
      <c r="CY789" s="209" t="str">
        <f t="shared" si="259"/>
        <v/>
      </c>
      <c r="CZ789" s="316"/>
      <c r="DA789" s="317"/>
      <c r="DB789" s="316"/>
      <c r="DC789" s="318"/>
    </row>
    <row r="790" spans="98:107" x14ac:dyDescent="0.25">
      <c r="CT790" s="293" t="str">
        <f t="shared" si="258"/>
        <v>129EAS027</v>
      </c>
      <c r="CU790" s="294" t="s">
        <v>351</v>
      </c>
      <c r="CV790" s="295">
        <v>129</v>
      </c>
      <c r="CW790" s="294" t="s">
        <v>232</v>
      </c>
      <c r="CX790" s="296">
        <v>93</v>
      </c>
      <c r="CY790" s="209" t="str">
        <f t="shared" si="259"/>
        <v/>
      </c>
      <c r="CZ790" s="316"/>
      <c r="DA790" s="317"/>
      <c r="DB790" s="316"/>
      <c r="DC790" s="318"/>
    </row>
    <row r="791" spans="98:107" x14ac:dyDescent="0.25">
      <c r="CT791" s="293" t="str">
        <f t="shared" si="258"/>
        <v>129EPS002</v>
      </c>
      <c r="CU791" s="294" t="s">
        <v>351</v>
      </c>
      <c r="CV791" s="295">
        <v>129</v>
      </c>
      <c r="CW791" s="294" t="s">
        <v>225</v>
      </c>
      <c r="CX791" s="296">
        <v>2480</v>
      </c>
      <c r="CY791" s="209" t="str">
        <f t="shared" si="259"/>
        <v/>
      </c>
      <c r="CZ791" s="316"/>
      <c r="DA791" s="317"/>
      <c r="DB791" s="316"/>
      <c r="DC791" s="318"/>
    </row>
    <row r="792" spans="98:107" x14ac:dyDescent="0.25">
      <c r="CT792" s="293" t="str">
        <f t="shared" si="258"/>
        <v>129EPS003</v>
      </c>
      <c r="CU792" s="294" t="s">
        <v>351</v>
      </c>
      <c r="CV792" s="295">
        <v>129</v>
      </c>
      <c r="CW792" s="294" t="s">
        <v>226</v>
      </c>
      <c r="CX792" s="296">
        <v>6653</v>
      </c>
      <c r="CY792" s="209" t="str">
        <f t="shared" si="259"/>
        <v/>
      </c>
      <c r="CZ792" s="316"/>
      <c r="DA792" s="317"/>
      <c r="DB792" s="316"/>
      <c r="DC792" s="318"/>
    </row>
    <row r="793" spans="98:107" x14ac:dyDescent="0.25">
      <c r="CT793" s="293" t="str">
        <f t="shared" si="258"/>
        <v>129EPS005</v>
      </c>
      <c r="CU793" s="294" t="s">
        <v>351</v>
      </c>
      <c r="CV793" s="295">
        <v>129</v>
      </c>
      <c r="CW793" s="294" t="s">
        <v>228</v>
      </c>
      <c r="CX793" s="296">
        <v>177</v>
      </c>
      <c r="CY793" s="209" t="str">
        <f t="shared" si="259"/>
        <v/>
      </c>
      <c r="CZ793" s="316"/>
      <c r="DA793" s="317"/>
      <c r="DB793" s="316"/>
      <c r="DC793" s="318"/>
    </row>
    <row r="794" spans="98:107" x14ac:dyDescent="0.25">
      <c r="CT794" s="293" t="str">
        <f t="shared" si="258"/>
        <v>129EPS010</v>
      </c>
      <c r="CU794" s="294" t="s">
        <v>351</v>
      </c>
      <c r="CV794" s="295">
        <v>129</v>
      </c>
      <c r="CW794" s="294" t="s">
        <v>220</v>
      </c>
      <c r="CX794" s="296">
        <v>42252</v>
      </c>
      <c r="CY794" s="209" t="str">
        <f t="shared" si="259"/>
        <v/>
      </c>
      <c r="CZ794" s="316"/>
      <c r="DA794" s="317"/>
      <c r="DB794" s="316"/>
      <c r="DC794" s="318"/>
    </row>
    <row r="795" spans="98:107" x14ac:dyDescent="0.25">
      <c r="CT795" s="293" t="str">
        <f t="shared" si="258"/>
        <v>129EPS016</v>
      </c>
      <c r="CU795" s="294" t="s">
        <v>351</v>
      </c>
      <c r="CV795" s="295">
        <v>129</v>
      </c>
      <c r="CW795" s="294" t="s">
        <v>221</v>
      </c>
      <c r="CX795" s="296">
        <v>5177</v>
      </c>
      <c r="CY795" s="209" t="str">
        <f t="shared" si="259"/>
        <v/>
      </c>
      <c r="CZ795" s="316"/>
      <c r="DA795" s="317"/>
      <c r="DB795" s="316"/>
      <c r="DC795" s="318"/>
    </row>
    <row r="796" spans="98:107" x14ac:dyDescent="0.25">
      <c r="CT796" s="293" t="str">
        <f t="shared" si="258"/>
        <v>129EPS017</v>
      </c>
      <c r="CU796" s="294" t="s">
        <v>351</v>
      </c>
      <c r="CV796" s="295">
        <v>129</v>
      </c>
      <c r="CW796" s="294" t="s">
        <v>234</v>
      </c>
      <c r="CX796" s="296">
        <v>1</v>
      </c>
      <c r="CY796" s="209" t="str">
        <f t="shared" si="259"/>
        <v/>
      </c>
      <c r="CZ796" s="316"/>
      <c r="DA796" s="317"/>
      <c r="DB796" s="316"/>
      <c r="DC796" s="318"/>
    </row>
    <row r="797" spans="98:107" x14ac:dyDescent="0.25">
      <c r="CT797" s="293" t="str">
        <f t="shared" si="258"/>
        <v>129EPS018</v>
      </c>
      <c r="CU797" s="294" t="s">
        <v>351</v>
      </c>
      <c r="CV797" s="295">
        <v>129</v>
      </c>
      <c r="CW797" s="294" t="s">
        <v>229</v>
      </c>
      <c r="CX797" s="296">
        <v>150</v>
      </c>
      <c r="CY797" s="209" t="str">
        <f t="shared" si="259"/>
        <v/>
      </c>
      <c r="CZ797" s="316"/>
      <c r="DA797" s="317"/>
      <c r="DB797" s="316"/>
      <c r="DC797" s="318"/>
    </row>
    <row r="798" spans="98:107" x14ac:dyDescent="0.25">
      <c r="CT798" s="293" t="str">
        <f t="shared" si="258"/>
        <v>129EPS023</v>
      </c>
      <c r="CU798" s="294" t="s">
        <v>351</v>
      </c>
      <c r="CV798" s="295">
        <v>129</v>
      </c>
      <c r="CW798" s="294" t="s">
        <v>227</v>
      </c>
      <c r="CX798" s="296">
        <v>68</v>
      </c>
      <c r="CY798" s="209" t="str">
        <f t="shared" si="259"/>
        <v/>
      </c>
      <c r="CZ798" s="316"/>
      <c r="DA798" s="317"/>
      <c r="DB798" s="316"/>
      <c r="DC798" s="318"/>
    </row>
    <row r="799" spans="98:107" x14ac:dyDescent="0.25">
      <c r="CT799" s="293" t="str">
        <f t="shared" si="258"/>
        <v>129EPS037</v>
      </c>
      <c r="CU799" s="294" t="s">
        <v>351</v>
      </c>
      <c r="CV799" s="295">
        <v>129</v>
      </c>
      <c r="CW799" s="294" t="s">
        <v>224</v>
      </c>
      <c r="CX799" s="296">
        <v>6892</v>
      </c>
      <c r="CY799" s="209" t="str">
        <f t="shared" si="259"/>
        <v/>
      </c>
      <c r="CZ799" s="316"/>
      <c r="DA799" s="317"/>
      <c r="DB799" s="316"/>
      <c r="DC799" s="318"/>
    </row>
    <row r="800" spans="98:107" x14ac:dyDescent="0.25">
      <c r="CT800" s="293" t="str">
        <f t="shared" si="258"/>
        <v>129EPS040</v>
      </c>
      <c r="CU800" s="294" t="s">
        <v>351</v>
      </c>
      <c r="CV800" s="295">
        <v>129</v>
      </c>
      <c r="CW800" s="294" t="s">
        <v>240</v>
      </c>
      <c r="CX800" s="296">
        <v>560</v>
      </c>
      <c r="CY800" s="209" t="str">
        <f t="shared" si="259"/>
        <v/>
      </c>
      <c r="CZ800" s="316"/>
      <c r="DA800" s="317"/>
      <c r="DB800" s="316"/>
      <c r="DC800" s="318"/>
    </row>
    <row r="801" spans="98:107" x14ac:dyDescent="0.25">
      <c r="CT801" s="293" t="str">
        <f t="shared" si="258"/>
        <v>129EPSC20</v>
      </c>
      <c r="CU801" s="294" t="s">
        <v>351</v>
      </c>
      <c r="CV801" s="295">
        <v>129</v>
      </c>
      <c r="CW801" s="294" t="s">
        <v>243</v>
      </c>
      <c r="CX801" s="296">
        <v>1</v>
      </c>
      <c r="CY801" s="209" t="str">
        <f t="shared" si="259"/>
        <v/>
      </c>
      <c r="CZ801" s="316"/>
      <c r="DA801" s="317"/>
      <c r="DB801" s="316"/>
      <c r="DC801" s="318"/>
    </row>
    <row r="802" spans="98:107" x14ac:dyDescent="0.25">
      <c r="CT802" s="293" t="str">
        <f t="shared" si="258"/>
        <v>129ESSC62</v>
      </c>
      <c r="CU802" s="294" t="s">
        <v>351</v>
      </c>
      <c r="CV802" s="295">
        <v>129</v>
      </c>
      <c r="CW802" s="294" t="s">
        <v>245</v>
      </c>
      <c r="CX802" s="296">
        <v>2</v>
      </c>
      <c r="CY802" s="209" t="str">
        <f t="shared" si="259"/>
        <v/>
      </c>
      <c r="CZ802" s="316"/>
      <c r="DA802" s="317"/>
      <c r="DB802" s="316"/>
      <c r="DC802" s="318"/>
    </row>
    <row r="803" spans="98:107" x14ac:dyDescent="0.25">
      <c r="CT803" s="293" t="str">
        <f t="shared" si="258"/>
        <v>212EAS016</v>
      </c>
      <c r="CU803" s="294" t="s">
        <v>351</v>
      </c>
      <c r="CV803" s="295">
        <v>212</v>
      </c>
      <c r="CW803" s="294" t="s">
        <v>230</v>
      </c>
      <c r="CX803" s="296">
        <v>180</v>
      </c>
      <c r="CY803" s="209" t="str">
        <f t="shared" si="259"/>
        <v/>
      </c>
      <c r="CZ803" s="316"/>
      <c r="DA803" s="317"/>
      <c r="DB803" s="316"/>
      <c r="DC803" s="318"/>
    </row>
    <row r="804" spans="98:107" x14ac:dyDescent="0.25">
      <c r="CT804" s="293" t="str">
        <f t="shared" si="258"/>
        <v>212EAS027</v>
      </c>
      <c r="CU804" s="294" t="s">
        <v>351</v>
      </c>
      <c r="CV804" s="295">
        <v>212</v>
      </c>
      <c r="CW804" s="294" t="s">
        <v>232</v>
      </c>
      <c r="CX804" s="296">
        <v>114</v>
      </c>
      <c r="CY804" s="209" t="str">
        <f t="shared" si="259"/>
        <v/>
      </c>
      <c r="CZ804" s="316"/>
      <c r="DA804" s="317"/>
      <c r="DB804" s="316"/>
      <c r="DC804" s="318"/>
    </row>
    <row r="805" spans="98:107" x14ac:dyDescent="0.25">
      <c r="CT805" s="293" t="str">
        <f t="shared" si="258"/>
        <v>212EPS002</v>
      </c>
      <c r="CU805" s="294" t="s">
        <v>351</v>
      </c>
      <c r="CV805" s="295">
        <v>212</v>
      </c>
      <c r="CW805" s="294" t="s">
        <v>225</v>
      </c>
      <c r="CX805" s="296">
        <v>269</v>
      </c>
      <c r="CY805" s="209" t="str">
        <f t="shared" si="259"/>
        <v/>
      </c>
      <c r="CZ805" s="316"/>
      <c r="DA805" s="317"/>
      <c r="DB805" s="316"/>
      <c r="DC805" s="318"/>
    </row>
    <row r="806" spans="98:107" x14ac:dyDescent="0.25">
      <c r="CT806" s="293" t="str">
        <f t="shared" si="258"/>
        <v>212EPS003</v>
      </c>
      <c r="CU806" s="294" t="s">
        <v>351</v>
      </c>
      <c r="CV806" s="295">
        <v>212</v>
      </c>
      <c r="CW806" s="294" t="s">
        <v>226</v>
      </c>
      <c r="CX806" s="296">
        <v>4092</v>
      </c>
      <c r="CY806" s="209" t="str">
        <f t="shared" si="259"/>
        <v/>
      </c>
      <c r="CZ806" s="316"/>
      <c r="DA806" s="317"/>
      <c r="DB806" s="316"/>
      <c r="DC806" s="318"/>
    </row>
    <row r="807" spans="98:107" x14ac:dyDescent="0.25">
      <c r="CT807" s="293" t="str">
        <f t="shared" si="258"/>
        <v>212EPS005</v>
      </c>
      <c r="CU807" s="294" t="s">
        <v>351</v>
      </c>
      <c r="CV807" s="295">
        <v>212</v>
      </c>
      <c r="CW807" s="294" t="s">
        <v>228</v>
      </c>
      <c r="CX807" s="296">
        <v>327</v>
      </c>
      <c r="CY807" s="209" t="str">
        <f t="shared" si="259"/>
        <v/>
      </c>
      <c r="CZ807" s="316"/>
      <c r="DA807" s="317"/>
      <c r="DB807" s="316"/>
      <c r="DC807" s="318"/>
    </row>
    <row r="808" spans="98:107" x14ac:dyDescent="0.25">
      <c r="CT808" s="293" t="str">
        <f t="shared" si="258"/>
        <v>212EPS010</v>
      </c>
      <c r="CU808" s="294" t="s">
        <v>351</v>
      </c>
      <c r="CV808" s="295">
        <v>212</v>
      </c>
      <c r="CW808" s="294" t="s">
        <v>220</v>
      </c>
      <c r="CX808" s="296">
        <v>23027</v>
      </c>
      <c r="CY808" s="209" t="str">
        <f t="shared" si="259"/>
        <v/>
      </c>
      <c r="CZ808" s="316"/>
      <c r="DA808" s="317"/>
      <c r="DB808" s="316"/>
      <c r="DC808" s="318"/>
    </row>
    <row r="809" spans="98:107" x14ac:dyDescent="0.25">
      <c r="CT809" s="293" t="str">
        <f t="shared" si="258"/>
        <v>212EPS016</v>
      </c>
      <c r="CU809" s="294" t="s">
        <v>351</v>
      </c>
      <c r="CV809" s="295">
        <v>212</v>
      </c>
      <c r="CW809" s="294" t="s">
        <v>221</v>
      </c>
      <c r="CX809" s="296">
        <v>4835</v>
      </c>
      <c r="CY809" s="209" t="str">
        <f t="shared" si="259"/>
        <v/>
      </c>
      <c r="CZ809" s="316"/>
      <c r="DA809" s="317"/>
      <c r="DB809" s="316"/>
      <c r="DC809" s="318"/>
    </row>
    <row r="810" spans="98:107" x14ac:dyDescent="0.25">
      <c r="CT810" s="293" t="str">
        <f t="shared" si="258"/>
        <v>212EPS017</v>
      </c>
      <c r="CU810" s="294" t="s">
        <v>351</v>
      </c>
      <c r="CV810" s="295">
        <v>212</v>
      </c>
      <c r="CW810" s="294" t="s">
        <v>234</v>
      </c>
      <c r="CX810" s="296">
        <v>6</v>
      </c>
      <c r="CY810" s="209" t="str">
        <f t="shared" si="259"/>
        <v/>
      </c>
      <c r="CZ810" s="316"/>
      <c r="DA810" s="317"/>
      <c r="DB810" s="316"/>
      <c r="DC810" s="318"/>
    </row>
    <row r="811" spans="98:107" x14ac:dyDescent="0.25">
      <c r="CT811" s="293" t="str">
        <f t="shared" si="258"/>
        <v>212EPS018</v>
      </c>
      <c r="CU811" s="294" t="s">
        <v>351</v>
      </c>
      <c r="CV811" s="295">
        <v>212</v>
      </c>
      <c r="CW811" s="294" t="s">
        <v>229</v>
      </c>
      <c r="CX811" s="296">
        <v>15</v>
      </c>
      <c r="CY811" s="209" t="str">
        <f t="shared" si="259"/>
        <v/>
      </c>
      <c r="CZ811" s="316"/>
      <c r="DA811" s="317"/>
      <c r="DB811" s="316"/>
      <c r="DC811" s="318"/>
    </row>
    <row r="812" spans="98:107" x14ac:dyDescent="0.25">
      <c r="CT812" s="293" t="str">
        <f t="shared" si="258"/>
        <v>212EPS023</v>
      </c>
      <c r="CU812" s="294" t="s">
        <v>351</v>
      </c>
      <c r="CV812" s="295">
        <v>212</v>
      </c>
      <c r="CW812" s="294" t="s">
        <v>227</v>
      </c>
      <c r="CX812" s="296">
        <v>26</v>
      </c>
      <c r="CY812" s="209" t="str">
        <f t="shared" si="259"/>
        <v/>
      </c>
      <c r="CZ812" s="316"/>
      <c r="DA812" s="317"/>
      <c r="DB812" s="316"/>
      <c r="DC812" s="318"/>
    </row>
    <row r="813" spans="98:107" x14ac:dyDescent="0.25">
      <c r="CT813" s="293" t="str">
        <f t="shared" si="258"/>
        <v>212EPS037</v>
      </c>
      <c r="CU813" s="294" t="s">
        <v>351</v>
      </c>
      <c r="CV813" s="295">
        <v>212</v>
      </c>
      <c r="CW813" s="294" t="s">
        <v>224</v>
      </c>
      <c r="CX813" s="296">
        <v>6745</v>
      </c>
      <c r="CY813" s="209" t="str">
        <f t="shared" si="259"/>
        <v/>
      </c>
      <c r="CZ813" s="316"/>
      <c r="DA813" s="317"/>
      <c r="DB813" s="316"/>
      <c r="DC813" s="318"/>
    </row>
    <row r="814" spans="98:107" x14ac:dyDescent="0.25">
      <c r="CT814" s="293" t="str">
        <f t="shared" si="258"/>
        <v>212EPS040</v>
      </c>
      <c r="CU814" s="294" t="s">
        <v>351</v>
      </c>
      <c r="CV814" s="295">
        <v>212</v>
      </c>
      <c r="CW814" s="294" t="s">
        <v>240</v>
      </c>
      <c r="CX814" s="296">
        <v>424</v>
      </c>
      <c r="CY814" s="209" t="str">
        <f t="shared" si="259"/>
        <v/>
      </c>
      <c r="CZ814" s="316"/>
      <c r="DA814" s="317"/>
      <c r="DB814" s="316"/>
      <c r="DC814" s="318"/>
    </row>
    <row r="815" spans="98:107" x14ac:dyDescent="0.25">
      <c r="CT815" s="293" t="str">
        <f t="shared" si="258"/>
        <v>212ESSC62</v>
      </c>
      <c r="CU815" s="294" t="s">
        <v>351</v>
      </c>
      <c r="CV815" s="295">
        <v>212</v>
      </c>
      <c r="CW815" s="294" t="s">
        <v>245</v>
      </c>
      <c r="CX815" s="296">
        <v>2</v>
      </c>
      <c r="CY815" s="209" t="str">
        <f t="shared" si="259"/>
        <v/>
      </c>
      <c r="CZ815" s="316"/>
      <c r="DA815" s="317"/>
      <c r="DB815" s="316"/>
      <c r="DC815" s="318"/>
    </row>
    <row r="816" spans="98:107" x14ac:dyDescent="0.25">
      <c r="CT816" s="293" t="str">
        <f t="shared" si="258"/>
        <v>266EAS016</v>
      </c>
      <c r="CU816" s="294" t="s">
        <v>351</v>
      </c>
      <c r="CV816" s="295">
        <v>266</v>
      </c>
      <c r="CW816" s="294" t="s">
        <v>230</v>
      </c>
      <c r="CX816" s="296">
        <v>969</v>
      </c>
      <c r="CY816" s="209" t="str">
        <f t="shared" si="259"/>
        <v/>
      </c>
      <c r="CZ816" s="316"/>
      <c r="DA816" s="317"/>
      <c r="DB816" s="316"/>
      <c r="DC816" s="318"/>
    </row>
    <row r="817" spans="98:107" x14ac:dyDescent="0.25">
      <c r="CT817" s="293" t="str">
        <f t="shared" si="258"/>
        <v>266EPS002</v>
      </c>
      <c r="CU817" s="294" t="s">
        <v>351</v>
      </c>
      <c r="CV817" s="295">
        <v>266</v>
      </c>
      <c r="CW817" s="294" t="s">
        <v>225</v>
      </c>
      <c r="CX817" s="296">
        <v>11766</v>
      </c>
      <c r="CY817" s="209" t="str">
        <f t="shared" si="259"/>
        <v/>
      </c>
      <c r="CZ817" s="316"/>
      <c r="DA817" s="317"/>
      <c r="DB817" s="316"/>
      <c r="DC817" s="318"/>
    </row>
    <row r="818" spans="98:107" x14ac:dyDescent="0.25">
      <c r="CT818" s="293" t="str">
        <f t="shared" si="258"/>
        <v>266EPS003</v>
      </c>
      <c r="CU818" s="294" t="s">
        <v>351</v>
      </c>
      <c r="CV818" s="295">
        <v>266</v>
      </c>
      <c r="CW818" s="294" t="s">
        <v>226</v>
      </c>
      <c r="CX818" s="296">
        <v>15243</v>
      </c>
      <c r="CY818" s="209" t="str">
        <f t="shared" si="259"/>
        <v/>
      </c>
      <c r="CZ818" s="316"/>
      <c r="DA818" s="317"/>
      <c r="DB818" s="316"/>
      <c r="DC818" s="318"/>
    </row>
    <row r="819" spans="98:107" x14ac:dyDescent="0.25">
      <c r="CT819" s="293" t="str">
        <f t="shared" si="258"/>
        <v>266EPS005</v>
      </c>
      <c r="CU819" s="294" t="s">
        <v>351</v>
      </c>
      <c r="CV819" s="295">
        <v>266</v>
      </c>
      <c r="CW819" s="294" t="s">
        <v>228</v>
      </c>
      <c r="CX819" s="296">
        <v>5810</v>
      </c>
      <c r="CY819" s="209" t="str">
        <f t="shared" si="259"/>
        <v/>
      </c>
      <c r="CZ819" s="316"/>
      <c r="DA819" s="317"/>
      <c r="DB819" s="316"/>
      <c r="DC819" s="318"/>
    </row>
    <row r="820" spans="98:107" x14ac:dyDescent="0.25">
      <c r="CT820" s="293" t="str">
        <f t="shared" si="258"/>
        <v>266EPS010</v>
      </c>
      <c r="CU820" s="294" t="s">
        <v>351</v>
      </c>
      <c r="CV820" s="295">
        <v>266</v>
      </c>
      <c r="CW820" s="294" t="s">
        <v>220</v>
      </c>
      <c r="CX820" s="296">
        <v>67710</v>
      </c>
      <c r="CY820" s="209" t="str">
        <f t="shared" si="259"/>
        <v/>
      </c>
      <c r="CZ820" s="316"/>
      <c r="DA820" s="317"/>
      <c r="DB820" s="316"/>
      <c r="DC820" s="318"/>
    </row>
    <row r="821" spans="98:107" x14ac:dyDescent="0.25">
      <c r="CT821" s="293" t="str">
        <f t="shared" si="258"/>
        <v>266EPS016</v>
      </c>
      <c r="CU821" s="294" t="s">
        <v>351</v>
      </c>
      <c r="CV821" s="295">
        <v>266</v>
      </c>
      <c r="CW821" s="294" t="s">
        <v>221</v>
      </c>
      <c r="CX821" s="296">
        <v>27374</v>
      </c>
      <c r="CY821" s="209" t="str">
        <f t="shared" si="259"/>
        <v/>
      </c>
      <c r="CZ821" s="316"/>
      <c r="DA821" s="317"/>
      <c r="DB821" s="316"/>
      <c r="DC821" s="318"/>
    </row>
    <row r="822" spans="98:107" x14ac:dyDescent="0.25">
      <c r="CT822" s="293" t="str">
        <f t="shared" si="258"/>
        <v>266EPS017</v>
      </c>
      <c r="CU822" s="294" t="s">
        <v>351</v>
      </c>
      <c r="CV822" s="295">
        <v>266</v>
      </c>
      <c r="CW822" s="294" t="s">
        <v>234</v>
      </c>
      <c r="CX822" s="296">
        <v>27</v>
      </c>
      <c r="CY822" s="209" t="str">
        <f t="shared" si="259"/>
        <v/>
      </c>
      <c r="CZ822" s="316"/>
      <c r="DA822" s="317"/>
      <c r="DB822" s="316"/>
      <c r="DC822" s="318"/>
    </row>
    <row r="823" spans="98:107" x14ac:dyDescent="0.25">
      <c r="CT823" s="293" t="str">
        <f t="shared" si="258"/>
        <v>266EPS018</v>
      </c>
      <c r="CU823" s="294" t="s">
        <v>351</v>
      </c>
      <c r="CV823" s="295">
        <v>266</v>
      </c>
      <c r="CW823" s="294" t="s">
        <v>229</v>
      </c>
      <c r="CX823" s="296">
        <v>743</v>
      </c>
      <c r="CY823" s="209" t="str">
        <f t="shared" si="259"/>
        <v/>
      </c>
      <c r="CZ823" s="316"/>
      <c r="DA823" s="317"/>
      <c r="DB823" s="316"/>
      <c r="DC823" s="318"/>
    </row>
    <row r="824" spans="98:107" x14ac:dyDescent="0.25">
      <c r="CT824" s="293" t="str">
        <f t="shared" si="258"/>
        <v>266EPS023</v>
      </c>
      <c r="CU824" s="294" t="s">
        <v>351</v>
      </c>
      <c r="CV824" s="295">
        <v>266</v>
      </c>
      <c r="CW824" s="294" t="s">
        <v>227</v>
      </c>
      <c r="CX824" s="296">
        <v>182</v>
      </c>
      <c r="CY824" s="209" t="str">
        <f t="shared" si="259"/>
        <v/>
      </c>
      <c r="CZ824" s="316"/>
      <c r="DA824" s="317"/>
      <c r="DB824" s="316"/>
      <c r="DC824" s="318"/>
    </row>
    <row r="825" spans="98:107" x14ac:dyDescent="0.25">
      <c r="CT825" s="293" t="str">
        <f t="shared" si="258"/>
        <v>266EPS033</v>
      </c>
      <c r="CU825" s="294" t="s">
        <v>351</v>
      </c>
      <c r="CV825" s="295">
        <v>266</v>
      </c>
      <c r="CW825" s="294" t="s">
        <v>235</v>
      </c>
      <c r="CX825" s="296">
        <v>1</v>
      </c>
      <c r="CY825" s="209" t="str">
        <f t="shared" si="259"/>
        <v/>
      </c>
      <c r="CZ825" s="316"/>
      <c r="DA825" s="317"/>
      <c r="DB825" s="316"/>
      <c r="DC825" s="318"/>
    </row>
    <row r="826" spans="98:107" x14ac:dyDescent="0.25">
      <c r="CT826" s="293" t="str">
        <f t="shared" si="258"/>
        <v>266EPS037</v>
      </c>
      <c r="CU826" s="294" t="s">
        <v>351</v>
      </c>
      <c r="CV826" s="295">
        <v>266</v>
      </c>
      <c r="CW826" s="294" t="s">
        <v>224</v>
      </c>
      <c r="CX826" s="296">
        <v>17208</v>
      </c>
      <c r="CY826" s="209" t="str">
        <f t="shared" si="259"/>
        <v/>
      </c>
      <c r="CZ826" s="316"/>
      <c r="DA826" s="317"/>
      <c r="DB826" s="316"/>
      <c r="DC826" s="318"/>
    </row>
    <row r="827" spans="98:107" x14ac:dyDescent="0.25">
      <c r="CT827" s="293" t="str">
        <f t="shared" si="258"/>
        <v>266EPS040</v>
      </c>
      <c r="CU827" s="294" t="s">
        <v>351</v>
      </c>
      <c r="CV827" s="295">
        <v>266</v>
      </c>
      <c r="CW827" s="294" t="s">
        <v>240</v>
      </c>
      <c r="CX827" s="296">
        <v>719</v>
      </c>
      <c r="CY827" s="209" t="str">
        <f t="shared" si="259"/>
        <v/>
      </c>
      <c r="CZ827" s="316"/>
      <c r="DA827" s="317"/>
      <c r="DB827" s="316"/>
      <c r="DC827" s="318"/>
    </row>
    <row r="828" spans="98:107" x14ac:dyDescent="0.25">
      <c r="CT828" s="293" t="str">
        <f t="shared" si="258"/>
        <v>266ESSC02</v>
      </c>
      <c r="CU828" s="294" t="s">
        <v>351</v>
      </c>
      <c r="CV828" s="295">
        <v>266</v>
      </c>
      <c r="CW828" s="294" t="s">
        <v>242</v>
      </c>
      <c r="CX828" s="296">
        <v>1</v>
      </c>
      <c r="CY828" s="209" t="str">
        <f t="shared" si="259"/>
        <v/>
      </c>
      <c r="CZ828" s="316"/>
      <c r="DA828" s="317"/>
      <c r="DB828" s="316"/>
      <c r="DC828" s="318"/>
    </row>
    <row r="829" spans="98:107" x14ac:dyDescent="0.25">
      <c r="CT829" s="293" t="str">
        <f t="shared" si="258"/>
        <v>308EAS016</v>
      </c>
      <c r="CU829" s="294" t="s">
        <v>351</v>
      </c>
      <c r="CV829" s="295">
        <v>308</v>
      </c>
      <c r="CW829" s="294" t="s">
        <v>230</v>
      </c>
      <c r="CX829" s="296">
        <v>106</v>
      </c>
      <c r="CY829" s="209" t="str">
        <f t="shared" si="259"/>
        <v/>
      </c>
      <c r="CZ829" s="316"/>
      <c r="DA829" s="317"/>
      <c r="DB829" s="316"/>
      <c r="DC829" s="318"/>
    </row>
    <row r="830" spans="98:107" x14ac:dyDescent="0.25">
      <c r="CT830" s="293" t="str">
        <f t="shared" si="258"/>
        <v>308EAS027</v>
      </c>
      <c r="CU830" s="294" t="s">
        <v>351</v>
      </c>
      <c r="CV830" s="295">
        <v>308</v>
      </c>
      <c r="CW830" s="294" t="s">
        <v>232</v>
      </c>
      <c r="CX830" s="296">
        <v>55</v>
      </c>
      <c r="CY830" s="209" t="str">
        <f t="shared" si="259"/>
        <v/>
      </c>
      <c r="CZ830" s="316"/>
      <c r="DA830" s="317"/>
      <c r="DB830" s="316"/>
      <c r="DC830" s="318"/>
    </row>
    <row r="831" spans="98:107" x14ac:dyDescent="0.25">
      <c r="CT831" s="293" t="str">
        <f t="shared" si="258"/>
        <v>308EPS002</v>
      </c>
      <c r="CU831" s="294" t="s">
        <v>351</v>
      </c>
      <c r="CV831" s="295">
        <v>308</v>
      </c>
      <c r="CW831" s="294" t="s">
        <v>225</v>
      </c>
      <c r="CX831" s="296">
        <v>1641</v>
      </c>
      <c r="CY831" s="209" t="str">
        <f t="shared" si="259"/>
        <v/>
      </c>
      <c r="CZ831" s="316"/>
      <c r="DA831" s="317"/>
      <c r="DB831" s="316"/>
      <c r="DC831" s="318"/>
    </row>
    <row r="832" spans="98:107" x14ac:dyDescent="0.25">
      <c r="CT832" s="293" t="str">
        <f t="shared" si="258"/>
        <v>308EPS003</v>
      </c>
      <c r="CU832" s="294" t="s">
        <v>351</v>
      </c>
      <c r="CV832" s="295">
        <v>308</v>
      </c>
      <c r="CW832" s="294" t="s">
        <v>226</v>
      </c>
      <c r="CX832" s="296">
        <v>2960</v>
      </c>
      <c r="CY832" s="209" t="str">
        <f t="shared" si="259"/>
        <v/>
      </c>
      <c r="CZ832" s="316"/>
      <c r="DA832" s="317"/>
      <c r="DB832" s="316"/>
      <c r="DC832" s="318"/>
    </row>
    <row r="833" spans="98:107" x14ac:dyDescent="0.25">
      <c r="CT833" s="293" t="str">
        <f t="shared" si="258"/>
        <v>308EPS005</v>
      </c>
      <c r="CU833" s="294" t="s">
        <v>351</v>
      </c>
      <c r="CV833" s="295">
        <v>308</v>
      </c>
      <c r="CW833" s="294" t="s">
        <v>228</v>
      </c>
      <c r="CX833" s="296">
        <v>9</v>
      </c>
      <c r="CY833" s="209" t="str">
        <f t="shared" si="259"/>
        <v/>
      </c>
      <c r="CZ833" s="316"/>
      <c r="DA833" s="317"/>
      <c r="DB833" s="316"/>
      <c r="DC833" s="318"/>
    </row>
    <row r="834" spans="98:107" x14ac:dyDescent="0.25">
      <c r="CT834" s="293" t="str">
        <f t="shared" si="258"/>
        <v>308EPS010</v>
      </c>
      <c r="CU834" s="294" t="s">
        <v>351</v>
      </c>
      <c r="CV834" s="295">
        <v>308</v>
      </c>
      <c r="CW834" s="294" t="s">
        <v>220</v>
      </c>
      <c r="CX834" s="296">
        <v>18730</v>
      </c>
      <c r="CY834" s="209" t="str">
        <f t="shared" si="259"/>
        <v/>
      </c>
      <c r="CZ834" s="316"/>
      <c r="DA834" s="317"/>
      <c r="DB834" s="316"/>
      <c r="DC834" s="318"/>
    </row>
    <row r="835" spans="98:107" x14ac:dyDescent="0.25">
      <c r="CT835" s="293" t="str">
        <f t="shared" si="258"/>
        <v>308EPS016</v>
      </c>
      <c r="CU835" s="294" t="s">
        <v>351</v>
      </c>
      <c r="CV835" s="295">
        <v>308</v>
      </c>
      <c r="CW835" s="294" t="s">
        <v>221</v>
      </c>
      <c r="CX835" s="296">
        <v>3801</v>
      </c>
      <c r="CY835" s="209" t="str">
        <f t="shared" si="259"/>
        <v/>
      </c>
      <c r="CZ835" s="316"/>
      <c r="DA835" s="317"/>
      <c r="DB835" s="316"/>
      <c r="DC835" s="318"/>
    </row>
    <row r="836" spans="98:107" x14ac:dyDescent="0.25">
      <c r="CT836" s="293" t="str">
        <f t="shared" si="258"/>
        <v>308EPS017</v>
      </c>
      <c r="CU836" s="294" t="s">
        <v>351</v>
      </c>
      <c r="CV836" s="295">
        <v>308</v>
      </c>
      <c r="CW836" s="294" t="s">
        <v>234</v>
      </c>
      <c r="CX836" s="296">
        <v>7</v>
      </c>
      <c r="CY836" s="209" t="str">
        <f t="shared" si="259"/>
        <v/>
      </c>
      <c r="CZ836" s="316"/>
      <c r="DA836" s="317"/>
      <c r="DB836" s="316"/>
      <c r="DC836" s="318"/>
    </row>
    <row r="837" spans="98:107" x14ac:dyDescent="0.25">
      <c r="CT837" s="293" t="str">
        <f t="shared" si="258"/>
        <v>308EPS018</v>
      </c>
      <c r="CU837" s="294" t="s">
        <v>351</v>
      </c>
      <c r="CV837" s="295">
        <v>308</v>
      </c>
      <c r="CW837" s="294" t="s">
        <v>229</v>
      </c>
      <c r="CX837" s="296">
        <v>1</v>
      </c>
      <c r="CY837" s="209" t="str">
        <f t="shared" si="259"/>
        <v/>
      </c>
      <c r="CZ837" s="316"/>
      <c r="DA837" s="317"/>
      <c r="DB837" s="316"/>
      <c r="DC837" s="318"/>
    </row>
    <row r="838" spans="98:107" x14ac:dyDescent="0.25">
      <c r="CT838" s="293" t="str">
        <f t="shared" si="258"/>
        <v>308EPS023</v>
      </c>
      <c r="CU838" s="294" t="s">
        <v>351</v>
      </c>
      <c r="CV838" s="295">
        <v>308</v>
      </c>
      <c r="CW838" s="294" t="s">
        <v>227</v>
      </c>
      <c r="CX838" s="296">
        <v>9</v>
      </c>
      <c r="CY838" s="209" t="str">
        <f t="shared" si="259"/>
        <v/>
      </c>
      <c r="CZ838" s="316"/>
      <c r="DA838" s="317"/>
      <c r="DB838" s="316"/>
      <c r="DC838" s="318"/>
    </row>
    <row r="839" spans="98:107" x14ac:dyDescent="0.25">
      <c r="CT839" s="293" t="str">
        <f t="shared" si="258"/>
        <v>308EPS037</v>
      </c>
      <c r="CU839" s="294" t="s">
        <v>351</v>
      </c>
      <c r="CV839" s="295">
        <v>308</v>
      </c>
      <c r="CW839" s="294" t="s">
        <v>224</v>
      </c>
      <c r="CX839" s="296">
        <v>4402</v>
      </c>
      <c r="CY839" s="209" t="str">
        <f t="shared" si="259"/>
        <v/>
      </c>
      <c r="CZ839" s="316"/>
      <c r="DA839" s="317"/>
      <c r="DB839" s="316"/>
      <c r="DC839" s="318"/>
    </row>
    <row r="840" spans="98:107" x14ac:dyDescent="0.25">
      <c r="CT840" s="293" t="str">
        <f t="shared" si="258"/>
        <v>308EPS040</v>
      </c>
      <c r="CU840" s="294" t="s">
        <v>351</v>
      </c>
      <c r="CV840" s="295">
        <v>308</v>
      </c>
      <c r="CW840" s="294" t="s">
        <v>240</v>
      </c>
      <c r="CX840" s="296">
        <v>273</v>
      </c>
      <c r="CY840" s="209" t="str">
        <f t="shared" si="259"/>
        <v/>
      </c>
      <c r="CZ840" s="316"/>
      <c r="DA840" s="317"/>
      <c r="DB840" s="316"/>
      <c r="DC840" s="318"/>
    </row>
    <row r="841" spans="98:107" x14ac:dyDescent="0.25">
      <c r="CT841" s="293" t="str">
        <f t="shared" si="258"/>
        <v>308EPSC20</v>
      </c>
      <c r="CU841" s="294" t="s">
        <v>351</v>
      </c>
      <c r="CV841" s="295">
        <v>308</v>
      </c>
      <c r="CW841" s="294" t="s">
        <v>243</v>
      </c>
      <c r="CX841" s="296">
        <v>1</v>
      </c>
      <c r="CY841" s="209" t="str">
        <f t="shared" si="259"/>
        <v/>
      </c>
      <c r="CZ841" s="316"/>
      <c r="DA841" s="317"/>
      <c r="DB841" s="316"/>
      <c r="DC841" s="318"/>
    </row>
    <row r="842" spans="98:107" x14ac:dyDescent="0.25">
      <c r="CT842" s="293" t="str">
        <f t="shared" ref="CT842:CT906" si="260">CONCATENATE(CV842,CW842)</f>
        <v>360EAS016</v>
      </c>
      <c r="CU842" s="294" t="s">
        <v>351</v>
      </c>
      <c r="CV842" s="295">
        <v>360</v>
      </c>
      <c r="CW842" s="294" t="s">
        <v>230</v>
      </c>
      <c r="CX842" s="296">
        <v>384</v>
      </c>
      <c r="CY842" s="209" t="str">
        <f t="shared" ref="CY842:CY854" si="261">CONCATENATE(DA842,DB842)</f>
        <v/>
      </c>
      <c r="CZ842" s="316"/>
      <c r="DA842" s="317"/>
      <c r="DB842" s="316"/>
      <c r="DC842" s="318"/>
    </row>
    <row r="843" spans="98:107" x14ac:dyDescent="0.25">
      <c r="CT843" s="293" t="str">
        <f t="shared" si="260"/>
        <v>360EPS002</v>
      </c>
      <c r="CU843" s="294" t="s">
        <v>351</v>
      </c>
      <c r="CV843" s="295">
        <v>360</v>
      </c>
      <c r="CW843" s="294" t="s">
        <v>225</v>
      </c>
      <c r="CX843" s="296">
        <v>31299</v>
      </c>
      <c r="CY843" s="209" t="str">
        <f t="shared" si="261"/>
        <v/>
      </c>
      <c r="CZ843" s="316"/>
      <c r="DA843" s="317"/>
      <c r="DB843" s="316"/>
      <c r="DC843" s="318"/>
    </row>
    <row r="844" spans="98:107" x14ac:dyDescent="0.25">
      <c r="CT844" s="293" t="str">
        <f t="shared" si="260"/>
        <v>360EPS003</v>
      </c>
      <c r="CU844" s="294" t="s">
        <v>351</v>
      </c>
      <c r="CV844" s="295">
        <v>360</v>
      </c>
      <c r="CW844" s="294" t="s">
        <v>226</v>
      </c>
      <c r="CX844" s="296">
        <v>37760</v>
      </c>
      <c r="CY844" s="209" t="str">
        <f t="shared" si="261"/>
        <v/>
      </c>
      <c r="CZ844" s="316"/>
      <c r="DA844" s="317"/>
      <c r="DB844" s="316"/>
      <c r="DC844" s="318"/>
    </row>
    <row r="845" spans="98:107" x14ac:dyDescent="0.25">
      <c r="CT845" s="293" t="str">
        <f t="shared" si="260"/>
        <v>360EPS005</v>
      </c>
      <c r="CU845" s="294" t="s">
        <v>351</v>
      </c>
      <c r="CV845" s="295">
        <v>360</v>
      </c>
      <c r="CW845" s="294" t="s">
        <v>228</v>
      </c>
      <c r="CX845" s="296">
        <v>2951</v>
      </c>
      <c r="CY845" s="209" t="str">
        <f t="shared" si="261"/>
        <v/>
      </c>
      <c r="CZ845" s="316"/>
      <c r="DA845" s="317"/>
      <c r="DB845" s="316"/>
      <c r="DC845" s="318"/>
    </row>
    <row r="846" spans="98:107" x14ac:dyDescent="0.25">
      <c r="CT846" s="293" t="str">
        <f t="shared" si="260"/>
        <v>360EPS010</v>
      </c>
      <c r="CU846" s="294" t="s">
        <v>351</v>
      </c>
      <c r="CV846" s="295">
        <v>360</v>
      </c>
      <c r="CW846" s="294" t="s">
        <v>220</v>
      </c>
      <c r="CX846" s="296">
        <v>124869</v>
      </c>
      <c r="CY846" s="209" t="str">
        <f t="shared" si="261"/>
        <v/>
      </c>
      <c r="CZ846" s="316"/>
      <c r="DA846" s="317"/>
      <c r="DB846" s="316"/>
      <c r="DC846" s="318"/>
    </row>
    <row r="847" spans="98:107" x14ac:dyDescent="0.25">
      <c r="CT847" s="293" t="str">
        <f t="shared" si="260"/>
        <v>360EPS016</v>
      </c>
      <c r="CU847" s="294" t="s">
        <v>351</v>
      </c>
      <c r="CV847" s="295">
        <v>360</v>
      </c>
      <c r="CW847" s="294" t="s">
        <v>221</v>
      </c>
      <c r="CX847" s="296">
        <v>23605</v>
      </c>
      <c r="CY847" s="209" t="str">
        <f t="shared" si="261"/>
        <v/>
      </c>
      <c r="CZ847" s="316"/>
      <c r="DA847" s="317"/>
      <c r="DB847" s="316"/>
      <c r="DC847" s="318"/>
    </row>
    <row r="848" spans="98:107" x14ac:dyDescent="0.25">
      <c r="CT848" s="293" t="str">
        <f t="shared" si="260"/>
        <v>360EPS017</v>
      </c>
      <c r="CU848" s="294" t="s">
        <v>351</v>
      </c>
      <c r="CV848" s="295">
        <v>360</v>
      </c>
      <c r="CW848" s="294" t="s">
        <v>234</v>
      </c>
      <c r="CX848" s="296">
        <v>34</v>
      </c>
      <c r="CY848" s="209" t="str">
        <f t="shared" si="261"/>
        <v/>
      </c>
      <c r="CZ848" s="316"/>
      <c r="DA848" s="317"/>
      <c r="DB848" s="316"/>
      <c r="DC848" s="318"/>
    </row>
    <row r="849" spans="98:107" x14ac:dyDescent="0.25">
      <c r="CT849" s="293" t="str">
        <f t="shared" si="260"/>
        <v>360EPS018</v>
      </c>
      <c r="CU849" s="294" t="s">
        <v>351</v>
      </c>
      <c r="CV849" s="295">
        <v>360</v>
      </c>
      <c r="CW849" s="294" t="s">
        <v>229</v>
      </c>
      <c r="CX849" s="296">
        <v>1273</v>
      </c>
      <c r="CY849" s="209" t="str">
        <f t="shared" si="261"/>
        <v/>
      </c>
      <c r="CZ849" s="316"/>
      <c r="DA849" s="317"/>
      <c r="DB849" s="316"/>
      <c r="DC849" s="318"/>
    </row>
    <row r="850" spans="98:107" x14ac:dyDescent="0.25">
      <c r="CT850" s="293" t="str">
        <f t="shared" si="260"/>
        <v>360EPS023</v>
      </c>
      <c r="CU850" s="294" t="s">
        <v>351</v>
      </c>
      <c r="CV850" s="295">
        <v>360</v>
      </c>
      <c r="CW850" s="294" t="s">
        <v>227</v>
      </c>
      <c r="CX850" s="296">
        <v>5454</v>
      </c>
      <c r="CY850" s="209" t="str">
        <f t="shared" si="261"/>
        <v/>
      </c>
      <c r="CZ850" s="316"/>
      <c r="DA850" s="317"/>
      <c r="DB850" s="316"/>
      <c r="DC850" s="318"/>
    </row>
    <row r="851" spans="98:107" x14ac:dyDescent="0.25">
      <c r="CT851" s="293" t="str">
        <f t="shared" si="260"/>
        <v>360EPS037</v>
      </c>
      <c r="CU851" s="294" t="s">
        <v>351</v>
      </c>
      <c r="CV851" s="295">
        <v>360</v>
      </c>
      <c r="CW851" s="294" t="s">
        <v>224</v>
      </c>
      <c r="CX851" s="296">
        <v>23488</v>
      </c>
      <c r="CY851" s="209" t="str">
        <f t="shared" si="261"/>
        <v/>
      </c>
      <c r="CZ851" s="316"/>
      <c r="DA851" s="317"/>
      <c r="DB851" s="316"/>
      <c r="DC851" s="318"/>
    </row>
    <row r="852" spans="98:107" x14ac:dyDescent="0.25">
      <c r="CT852" s="293" t="str">
        <f t="shared" si="260"/>
        <v>360EPS040</v>
      </c>
      <c r="CU852" s="294" t="s">
        <v>351</v>
      </c>
      <c r="CV852" s="295">
        <v>360</v>
      </c>
      <c r="CW852" s="294" t="s">
        <v>240</v>
      </c>
      <c r="CX852" s="296">
        <v>1341</v>
      </c>
      <c r="CY852" s="209" t="str">
        <f t="shared" si="261"/>
        <v/>
      </c>
      <c r="CZ852" s="316"/>
      <c r="DA852" s="317"/>
      <c r="DB852" s="316"/>
      <c r="DC852" s="318"/>
    </row>
    <row r="853" spans="98:107" x14ac:dyDescent="0.25">
      <c r="CT853" s="293" t="str">
        <f t="shared" si="260"/>
        <v>360EPSC20</v>
      </c>
      <c r="CU853" s="294" t="s">
        <v>351</v>
      </c>
      <c r="CV853" s="295">
        <v>360</v>
      </c>
      <c r="CW853" s="294" t="s">
        <v>243</v>
      </c>
      <c r="CX853" s="296">
        <v>13</v>
      </c>
      <c r="CY853" s="209" t="str">
        <f t="shared" si="261"/>
        <v/>
      </c>
      <c r="CZ853" s="316"/>
      <c r="DA853" s="317"/>
      <c r="DB853" s="316"/>
      <c r="DC853" s="318"/>
    </row>
    <row r="854" spans="98:107" x14ac:dyDescent="0.25">
      <c r="CT854" s="293" t="str">
        <f t="shared" si="260"/>
        <v>360ESSC02</v>
      </c>
      <c r="CU854" s="294" t="s">
        <v>351</v>
      </c>
      <c r="CV854" s="295">
        <v>360</v>
      </c>
      <c r="CW854" s="294" t="s">
        <v>242</v>
      </c>
      <c r="CX854" s="296">
        <v>7</v>
      </c>
    </row>
    <row r="855" spans="98:107" x14ac:dyDescent="0.25">
      <c r="CT855" s="293" t="str">
        <f t="shared" si="260"/>
        <v>360ESSC62</v>
      </c>
      <c r="CU855" s="294" t="s">
        <v>351</v>
      </c>
      <c r="CV855" s="295">
        <v>360</v>
      </c>
      <c r="CW855" s="294" t="s">
        <v>245</v>
      </c>
      <c r="CX855" s="296">
        <v>1</v>
      </c>
    </row>
    <row r="856" spans="98:107" x14ac:dyDescent="0.25">
      <c r="CT856" s="293" t="str">
        <f t="shared" si="260"/>
        <v>380EAS016</v>
      </c>
      <c r="CU856" s="294" t="s">
        <v>351</v>
      </c>
      <c r="CV856" s="295">
        <v>380</v>
      </c>
      <c r="CW856" s="294" t="s">
        <v>230</v>
      </c>
      <c r="CX856" s="296">
        <v>138</v>
      </c>
    </row>
    <row r="857" spans="98:107" x14ac:dyDescent="0.25">
      <c r="CT857" s="293" t="str">
        <f t="shared" si="260"/>
        <v>380EPS002</v>
      </c>
      <c r="CU857" s="294" t="s">
        <v>351</v>
      </c>
      <c r="CV857" s="295">
        <v>380</v>
      </c>
      <c r="CW857" s="294" t="s">
        <v>225</v>
      </c>
      <c r="CX857" s="296">
        <v>2</v>
      </c>
    </row>
    <row r="858" spans="98:107" x14ac:dyDescent="0.25">
      <c r="CT858" s="293" t="str">
        <f t="shared" si="260"/>
        <v>380EPS003</v>
      </c>
      <c r="CU858" s="294" t="s">
        <v>351</v>
      </c>
      <c r="CV858" s="295">
        <v>380</v>
      </c>
      <c r="CW858" s="294" t="s">
        <v>226</v>
      </c>
      <c r="CX858" s="296">
        <v>317</v>
      </c>
    </row>
    <row r="859" spans="98:107" x14ac:dyDescent="0.25">
      <c r="CT859" s="293" t="str">
        <f t="shared" si="260"/>
        <v>380EPS005</v>
      </c>
      <c r="CU859" s="294" t="s">
        <v>351</v>
      </c>
      <c r="CV859" s="295">
        <v>380</v>
      </c>
      <c r="CW859" s="294" t="s">
        <v>228</v>
      </c>
      <c r="CX859" s="296">
        <v>409</v>
      </c>
    </row>
    <row r="860" spans="98:107" x14ac:dyDescent="0.25">
      <c r="CT860" s="293" t="str">
        <f t="shared" si="260"/>
        <v>380EPS010</v>
      </c>
      <c r="CU860" s="294" t="s">
        <v>351</v>
      </c>
      <c r="CV860" s="295">
        <v>380</v>
      </c>
      <c r="CW860" s="294" t="s">
        <v>220</v>
      </c>
      <c r="CX860" s="296">
        <v>2</v>
      </c>
    </row>
    <row r="861" spans="98:107" x14ac:dyDescent="0.25">
      <c r="CT861" s="293" t="str">
        <f t="shared" si="260"/>
        <v>380EPS016</v>
      </c>
      <c r="CU861" s="294" t="s">
        <v>351</v>
      </c>
      <c r="CV861" s="295">
        <v>380</v>
      </c>
      <c r="CW861" s="294" t="s">
        <v>221</v>
      </c>
      <c r="CX861" s="296">
        <v>3572</v>
      </c>
    </row>
    <row r="862" spans="98:107" x14ac:dyDescent="0.25">
      <c r="CT862" s="293" t="str">
        <f t="shared" si="260"/>
        <v>380EPS017</v>
      </c>
      <c r="CU862" s="294" t="s">
        <v>351</v>
      </c>
      <c r="CV862" s="295">
        <v>380</v>
      </c>
      <c r="CW862" s="294" t="s">
        <v>234</v>
      </c>
      <c r="CX862" s="296">
        <v>2</v>
      </c>
    </row>
    <row r="863" spans="98:107" x14ac:dyDescent="0.25">
      <c r="CT863" s="293" t="str">
        <f t="shared" si="260"/>
        <v>380EPS018</v>
      </c>
      <c r="CU863" s="294" t="s">
        <v>351</v>
      </c>
      <c r="CV863" s="295">
        <v>380</v>
      </c>
      <c r="CW863" s="294" t="s">
        <v>229</v>
      </c>
      <c r="CX863" s="296">
        <v>4</v>
      </c>
    </row>
    <row r="864" spans="98:107" x14ac:dyDescent="0.25">
      <c r="CT864" s="293" t="str">
        <f t="shared" si="260"/>
        <v>380EPS023</v>
      </c>
      <c r="CU864" s="294" t="s">
        <v>351</v>
      </c>
      <c r="CV864" s="295">
        <v>380</v>
      </c>
      <c r="CW864" s="294" t="s">
        <v>227</v>
      </c>
      <c r="CX864" s="296">
        <v>26</v>
      </c>
    </row>
    <row r="865" spans="98:102" x14ac:dyDescent="0.25">
      <c r="CT865" s="293" t="str">
        <f t="shared" si="260"/>
        <v>380EPS037</v>
      </c>
      <c r="CU865" s="294" t="s">
        <v>351</v>
      </c>
      <c r="CV865" s="295">
        <v>380</v>
      </c>
      <c r="CW865" s="294" t="s">
        <v>224</v>
      </c>
      <c r="CX865" s="296">
        <v>4736</v>
      </c>
    </row>
    <row r="866" spans="98:102" x14ac:dyDescent="0.25">
      <c r="CT866" s="293" t="str">
        <f t="shared" si="260"/>
        <v>380EPS040</v>
      </c>
      <c r="CU866" s="294" t="s">
        <v>351</v>
      </c>
      <c r="CV866" s="295">
        <v>380</v>
      </c>
      <c r="CW866" s="294" t="s">
        <v>240</v>
      </c>
      <c r="CX866" s="296">
        <v>277</v>
      </c>
    </row>
    <row r="867" spans="98:102" x14ac:dyDescent="0.25">
      <c r="CT867" s="293" t="str">
        <f t="shared" si="260"/>
        <v>380EPSC20</v>
      </c>
      <c r="CU867" s="294" t="s">
        <v>351</v>
      </c>
      <c r="CV867" s="295">
        <v>380</v>
      </c>
      <c r="CW867" s="294" t="s">
        <v>243</v>
      </c>
      <c r="CX867" s="296">
        <v>5</v>
      </c>
    </row>
    <row r="868" spans="98:102" x14ac:dyDescent="0.25">
      <c r="CT868" s="293" t="str">
        <f t="shared" si="260"/>
        <v>380ESSC02</v>
      </c>
      <c r="CU868" s="294" t="s">
        <v>351</v>
      </c>
      <c r="CV868" s="295">
        <v>380</v>
      </c>
      <c r="CW868" s="294" t="s">
        <v>242</v>
      </c>
      <c r="CX868" s="296">
        <v>3</v>
      </c>
    </row>
    <row r="869" spans="98:102" x14ac:dyDescent="0.25">
      <c r="CT869" s="293" t="str">
        <f t="shared" si="260"/>
        <v>631EAS016</v>
      </c>
      <c r="CU869" s="294" t="s">
        <v>351</v>
      </c>
      <c r="CV869" s="295">
        <v>631</v>
      </c>
      <c r="CW869" s="294" t="s">
        <v>230</v>
      </c>
      <c r="CX869" s="296">
        <v>172</v>
      </c>
    </row>
    <row r="870" spans="98:102" x14ac:dyDescent="0.25">
      <c r="CT870" s="293" t="str">
        <f t="shared" si="260"/>
        <v>631EPS002</v>
      </c>
      <c r="CU870" s="294" t="s">
        <v>351</v>
      </c>
      <c r="CV870" s="295">
        <v>631</v>
      </c>
      <c r="CW870" s="294" t="s">
        <v>225</v>
      </c>
      <c r="CX870" s="296">
        <v>4</v>
      </c>
    </row>
    <row r="871" spans="98:102" x14ac:dyDescent="0.25">
      <c r="CT871" s="293" t="str">
        <f t="shared" si="260"/>
        <v>631EPS003</v>
      </c>
      <c r="CU871" s="294" t="s">
        <v>351</v>
      </c>
      <c r="CV871" s="295">
        <v>631</v>
      </c>
      <c r="CW871" s="294" t="s">
        <v>226</v>
      </c>
      <c r="CX871" s="296">
        <v>2459</v>
      </c>
    </row>
    <row r="872" spans="98:102" x14ac:dyDescent="0.25">
      <c r="CT872" s="293" t="str">
        <f t="shared" si="260"/>
        <v>631EPS005</v>
      </c>
      <c r="CU872" s="294" t="s">
        <v>351</v>
      </c>
      <c r="CV872" s="295">
        <v>631</v>
      </c>
      <c r="CW872" s="294" t="s">
        <v>228</v>
      </c>
      <c r="CX872" s="296">
        <v>878</v>
      </c>
    </row>
    <row r="873" spans="98:102" x14ac:dyDescent="0.25">
      <c r="CT873" s="293" t="str">
        <f t="shared" si="260"/>
        <v>631EPS010</v>
      </c>
      <c r="CU873" s="294" t="s">
        <v>351</v>
      </c>
      <c r="CV873" s="295">
        <v>631</v>
      </c>
      <c r="CW873" s="294" t="s">
        <v>220</v>
      </c>
      <c r="CX873" s="296">
        <v>29406</v>
      </c>
    </row>
    <row r="874" spans="98:102" x14ac:dyDescent="0.25">
      <c r="CT874" s="293" t="str">
        <f t="shared" si="260"/>
        <v>631EPS016</v>
      </c>
      <c r="CU874" s="294" t="s">
        <v>351</v>
      </c>
      <c r="CV874" s="295">
        <v>631</v>
      </c>
      <c r="CW874" s="294" t="s">
        <v>221</v>
      </c>
      <c r="CX874" s="296">
        <v>5825</v>
      </c>
    </row>
    <row r="875" spans="98:102" x14ac:dyDescent="0.25">
      <c r="CT875" s="293" t="str">
        <f t="shared" si="260"/>
        <v>631EPS017</v>
      </c>
      <c r="CU875" s="294" t="s">
        <v>351</v>
      </c>
      <c r="CV875" s="295">
        <v>631</v>
      </c>
      <c r="CW875" s="294" t="s">
        <v>234</v>
      </c>
      <c r="CX875" s="296">
        <v>14</v>
      </c>
    </row>
    <row r="876" spans="98:102" x14ac:dyDescent="0.25">
      <c r="CT876" s="293" t="str">
        <f t="shared" si="260"/>
        <v>631EPS018</v>
      </c>
      <c r="CU876" s="294" t="s">
        <v>351</v>
      </c>
      <c r="CV876" s="295">
        <v>631</v>
      </c>
      <c r="CW876" s="294" t="s">
        <v>229</v>
      </c>
      <c r="CX876" s="296">
        <v>6</v>
      </c>
    </row>
    <row r="877" spans="98:102" x14ac:dyDescent="0.25">
      <c r="CT877" s="293" t="str">
        <f t="shared" si="260"/>
        <v>631EPS023</v>
      </c>
      <c r="CU877" s="294" t="s">
        <v>351</v>
      </c>
      <c r="CV877" s="295">
        <v>631</v>
      </c>
      <c r="CW877" s="294" t="s">
        <v>227</v>
      </c>
      <c r="CX877" s="296">
        <v>23</v>
      </c>
    </row>
    <row r="878" spans="98:102" x14ac:dyDescent="0.25">
      <c r="CT878" s="293" t="str">
        <f t="shared" si="260"/>
        <v>631EPS037</v>
      </c>
      <c r="CU878" s="294" t="s">
        <v>351</v>
      </c>
      <c r="CV878" s="295">
        <v>631</v>
      </c>
      <c r="CW878" s="294" t="s">
        <v>224</v>
      </c>
      <c r="CX878" s="296">
        <v>4354</v>
      </c>
    </row>
    <row r="879" spans="98:102" x14ac:dyDescent="0.25">
      <c r="CT879" s="293" t="str">
        <f t="shared" si="260"/>
        <v>631EPS040</v>
      </c>
      <c r="CU879" s="294" t="s">
        <v>351</v>
      </c>
      <c r="CV879" s="295">
        <v>631</v>
      </c>
      <c r="CW879" s="294" t="s">
        <v>240</v>
      </c>
      <c r="CX879" s="296">
        <v>209</v>
      </c>
    </row>
    <row r="880" spans="98:102" x14ac:dyDescent="0.25">
      <c r="CT880" s="293" t="str">
        <f t="shared" si="260"/>
        <v>631EPSC20</v>
      </c>
      <c r="CU880" s="294" t="s">
        <v>351</v>
      </c>
      <c r="CV880" s="295">
        <v>631</v>
      </c>
      <c r="CW880" s="294" t="s">
        <v>243</v>
      </c>
      <c r="CX880" s="296">
        <v>1</v>
      </c>
    </row>
    <row r="881" spans="98:102" x14ac:dyDescent="0.25">
      <c r="CT881" s="293" t="str">
        <f t="shared" si="260"/>
        <v>631ESSC62</v>
      </c>
      <c r="CU881" s="294" t="s">
        <v>351</v>
      </c>
      <c r="CV881" s="295">
        <v>631</v>
      </c>
      <c r="CW881" s="294" t="s">
        <v>245</v>
      </c>
      <c r="CX881" s="296">
        <v>1</v>
      </c>
    </row>
    <row r="882" spans="98:102" x14ac:dyDescent="0.25">
      <c r="CT882" s="293" t="str">
        <f t="shared" si="260"/>
        <v/>
      </c>
      <c r="CU882" s="316"/>
      <c r="CV882" s="317"/>
      <c r="CW882" s="316"/>
      <c r="CX882" s="318"/>
    </row>
    <row r="883" spans="98:102" x14ac:dyDescent="0.25">
      <c r="CT883" s="293" t="str">
        <f t="shared" si="260"/>
        <v/>
      </c>
      <c r="CU883" s="316"/>
      <c r="CV883" s="317"/>
      <c r="CW883" s="316"/>
      <c r="CX883" s="318"/>
    </row>
    <row r="884" spans="98:102" x14ac:dyDescent="0.25">
      <c r="CT884" s="293" t="str">
        <f t="shared" si="260"/>
        <v/>
      </c>
      <c r="CU884" s="316"/>
      <c r="CV884" s="317"/>
      <c r="CW884" s="316"/>
      <c r="CX884" s="318"/>
    </row>
    <row r="885" spans="98:102" x14ac:dyDescent="0.25">
      <c r="CT885" s="293" t="str">
        <f t="shared" si="260"/>
        <v/>
      </c>
      <c r="CU885" s="316"/>
      <c r="CV885" s="317"/>
      <c r="CW885" s="316"/>
      <c r="CX885" s="318"/>
    </row>
    <row r="886" spans="98:102" x14ac:dyDescent="0.25">
      <c r="CT886" s="293" t="str">
        <f t="shared" si="260"/>
        <v/>
      </c>
      <c r="CU886" s="316"/>
      <c r="CV886" s="317"/>
      <c r="CW886" s="316"/>
      <c r="CX886" s="318"/>
    </row>
    <row r="887" spans="98:102" x14ac:dyDescent="0.25">
      <c r="CT887" s="293" t="str">
        <f t="shared" si="260"/>
        <v/>
      </c>
      <c r="CU887" s="316"/>
      <c r="CV887" s="317"/>
      <c r="CW887" s="316"/>
      <c r="CX887" s="318"/>
    </row>
    <row r="888" spans="98:102" x14ac:dyDescent="0.25">
      <c r="CT888" s="293" t="str">
        <f t="shared" si="260"/>
        <v/>
      </c>
      <c r="CU888" s="316"/>
      <c r="CV888" s="317"/>
      <c r="CW888" s="316"/>
      <c r="CX888" s="318"/>
    </row>
    <row r="889" spans="98:102" x14ac:dyDescent="0.25">
      <c r="CT889" s="293" t="str">
        <f t="shared" si="260"/>
        <v/>
      </c>
      <c r="CU889" s="316"/>
      <c r="CV889" s="317"/>
      <c r="CW889" s="316"/>
      <c r="CX889" s="318"/>
    </row>
    <row r="890" spans="98:102" x14ac:dyDescent="0.25">
      <c r="CT890" s="293" t="str">
        <f t="shared" si="260"/>
        <v/>
      </c>
      <c r="CU890" s="316"/>
      <c r="CV890" s="317"/>
      <c r="CW890" s="316"/>
      <c r="CX890" s="318"/>
    </row>
    <row r="891" spans="98:102" x14ac:dyDescent="0.25">
      <c r="CT891" s="293" t="str">
        <f t="shared" si="260"/>
        <v/>
      </c>
      <c r="CU891" s="316"/>
      <c r="CV891" s="317"/>
      <c r="CW891" s="316"/>
      <c r="CX891" s="318"/>
    </row>
    <row r="892" spans="98:102" x14ac:dyDescent="0.25">
      <c r="CT892" s="293" t="str">
        <f t="shared" si="260"/>
        <v/>
      </c>
      <c r="CU892" s="316"/>
      <c r="CV892" s="317"/>
      <c r="CW892" s="316"/>
      <c r="CX892" s="318"/>
    </row>
    <row r="893" spans="98:102" x14ac:dyDescent="0.25">
      <c r="CT893" s="293" t="str">
        <f t="shared" si="260"/>
        <v/>
      </c>
      <c r="CU893" s="316"/>
      <c r="CV893" s="317"/>
      <c r="CW893" s="316"/>
      <c r="CX893" s="318"/>
    </row>
    <row r="894" spans="98:102" x14ac:dyDescent="0.25">
      <c r="CT894" s="293" t="str">
        <f t="shared" si="260"/>
        <v/>
      </c>
      <c r="CU894" s="316"/>
      <c r="CV894" s="317"/>
      <c r="CW894" s="316"/>
      <c r="CX894" s="318"/>
    </row>
    <row r="895" spans="98:102" x14ac:dyDescent="0.25">
      <c r="CT895" s="293" t="str">
        <f t="shared" si="260"/>
        <v/>
      </c>
      <c r="CU895" s="316"/>
      <c r="CV895" s="317"/>
      <c r="CW895" s="316"/>
      <c r="CX895" s="318"/>
    </row>
    <row r="896" spans="98:102" x14ac:dyDescent="0.25">
      <c r="CT896" s="293" t="str">
        <f t="shared" si="260"/>
        <v/>
      </c>
      <c r="CU896" s="316"/>
      <c r="CV896" s="317"/>
      <c r="CW896" s="316"/>
      <c r="CX896" s="318"/>
    </row>
    <row r="897" spans="98:102" x14ac:dyDescent="0.25">
      <c r="CT897" s="293" t="str">
        <f t="shared" si="260"/>
        <v/>
      </c>
      <c r="CU897" s="316"/>
      <c r="CV897" s="317"/>
      <c r="CW897" s="316"/>
      <c r="CX897" s="318"/>
    </row>
    <row r="898" spans="98:102" x14ac:dyDescent="0.25">
      <c r="CT898" s="293" t="str">
        <f t="shared" si="260"/>
        <v/>
      </c>
      <c r="CU898" s="316"/>
      <c r="CV898" s="317"/>
      <c r="CW898" s="316"/>
      <c r="CX898" s="318"/>
    </row>
    <row r="899" spans="98:102" x14ac:dyDescent="0.25">
      <c r="CT899" s="293" t="str">
        <f t="shared" si="260"/>
        <v/>
      </c>
      <c r="CU899" s="316"/>
      <c r="CV899" s="317"/>
      <c r="CW899" s="316"/>
      <c r="CX899" s="318"/>
    </row>
    <row r="900" spans="98:102" x14ac:dyDescent="0.25">
      <c r="CT900" s="293" t="str">
        <f t="shared" si="260"/>
        <v/>
      </c>
      <c r="CU900" s="316"/>
      <c r="CV900" s="317"/>
      <c r="CW900" s="316"/>
      <c r="CX900" s="318"/>
    </row>
    <row r="901" spans="98:102" x14ac:dyDescent="0.25">
      <c r="CT901" s="293" t="str">
        <f t="shared" si="260"/>
        <v/>
      </c>
      <c r="CU901" s="316"/>
      <c r="CV901" s="317"/>
      <c r="CW901" s="316"/>
      <c r="CX901" s="318"/>
    </row>
    <row r="902" spans="98:102" x14ac:dyDescent="0.25">
      <c r="CT902" s="293" t="str">
        <f t="shared" si="260"/>
        <v/>
      </c>
      <c r="CU902" s="316"/>
      <c r="CV902" s="317"/>
      <c r="CW902" s="316"/>
      <c r="CX902" s="318"/>
    </row>
    <row r="903" spans="98:102" x14ac:dyDescent="0.25">
      <c r="CT903" s="293" t="str">
        <f t="shared" si="260"/>
        <v/>
      </c>
      <c r="CU903" s="316"/>
      <c r="CV903" s="317"/>
      <c r="CW903" s="316"/>
      <c r="CX903" s="318"/>
    </row>
    <row r="904" spans="98:102" x14ac:dyDescent="0.25">
      <c r="CT904" s="293" t="str">
        <f t="shared" si="260"/>
        <v/>
      </c>
      <c r="CU904" s="294"/>
      <c r="CV904" s="295"/>
      <c r="CW904" s="294"/>
      <c r="CX904" s="296"/>
    </row>
    <row r="905" spans="98:102" x14ac:dyDescent="0.25">
      <c r="CT905" s="293" t="str">
        <f t="shared" si="260"/>
        <v/>
      </c>
      <c r="CU905" s="294"/>
      <c r="CV905" s="295"/>
      <c r="CW905" s="294"/>
      <c r="CX905" s="296"/>
    </row>
    <row r="906" spans="98:102" x14ac:dyDescent="0.25">
      <c r="CT906" s="293" t="str">
        <f t="shared" si="260"/>
        <v/>
      </c>
      <c r="CU906" s="294"/>
      <c r="CV906" s="295"/>
      <c r="CW906" s="294"/>
      <c r="CX906" s="296"/>
    </row>
    <row r="907" spans="98:102" x14ac:dyDescent="0.25">
      <c r="CT907" s="293" t="str">
        <f t="shared" ref="CT907:CT921" si="262">CONCATENATE(CV907,CW907)</f>
        <v/>
      </c>
      <c r="CU907" s="294"/>
      <c r="CV907" s="295"/>
      <c r="CW907" s="294"/>
      <c r="CX907" s="296"/>
    </row>
    <row r="908" spans="98:102" x14ac:dyDescent="0.25">
      <c r="CT908" s="293" t="str">
        <f t="shared" si="262"/>
        <v/>
      </c>
      <c r="CU908" s="294"/>
      <c r="CV908" s="295"/>
      <c r="CW908" s="294"/>
      <c r="CX908" s="296"/>
    </row>
    <row r="909" spans="98:102" x14ac:dyDescent="0.25">
      <c r="CT909" s="293" t="str">
        <f t="shared" si="262"/>
        <v/>
      </c>
      <c r="CU909" s="294"/>
      <c r="CV909" s="295"/>
      <c r="CW909" s="294"/>
      <c r="CX909" s="296"/>
    </row>
    <row r="910" spans="98:102" x14ac:dyDescent="0.25">
      <c r="CT910" s="293" t="str">
        <f t="shared" si="262"/>
        <v/>
      </c>
      <c r="CU910" s="294"/>
      <c r="CV910" s="295"/>
      <c r="CW910" s="294"/>
      <c r="CX910" s="296"/>
    </row>
    <row r="911" spans="98:102" x14ac:dyDescent="0.25">
      <c r="CT911" s="293" t="str">
        <f t="shared" si="262"/>
        <v/>
      </c>
      <c r="CU911" s="294"/>
      <c r="CV911" s="295"/>
      <c r="CW911" s="294"/>
      <c r="CX911" s="296"/>
    </row>
    <row r="912" spans="98:102" x14ac:dyDescent="0.25">
      <c r="CT912" s="293" t="str">
        <f t="shared" si="262"/>
        <v/>
      </c>
      <c r="CU912" s="294"/>
      <c r="CV912" s="295"/>
      <c r="CW912" s="294"/>
      <c r="CX912" s="296"/>
    </row>
    <row r="913" spans="98:102" x14ac:dyDescent="0.25">
      <c r="CT913" s="293" t="str">
        <f t="shared" si="262"/>
        <v/>
      </c>
      <c r="CU913" s="294"/>
      <c r="CV913" s="295"/>
      <c r="CW913" s="294"/>
      <c r="CX913" s="296"/>
    </row>
    <row r="914" spans="98:102" x14ac:dyDescent="0.25">
      <c r="CT914" s="293" t="str">
        <f t="shared" si="262"/>
        <v/>
      </c>
      <c r="CU914" s="294"/>
      <c r="CV914" s="295"/>
      <c r="CW914" s="294"/>
      <c r="CX914" s="296"/>
    </row>
    <row r="915" spans="98:102" x14ac:dyDescent="0.25">
      <c r="CT915" s="293" t="str">
        <f t="shared" si="262"/>
        <v/>
      </c>
      <c r="CU915" s="294"/>
      <c r="CV915" s="295"/>
      <c r="CW915" s="294"/>
      <c r="CX915" s="296"/>
    </row>
    <row r="916" spans="98:102" x14ac:dyDescent="0.25">
      <c r="CT916" s="293" t="str">
        <f t="shared" si="262"/>
        <v/>
      </c>
      <c r="CU916" s="294"/>
      <c r="CV916" s="295"/>
      <c r="CW916" s="294"/>
      <c r="CX916" s="296"/>
    </row>
    <row r="917" spans="98:102" x14ac:dyDescent="0.25">
      <c r="CT917" s="293" t="str">
        <f t="shared" si="262"/>
        <v/>
      </c>
      <c r="CU917" s="294"/>
      <c r="CV917" s="295"/>
      <c r="CW917" s="294"/>
      <c r="CX917" s="296"/>
    </row>
    <row r="918" spans="98:102" x14ac:dyDescent="0.25">
      <c r="CT918" s="293" t="str">
        <f t="shared" si="262"/>
        <v/>
      </c>
      <c r="CU918" s="294"/>
      <c r="CV918" s="295"/>
      <c r="CW918" s="294"/>
      <c r="CX918" s="296"/>
    </row>
    <row r="919" spans="98:102" x14ac:dyDescent="0.25">
      <c r="CT919" s="293"/>
      <c r="CU919" s="294"/>
      <c r="CV919" s="295"/>
      <c r="CW919" s="294"/>
      <c r="CX919" s="296"/>
    </row>
    <row r="920" spans="98:102" x14ac:dyDescent="0.25">
      <c r="CT920" s="293"/>
      <c r="CU920" s="319"/>
      <c r="CV920" s="320"/>
      <c r="CW920" s="319"/>
      <c r="CX920" s="321"/>
    </row>
    <row r="921" spans="98:102" x14ac:dyDescent="0.25">
      <c r="CT921" s="293"/>
      <c r="CU921" s="319"/>
      <c r="CV921" s="320"/>
      <c r="CW921" s="319"/>
      <c r="CX921" s="321"/>
    </row>
    <row r="922" spans="98:102" x14ac:dyDescent="0.25">
      <c r="CT922" s="293"/>
      <c r="CU922" s="319"/>
      <c r="CV922" s="320"/>
      <c r="CW922" s="319"/>
      <c r="CX922" s="321"/>
    </row>
    <row r="923" spans="98:102" x14ac:dyDescent="0.25">
      <c r="CT923" s="293"/>
      <c r="CU923" s="319"/>
      <c r="CV923" s="320"/>
      <c r="CW923" s="319"/>
      <c r="CX923" s="321"/>
    </row>
    <row r="924" spans="98:102" x14ac:dyDescent="0.25">
      <c r="CT924" s="293"/>
      <c r="CU924" s="319"/>
      <c r="CV924" s="320"/>
      <c r="CW924" s="319"/>
      <c r="CX924" s="321"/>
    </row>
    <row r="925" spans="98:102" x14ac:dyDescent="0.25">
      <c r="CT925" s="293"/>
      <c r="CU925" s="319"/>
      <c r="CV925" s="320"/>
      <c r="CW925" s="319"/>
      <c r="CX925" s="321"/>
    </row>
    <row r="926" spans="98:102" x14ac:dyDescent="0.25">
      <c r="CT926" s="293"/>
      <c r="CU926" s="319"/>
      <c r="CV926" s="320"/>
      <c r="CW926" s="319"/>
      <c r="CX926" s="321"/>
    </row>
    <row r="927" spans="98:102" x14ac:dyDescent="0.25">
      <c r="CT927" s="293" t="str">
        <f t="shared" ref="CT927:CT929" si="263">CONCATENATE(CV927,CW927)</f>
        <v/>
      </c>
      <c r="CU927" s="319"/>
      <c r="CV927" s="320"/>
      <c r="CW927" s="319"/>
      <c r="CX927" s="321"/>
    </row>
    <row r="928" spans="98:102" x14ac:dyDescent="0.25">
      <c r="CT928" s="293" t="str">
        <f t="shared" si="263"/>
        <v/>
      </c>
      <c r="CU928" s="319"/>
      <c r="CV928" s="320"/>
      <c r="CW928" s="319"/>
      <c r="CX928" s="321"/>
    </row>
    <row r="929" spans="98:102" x14ac:dyDescent="0.25">
      <c r="CT929" s="293" t="str">
        <f t="shared" si="263"/>
        <v/>
      </c>
      <c r="CU929" s="319"/>
      <c r="CV929" s="320"/>
      <c r="CW929" s="319"/>
      <c r="CX929" s="321"/>
    </row>
  </sheetData>
  <autoFilter ref="CV8:DC921"/>
  <mergeCells count="16">
    <mergeCell ref="CS3:CS6"/>
    <mergeCell ref="AR4:AR5"/>
    <mergeCell ref="AS4:AS5"/>
    <mergeCell ref="AT4:AT5"/>
    <mergeCell ref="CP4:CP6"/>
    <mergeCell ref="CQ4:CQ6"/>
    <mergeCell ref="CR4:CR6"/>
    <mergeCell ref="AR1:CR1"/>
    <mergeCell ref="AR2:AX2"/>
    <mergeCell ref="AS3:AT3"/>
    <mergeCell ref="AU3:AX3"/>
    <mergeCell ref="AY3:BL3"/>
    <mergeCell ref="BM3:BV3"/>
    <mergeCell ref="BX3:CD3"/>
    <mergeCell ref="CE3:CN3"/>
    <mergeCell ref="CP3:CR3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1.COBERTURA  DANE</vt:lpstr>
      <vt:lpstr>2.TOTAL EPS</vt:lpstr>
      <vt:lpstr>3. Afiliados_ Mpio y EPS </vt:lpstr>
      <vt:lpstr>'1.COBERTURA  DANE'!Área_de_impresión</vt:lpstr>
      <vt:lpstr>'1.COBERTURA  DANE'!Títulos_a_imprimir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MILENA DMLV. LOPEZ VALENCIA</dc:creator>
  <cp:lastModifiedBy>DIANA MILENA DMLV. LOPEZ VALENCIA</cp:lastModifiedBy>
  <dcterms:created xsi:type="dcterms:W3CDTF">2016-01-25T13:18:20Z</dcterms:created>
  <dcterms:modified xsi:type="dcterms:W3CDTF">2016-01-25T13:19:06Z</dcterms:modified>
</cp:coreProperties>
</file>